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1.xml" ContentType="application/vnd.openxmlformats-officedocument.spreadsheetml.comments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ohan\Documents\group10\data\targets\modified data\"/>
    </mc:Choice>
  </mc:AlternateContent>
  <xr:revisionPtr revIDLastSave="0" documentId="13_ncr:1_{1576CD79-DEBB-4311-91C2-7BCBEE7F6D97}" xr6:coauthVersionLast="45" xr6:coauthVersionMax="45" xr10:uidLastSave="{00000000-0000-0000-0000-000000000000}"/>
  <bookViews>
    <workbookView xWindow="-13710" yWindow="-16320" windowWidth="29040" windowHeight="15840" firstSheet="34" activeTab="41" xr2:uid="{00000000-000D-0000-FFFF-FFFF00000000}"/>
  </bookViews>
  <sheets>
    <sheet name="Tab 3-2 EM KW EnergieW" sheetId="4" r:id="rId1"/>
    <sheet name="Tab 3-4 EM Wärme" sheetId="6" r:id="rId2"/>
    <sheet name="Tab 3-6 EM ÖffWärme" sheetId="8" r:id="rId3"/>
    <sheet name="Tab 3-7 TJ&amp;EM Erdgasverdichter" sheetId="9" r:id="rId4"/>
    <sheet name="Tab 3-9 EM IP" sheetId="42" r:id="rId5"/>
    <sheet name="Tab 3-11 EM IP" sheetId="13" r:id="rId6"/>
    <sheet name="Tab 3-12 TJ EM Bauw. Verkehr" sheetId="14" r:id="rId7"/>
    <sheet name="Tab 3-14 EM GHD 1A4a" sheetId="11" r:id="rId8"/>
    <sheet name="Tab 3-14 EM GHD+" sheetId="16" r:id="rId9"/>
    <sheet name="Tab 3-16 EM HH" sheetId="18" r:id="rId10"/>
    <sheet name="Tab 3-18 EM Andere" sheetId="20" r:id="rId11"/>
    <sheet name="Tab 3-20 EM Verkehr gesamt" sheetId="22" r:id="rId12"/>
    <sheet name="Tab 3-21 TJ EM inl. Flugverkehr" sheetId="23" r:id="rId13"/>
    <sheet name="Tab 3-22 TJ EM Schienenverkehr" sheetId="24" r:id="rId14"/>
    <sheet name="Tab 3-23 TJ EM inl. Schiffsverk" sheetId="25" r:id="rId15"/>
    <sheet name="Tab 3-25 EM StraßenverkehrGüter" sheetId="27" r:id="rId16"/>
    <sheet name="Tab 3-27 EM StraßenverkehrPers" sheetId="29" r:id="rId17"/>
    <sheet name="Tab 3-28 TJ EM StrSchmiermittel" sheetId="30" r:id="rId18"/>
    <sheet name="Tab 3-30 EM LaWi gesamt" sheetId="32" r:id="rId19"/>
    <sheet name="Tab 3-32 EM LaWi Wärme" sheetId="34" r:id="rId20"/>
    <sheet name="Tab 3-34 LaWi Verkehr" sheetId="36" r:id="rId21"/>
    <sheet name="Tab 3-36 EM LaWi Fischere" sheetId="40" r:id="rId22"/>
    <sheet name="Tab 4-3 EM KW gesamt" sheetId="44" r:id="rId23"/>
    <sheet name="Tab 4-5 EM KW gesamt StromE" sheetId="46" r:id="rId24"/>
    <sheet name="Tab 4-7 EM KW gesamt Wärme" sheetId="48" r:id="rId25"/>
    <sheet name="Tab 4-9 EM ÖKW Strom" sheetId="51" r:id="rId26"/>
    <sheet name="Tab 4-11 EM ÖKW Wärme" sheetId="53" r:id="rId27"/>
    <sheet name="Tab 4-13 EM IKW Strom" sheetId="55" r:id="rId28"/>
    <sheet name="Tab 4-15 EM IKW Wärme" sheetId="57" r:id="rId29"/>
    <sheet name="E-2 EM ÖKW" sheetId="58" r:id="rId30"/>
    <sheet name="E-3 EM 1.B" sheetId="61" r:id="rId31"/>
    <sheet name="E-4 EM 1.A.1.a" sheetId="62" r:id="rId32"/>
    <sheet name="E-5 EM 1.A.1.b" sheetId="63" r:id="rId33"/>
    <sheet name="E-6 EM 1.A.1.c" sheetId="64" r:id="rId34"/>
    <sheet name="E-7 EM 1.A.1" sheetId="65" r:id="rId35"/>
    <sheet name="E-8 EM 1.A.2" sheetId="66" r:id="rId36"/>
    <sheet name="E-9 EM 1.A.3.a" sheetId="67" r:id="rId37"/>
    <sheet name="E-10 EM 1.A.3.b" sheetId="68" r:id="rId38"/>
    <sheet name="E-12 EM 1.A.3.d" sheetId="70" r:id="rId39"/>
    <sheet name="E-13 EM 1.A.3.e" sheetId="71" r:id="rId40"/>
    <sheet name="E-14 EM 1.A.4" sheetId="72" r:id="rId41"/>
    <sheet name="E-15 EM 1.A.5" sheetId="73" r:id="rId42"/>
  </sheets>
  <definedNames>
    <definedName name="Datenbanken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73" l="1"/>
  <c r="G40" i="72"/>
  <c r="G40" i="71"/>
  <c r="G40" i="70"/>
  <c r="G40" i="68"/>
  <c r="G40" i="67"/>
  <c r="E40" i="66"/>
  <c r="I40" i="66"/>
  <c r="F40" i="65"/>
  <c r="F40" i="64"/>
  <c r="F40" i="63"/>
  <c r="F40" i="62"/>
  <c r="F40" i="61"/>
  <c r="L40" i="58"/>
  <c r="V40" i="58"/>
  <c r="AF40" i="58"/>
  <c r="AG40" i="58"/>
  <c r="AH40" i="58"/>
  <c r="AI40" i="58"/>
  <c r="AJ40" i="58"/>
  <c r="AK40" i="58"/>
  <c r="AL40" i="58"/>
  <c r="AM40" i="58"/>
  <c r="AN40" i="58"/>
  <c r="AO40" i="58"/>
  <c r="L40" i="57"/>
  <c r="V40" i="57"/>
  <c r="AF40" i="57"/>
  <c r="AG40" i="57"/>
  <c r="AH40" i="57"/>
  <c r="AI40" i="57"/>
  <c r="AJ40" i="57"/>
  <c r="AK40" i="57"/>
  <c r="AL40" i="57"/>
  <c r="AM40" i="57"/>
  <c r="AN40" i="57"/>
  <c r="K40" i="55"/>
  <c r="T40" i="55"/>
  <c r="AC40" i="55"/>
  <c r="AD40" i="55"/>
  <c r="AE40" i="55"/>
  <c r="AF40" i="55"/>
  <c r="AG40" i="55"/>
  <c r="AH40" i="55"/>
  <c r="AI40" i="55"/>
  <c r="AJ40" i="55"/>
  <c r="AK40" i="55"/>
  <c r="L40" i="53"/>
  <c r="V40" i="53"/>
  <c r="AF40" i="53"/>
  <c r="AG40" i="53"/>
  <c r="AH40" i="53"/>
  <c r="AI40" i="53"/>
  <c r="AJ40" i="53"/>
  <c r="AK40" i="53"/>
  <c r="AL40" i="53"/>
  <c r="AM40" i="53"/>
  <c r="AN40" i="53"/>
  <c r="L40" i="51"/>
  <c r="V40" i="51"/>
  <c r="AF40" i="51"/>
  <c r="AG40" i="51"/>
  <c r="AH40" i="51"/>
  <c r="AI40" i="51"/>
  <c r="AJ40" i="51"/>
  <c r="AK40" i="51"/>
  <c r="AL40" i="51"/>
  <c r="AM40" i="51"/>
  <c r="AN40" i="51"/>
  <c r="AO40" i="51"/>
  <c r="L40" i="48"/>
  <c r="V40" i="48"/>
  <c r="AF40" i="48"/>
  <c r="AG40" i="48"/>
  <c r="AH40" i="48"/>
  <c r="AI40" i="48"/>
  <c r="AJ40" i="48"/>
  <c r="AK40" i="48"/>
  <c r="AL40" i="48"/>
  <c r="AM40" i="48"/>
  <c r="AN40" i="48"/>
  <c r="L40" i="46"/>
  <c r="V40" i="46"/>
  <c r="AF40" i="46"/>
  <c r="AG40" i="46"/>
  <c r="AH40" i="46"/>
  <c r="AI40" i="46"/>
  <c r="AJ40" i="46"/>
  <c r="AK40" i="46"/>
  <c r="AL40" i="46"/>
  <c r="AM40" i="46"/>
  <c r="AN40" i="46"/>
  <c r="AO40" i="46"/>
  <c r="L40" i="44"/>
  <c r="V40" i="44"/>
  <c r="AF40" i="44"/>
  <c r="AG40" i="44"/>
  <c r="AH40" i="44"/>
  <c r="AI40" i="44"/>
  <c r="AJ40" i="44"/>
  <c r="AK40" i="44"/>
  <c r="AL40" i="44"/>
  <c r="AM40" i="44"/>
  <c r="AN40" i="44"/>
  <c r="AO40" i="44"/>
  <c r="F40" i="40"/>
  <c r="J40" i="40"/>
  <c r="N40" i="40"/>
  <c r="O40" i="40"/>
  <c r="R40" i="40" s="1"/>
  <c r="P40" i="40"/>
  <c r="Q40" i="40"/>
  <c r="F40" i="36"/>
  <c r="J40" i="36"/>
  <c r="N40" i="36"/>
  <c r="O40" i="36"/>
  <c r="P40" i="36"/>
  <c r="Q40" i="36"/>
  <c r="J40" i="34"/>
  <c r="R40" i="34"/>
  <c r="Z40" i="34"/>
  <c r="AA40" i="34"/>
  <c r="AB40" i="34"/>
  <c r="AC40" i="34"/>
  <c r="AD40" i="34"/>
  <c r="AE40" i="34"/>
  <c r="AF40" i="34"/>
  <c r="AG40" i="34"/>
  <c r="L40" i="32"/>
  <c r="V40" i="32"/>
  <c r="AF40" i="32"/>
  <c r="AG40" i="32"/>
  <c r="AH40" i="32"/>
  <c r="AP40" i="32" s="1"/>
  <c r="AI40" i="32"/>
  <c r="AJ40" i="32"/>
  <c r="AK40" i="32"/>
  <c r="AL40" i="32"/>
  <c r="AM40" i="32"/>
  <c r="AN40" i="32"/>
  <c r="AO40" i="32"/>
  <c r="I40" i="29"/>
  <c r="P40" i="29"/>
  <c r="W40" i="29"/>
  <c r="X40" i="29"/>
  <c r="Y40" i="29"/>
  <c r="Z40" i="29"/>
  <c r="AA40" i="29"/>
  <c r="AB40" i="29"/>
  <c r="AC40" i="29"/>
  <c r="H40" i="27"/>
  <c r="N40" i="27"/>
  <c r="T40" i="27"/>
  <c r="U40" i="27"/>
  <c r="V40" i="27"/>
  <c r="W40" i="27"/>
  <c r="X40" i="27"/>
  <c r="Y40" i="27"/>
  <c r="Z40" i="27"/>
  <c r="F40" i="25"/>
  <c r="J40" i="25"/>
  <c r="N40" i="25"/>
  <c r="R40" i="25"/>
  <c r="S40" i="25"/>
  <c r="T40" i="25"/>
  <c r="U40" i="25"/>
  <c r="F40" i="24"/>
  <c r="J40" i="24"/>
  <c r="N40" i="24"/>
  <c r="R40" i="24"/>
  <c r="S40" i="24"/>
  <c r="T40" i="24"/>
  <c r="U40" i="24"/>
  <c r="G40" i="23"/>
  <c r="K40" i="22"/>
  <c r="T40" i="22"/>
  <c r="AC40" i="22"/>
  <c r="AD40" i="22"/>
  <c r="AE40" i="22"/>
  <c r="AF40" i="22"/>
  <c r="AG40" i="22"/>
  <c r="AH40" i="22"/>
  <c r="AI40" i="22"/>
  <c r="AJ40" i="22"/>
  <c r="AK40" i="22"/>
  <c r="M40" i="20"/>
  <c r="X40" i="20"/>
  <c r="AI40" i="20"/>
  <c r="AJ40" i="20"/>
  <c r="AK40" i="20"/>
  <c r="AL40" i="20"/>
  <c r="AT40" i="20" s="1"/>
  <c r="AM40" i="20"/>
  <c r="AN40" i="20"/>
  <c r="AO40" i="20"/>
  <c r="AP40" i="20"/>
  <c r="AQ40" i="20"/>
  <c r="AR40" i="20"/>
  <c r="AS40" i="20"/>
  <c r="I40" i="18"/>
  <c r="P40" i="18"/>
  <c r="W40" i="18"/>
  <c r="X40" i="18"/>
  <c r="AD40" i="18" s="1"/>
  <c r="Y40" i="18"/>
  <c r="Z40" i="18"/>
  <c r="AA40" i="18"/>
  <c r="AB40" i="18"/>
  <c r="AC40" i="18"/>
  <c r="M40" i="16"/>
  <c r="O40" i="16" s="1"/>
  <c r="Z40" i="16"/>
  <c r="AK40" i="16"/>
  <c r="AL40" i="16"/>
  <c r="AM40" i="16"/>
  <c r="AN40" i="16"/>
  <c r="AO40" i="16"/>
  <c r="AP40" i="16"/>
  <c r="AQ40" i="16"/>
  <c r="AR40" i="16"/>
  <c r="AS40" i="16"/>
  <c r="AT40" i="16"/>
  <c r="AU40" i="16"/>
  <c r="K40" i="11"/>
  <c r="S40" i="11"/>
  <c r="AA40" i="11"/>
  <c r="AB40" i="11"/>
  <c r="AC40" i="11"/>
  <c r="AD40" i="11"/>
  <c r="AE40" i="11"/>
  <c r="AF40" i="11"/>
  <c r="AG40" i="11"/>
  <c r="AH40" i="11"/>
  <c r="F40" i="14"/>
  <c r="J40" i="14"/>
  <c r="N40" i="14"/>
  <c r="R40" i="14"/>
  <c r="S40" i="14"/>
  <c r="V40" i="14" s="1"/>
  <c r="T40" i="14"/>
  <c r="U40" i="14"/>
  <c r="K40" i="13"/>
  <c r="T40" i="13"/>
  <c r="AC40" i="13"/>
  <c r="AD40" i="13"/>
  <c r="AL40" i="13" s="1"/>
  <c r="AE40" i="13"/>
  <c r="AF40" i="13"/>
  <c r="AG40" i="13"/>
  <c r="AH40" i="13"/>
  <c r="AI40" i="13"/>
  <c r="AJ40" i="13"/>
  <c r="AK40" i="13"/>
  <c r="K40" i="42"/>
  <c r="T40" i="42"/>
  <c r="AC40" i="42"/>
  <c r="AD40" i="42"/>
  <c r="AE40" i="42"/>
  <c r="AF40" i="42"/>
  <c r="AG40" i="42"/>
  <c r="AL40" i="42" s="1"/>
  <c r="AH40" i="42"/>
  <c r="AI40" i="42"/>
  <c r="AJ40" i="42"/>
  <c r="AK40" i="42"/>
  <c r="G40" i="9"/>
  <c r="K40" i="8"/>
  <c r="T40" i="8"/>
  <c r="AC40" i="8"/>
  <c r="AD40" i="8"/>
  <c r="AE40" i="8"/>
  <c r="AF40" i="8"/>
  <c r="AG40" i="8"/>
  <c r="AH40" i="8"/>
  <c r="AI40" i="8"/>
  <c r="AJ40" i="8"/>
  <c r="AK40" i="8"/>
  <c r="K40" i="6"/>
  <c r="T40" i="6"/>
  <c r="AC40" i="6"/>
  <c r="AD40" i="6"/>
  <c r="AE40" i="6"/>
  <c r="AF40" i="6"/>
  <c r="AG40" i="6"/>
  <c r="AH40" i="6"/>
  <c r="AI40" i="6"/>
  <c r="AJ40" i="6"/>
  <c r="AK40" i="6"/>
  <c r="L40" i="4"/>
  <c r="V40" i="4"/>
  <c r="AF40" i="4"/>
  <c r="AG40" i="4"/>
  <c r="AH40" i="4"/>
  <c r="AP40" i="4" s="1"/>
  <c r="AI40" i="4"/>
  <c r="AJ40" i="4"/>
  <c r="AK40" i="4"/>
  <c r="AL40" i="4"/>
  <c r="AM40" i="4"/>
  <c r="AN40" i="4"/>
  <c r="AO40" i="4"/>
  <c r="AP40" i="57" l="1"/>
  <c r="AP40" i="53"/>
  <c r="AP40" i="48"/>
  <c r="R40" i="36"/>
  <c r="AL40" i="6"/>
  <c r="AH40" i="34"/>
  <c r="AL40" i="8"/>
  <c r="AL40" i="55"/>
  <c r="AI40" i="11"/>
  <c r="AV40" i="16"/>
  <c r="V40" i="24"/>
  <c r="V40" i="25"/>
  <c r="AD40" i="29"/>
  <c r="AL40" i="22"/>
  <c r="AP40" i="44"/>
  <c r="AP40" i="46"/>
  <c r="AP40" i="51"/>
  <c r="AP40" i="58"/>
  <c r="AO20" i="51"/>
  <c r="AO34" i="51"/>
  <c r="AO17" i="51"/>
  <c r="AO31" i="51"/>
  <c r="AO30" i="51"/>
  <c r="AO24" i="51"/>
  <c r="AO23" i="51"/>
  <c r="AO37" i="51"/>
  <c r="AO39" i="51"/>
  <c r="AO33" i="51"/>
  <c r="AO14" i="51"/>
  <c r="AO12" i="51"/>
  <c r="AO38" i="51"/>
  <c r="AO13" i="51"/>
  <c r="AO18" i="51"/>
  <c r="AO21" i="51"/>
  <c r="AO36" i="51"/>
  <c r="AO16" i="51"/>
  <c r="AO32" i="51"/>
  <c r="AO28" i="51"/>
  <c r="AO19" i="51"/>
  <c r="AO27" i="51"/>
  <c r="AO35" i="51"/>
  <c r="AO25" i="51"/>
  <c r="AO15" i="51"/>
  <c r="AO29" i="51"/>
  <c r="AO22" i="51"/>
  <c r="AO26" i="51"/>
  <c r="AO22" i="46"/>
  <c r="AO24" i="46"/>
  <c r="AO35" i="46"/>
  <c r="AO28" i="46"/>
  <c r="AO30" i="46"/>
  <c r="AO12" i="46"/>
  <c r="AO33" i="46"/>
  <c r="AO16" i="46"/>
  <c r="AO26" i="46"/>
  <c r="AO17" i="46"/>
  <c r="AO29" i="46"/>
  <c r="AO13" i="46"/>
  <c r="AO37" i="46"/>
  <c r="AO34" i="46"/>
  <c r="AO20" i="46"/>
  <c r="AO27" i="46"/>
  <c r="AO38" i="46"/>
  <c r="AO15" i="46"/>
  <c r="AO32" i="46"/>
  <c r="AO21" i="46"/>
  <c r="AO19" i="46"/>
  <c r="AO25" i="46"/>
  <c r="AO39" i="46"/>
  <c r="AO18" i="46"/>
  <c r="AO14" i="46"/>
  <c r="AO36" i="46"/>
  <c r="AO31" i="46"/>
  <c r="AO23" i="46"/>
  <c r="J15" i="14"/>
  <c r="J17" i="14"/>
  <c r="J28" i="14"/>
  <c r="J33" i="14"/>
  <c r="J20" i="14"/>
  <c r="J25" i="14"/>
  <c r="J19" i="14"/>
  <c r="J23" i="14"/>
  <c r="J27" i="14"/>
  <c r="J16" i="14"/>
  <c r="J22" i="14"/>
  <c r="J35" i="14"/>
  <c r="J13" i="14"/>
  <c r="J21" i="14"/>
  <c r="J29" i="14"/>
  <c r="J38" i="14"/>
  <c r="J36" i="14"/>
  <c r="J26" i="14"/>
  <c r="J37" i="14"/>
  <c r="J14" i="14"/>
  <c r="J24" i="14"/>
  <c r="J34" i="14"/>
  <c r="J39" i="14"/>
  <c r="J32" i="14"/>
  <c r="J31" i="14"/>
  <c r="J12" i="14"/>
  <c r="J18" i="14"/>
  <c r="J30" i="14"/>
  <c r="F21" i="24"/>
  <c r="F36" i="24"/>
  <c r="F17" i="24"/>
  <c r="F27" i="24"/>
  <c r="F20" i="24"/>
  <c r="F18" i="24"/>
  <c r="F22" i="24"/>
  <c r="F19" i="24"/>
  <c r="F29" i="24"/>
  <c r="F28" i="24"/>
  <c r="F39" i="24"/>
  <c r="F24" i="24"/>
  <c r="F38" i="24"/>
  <c r="F14" i="24"/>
  <c r="F37" i="24"/>
  <c r="F13" i="24"/>
  <c r="F12" i="24"/>
  <c r="F33" i="24"/>
  <c r="F26" i="24"/>
  <c r="F35" i="24"/>
  <c r="F32" i="24"/>
  <c r="F16" i="24"/>
  <c r="AN39" i="44"/>
  <c r="AN14" i="44"/>
  <c r="AN36" i="44"/>
  <c r="AN12" i="44"/>
  <c r="AN15" i="44"/>
  <c r="AN20" i="44"/>
  <c r="AN34" i="44"/>
  <c r="AN26" i="44"/>
  <c r="AN21" i="44"/>
  <c r="AN13" i="44"/>
  <c r="AN27" i="44"/>
  <c r="AN18" i="44"/>
  <c r="AN28" i="44"/>
  <c r="AN37" i="44"/>
  <c r="AN31" i="44"/>
  <c r="AN25" i="44"/>
  <c r="AN19" i="44"/>
  <c r="AN35" i="44"/>
  <c r="AN33" i="44"/>
  <c r="AN24" i="44"/>
  <c r="AN38" i="44"/>
  <c r="AN22" i="53"/>
  <c r="AN16" i="53"/>
  <c r="AN17" i="53"/>
  <c r="AN15" i="53"/>
  <c r="AN19" i="53"/>
  <c r="AN24" i="53"/>
  <c r="AN27" i="53"/>
  <c r="AN34" i="53"/>
  <c r="AN36" i="53"/>
  <c r="AN12" i="53"/>
  <c r="AN39" i="53"/>
  <c r="AN26" i="53"/>
  <c r="AN20" i="53"/>
  <c r="AN31" i="53"/>
  <c r="AN32" i="53"/>
  <c r="AN35" i="53"/>
  <c r="AN14" i="53"/>
  <c r="AN38" i="53"/>
  <c r="AN13" i="53"/>
  <c r="AN33" i="53"/>
  <c r="AN28" i="53"/>
  <c r="AN25" i="53"/>
  <c r="AN29" i="53"/>
  <c r="AG31" i="34"/>
  <c r="AG37" i="34"/>
  <c r="AG27" i="34"/>
  <c r="AG12" i="34"/>
  <c r="AG22" i="34"/>
  <c r="AG34" i="34"/>
  <c r="AG21" i="34"/>
  <c r="AG26" i="34"/>
  <c r="AG20" i="34"/>
  <c r="AG39" i="34"/>
  <c r="AG28" i="34"/>
  <c r="AG16" i="34"/>
  <c r="AG13" i="34"/>
  <c r="AG14" i="34"/>
  <c r="AG25" i="34"/>
  <c r="AG36" i="34"/>
  <c r="AG23" i="34"/>
  <c r="AG33" i="34"/>
  <c r="AG17" i="34"/>
  <c r="AG19" i="34"/>
  <c r="AG18" i="34"/>
  <c r="AG38" i="34"/>
  <c r="AL16" i="4"/>
  <c r="AL19" i="4"/>
  <c r="AL15" i="4"/>
  <c r="AL13" i="4"/>
  <c r="AL23" i="4"/>
  <c r="AL36" i="4"/>
  <c r="AL37" i="4"/>
  <c r="AL28" i="4"/>
  <c r="AL12" i="4"/>
  <c r="AL35" i="4"/>
  <c r="AL24" i="4"/>
  <c r="AL39" i="4"/>
  <c r="AL14" i="4"/>
  <c r="AL21" i="4"/>
  <c r="AL26" i="4"/>
  <c r="AL29" i="4"/>
  <c r="AL33" i="4"/>
  <c r="AL17" i="4"/>
  <c r="AL30" i="4"/>
  <c r="AO15" i="4"/>
  <c r="AO26" i="4"/>
  <c r="AO25" i="4"/>
  <c r="AO32" i="4"/>
  <c r="AO19" i="4"/>
  <c r="AO35" i="4"/>
  <c r="AO17" i="4"/>
  <c r="AO24" i="4"/>
  <c r="AO16" i="4"/>
  <c r="AO39" i="4"/>
  <c r="AO21" i="4"/>
  <c r="AO30" i="4"/>
  <c r="AO27" i="4"/>
  <c r="AO31" i="4"/>
  <c r="AO29" i="4"/>
  <c r="AO28" i="4"/>
  <c r="AO38" i="4"/>
  <c r="AO20" i="4"/>
  <c r="AO36" i="4"/>
  <c r="AO12" i="4"/>
  <c r="AO13" i="4"/>
  <c r="AO33" i="4"/>
  <c r="AO34" i="4"/>
  <c r="AO18" i="4"/>
  <c r="AO23" i="4"/>
  <c r="AO22" i="4"/>
  <c r="AO37" i="4"/>
  <c r="AO14" i="4"/>
  <c r="G34" i="70"/>
  <c r="G39" i="70"/>
  <c r="G13" i="70"/>
  <c r="G30" i="70"/>
  <c r="G26" i="70"/>
  <c r="G21" i="70"/>
  <c r="G18" i="70"/>
  <c r="G15" i="70"/>
  <c r="G22" i="70"/>
  <c r="G37" i="70"/>
  <c r="G24" i="70"/>
  <c r="G28" i="70"/>
  <c r="G32" i="70"/>
  <c r="G19" i="70"/>
  <c r="G23" i="70"/>
  <c r="G17" i="70"/>
  <c r="G25" i="70"/>
  <c r="G36" i="70"/>
  <c r="G33" i="70"/>
  <c r="G27" i="70"/>
  <c r="G31" i="70"/>
  <c r="G29" i="70"/>
  <c r="G20" i="70"/>
  <c r="G35" i="70"/>
  <c r="G16" i="70"/>
  <c r="G38" i="70"/>
  <c r="G12" i="70"/>
  <c r="G14" i="70"/>
  <c r="AK19" i="4"/>
  <c r="AK38" i="4"/>
  <c r="AK22" i="4"/>
  <c r="AK29" i="4"/>
  <c r="AK31" i="4"/>
  <c r="AK37" i="4"/>
  <c r="AK35" i="4"/>
  <c r="AK13" i="4"/>
  <c r="AK18" i="4"/>
  <c r="AK24" i="4"/>
  <c r="AK17" i="4"/>
  <c r="AK14" i="4"/>
  <c r="AK32" i="4"/>
  <c r="AK27" i="4"/>
  <c r="AK28" i="4"/>
  <c r="AK36" i="4"/>
  <c r="AK12" i="4"/>
  <c r="AK20" i="4"/>
  <c r="AK25" i="4"/>
  <c r="AK30" i="4"/>
  <c r="AK33" i="4"/>
  <c r="AK34" i="4"/>
  <c r="AK15" i="4"/>
  <c r="AK23" i="4"/>
  <c r="AK26" i="4"/>
  <c r="AK39" i="4"/>
  <c r="AK16" i="4"/>
  <c r="AK21" i="4"/>
  <c r="AH26" i="42"/>
  <c r="AH12" i="42"/>
  <c r="AH17" i="42"/>
  <c r="AH28" i="42"/>
  <c r="AH14" i="42"/>
  <c r="AH22" i="42"/>
  <c r="AH34" i="42"/>
  <c r="AH29" i="42"/>
  <c r="AH25" i="42"/>
  <c r="AH37" i="42"/>
  <c r="AH21" i="42"/>
  <c r="AH23" i="42"/>
  <c r="AH27" i="42"/>
  <c r="AH35" i="42"/>
  <c r="AH32" i="42"/>
  <c r="AH20" i="42"/>
  <c r="AH30" i="42"/>
  <c r="AH18" i="42"/>
  <c r="AH38" i="42"/>
  <c r="AH16" i="42"/>
  <c r="AH19" i="42"/>
  <c r="AH24" i="42"/>
  <c r="Q12" i="36"/>
  <c r="Q31" i="36"/>
  <c r="Q19" i="36"/>
  <c r="Q24" i="36"/>
  <c r="Q36" i="36"/>
  <c r="Q26" i="36"/>
  <c r="Q18" i="36"/>
  <c r="Q27" i="36"/>
  <c r="Q15" i="36"/>
  <c r="Q14" i="36"/>
  <c r="Q17" i="36"/>
  <c r="Q28" i="36"/>
  <c r="Q21" i="36"/>
  <c r="Q30" i="36"/>
  <c r="Q13" i="36"/>
  <c r="Q34" i="36"/>
  <c r="Q37" i="36"/>
  <c r="Q39" i="36"/>
  <c r="Q33" i="36"/>
  <c r="AH24" i="13"/>
  <c r="AH33" i="13"/>
  <c r="AH29" i="13"/>
  <c r="AH22" i="13"/>
  <c r="AH30" i="13"/>
  <c r="AH32" i="13"/>
  <c r="AH20" i="13"/>
  <c r="AH13" i="13"/>
  <c r="AH17" i="13"/>
  <c r="AH14" i="13"/>
  <c r="AH26" i="13"/>
  <c r="AH19" i="13"/>
  <c r="AH27" i="13"/>
  <c r="AH12" i="13"/>
  <c r="AH39" i="13"/>
  <c r="AH21" i="13"/>
  <c r="AH37" i="13"/>
  <c r="AH15" i="13"/>
  <c r="AH28" i="13"/>
  <c r="AH35" i="13"/>
  <c r="AH23" i="13"/>
  <c r="AH18" i="13"/>
  <c r="AJ29" i="4"/>
  <c r="AJ21" i="4"/>
  <c r="AJ25" i="4"/>
  <c r="AJ16" i="4"/>
  <c r="AJ30" i="4"/>
  <c r="AJ34" i="4"/>
  <c r="AJ22" i="4"/>
  <c r="AJ18" i="4"/>
  <c r="AJ12" i="4"/>
  <c r="AJ38" i="4"/>
  <c r="AJ39" i="4"/>
  <c r="AJ15" i="4"/>
  <c r="AJ24" i="4"/>
  <c r="AJ37" i="4"/>
  <c r="AJ27" i="4"/>
  <c r="AJ23" i="4"/>
  <c r="AJ32" i="4"/>
  <c r="AJ35" i="4"/>
  <c r="AJ13" i="4"/>
  <c r="AJ33" i="4"/>
  <c r="AJ36" i="4"/>
  <c r="AJ14" i="4"/>
  <c r="AJ28" i="4"/>
  <c r="AL16" i="32"/>
  <c r="AL13" i="32"/>
  <c r="AL23" i="32"/>
  <c r="AL24" i="32"/>
  <c r="AL34" i="32"/>
  <c r="AL20" i="32"/>
  <c r="AL22" i="32"/>
  <c r="AL27" i="32"/>
  <c r="AL19" i="32"/>
  <c r="AL41" i="32"/>
  <c r="AL15" i="32"/>
  <c r="AL38" i="32"/>
  <c r="AL31" i="32"/>
  <c r="AL28" i="32"/>
  <c r="AL35" i="32"/>
  <c r="AL39" i="32"/>
  <c r="AL33" i="32"/>
  <c r="AL32" i="32"/>
  <c r="AL29" i="32"/>
  <c r="AL30" i="32"/>
  <c r="AL37" i="32"/>
  <c r="AL17" i="32"/>
  <c r="AL25" i="32"/>
  <c r="AL26" i="32"/>
  <c r="AL21" i="32"/>
  <c r="AL14" i="32"/>
  <c r="AL36" i="32"/>
  <c r="AL18" i="32"/>
  <c r="AL12" i="32"/>
  <c r="AO28" i="58"/>
  <c r="AO33" i="58"/>
  <c r="AO20" i="58"/>
  <c r="AO30" i="58"/>
  <c r="AO14" i="58"/>
  <c r="AO22" i="58"/>
  <c r="AO19" i="58"/>
  <c r="AO18" i="58"/>
  <c r="AO25" i="58"/>
  <c r="AO21" i="58"/>
  <c r="AO27" i="58"/>
  <c r="AO13" i="58"/>
  <c r="AO36" i="58"/>
  <c r="AO34" i="58"/>
  <c r="AO26" i="58"/>
  <c r="AO35" i="58"/>
  <c r="AO37" i="58"/>
  <c r="AO16" i="58"/>
  <c r="AO15" i="58"/>
  <c r="AO38" i="58"/>
  <c r="AO32" i="58"/>
  <c r="AO29" i="58"/>
  <c r="AO23" i="58"/>
  <c r="AO12" i="58"/>
  <c r="AO17" i="58"/>
  <c r="AO24" i="58"/>
  <c r="AO31" i="58"/>
  <c r="AO39" i="58"/>
  <c r="N17" i="36"/>
  <c r="N13" i="36"/>
  <c r="N37" i="36"/>
  <c r="N15" i="36"/>
  <c r="N34" i="36"/>
  <c r="N27" i="36"/>
  <c r="N18" i="36"/>
  <c r="N20" i="36"/>
  <c r="N33" i="36"/>
  <c r="N38" i="36"/>
  <c r="N30" i="36"/>
  <c r="N16" i="36"/>
  <c r="N19" i="36"/>
  <c r="N25" i="36"/>
  <c r="N22" i="36"/>
  <c r="N28" i="36"/>
  <c r="N14" i="36"/>
  <c r="F17" i="40"/>
  <c r="F36" i="40"/>
  <c r="F28" i="40"/>
  <c r="F33" i="40"/>
  <c r="F22" i="40"/>
  <c r="F34" i="40"/>
  <c r="F16" i="40"/>
  <c r="F26" i="40"/>
  <c r="F12" i="40"/>
  <c r="F20" i="40"/>
  <c r="F31" i="40"/>
  <c r="F27" i="40"/>
  <c r="F35" i="40"/>
  <c r="F14" i="40"/>
  <c r="F19" i="40"/>
  <c r="F23" i="40"/>
  <c r="F32" i="40"/>
  <c r="F29" i="40"/>
  <c r="F13" i="40"/>
  <c r="F25" i="40"/>
  <c r="F24" i="40"/>
  <c r="F30" i="40"/>
  <c r="F37" i="40"/>
  <c r="F15" i="40"/>
  <c r="F38" i="40"/>
  <c r="F21" i="40"/>
  <c r="F39" i="40"/>
  <c r="F18" i="40"/>
  <c r="F39" i="62"/>
  <c r="F18" i="62"/>
  <c r="F31" i="62"/>
  <c r="F26" i="62"/>
  <c r="F15" i="62"/>
  <c r="F35" i="62"/>
  <c r="F21" i="62"/>
  <c r="F23" i="62"/>
  <c r="F17" i="62"/>
  <c r="F25" i="62"/>
  <c r="F30" i="62"/>
  <c r="F20" i="62"/>
  <c r="F16" i="62"/>
  <c r="F14" i="62"/>
  <c r="F22" i="62"/>
  <c r="F13" i="62"/>
  <c r="F36" i="62"/>
  <c r="F32" i="62"/>
  <c r="F29" i="62"/>
  <c r="AN32" i="48"/>
  <c r="AN34" i="48"/>
  <c r="AN36" i="48"/>
  <c r="AN12" i="48"/>
  <c r="AN18" i="48"/>
  <c r="AN17" i="48"/>
  <c r="AN24" i="48"/>
  <c r="AN20" i="48"/>
  <c r="AN21" i="48"/>
  <c r="AN16" i="48"/>
  <c r="AN27" i="48"/>
  <c r="AN31" i="48"/>
  <c r="AN28" i="48"/>
  <c r="AN14" i="48"/>
  <c r="AN39" i="48"/>
  <c r="AN25" i="48"/>
  <c r="AN15" i="48"/>
  <c r="AN38" i="48"/>
  <c r="AN26" i="48"/>
  <c r="AN29" i="48"/>
  <c r="AN19" i="48"/>
  <c r="AN33" i="48"/>
  <c r="AN22" i="48"/>
  <c r="AN13" i="48"/>
  <c r="AN35" i="48"/>
  <c r="AN23" i="48"/>
  <c r="AN30" i="48"/>
  <c r="AN37" i="48"/>
  <c r="F14" i="25"/>
  <c r="F18" i="25"/>
  <c r="F35" i="25"/>
  <c r="F29" i="25"/>
  <c r="F25" i="25"/>
  <c r="F21" i="25"/>
  <c r="F32" i="25"/>
  <c r="F39" i="25"/>
  <c r="F17" i="25"/>
  <c r="F20" i="25"/>
  <c r="F33" i="25"/>
  <c r="F30" i="25"/>
  <c r="F24" i="25"/>
  <c r="F12" i="25"/>
  <c r="F19" i="25"/>
  <c r="F22" i="25"/>
  <c r="F36" i="25"/>
  <c r="F28" i="25"/>
  <c r="F31" i="25"/>
  <c r="AH35" i="55"/>
  <c r="AH19" i="55"/>
  <c r="AH16" i="55"/>
  <c r="AH24" i="55"/>
  <c r="AH38" i="55"/>
  <c r="AH17" i="55"/>
  <c r="AH21" i="55"/>
  <c r="AH15" i="55"/>
  <c r="AH25" i="55"/>
  <c r="AH37" i="55"/>
  <c r="AH34" i="55"/>
  <c r="AH33" i="55"/>
  <c r="AH27" i="55"/>
  <c r="AH20" i="55"/>
  <c r="AH13" i="55"/>
  <c r="AH26" i="55"/>
  <c r="AH23" i="55"/>
  <c r="AH28" i="55"/>
  <c r="AH29" i="55"/>
  <c r="AH36" i="55"/>
  <c r="AH14" i="55"/>
  <c r="AH18" i="55"/>
  <c r="AH31" i="55"/>
  <c r="AH32" i="55"/>
  <c r="AH22" i="55"/>
  <c r="AH39" i="55"/>
  <c r="AH12" i="55"/>
  <c r="AH30" i="55"/>
  <c r="AM27" i="57"/>
  <c r="AM37" i="57"/>
  <c r="AM32" i="57"/>
  <c r="AM39" i="57"/>
  <c r="AM12" i="57"/>
  <c r="AM25" i="57"/>
  <c r="AM28" i="57"/>
  <c r="AM17" i="57"/>
  <c r="AM24" i="57"/>
  <c r="AM26" i="57"/>
  <c r="AM35" i="57"/>
  <c r="AM29" i="57"/>
  <c r="AM13" i="57"/>
  <c r="AM20" i="57"/>
  <c r="AM19" i="57"/>
  <c r="AK30" i="32"/>
  <c r="AK22" i="32"/>
  <c r="AK18" i="32"/>
  <c r="AK15" i="32"/>
  <c r="AK21" i="32"/>
  <c r="AK29" i="32"/>
  <c r="AK24" i="32"/>
  <c r="AK34" i="32"/>
  <c r="AK14" i="32"/>
  <c r="AK33" i="32"/>
  <c r="AK35" i="32"/>
  <c r="AK23" i="32"/>
  <c r="AK41" i="32"/>
  <c r="AK39" i="32"/>
  <c r="AK20" i="32"/>
  <c r="AK16" i="32"/>
  <c r="AK27" i="32"/>
  <c r="AK19" i="32"/>
  <c r="AK37" i="32"/>
  <c r="AK31" i="32"/>
  <c r="Y30" i="29"/>
  <c r="Y19" i="29"/>
  <c r="Y29" i="29"/>
  <c r="Y22" i="29"/>
  <c r="Y31" i="29"/>
  <c r="Y24" i="29"/>
  <c r="Y37" i="29"/>
  <c r="Y26" i="29"/>
  <c r="Y23" i="29"/>
  <c r="Y36" i="29"/>
  <c r="Y25" i="29"/>
  <c r="Y12" i="29"/>
  <c r="Y13" i="29"/>
  <c r="Y15" i="29"/>
  <c r="Y27" i="29"/>
  <c r="Y34" i="29"/>
  <c r="AK39" i="57"/>
  <c r="AK26" i="57"/>
  <c r="AK30" i="57"/>
  <c r="AK21" i="57"/>
  <c r="AK12" i="57"/>
  <c r="AK37" i="57"/>
  <c r="AK14" i="57"/>
  <c r="AK19" i="57"/>
  <c r="AK34" i="57"/>
  <c r="AK16" i="57"/>
  <c r="AK28" i="57"/>
  <c r="AK35" i="57"/>
  <c r="AK18" i="57"/>
  <c r="AK29" i="57"/>
  <c r="AK15" i="57"/>
  <c r="AK17" i="57"/>
  <c r="AK23" i="57"/>
  <c r="AK36" i="57"/>
  <c r="AK27" i="57"/>
  <c r="AK20" i="57"/>
  <c r="AK32" i="57"/>
  <c r="AL22" i="20"/>
  <c r="AL28" i="20"/>
  <c r="AL35" i="20"/>
  <c r="AL33" i="20"/>
  <c r="AL25" i="20"/>
  <c r="AL39" i="20"/>
  <c r="AL16" i="20"/>
  <c r="AL18" i="20"/>
  <c r="AL32" i="20"/>
  <c r="AL21" i="20"/>
  <c r="AL23" i="20"/>
  <c r="AL38" i="20"/>
  <c r="AL15" i="20"/>
  <c r="AL17" i="20"/>
  <c r="AL34" i="20"/>
  <c r="AL14" i="20"/>
  <c r="AL36" i="20"/>
  <c r="AL19" i="20"/>
  <c r="AL29" i="20"/>
  <c r="AF14" i="8"/>
  <c r="AF19" i="8"/>
  <c r="AF16" i="8"/>
  <c r="AF32" i="8"/>
  <c r="AF13" i="8"/>
  <c r="AF17" i="8"/>
  <c r="AF22" i="8"/>
  <c r="AF34" i="8"/>
  <c r="AF18" i="8"/>
  <c r="AF20" i="8"/>
  <c r="AF39" i="8"/>
  <c r="AF24" i="8"/>
  <c r="AF27" i="8"/>
  <c r="AF38" i="8"/>
  <c r="AF15" i="8"/>
  <c r="AF21" i="8"/>
  <c r="AF37" i="8"/>
  <c r="AF23" i="8"/>
  <c r="AF35" i="8"/>
  <c r="AE26" i="22"/>
  <c r="AE20" i="22"/>
  <c r="AE27" i="22"/>
  <c r="AE22" i="22"/>
  <c r="AE23" i="22"/>
  <c r="AE15" i="22"/>
  <c r="AE32" i="22"/>
  <c r="AE16" i="22"/>
  <c r="AE30" i="22"/>
  <c r="AE39" i="22"/>
  <c r="AE38" i="22"/>
  <c r="AE35" i="22"/>
  <c r="AE19" i="22"/>
  <c r="AE14" i="22"/>
  <c r="AE37" i="22"/>
  <c r="AE18" i="22"/>
  <c r="AE36" i="22"/>
  <c r="AK31" i="6"/>
  <c r="AK35" i="6"/>
  <c r="AK33" i="6"/>
  <c r="AK36" i="6"/>
  <c r="AK16" i="6"/>
  <c r="AK23" i="6"/>
  <c r="AK34" i="6"/>
  <c r="AK17" i="6"/>
  <c r="AK32" i="6"/>
  <c r="AK18" i="6"/>
  <c r="AK20" i="6"/>
  <c r="AK38" i="6"/>
  <c r="AK28" i="6"/>
  <c r="AK21" i="6"/>
  <c r="AK19" i="6"/>
  <c r="AK27" i="6"/>
  <c r="AK29" i="6"/>
  <c r="AK39" i="6"/>
  <c r="AK22" i="6"/>
  <c r="AK14" i="6"/>
  <c r="AK25" i="6"/>
  <c r="AK30" i="6"/>
  <c r="AI12" i="44"/>
  <c r="AI28" i="44"/>
  <c r="AI27" i="44"/>
  <c r="AI29" i="44"/>
  <c r="AI25" i="44"/>
  <c r="AI13" i="44"/>
  <c r="AI39" i="44"/>
  <c r="AI16" i="44"/>
  <c r="AI17" i="44"/>
  <c r="AI35" i="44"/>
  <c r="AI38" i="44"/>
  <c r="AI14" i="44"/>
  <c r="AI32" i="44"/>
  <c r="AI30" i="44"/>
  <c r="AI36" i="44"/>
  <c r="AI22" i="44"/>
  <c r="AI23" i="44"/>
  <c r="AI33" i="44"/>
  <c r="AI24" i="44"/>
  <c r="AI21" i="44"/>
  <c r="AI34" i="44"/>
  <c r="AK39" i="55"/>
  <c r="AK18" i="55"/>
  <c r="AK27" i="55"/>
  <c r="AK13" i="55"/>
  <c r="AK12" i="55"/>
  <c r="AK31" i="55"/>
  <c r="AK34" i="55"/>
  <c r="AK20" i="55"/>
  <c r="AK16" i="55"/>
  <c r="AK19" i="55"/>
  <c r="AK35" i="55"/>
  <c r="AK28" i="55"/>
  <c r="AK23" i="55"/>
  <c r="AK36" i="55"/>
  <c r="AK37" i="55"/>
  <c r="AK32" i="55"/>
  <c r="AK14" i="55"/>
  <c r="AK30" i="55"/>
  <c r="AK15" i="55"/>
  <c r="AK33" i="55"/>
  <c r="AK21" i="55"/>
  <c r="AK25" i="55"/>
  <c r="AK26" i="55"/>
  <c r="AK29" i="55"/>
  <c r="AK22" i="55"/>
  <c r="AK38" i="55"/>
  <c r="AK17" i="55"/>
  <c r="AK24" i="55"/>
  <c r="AJ33" i="32"/>
  <c r="AJ12" i="32"/>
  <c r="AJ17" i="32"/>
  <c r="AJ20" i="32"/>
  <c r="AJ39" i="32"/>
  <c r="AJ26" i="32"/>
  <c r="AJ41" i="32"/>
  <c r="AJ36" i="32"/>
  <c r="AJ15" i="32"/>
  <c r="AJ19" i="32"/>
  <c r="AJ30" i="32"/>
  <c r="AJ13" i="32"/>
  <c r="AJ38" i="32"/>
  <c r="AJ14" i="32"/>
  <c r="AJ34" i="32"/>
  <c r="AJ22" i="32"/>
  <c r="AJ21" i="32"/>
  <c r="AJ32" i="32"/>
  <c r="AJ29" i="32"/>
  <c r="AJ16" i="32"/>
  <c r="AF19" i="6"/>
  <c r="AF31" i="6"/>
  <c r="AF27" i="6"/>
  <c r="AF39" i="6"/>
  <c r="AF33" i="6"/>
  <c r="AF29" i="6"/>
  <c r="AF12" i="6"/>
  <c r="AF17" i="6"/>
  <c r="AF32" i="6"/>
  <c r="AF34" i="6"/>
  <c r="AF25" i="6"/>
  <c r="AF15" i="6"/>
  <c r="AF14" i="6"/>
  <c r="AF16" i="6"/>
  <c r="AF38" i="6"/>
  <c r="AF30" i="6"/>
  <c r="AF20" i="6"/>
  <c r="AF22" i="6"/>
  <c r="AF26" i="6"/>
  <c r="AS27" i="20"/>
  <c r="AS15" i="20"/>
  <c r="AS34" i="20"/>
  <c r="AS22" i="20"/>
  <c r="AS18" i="20"/>
  <c r="AS17" i="20"/>
  <c r="AS31" i="20"/>
  <c r="AS16" i="20"/>
  <c r="AS28" i="20"/>
  <c r="AS30" i="20"/>
  <c r="AS29" i="20"/>
  <c r="AS23" i="20"/>
  <c r="AS20" i="20"/>
  <c r="AS33" i="20"/>
  <c r="AS35" i="20"/>
  <c r="AS26" i="20"/>
  <c r="AS25" i="20"/>
  <c r="AS13" i="20"/>
  <c r="AS39" i="20"/>
  <c r="AS32" i="20"/>
  <c r="AS19" i="20"/>
  <c r="AS36" i="20"/>
  <c r="AS12" i="20"/>
  <c r="AS14" i="20"/>
  <c r="AS37" i="20"/>
  <c r="AS38" i="20"/>
  <c r="AS21" i="20"/>
  <c r="AS24" i="20"/>
  <c r="J15" i="24"/>
  <c r="J38" i="24"/>
  <c r="J35" i="24"/>
  <c r="J34" i="24"/>
  <c r="J16" i="24"/>
  <c r="J26" i="24"/>
  <c r="J19" i="24"/>
  <c r="J12" i="24"/>
  <c r="J13" i="24"/>
  <c r="J25" i="24"/>
  <c r="J31" i="24"/>
  <c r="J14" i="24"/>
  <c r="J32" i="24"/>
  <c r="J28" i="24"/>
  <c r="J18" i="24"/>
  <c r="J33" i="24"/>
  <c r="J37" i="24"/>
  <c r="J29" i="24"/>
  <c r="J39" i="24"/>
  <c r="J36" i="24"/>
  <c r="AJ28" i="13"/>
  <c r="AJ23" i="13"/>
  <c r="AJ15" i="13"/>
  <c r="AJ27" i="13"/>
  <c r="AJ33" i="13"/>
  <c r="AJ38" i="13"/>
  <c r="AJ34" i="13"/>
  <c r="AJ29" i="13"/>
  <c r="AJ19" i="13"/>
  <c r="AJ26" i="13"/>
  <c r="AJ25" i="13"/>
  <c r="AJ24" i="13"/>
  <c r="AJ32" i="13"/>
  <c r="AJ14" i="13"/>
  <c r="AJ36" i="13"/>
  <c r="AJ35" i="13"/>
  <c r="AJ12" i="13"/>
  <c r="AJ20" i="13"/>
  <c r="AJ22" i="8"/>
  <c r="AJ32" i="8"/>
  <c r="AJ36" i="8"/>
  <c r="AJ29" i="8"/>
  <c r="AJ25" i="8"/>
  <c r="AJ30" i="8"/>
  <c r="AJ34" i="8"/>
  <c r="AJ23" i="8"/>
  <c r="AJ13" i="8"/>
  <c r="AJ17" i="8"/>
  <c r="AJ26" i="8"/>
  <c r="AJ35" i="8"/>
  <c r="AJ20" i="8"/>
  <c r="AJ24" i="8"/>
  <c r="AJ21" i="8"/>
  <c r="AJ37" i="8"/>
  <c r="AJ28" i="8"/>
  <c r="AJ33" i="8"/>
  <c r="AO33" i="44"/>
  <c r="AO39" i="44"/>
  <c r="AO17" i="44"/>
  <c r="AO21" i="44"/>
  <c r="AO23" i="44"/>
  <c r="AO38" i="44"/>
  <c r="AO24" i="44"/>
  <c r="AO12" i="44"/>
  <c r="AO26" i="44"/>
  <c r="AO13" i="44"/>
  <c r="AO30" i="44"/>
  <c r="AO22" i="44"/>
  <c r="AO25" i="44"/>
  <c r="AO35" i="44"/>
  <c r="AO27" i="44"/>
  <c r="AO32" i="44"/>
  <c r="AO19" i="44"/>
  <c r="AO28" i="44"/>
  <c r="AO14" i="44"/>
  <c r="AO15" i="44"/>
  <c r="AO20" i="44"/>
  <c r="AO34" i="44"/>
  <c r="AO37" i="44"/>
  <c r="AO18" i="44"/>
  <c r="AO16" i="44"/>
  <c r="AO31" i="44"/>
  <c r="AO36" i="44"/>
  <c r="AO29" i="44"/>
  <c r="AN12" i="46"/>
  <c r="AN37" i="46"/>
  <c r="AN30" i="46"/>
  <c r="AN35" i="46"/>
  <c r="AN33" i="46"/>
  <c r="AN36" i="46"/>
  <c r="AN26" i="46"/>
  <c r="AN29" i="46"/>
  <c r="AN14" i="46"/>
  <c r="AN16" i="46"/>
  <c r="AN23" i="46"/>
  <c r="AN31" i="46"/>
  <c r="AN15" i="46"/>
  <c r="AN20" i="46"/>
  <c r="AN32" i="46"/>
  <c r="AN24" i="46"/>
  <c r="AN13" i="46"/>
  <c r="AN28" i="46"/>
  <c r="AN34" i="46"/>
  <c r="AN17" i="46"/>
  <c r="AN18" i="46"/>
  <c r="AN38" i="46"/>
  <c r="AN21" i="46"/>
  <c r="AN25" i="46"/>
  <c r="AN27" i="46"/>
  <c r="AN39" i="46"/>
  <c r="AN19" i="46"/>
  <c r="AN22" i="46"/>
  <c r="AJ39" i="51"/>
  <c r="AJ32" i="51"/>
  <c r="AJ36" i="51"/>
  <c r="AJ28" i="51"/>
  <c r="AJ21" i="51"/>
  <c r="AJ31" i="51"/>
  <c r="AJ12" i="51"/>
  <c r="AJ16" i="51"/>
  <c r="AJ15" i="51"/>
  <c r="AJ30" i="51"/>
  <c r="AJ25" i="51"/>
  <c r="AJ34" i="51"/>
  <c r="AJ13" i="51"/>
  <c r="AJ14" i="51"/>
  <c r="AJ24" i="51"/>
  <c r="AJ33" i="51"/>
  <c r="AJ17" i="51"/>
  <c r="AJ19" i="51"/>
  <c r="AJ18" i="51"/>
  <c r="AJ20" i="51"/>
  <c r="AK33" i="8"/>
  <c r="AK15" i="8"/>
  <c r="AK19" i="8"/>
  <c r="AK37" i="8"/>
  <c r="AK13" i="8"/>
  <c r="AK23" i="8"/>
  <c r="AK17" i="8"/>
  <c r="AK26" i="8"/>
  <c r="AK39" i="8"/>
  <c r="AK22" i="8"/>
  <c r="AK31" i="8"/>
  <c r="AK25" i="8"/>
  <c r="AK35" i="8"/>
  <c r="AK34" i="8"/>
  <c r="AK12" i="8"/>
  <c r="AK30" i="8"/>
  <c r="AK18" i="8"/>
  <c r="AK24" i="8"/>
  <c r="AK16" i="8"/>
  <c r="AK36" i="8"/>
  <c r="AK38" i="8"/>
  <c r="AK29" i="8"/>
  <c r="L19" i="4"/>
  <c r="L38" i="4"/>
  <c r="L33" i="4"/>
  <c r="L16" i="4"/>
  <c r="L34" i="4"/>
  <c r="L22" i="4"/>
  <c r="L14" i="4"/>
  <c r="L21" i="4"/>
  <c r="L25" i="4"/>
  <c r="L31" i="4"/>
  <c r="L36" i="4"/>
  <c r="L24" i="4"/>
  <c r="L35" i="4"/>
  <c r="L12" i="4"/>
  <c r="AN27" i="4"/>
  <c r="AN15" i="4"/>
  <c r="AN16" i="4"/>
  <c r="AN28" i="4"/>
  <c r="AN12" i="4"/>
  <c r="AN25" i="4"/>
  <c r="AN18" i="4"/>
  <c r="AN14" i="4"/>
  <c r="AN22" i="4"/>
  <c r="AN17" i="4"/>
  <c r="AN20" i="4"/>
  <c r="AN34" i="4"/>
  <c r="AN36" i="4"/>
  <c r="AN23" i="4"/>
  <c r="AN30" i="4"/>
  <c r="AN31" i="4"/>
  <c r="AN37" i="4"/>
  <c r="AN13" i="4"/>
  <c r="AN26" i="4"/>
  <c r="AL33" i="58"/>
  <c r="AL19" i="58"/>
  <c r="AL15" i="58"/>
  <c r="AL31" i="58"/>
  <c r="AL38" i="58"/>
  <c r="AL29" i="58"/>
  <c r="AL23" i="58"/>
  <c r="AL17" i="58"/>
  <c r="AL16" i="58"/>
  <c r="AL28" i="58"/>
  <c r="AL13" i="58"/>
  <c r="AL24" i="58"/>
  <c r="AL22" i="58"/>
  <c r="AL21" i="58"/>
  <c r="AL30" i="58"/>
  <c r="AL14" i="58"/>
  <c r="AL20" i="58"/>
  <c r="AI32" i="4"/>
  <c r="AI27" i="4"/>
  <c r="AI29" i="4"/>
  <c r="AI39" i="4"/>
  <c r="AI26" i="4"/>
  <c r="AI13" i="4"/>
  <c r="AI37" i="4"/>
  <c r="AI25" i="4"/>
  <c r="AI22" i="4"/>
  <c r="AI15" i="4"/>
  <c r="AI35" i="4"/>
  <c r="AI16" i="4"/>
  <c r="AI30" i="4"/>
  <c r="AI20" i="4"/>
  <c r="AI28" i="4"/>
  <c r="AI31" i="4"/>
  <c r="AI23" i="4"/>
  <c r="AI33" i="4"/>
  <c r="AI14" i="4"/>
  <c r="AG27" i="42"/>
  <c r="AG31" i="42"/>
  <c r="AG34" i="42"/>
  <c r="AG26" i="42"/>
  <c r="AG14" i="42"/>
  <c r="AG39" i="42"/>
  <c r="AG29" i="42"/>
  <c r="AG37" i="42"/>
  <c r="AG24" i="42"/>
  <c r="AG35" i="42"/>
  <c r="AG21" i="42"/>
  <c r="AG36" i="42"/>
  <c r="AG17" i="42"/>
  <c r="AG38" i="42"/>
  <c r="AG18" i="42"/>
  <c r="AG15" i="42"/>
  <c r="AG32" i="42"/>
  <c r="AG23" i="42"/>
  <c r="AK28" i="42"/>
  <c r="AK12" i="13"/>
  <c r="AK22" i="13"/>
  <c r="AK36" i="13"/>
  <c r="AK34" i="13"/>
  <c r="AK16" i="13"/>
  <c r="AK15" i="13"/>
  <c r="AK25" i="13"/>
  <c r="AK30" i="13"/>
  <c r="AK17" i="13"/>
  <c r="AK18" i="13"/>
  <c r="AK31" i="13"/>
  <c r="AK33" i="13"/>
  <c r="AK24" i="13"/>
  <c r="AK32" i="13"/>
  <c r="AK23" i="13"/>
  <c r="AK20" i="13"/>
  <c r="AK38" i="13"/>
  <c r="AK28" i="13"/>
  <c r="AK21" i="13"/>
  <c r="AK27" i="13"/>
  <c r="AK29" i="13"/>
  <c r="AC18" i="22"/>
  <c r="AC29" i="22"/>
  <c r="AC26" i="22"/>
  <c r="AC19" i="22"/>
  <c r="AC33" i="22"/>
  <c r="AC12" i="22"/>
  <c r="AC34" i="22"/>
  <c r="AC13" i="22"/>
  <c r="AC32" i="22"/>
  <c r="AC16" i="22"/>
  <c r="AC30" i="22"/>
  <c r="AC38" i="22"/>
  <c r="AC31" i="22"/>
  <c r="AC39" i="22"/>
  <c r="AC23" i="22"/>
  <c r="AH22" i="57"/>
  <c r="AH32" i="57"/>
  <c r="AH28" i="57"/>
  <c r="AH14" i="57"/>
  <c r="AH34" i="57"/>
  <c r="AH30" i="57"/>
  <c r="AH20" i="57"/>
  <c r="AH15" i="57"/>
  <c r="AH12" i="57"/>
  <c r="AH29" i="57"/>
  <c r="AH19" i="57"/>
  <c r="AH23" i="57"/>
  <c r="AH26" i="57"/>
  <c r="AH13" i="57"/>
  <c r="AH38" i="57"/>
  <c r="AH31" i="57"/>
  <c r="AH35" i="57"/>
  <c r="AH39" i="57"/>
  <c r="AH37" i="57"/>
  <c r="AH17" i="57"/>
  <c r="AL16" i="48"/>
  <c r="AL12" i="48"/>
  <c r="AL27" i="48"/>
  <c r="AL24" i="48"/>
  <c r="AL31" i="48"/>
  <c r="AL26" i="48"/>
  <c r="AL28" i="48"/>
  <c r="AL17" i="48"/>
  <c r="AL35" i="48"/>
  <c r="AL19" i="48"/>
  <c r="AL21" i="48"/>
  <c r="AL23" i="48"/>
  <c r="AL13" i="48"/>
  <c r="AL32" i="48"/>
  <c r="AL15" i="48"/>
  <c r="AL18" i="48"/>
  <c r="AL20" i="48"/>
  <c r="AL36" i="48"/>
  <c r="AL22" i="48"/>
  <c r="AL37" i="48"/>
  <c r="AU24" i="16"/>
  <c r="AU28" i="16"/>
  <c r="AU32" i="16"/>
  <c r="AU37" i="16"/>
  <c r="AU31" i="16"/>
  <c r="AU25" i="16"/>
  <c r="AU36" i="16"/>
  <c r="AU38" i="16"/>
  <c r="AU22" i="16"/>
  <c r="AU35" i="16"/>
  <c r="AU17" i="16"/>
  <c r="AU34" i="16"/>
  <c r="AU16" i="16"/>
  <c r="AU26" i="16"/>
  <c r="AU23" i="16"/>
  <c r="AU20" i="16"/>
  <c r="AU12" i="16"/>
  <c r="AU15" i="16"/>
  <c r="AU21" i="16"/>
  <c r="AU29" i="16"/>
  <c r="AU33" i="16"/>
  <c r="AA29" i="18"/>
  <c r="AA15" i="18"/>
  <c r="AA36" i="18"/>
  <c r="AA34" i="18"/>
  <c r="AA20" i="18"/>
  <c r="AA26" i="18"/>
  <c r="AA24" i="18"/>
  <c r="AA21" i="18"/>
  <c r="AA33" i="18"/>
  <c r="AA18" i="18"/>
  <c r="AA39" i="18"/>
  <c r="AA37" i="18"/>
  <c r="AA35" i="18"/>
  <c r="AA14" i="18"/>
  <c r="AA23" i="18"/>
  <c r="AA16" i="18"/>
  <c r="AA30" i="18"/>
  <c r="AA12" i="18"/>
  <c r="AA32" i="18"/>
  <c r="AH37" i="51"/>
  <c r="AH12" i="51"/>
  <c r="AH20" i="51"/>
  <c r="AH22" i="51"/>
  <c r="AH17" i="51"/>
  <c r="AH34" i="51"/>
  <c r="AH32" i="51"/>
  <c r="AH31" i="51"/>
  <c r="AH18" i="51"/>
  <c r="AH28" i="51"/>
  <c r="AH24" i="51"/>
  <c r="AH27" i="51"/>
  <c r="AH21" i="51"/>
  <c r="AH36" i="51"/>
  <c r="AH33" i="51"/>
  <c r="AH19" i="51"/>
  <c r="AH39" i="51"/>
  <c r="AH14" i="6"/>
  <c r="AH33" i="6"/>
  <c r="AH32" i="6"/>
  <c r="AH39" i="6"/>
  <c r="AH18" i="6"/>
  <c r="AH31" i="6"/>
  <c r="AH36" i="6"/>
  <c r="AH28" i="6"/>
  <c r="AH15" i="6"/>
  <c r="AH38" i="6"/>
  <c r="AH21" i="6"/>
  <c r="AH22" i="6"/>
  <c r="AH23" i="6"/>
  <c r="AH26" i="6"/>
  <c r="AH16" i="6"/>
  <c r="AH35" i="6"/>
  <c r="AH37" i="6"/>
  <c r="AH17" i="6"/>
  <c r="AH13" i="6"/>
  <c r="AH24" i="6"/>
  <c r="AH29" i="6"/>
  <c r="AM18" i="16"/>
  <c r="AM25" i="16"/>
  <c r="AM32" i="16"/>
  <c r="AM23" i="16"/>
  <c r="AM38" i="16"/>
  <c r="AM35" i="16"/>
  <c r="AM19" i="16"/>
  <c r="AM30" i="16"/>
  <c r="AM15" i="16"/>
  <c r="AM20" i="16"/>
  <c r="AM14" i="16"/>
  <c r="AM17" i="16"/>
  <c r="AM29" i="16"/>
  <c r="AM21" i="16"/>
  <c r="AM33" i="16"/>
  <c r="AM24" i="16"/>
  <c r="AM31" i="16"/>
  <c r="AP38" i="20"/>
  <c r="AP12" i="20"/>
  <c r="AP14" i="20"/>
  <c r="AP35" i="20"/>
  <c r="AP23" i="20"/>
  <c r="AP31" i="20"/>
  <c r="AP24" i="20"/>
  <c r="AP34" i="20"/>
  <c r="AP39" i="20"/>
  <c r="AP29" i="20"/>
  <c r="AP22" i="20"/>
  <c r="AP33" i="20"/>
  <c r="AP32" i="20"/>
  <c r="AP27" i="20"/>
  <c r="AP15" i="20"/>
  <c r="AP21" i="20"/>
  <c r="AP17" i="20"/>
  <c r="AP25" i="20"/>
  <c r="AP28" i="20"/>
  <c r="AP18" i="20"/>
  <c r="L18" i="32"/>
  <c r="L39" i="32"/>
  <c r="L31" i="32"/>
  <c r="L41" i="32"/>
  <c r="L16" i="32"/>
  <c r="L26" i="32"/>
  <c r="L20" i="32"/>
  <c r="L34" i="32"/>
  <c r="L19" i="32"/>
  <c r="L36" i="32"/>
  <c r="L22" i="32"/>
  <c r="L24" i="32"/>
  <c r="L30" i="32"/>
  <c r="L27" i="32"/>
  <c r="L23" i="32"/>
  <c r="L28" i="32"/>
  <c r="L17" i="32"/>
  <c r="L33" i="32"/>
  <c r="AO28" i="20"/>
  <c r="AO15" i="20"/>
  <c r="AO12" i="20"/>
  <c r="AO22" i="20"/>
  <c r="AO21" i="20"/>
  <c r="AO25" i="20"/>
  <c r="AO26" i="20"/>
  <c r="AO37" i="20"/>
  <c r="AO27" i="20"/>
  <c r="AO13" i="20"/>
  <c r="AO33" i="20"/>
  <c r="AO31" i="20"/>
  <c r="AO23" i="20"/>
  <c r="AO34" i="20"/>
  <c r="AO32" i="20"/>
  <c r="AO19" i="20"/>
  <c r="AH23" i="53"/>
  <c r="AH20" i="53"/>
  <c r="AH25" i="53"/>
  <c r="AH18" i="53"/>
  <c r="AH26" i="53"/>
  <c r="AH17" i="53"/>
  <c r="AH24" i="53"/>
  <c r="AH28" i="53"/>
  <c r="AH22" i="53"/>
  <c r="AH14" i="53"/>
  <c r="AH16" i="53"/>
  <c r="AH31" i="53"/>
  <c r="AH35" i="53"/>
  <c r="AH15" i="53"/>
  <c r="AH36" i="53"/>
  <c r="AH13" i="53"/>
  <c r="AH32" i="53"/>
  <c r="AH39" i="53"/>
  <c r="AH12" i="53"/>
  <c r="I37" i="18"/>
  <c r="I39" i="18"/>
  <c r="I14" i="18"/>
  <c r="I30" i="18"/>
  <c r="I22" i="18"/>
  <c r="I33" i="18"/>
  <c r="I13" i="18"/>
  <c r="I12" i="18"/>
  <c r="I35" i="18"/>
  <c r="I26" i="18"/>
  <c r="I34" i="18"/>
  <c r="I31" i="18"/>
  <c r="AL31" i="57"/>
  <c r="AL21" i="57"/>
  <c r="AL37" i="57"/>
  <c r="AL29" i="57"/>
  <c r="AL35" i="57"/>
  <c r="AL13" i="57"/>
  <c r="AL28" i="57"/>
  <c r="AL17" i="57"/>
  <c r="AL38" i="57"/>
  <c r="AL30" i="57"/>
  <c r="AL22" i="57"/>
  <c r="AL27" i="57"/>
  <c r="AL26" i="57"/>
  <c r="AL24" i="57"/>
  <c r="AL33" i="57"/>
  <c r="AL39" i="57"/>
  <c r="AL18" i="57"/>
  <c r="AN33" i="57"/>
  <c r="AN13" i="57"/>
  <c r="AN34" i="57"/>
  <c r="AN22" i="57"/>
  <c r="AN16" i="57"/>
  <c r="AN23" i="57"/>
  <c r="AN28" i="57"/>
  <c r="AN36" i="57"/>
  <c r="AN18" i="57"/>
  <c r="AN21" i="57"/>
  <c r="AN20" i="57"/>
  <c r="AN32" i="57"/>
  <c r="AN37" i="57"/>
  <c r="AN12" i="57"/>
  <c r="AN31" i="57"/>
  <c r="AN29" i="57"/>
  <c r="AN30" i="57"/>
  <c r="AN14" i="57"/>
  <c r="AJ27" i="57"/>
  <c r="AJ37" i="57"/>
  <c r="AJ19" i="57"/>
  <c r="AJ23" i="57"/>
  <c r="AJ30" i="57"/>
  <c r="AJ20" i="57"/>
  <c r="AJ14" i="57"/>
  <c r="AJ22" i="57"/>
  <c r="AJ29" i="57"/>
  <c r="AJ32" i="57"/>
  <c r="AJ25" i="57"/>
  <c r="AJ36" i="57"/>
  <c r="AJ33" i="57"/>
  <c r="AJ24" i="57"/>
  <c r="AJ34" i="57"/>
  <c r="AJ16" i="57"/>
  <c r="AJ31" i="57"/>
  <c r="G25" i="72"/>
  <c r="G12" i="72"/>
  <c r="G13" i="72"/>
  <c r="G35" i="72"/>
  <c r="G24" i="72"/>
  <c r="G18" i="72"/>
  <c r="G20" i="72"/>
  <c r="G36" i="72"/>
  <c r="G27" i="72"/>
  <c r="G15" i="72"/>
  <c r="G23" i="72"/>
  <c r="G29" i="72"/>
  <c r="G38" i="72"/>
  <c r="G30" i="72"/>
  <c r="G39" i="72"/>
  <c r="G19" i="72"/>
  <c r="G16" i="72"/>
  <c r="G22" i="72"/>
  <c r="G14" i="72"/>
  <c r="G37" i="72"/>
  <c r="AC23" i="34"/>
  <c r="AC25" i="34"/>
  <c r="AC17" i="34"/>
  <c r="AC29" i="34"/>
  <c r="AC31" i="34"/>
  <c r="AC39" i="34"/>
  <c r="AC13" i="34"/>
  <c r="AC12" i="34"/>
  <c r="AC24" i="34"/>
  <c r="AC22" i="34"/>
  <c r="AC20" i="34"/>
  <c r="AC35" i="34"/>
  <c r="AC21" i="34"/>
  <c r="AC36" i="34"/>
  <c r="G14" i="67"/>
  <c r="G26" i="67"/>
  <c r="G17" i="67"/>
  <c r="G27" i="67"/>
  <c r="G30" i="67"/>
  <c r="G29" i="67"/>
  <c r="G23" i="67"/>
  <c r="G18" i="67"/>
  <c r="G28" i="67"/>
  <c r="G20" i="67"/>
  <c r="G38" i="67"/>
  <c r="G22" i="67"/>
  <c r="G36" i="67"/>
  <c r="G21" i="67"/>
  <c r="G16" i="67"/>
  <c r="G15" i="67"/>
  <c r="G12" i="67"/>
  <c r="G34" i="67"/>
  <c r="AM15" i="58"/>
  <c r="AM29" i="58"/>
  <c r="AM14" i="58"/>
  <c r="AM18" i="58"/>
  <c r="AM22" i="58"/>
  <c r="AM39" i="58"/>
  <c r="AM21" i="58"/>
  <c r="AM37" i="58"/>
  <c r="AM34" i="58"/>
  <c r="AM26" i="58"/>
  <c r="AM30" i="58"/>
  <c r="AM25" i="58"/>
  <c r="AM27" i="58"/>
  <c r="AM36" i="58"/>
  <c r="AM31" i="58"/>
  <c r="AC19" i="11"/>
  <c r="AC13" i="11"/>
  <c r="AC39" i="11"/>
  <c r="AC27" i="11"/>
  <c r="AC14" i="11"/>
  <c r="AC37" i="11"/>
  <c r="AC30" i="11"/>
  <c r="AC20" i="11"/>
  <c r="AC12" i="11"/>
  <c r="AC15" i="11"/>
  <c r="AC33" i="11"/>
  <c r="AC21" i="11"/>
  <c r="AC38" i="11"/>
  <c r="AC29" i="11"/>
  <c r="AC22" i="11"/>
  <c r="AC25" i="11"/>
  <c r="AC18" i="11"/>
  <c r="AC34" i="11"/>
  <c r="AC31" i="11"/>
  <c r="AC23" i="11"/>
  <c r="AC36" i="11"/>
  <c r="AK14" i="44"/>
  <c r="AK26" i="44"/>
  <c r="AK30" i="44"/>
  <c r="AK22" i="44"/>
  <c r="AK37" i="44"/>
  <c r="AK38" i="44"/>
  <c r="AK23" i="44"/>
  <c r="AK21" i="44"/>
  <c r="AK31" i="44"/>
  <c r="AK25" i="44"/>
  <c r="AK19" i="44"/>
  <c r="AK13" i="44"/>
  <c r="AK12" i="44"/>
  <c r="AK28" i="44"/>
  <c r="AK35" i="44"/>
  <c r="AK20" i="44"/>
  <c r="AK34" i="44"/>
  <c r="AK24" i="44"/>
  <c r="AK39" i="44"/>
  <c r="AK18" i="44"/>
  <c r="AK15" i="44"/>
  <c r="AT23" i="16"/>
  <c r="AT26" i="16"/>
  <c r="AT35" i="16"/>
  <c r="AT24" i="16"/>
  <c r="AT17" i="16"/>
  <c r="AT34" i="16"/>
  <c r="AT27" i="16"/>
  <c r="AT29" i="16"/>
  <c r="AT31" i="16"/>
  <c r="AT13" i="16"/>
  <c r="AT14" i="16"/>
  <c r="AT21" i="16"/>
  <c r="AT25" i="16"/>
  <c r="AT39" i="16"/>
  <c r="AT20" i="16"/>
  <c r="AT33" i="16"/>
  <c r="AT22" i="16"/>
  <c r="AT30" i="16"/>
  <c r="AT36" i="16"/>
  <c r="AT18" i="16"/>
  <c r="AT16" i="16"/>
  <c r="AJ16" i="42"/>
  <c r="AJ34" i="42"/>
  <c r="AJ31" i="42"/>
  <c r="AJ27" i="42"/>
  <c r="AJ14" i="42"/>
  <c r="AJ36" i="42"/>
  <c r="AJ20" i="42"/>
  <c r="AJ25" i="42"/>
  <c r="AJ29" i="42"/>
  <c r="AJ19" i="42"/>
  <c r="AJ37" i="42"/>
  <c r="AJ30" i="42"/>
  <c r="AJ17" i="42"/>
  <c r="AJ39" i="42"/>
  <c r="AJ15" i="42"/>
  <c r="AJ22" i="42"/>
  <c r="AJ21" i="42"/>
  <c r="AJ13" i="42"/>
  <c r="E12" i="66"/>
  <c r="E14" i="66"/>
  <c r="E18" i="66"/>
  <c r="E20" i="66"/>
  <c r="E27" i="66"/>
  <c r="E29" i="66"/>
  <c r="E36" i="66"/>
  <c r="E15" i="66"/>
  <c r="E21" i="66"/>
  <c r="E24" i="66"/>
  <c r="E33" i="66"/>
  <c r="E25" i="66"/>
  <c r="E32" i="66"/>
  <c r="E17" i="66"/>
  <c r="E30" i="66"/>
  <c r="E13" i="66"/>
  <c r="E37" i="66"/>
  <c r="E22" i="66"/>
  <c r="E34" i="66"/>
  <c r="E35" i="66"/>
  <c r="AJ12" i="46"/>
  <c r="AJ38" i="46"/>
  <c r="AJ22" i="46"/>
  <c r="AJ25" i="46"/>
  <c r="AJ13" i="46"/>
  <c r="AJ18" i="46"/>
  <c r="AJ27" i="46"/>
  <c r="AJ29" i="46"/>
  <c r="AJ30" i="46"/>
  <c r="AJ37" i="46"/>
  <c r="AJ28" i="46"/>
  <c r="AJ14" i="46"/>
  <c r="AJ34" i="46"/>
  <c r="AJ19" i="46"/>
  <c r="AJ15" i="46"/>
  <c r="AJ33" i="46"/>
  <c r="AJ23" i="46"/>
  <c r="F38" i="14"/>
  <c r="F13" i="14"/>
  <c r="F18" i="14"/>
  <c r="F32" i="14"/>
  <c r="F26" i="14"/>
  <c r="F37" i="14"/>
  <c r="F19" i="14"/>
  <c r="F16" i="14"/>
  <c r="F17" i="14"/>
  <c r="F35" i="14"/>
  <c r="F23" i="14"/>
  <c r="F20" i="14"/>
  <c r="F29" i="14"/>
  <c r="F14" i="14"/>
  <c r="F28" i="14"/>
  <c r="F39" i="14"/>
  <c r="F33" i="14"/>
  <c r="F22" i="14"/>
  <c r="F31" i="14"/>
  <c r="K36" i="6"/>
  <c r="K22" i="6"/>
  <c r="K14" i="6"/>
  <c r="K39" i="6"/>
  <c r="K23" i="6"/>
  <c r="K33" i="6"/>
  <c r="K32" i="6"/>
  <c r="K18" i="6"/>
  <c r="K13" i="6"/>
  <c r="K34" i="6"/>
  <c r="K35" i="6"/>
  <c r="K12" i="6"/>
  <c r="K28" i="6"/>
  <c r="K25" i="6"/>
  <c r="AK18" i="22"/>
  <c r="AK35" i="22"/>
  <c r="AK38" i="22"/>
  <c r="AK20" i="22"/>
  <c r="AK37" i="22"/>
  <c r="AK15" i="22"/>
  <c r="AK17" i="22"/>
  <c r="AK16" i="22"/>
  <c r="AK31" i="22"/>
  <c r="AK28" i="22"/>
  <c r="AK27" i="22"/>
  <c r="AK19" i="22"/>
  <c r="AK36" i="22"/>
  <c r="AH24" i="8"/>
  <c r="AH30" i="8"/>
  <c r="AH33" i="8"/>
  <c r="AH37" i="8"/>
  <c r="AH34" i="8"/>
  <c r="AH12" i="8"/>
  <c r="AH36" i="8"/>
  <c r="AH27" i="8"/>
  <c r="AH16" i="8"/>
  <c r="AH19" i="8"/>
  <c r="AH13" i="8"/>
  <c r="AH28" i="8"/>
  <c r="AH22" i="8"/>
  <c r="AH38" i="8"/>
  <c r="AH17" i="8"/>
  <c r="AH20" i="8"/>
  <c r="AH25" i="8"/>
  <c r="AH26" i="8"/>
  <c r="AH32" i="8"/>
  <c r="AH23" i="8"/>
  <c r="AH18" i="8"/>
  <c r="AK37" i="46"/>
  <c r="AK22" i="46"/>
  <c r="AK18" i="46"/>
  <c r="AK38" i="46"/>
  <c r="AK28" i="46"/>
  <c r="AK29" i="46"/>
  <c r="AK33" i="46"/>
  <c r="AK25" i="46"/>
  <c r="AK36" i="46"/>
  <c r="AK21" i="46"/>
  <c r="AK26" i="46"/>
  <c r="AK19" i="46"/>
  <c r="AK13" i="46"/>
  <c r="AK39" i="46"/>
  <c r="AK16" i="46"/>
  <c r="AK31" i="46"/>
  <c r="AK20" i="46"/>
  <c r="AK23" i="46"/>
  <c r="AK34" i="46"/>
  <c r="AK35" i="46"/>
  <c r="AK14" i="46"/>
  <c r="AC23" i="55"/>
  <c r="AC36" i="55"/>
  <c r="AC32" i="55"/>
  <c r="AC26" i="55"/>
  <c r="AC31" i="55"/>
  <c r="AC35" i="55"/>
  <c r="AC39" i="55"/>
  <c r="AC22" i="55"/>
  <c r="AC16" i="55"/>
  <c r="AC27" i="55"/>
  <c r="AC38" i="55"/>
  <c r="AC19" i="55"/>
  <c r="AC37" i="55"/>
  <c r="AH23" i="58"/>
  <c r="AH31" i="58"/>
  <c r="AH18" i="58"/>
  <c r="AH21" i="58"/>
  <c r="AH13" i="58"/>
  <c r="AH33" i="58"/>
  <c r="AH25" i="58"/>
  <c r="AH27" i="58"/>
  <c r="AH20" i="58"/>
  <c r="AH22" i="58"/>
  <c r="AH37" i="58"/>
  <c r="AH38" i="58"/>
  <c r="AH29" i="58"/>
  <c r="AH35" i="58"/>
  <c r="AH28" i="58"/>
  <c r="AH39" i="58"/>
  <c r="AJ21" i="22"/>
  <c r="AJ14" i="22"/>
  <c r="AJ35" i="22"/>
  <c r="AJ16" i="22"/>
  <c r="AJ26" i="22"/>
  <c r="AJ38" i="22"/>
  <c r="AJ32" i="22"/>
  <c r="AJ37" i="22"/>
  <c r="AJ29" i="22"/>
  <c r="AJ20" i="22"/>
  <c r="AJ28" i="22"/>
  <c r="AJ24" i="22"/>
  <c r="AJ13" i="22"/>
  <c r="AJ15" i="22"/>
  <c r="AJ17" i="22"/>
  <c r="AJ30" i="22"/>
  <c r="AJ39" i="22"/>
  <c r="AJ18" i="22"/>
  <c r="AJ23" i="22"/>
  <c r="AJ25" i="22"/>
  <c r="AJ36" i="22"/>
  <c r="AJ33" i="22"/>
  <c r="AJ12" i="22"/>
  <c r="AJ34" i="22"/>
  <c r="Q13" i="40"/>
  <c r="Q37" i="40"/>
  <c r="Q21" i="40"/>
  <c r="Q36" i="40"/>
  <c r="Q29" i="40"/>
  <c r="Q16" i="40"/>
  <c r="Q12" i="40"/>
  <c r="Q31" i="40"/>
  <c r="Q23" i="40"/>
  <c r="Q18" i="40"/>
  <c r="Q24" i="40"/>
  <c r="Q22" i="40"/>
  <c r="Q19" i="40"/>
  <c r="Q34" i="40"/>
  <c r="Q32" i="40"/>
  <c r="Q27" i="40"/>
  <c r="Q25" i="40"/>
  <c r="Q17" i="40"/>
  <c r="Q15" i="40"/>
  <c r="G29" i="73"/>
  <c r="G28" i="73"/>
  <c r="G26" i="73"/>
  <c r="G31" i="73"/>
  <c r="G35" i="73"/>
  <c r="G25" i="73"/>
  <c r="G18" i="73"/>
  <c r="G13" i="73"/>
  <c r="G33" i="73"/>
  <c r="G17" i="73"/>
  <c r="G39" i="73"/>
  <c r="G32" i="73"/>
  <c r="G22" i="73"/>
  <c r="G27" i="73"/>
  <c r="G20" i="73"/>
  <c r="AG27" i="22"/>
  <c r="AG13" i="22"/>
  <c r="AG18" i="22"/>
  <c r="AG24" i="22"/>
  <c r="AG28" i="22"/>
  <c r="AG20" i="22"/>
  <c r="AG12" i="22"/>
  <c r="AG32" i="22"/>
  <c r="AG25" i="22"/>
  <c r="AG19" i="22"/>
  <c r="AG22" i="22"/>
  <c r="AG30" i="22"/>
  <c r="AG26" i="22"/>
  <c r="AG37" i="22"/>
  <c r="AG14" i="22"/>
  <c r="AG21" i="22"/>
  <c r="AG38" i="22"/>
  <c r="AG29" i="22"/>
  <c r="AG15" i="22"/>
  <c r="AG39" i="22"/>
  <c r="AG16" i="22"/>
  <c r="AG34" i="22"/>
  <c r="AG33" i="22"/>
  <c r="AG35" i="22"/>
  <c r="AG36" i="22"/>
  <c r="AG23" i="22"/>
  <c r="AG17" i="22"/>
  <c r="AG31" i="22"/>
  <c r="AP12" i="16"/>
  <c r="AP20" i="16"/>
  <c r="AP35" i="16"/>
  <c r="AP36" i="16"/>
  <c r="AP18" i="16"/>
  <c r="AP15" i="16"/>
  <c r="AP17" i="16"/>
  <c r="AP16" i="16"/>
  <c r="AP21" i="16"/>
  <c r="AP38" i="16"/>
  <c r="AP22" i="16"/>
  <c r="AP34" i="16"/>
  <c r="AP19" i="16"/>
  <c r="AP32" i="16"/>
  <c r="AP14" i="16"/>
  <c r="AP24" i="16"/>
  <c r="AP25" i="16"/>
  <c r="AP23" i="16"/>
  <c r="AP13" i="16"/>
  <c r="AP28" i="16"/>
  <c r="AP30" i="16"/>
  <c r="AP39" i="16"/>
  <c r="AP27" i="16"/>
  <c r="AP37" i="16"/>
  <c r="AP29" i="16"/>
  <c r="AP26" i="16"/>
  <c r="AP33" i="16"/>
  <c r="AP31" i="16"/>
  <c r="W28" i="27" l="1"/>
  <c r="G15" i="73"/>
  <c r="G12" i="73"/>
  <c r="G19" i="73"/>
  <c r="G37" i="73"/>
  <c r="G16" i="73"/>
  <c r="G14" i="73"/>
  <c r="G36" i="73"/>
  <c r="G23" i="73"/>
  <c r="G21" i="73"/>
  <c r="G24" i="73"/>
  <c r="G38" i="73"/>
  <c r="G34" i="73"/>
  <c r="G30" i="73"/>
  <c r="Q33" i="40"/>
  <c r="Q38" i="40"/>
  <c r="Q30" i="40"/>
  <c r="Q26" i="40"/>
  <c r="Q20" i="40"/>
  <c r="Q39" i="40"/>
  <c r="Q28" i="40"/>
  <c r="Q35" i="40"/>
  <c r="Q14" i="40"/>
  <c r="AJ31" i="22"/>
  <c r="AJ27" i="22"/>
  <c r="AJ22" i="22"/>
  <c r="AJ19" i="22"/>
  <c r="AH26" i="58"/>
  <c r="AH12" i="58"/>
  <c r="AH36" i="58"/>
  <c r="AH16" i="58"/>
  <c r="AH17" i="58"/>
  <c r="AH32" i="58"/>
  <c r="AH15" i="58"/>
  <c r="AH30" i="58"/>
  <c r="AH19" i="58"/>
  <c r="AH14" i="58"/>
  <c r="AH24" i="58"/>
  <c r="AH34" i="58"/>
  <c r="AC28" i="55"/>
  <c r="AC14" i="55"/>
  <c r="AC34" i="55"/>
  <c r="AC24" i="55"/>
  <c r="AC13" i="55"/>
  <c r="AC18" i="55"/>
  <c r="AC15" i="55"/>
  <c r="AC25" i="55"/>
  <c r="AC17" i="55"/>
  <c r="AC12" i="55"/>
  <c r="AC20" i="55"/>
  <c r="AC30" i="55"/>
  <c r="AC21" i="55"/>
  <c r="AC33" i="55"/>
  <c r="AC29" i="55"/>
  <c r="AK12" i="46"/>
  <c r="AK24" i="46"/>
  <c r="AK32" i="46"/>
  <c r="AK30" i="46"/>
  <c r="AK15" i="46"/>
  <c r="AK27" i="46"/>
  <c r="AK17" i="46"/>
  <c r="AH29" i="8"/>
  <c r="AH15" i="8"/>
  <c r="AH14" i="8"/>
  <c r="AH35" i="8"/>
  <c r="AH39" i="8"/>
  <c r="AH31" i="8"/>
  <c r="AH21" i="8"/>
  <c r="AK26" i="22"/>
  <c r="AK25" i="22"/>
  <c r="AK32" i="22"/>
  <c r="AK23" i="22"/>
  <c r="AK22" i="22"/>
  <c r="AK34" i="22"/>
  <c r="AK24" i="22"/>
  <c r="AK14" i="22"/>
  <c r="AK13" i="22"/>
  <c r="AK33" i="22"/>
  <c r="AK21" i="22"/>
  <c r="AK29" i="22"/>
  <c r="AK30" i="22"/>
  <c r="AK12" i="22"/>
  <c r="AK39" i="22"/>
  <c r="K17" i="6"/>
  <c r="K19" i="6"/>
  <c r="K26" i="6"/>
  <c r="K24" i="6"/>
  <c r="K16" i="6"/>
  <c r="K29" i="6"/>
  <c r="K21" i="6"/>
  <c r="K30" i="6"/>
  <c r="K20" i="6"/>
  <c r="K27" i="6"/>
  <c r="K15" i="6"/>
  <c r="K37" i="6"/>
  <c r="K31" i="6"/>
  <c r="K38" i="6"/>
  <c r="F36" i="14"/>
  <c r="F24" i="14"/>
  <c r="F15" i="14"/>
  <c r="F25" i="14"/>
  <c r="F30" i="14"/>
  <c r="F27" i="14"/>
  <c r="F21" i="14"/>
  <c r="F34" i="14"/>
  <c r="F12" i="14"/>
  <c r="AJ24" i="46"/>
  <c r="AJ39" i="46"/>
  <c r="AJ16" i="46"/>
  <c r="AJ35" i="46"/>
  <c r="AJ21" i="46"/>
  <c r="AJ32" i="46"/>
  <c r="AJ20" i="46"/>
  <c r="AJ26" i="46"/>
  <c r="AJ31" i="46"/>
  <c r="AJ17" i="46"/>
  <c r="AJ36" i="46"/>
  <c r="E26" i="66"/>
  <c r="E19" i="66"/>
  <c r="E16" i="66"/>
  <c r="E28" i="66"/>
  <c r="E31" i="66"/>
  <c r="E38" i="66"/>
  <c r="E39" i="66"/>
  <c r="E23" i="66"/>
  <c r="AJ26" i="42"/>
  <c r="AJ18" i="42"/>
  <c r="AJ23" i="42"/>
  <c r="AJ32" i="42"/>
  <c r="AJ35" i="42"/>
  <c r="AJ28" i="42"/>
  <c r="AJ33" i="42"/>
  <c r="AJ12" i="42"/>
  <c r="AJ38" i="42"/>
  <c r="AJ24" i="42"/>
  <c r="AT37" i="16"/>
  <c r="AT15" i="16"/>
  <c r="AT28" i="16"/>
  <c r="AT19" i="16"/>
  <c r="AT12" i="16"/>
  <c r="AT32" i="16"/>
  <c r="AT38" i="16"/>
  <c r="AK33" i="44"/>
  <c r="AK16" i="44"/>
  <c r="AK27" i="44"/>
  <c r="AK32" i="44"/>
  <c r="AK17" i="44"/>
  <c r="AK29" i="44"/>
  <c r="AK36" i="44"/>
  <c r="AC28" i="11"/>
  <c r="AC24" i="11"/>
  <c r="AC26" i="11"/>
  <c r="AC32" i="11"/>
  <c r="AC17" i="11"/>
  <c r="AC35" i="11"/>
  <c r="AC16" i="11"/>
  <c r="AM13" i="58"/>
  <c r="AM35" i="58"/>
  <c r="AM16" i="58"/>
  <c r="AM33" i="58"/>
  <c r="AM17" i="58"/>
  <c r="AM38" i="58"/>
  <c r="AM28" i="58"/>
  <c r="AM19" i="58"/>
  <c r="AM23" i="58"/>
  <c r="AM20" i="58"/>
  <c r="AM24" i="58"/>
  <c r="AM12" i="58"/>
  <c r="AM32" i="58"/>
  <c r="G32" i="67"/>
  <c r="G31" i="67"/>
  <c r="G19" i="67"/>
  <c r="G13" i="67"/>
  <c r="G33" i="67"/>
  <c r="G24" i="67"/>
  <c r="G37" i="67"/>
  <c r="G25" i="67"/>
  <c r="G35" i="67"/>
  <c r="G39" i="67"/>
  <c r="AC38" i="34"/>
  <c r="AC28" i="34"/>
  <c r="AC30" i="34"/>
  <c r="AC15" i="34"/>
  <c r="AC37" i="34"/>
  <c r="AC16" i="34"/>
  <c r="AC19" i="34"/>
  <c r="AC18" i="34"/>
  <c r="AC14" i="34"/>
  <c r="AC27" i="34"/>
  <c r="AC34" i="34"/>
  <c r="AC33" i="34"/>
  <c r="AC26" i="34"/>
  <c r="AC32" i="34"/>
  <c r="G33" i="72"/>
  <c r="G34" i="72"/>
  <c r="G28" i="72"/>
  <c r="G31" i="72"/>
  <c r="G32" i="72"/>
  <c r="G17" i="72"/>
  <c r="G26" i="72"/>
  <c r="G21" i="72"/>
  <c r="AJ39" i="57"/>
  <c r="AJ21" i="57"/>
  <c r="AJ35" i="57"/>
  <c r="AJ18" i="57"/>
  <c r="AJ26" i="57"/>
  <c r="AJ15" i="57"/>
  <c r="AJ38" i="57"/>
  <c r="AJ12" i="57"/>
  <c r="AJ28" i="57"/>
  <c r="AJ13" i="57"/>
  <c r="AJ17" i="57"/>
  <c r="AN26" i="57"/>
  <c r="AN17" i="57"/>
  <c r="AN15" i="57"/>
  <c r="AN35" i="57"/>
  <c r="AN38" i="57"/>
  <c r="AN24" i="57"/>
  <c r="AN19" i="57"/>
  <c r="AN25" i="57"/>
  <c r="AN27" i="57"/>
  <c r="AN39" i="57"/>
  <c r="AL36" i="57"/>
  <c r="AL14" i="57"/>
  <c r="AL12" i="57"/>
  <c r="AL19" i="57"/>
  <c r="AL32" i="57"/>
  <c r="AL23" i="57"/>
  <c r="AL15" i="57"/>
  <c r="AL34" i="57"/>
  <c r="AL16" i="57"/>
  <c r="AL25" i="57"/>
  <c r="AL20" i="57"/>
  <c r="I16" i="18"/>
  <c r="I29" i="18"/>
  <c r="I21" i="18"/>
  <c r="I20" i="18"/>
  <c r="I28" i="18"/>
  <c r="I15" i="18"/>
  <c r="I25" i="18"/>
  <c r="I19" i="18"/>
  <c r="I32" i="18"/>
  <c r="I18" i="18"/>
  <c r="I17" i="18"/>
  <c r="I36" i="18"/>
  <c r="I38" i="18"/>
  <c r="I23" i="18"/>
  <c r="I24" i="18"/>
  <c r="I27" i="18"/>
  <c r="AH21" i="53"/>
  <c r="AH27" i="53"/>
  <c r="AH38" i="53"/>
  <c r="AH34" i="53"/>
  <c r="AH19" i="53"/>
  <c r="AH33" i="53"/>
  <c r="AH30" i="53"/>
  <c r="AH29" i="53"/>
  <c r="AH37" i="53"/>
  <c r="AO38" i="20"/>
  <c r="AO18" i="20"/>
  <c r="AO24" i="20"/>
  <c r="AO36" i="20"/>
  <c r="AO39" i="20"/>
  <c r="AO35" i="20"/>
  <c r="AO30" i="20"/>
  <c r="AO16" i="20"/>
  <c r="AO14" i="20"/>
  <c r="AO17" i="20"/>
  <c r="AO20" i="20"/>
  <c r="AO29" i="20"/>
  <c r="L13" i="32"/>
  <c r="L12" i="32"/>
  <c r="L37" i="32"/>
  <c r="L15" i="32"/>
  <c r="L21" i="32"/>
  <c r="L32" i="32"/>
  <c r="L38" i="32"/>
  <c r="L29" i="32"/>
  <c r="L35" i="32"/>
  <c r="L14" i="32"/>
  <c r="L25" i="32"/>
  <c r="AP13" i="20"/>
  <c r="AP16" i="20"/>
  <c r="AP26" i="20"/>
  <c r="AP37" i="20"/>
  <c r="AP19" i="20"/>
  <c r="AP30" i="20"/>
  <c r="AP20" i="20"/>
  <c r="AP36" i="20"/>
  <c r="AM28" i="16"/>
  <c r="AM36" i="16"/>
  <c r="AM27" i="16"/>
  <c r="AM34" i="16"/>
  <c r="AM37" i="16"/>
  <c r="AM12" i="16"/>
  <c r="AM13" i="16"/>
  <c r="AM22" i="16"/>
  <c r="AM39" i="16"/>
  <c r="AM26" i="16"/>
  <c r="AM16" i="16"/>
  <c r="AH12" i="6"/>
  <c r="AH19" i="6"/>
  <c r="AH30" i="6"/>
  <c r="AH27" i="6"/>
  <c r="AH25" i="6"/>
  <c r="AH34" i="6"/>
  <c r="AH20" i="6"/>
  <c r="AH13" i="51"/>
  <c r="AH29" i="51"/>
  <c r="AH26" i="51"/>
  <c r="AH38" i="51"/>
  <c r="AH23" i="51"/>
  <c r="AH30" i="51"/>
  <c r="AH25" i="51"/>
  <c r="AH35" i="51"/>
  <c r="AH14" i="51"/>
  <c r="AH15" i="51"/>
  <c r="AH16" i="51"/>
  <c r="AA25" i="18"/>
  <c r="AA19" i="18"/>
  <c r="AA13" i="18"/>
  <c r="AA22" i="18"/>
  <c r="AA28" i="18"/>
  <c r="AA17" i="18"/>
  <c r="AA38" i="18"/>
  <c r="AA27" i="18"/>
  <c r="AA31" i="18"/>
  <c r="AU18" i="16"/>
  <c r="AU39" i="16"/>
  <c r="AU30" i="16"/>
  <c r="AU13" i="16"/>
  <c r="AU14" i="16"/>
  <c r="AU19" i="16"/>
  <c r="AU27" i="16"/>
  <c r="AL33" i="48"/>
  <c r="AL30" i="48"/>
  <c r="AL39" i="48"/>
  <c r="AL34" i="48"/>
  <c r="AL14" i="48"/>
  <c r="AL38" i="48"/>
  <c r="AL25" i="48"/>
  <c r="AL29" i="48"/>
  <c r="AH25" i="57"/>
  <c r="AH33" i="57"/>
  <c r="AH36" i="57"/>
  <c r="AH16" i="57"/>
  <c r="AH18" i="57"/>
  <c r="AH24" i="57"/>
  <c r="AH21" i="57"/>
  <c r="AH27" i="57"/>
  <c r="AC14" i="22"/>
  <c r="AC22" i="22"/>
  <c r="AC25" i="22"/>
  <c r="AC27" i="22"/>
  <c r="AC21" i="22"/>
  <c r="AC36" i="22"/>
  <c r="AC37" i="22"/>
  <c r="AC24" i="22"/>
  <c r="AC20" i="22"/>
  <c r="AC35" i="22"/>
  <c r="AC15" i="22"/>
  <c r="AC17" i="22"/>
  <c r="AC28" i="22"/>
  <c r="AK14" i="13"/>
  <c r="AK39" i="13"/>
  <c r="AK19" i="13"/>
  <c r="AK13" i="13"/>
  <c r="AK37" i="13"/>
  <c r="AK35" i="13"/>
  <c r="AK26" i="13"/>
  <c r="AG28" i="42"/>
  <c r="AG30" i="42"/>
  <c r="AG20" i="42"/>
  <c r="AG33" i="42"/>
  <c r="AG16" i="42"/>
  <c r="AG25" i="42"/>
  <c r="AG22" i="42"/>
  <c r="AG19" i="42"/>
  <c r="AG13" i="42"/>
  <c r="AG12" i="42"/>
  <c r="AI17" i="4"/>
  <c r="AI21" i="4"/>
  <c r="AI12" i="4"/>
  <c r="AI24" i="4"/>
  <c r="AI36" i="4"/>
  <c r="AI38" i="4"/>
  <c r="AI34" i="4"/>
  <c r="AI18" i="4"/>
  <c r="AI19" i="4"/>
  <c r="AL35" i="58"/>
  <c r="AL39" i="58"/>
  <c r="AL18" i="58"/>
  <c r="AL32" i="58"/>
  <c r="AL36" i="58"/>
  <c r="AL12" i="58"/>
  <c r="AL27" i="58"/>
  <c r="AL25" i="58"/>
  <c r="AL34" i="58"/>
  <c r="AL37" i="58"/>
  <c r="AL26" i="58"/>
  <c r="AN29" i="4"/>
  <c r="AN33" i="4"/>
  <c r="AN32" i="4"/>
  <c r="AN35" i="4"/>
  <c r="AN21" i="4"/>
  <c r="AN19" i="4"/>
  <c r="AN24" i="4"/>
  <c r="AN39" i="4"/>
  <c r="AN38" i="4"/>
  <c r="L32" i="4"/>
  <c r="L20" i="4"/>
  <c r="L13" i="4"/>
  <c r="L27" i="4"/>
  <c r="L18" i="4"/>
  <c r="L26" i="4"/>
  <c r="L15" i="4"/>
  <c r="L28" i="4"/>
  <c r="L30" i="4"/>
  <c r="L17" i="4"/>
  <c r="L37" i="4"/>
  <c r="L29" i="4"/>
  <c r="L23" i="4"/>
  <c r="L39" i="4"/>
  <c r="AK21" i="8"/>
  <c r="AK27" i="8"/>
  <c r="AK28" i="8"/>
  <c r="AK14" i="8"/>
  <c r="AK20" i="8"/>
  <c r="AK32" i="8"/>
  <c r="AJ35" i="51"/>
  <c r="AJ29" i="51"/>
  <c r="AJ26" i="51"/>
  <c r="AJ37" i="51"/>
  <c r="AJ27" i="51"/>
  <c r="AJ38" i="51"/>
  <c r="AJ22" i="51"/>
  <c r="AJ23" i="51"/>
  <c r="AJ15" i="8"/>
  <c r="AJ27" i="8"/>
  <c r="AJ18" i="8"/>
  <c r="AJ38" i="8"/>
  <c r="AJ16" i="8"/>
  <c r="AJ12" i="8"/>
  <c r="AJ31" i="8"/>
  <c r="AJ19" i="8"/>
  <c r="AJ14" i="8"/>
  <c r="AJ39" i="8"/>
  <c r="AJ30" i="13"/>
  <c r="AJ31" i="13"/>
  <c r="AJ18" i="13"/>
  <c r="AJ16" i="13"/>
  <c r="AJ39" i="13"/>
  <c r="J21" i="24"/>
  <c r="J22" i="24"/>
  <c r="J30" i="24"/>
  <c r="J23" i="24"/>
  <c r="J20" i="24"/>
  <c r="J27" i="24"/>
  <c r="J24" i="24"/>
  <c r="J17" i="24"/>
  <c r="AF28" i="6"/>
  <c r="AF37" i="6"/>
  <c r="AF36" i="6"/>
  <c r="AF13" i="6"/>
  <c r="AF23" i="6"/>
  <c r="AF18" i="6"/>
  <c r="AF35" i="6"/>
  <c r="AF21" i="6"/>
  <c r="AF24" i="6"/>
  <c r="AJ25" i="32"/>
  <c r="AJ24" i="32"/>
  <c r="AJ37" i="32"/>
  <c r="AJ28" i="32"/>
  <c r="AJ35" i="32"/>
  <c r="AJ18" i="32"/>
  <c r="AJ27" i="32"/>
  <c r="AJ23" i="32"/>
  <c r="AJ31" i="32"/>
  <c r="AI15" i="44"/>
  <c r="AI37" i="44"/>
  <c r="AI18" i="44"/>
  <c r="AI20" i="44"/>
  <c r="AI31" i="44"/>
  <c r="AI19" i="44"/>
  <c r="AI26" i="44"/>
  <c r="AK26" i="6"/>
  <c r="AK37" i="6"/>
  <c r="AK12" i="6"/>
  <c r="AK24" i="6"/>
  <c r="AK15" i="6"/>
  <c r="AK13" i="6"/>
  <c r="AE17" i="22"/>
  <c r="AE28" i="22"/>
  <c r="AE33" i="22"/>
  <c r="AF12" i="8"/>
  <c r="AF33" i="8"/>
  <c r="AF36" i="8"/>
  <c r="AF30" i="8"/>
  <c r="AF29" i="8"/>
  <c r="AF25" i="8"/>
  <c r="AF26" i="8"/>
  <c r="AF28" i="8"/>
  <c r="AF31" i="8"/>
  <c r="AL30" i="20"/>
  <c r="AL26" i="20"/>
  <c r="AL20" i="20"/>
  <c r="AL37" i="20"/>
  <c r="AL31" i="20"/>
  <c r="AL24" i="20"/>
  <c r="AL27" i="20"/>
  <c r="AL13" i="20"/>
  <c r="AL12" i="20"/>
  <c r="Y20" i="29"/>
  <c r="Y18" i="29"/>
  <c r="Y35" i="29"/>
  <c r="Y28" i="29"/>
  <c r="Y39" i="29"/>
  <c r="Y38" i="29"/>
  <c r="Y21" i="29"/>
  <c r="Y16" i="29"/>
  <c r="Y33" i="29"/>
  <c r="Y32" i="29"/>
  <c r="Y14" i="29"/>
  <c r="Y17" i="29"/>
  <c r="AK32" i="32"/>
  <c r="AK17" i="32"/>
  <c r="AK28" i="32"/>
  <c r="AK13" i="32"/>
  <c r="AK36" i="32"/>
  <c r="AK25" i="32"/>
  <c r="AK12" i="32"/>
  <c r="AK38" i="32"/>
  <c r="AK26" i="32"/>
  <c r="AM16" i="57"/>
  <c r="AM36" i="57"/>
  <c r="AM15" i="57"/>
  <c r="AM33" i="57"/>
  <c r="AM23" i="57"/>
  <c r="AM22" i="57"/>
  <c r="AM31" i="57"/>
  <c r="AM18" i="57"/>
  <c r="AM14" i="57"/>
  <c r="AM30" i="57"/>
  <c r="AM38" i="57"/>
  <c r="AM34" i="57"/>
  <c r="AM21" i="57"/>
  <c r="F37" i="25"/>
  <c r="F27" i="25"/>
  <c r="F26" i="25"/>
  <c r="F38" i="25"/>
  <c r="F13" i="25"/>
  <c r="F34" i="25"/>
  <c r="F23" i="25"/>
  <c r="F16" i="25"/>
  <c r="F15" i="25"/>
  <c r="F33" i="62"/>
  <c r="F19" i="62"/>
  <c r="F28" i="62"/>
  <c r="F24" i="62"/>
  <c r="F12" i="62"/>
  <c r="F34" i="62"/>
  <c r="F27" i="62"/>
  <c r="F38" i="62"/>
  <c r="F37" i="62"/>
  <c r="N29" i="36"/>
  <c r="N32" i="36"/>
  <c r="N36" i="36"/>
  <c r="N39" i="36"/>
  <c r="N35" i="36"/>
  <c r="N26" i="36"/>
  <c r="N21" i="36"/>
  <c r="N31" i="36"/>
  <c r="N12" i="36"/>
  <c r="N24" i="36"/>
  <c r="N23" i="36"/>
  <c r="AJ20" i="4"/>
  <c r="AJ31" i="4"/>
  <c r="AJ17" i="4"/>
  <c r="AJ26" i="4"/>
  <c r="AJ19" i="4"/>
  <c r="AH34" i="13"/>
  <c r="AH38" i="13"/>
  <c r="AH25" i="13"/>
  <c r="AH31" i="13"/>
  <c r="AH36" i="13"/>
  <c r="AH16" i="13"/>
  <c r="Q25" i="36"/>
  <c r="Q16" i="36"/>
  <c r="Q29" i="36"/>
  <c r="AH39" i="42"/>
  <c r="AH31" i="42"/>
  <c r="AH13" i="42"/>
  <c r="AH15" i="42"/>
  <c r="AH36" i="42"/>
  <c r="AH33" i="42"/>
  <c r="AL20" i="4"/>
  <c r="AL18" i="4"/>
  <c r="AL38" i="4"/>
  <c r="AL25" i="4"/>
  <c r="AL31" i="4"/>
  <c r="AL32" i="4"/>
  <c r="AL27" i="4"/>
  <c r="AL34" i="4"/>
  <c r="AL22" i="4"/>
  <c r="AN30" i="53"/>
  <c r="AN37" i="53"/>
  <c r="AN18" i="53"/>
  <c r="AN21" i="53"/>
  <c r="AN23" i="53"/>
  <c r="AN16" i="44"/>
  <c r="AN32" i="44"/>
  <c r="AN22" i="44"/>
  <c r="AN30" i="44"/>
  <c r="AN29" i="44"/>
  <c r="AN23" i="44"/>
  <c r="AN17" i="44"/>
  <c r="F30" i="24"/>
  <c r="F34" i="24"/>
  <c r="F23" i="24"/>
  <c r="F25" i="24"/>
  <c r="F15" i="24"/>
  <c r="F31" i="24"/>
  <c r="X12" i="27"/>
  <c r="AK30" i="48"/>
  <c r="AK36" i="48"/>
  <c r="AK28" i="48"/>
  <c r="AK21" i="48"/>
  <c r="AK25" i="48"/>
  <c r="F35" i="64"/>
  <c r="F17" i="64"/>
  <c r="F21" i="64"/>
  <c r="F25" i="64"/>
  <c r="F14" i="64"/>
  <c r="F30" i="64"/>
  <c r="AA19" i="29"/>
  <c r="AA24" i="29"/>
  <c r="AA36" i="29"/>
  <c r="AA31" i="29"/>
  <c r="AA26" i="29"/>
  <c r="AA16" i="29"/>
  <c r="AA27" i="29"/>
  <c r="AA22" i="29"/>
  <c r="AK13" i="48"/>
  <c r="AK15" i="48"/>
  <c r="AN18" i="20"/>
  <c r="AN13" i="20"/>
  <c r="AN35" i="20"/>
  <c r="AN34" i="20"/>
  <c r="AN28" i="20"/>
  <c r="AN16" i="20"/>
  <c r="AN26" i="20"/>
  <c r="AN33" i="20"/>
  <c r="AN22" i="20"/>
  <c r="AN37" i="20"/>
  <c r="AN39" i="20"/>
  <c r="AN30" i="20"/>
  <c r="AN15" i="20"/>
  <c r="AM33" i="44"/>
  <c r="AM20" i="44"/>
  <c r="AM23" i="44"/>
  <c r="AM37" i="44"/>
  <c r="AM35" i="44"/>
  <c r="AM32" i="44"/>
  <c r="AM13" i="44"/>
  <c r="AM34" i="44"/>
  <c r="AM27" i="44"/>
  <c r="AM38" i="44"/>
  <c r="AM26" i="44"/>
  <c r="AM21" i="44"/>
  <c r="AM12" i="44"/>
  <c r="AM31" i="44"/>
  <c r="AK27" i="51"/>
  <c r="AK17" i="51"/>
  <c r="AK35" i="51"/>
  <c r="AK29" i="51"/>
  <c r="AK31" i="51"/>
  <c r="AK23" i="51"/>
  <c r="AK19" i="51"/>
  <c r="AK22" i="51"/>
  <c r="AK25" i="51"/>
  <c r="AK30" i="51"/>
  <c r="AK16" i="51"/>
  <c r="AI36" i="48"/>
  <c r="AI14" i="48"/>
  <c r="AI17" i="48"/>
  <c r="AI24" i="48"/>
  <c r="AI32" i="48"/>
  <c r="AI38" i="48"/>
  <c r="AI20" i="48"/>
  <c r="AI26" i="48"/>
  <c r="AI35" i="48"/>
  <c r="AI21" i="48"/>
  <c r="AI27" i="48"/>
  <c r="AI23" i="48"/>
  <c r="AI22" i="48"/>
  <c r="AN25" i="20"/>
  <c r="AN14" i="20"/>
  <c r="AN12" i="20"/>
  <c r="AN24" i="20"/>
  <c r="AN19" i="20"/>
  <c r="AN31" i="20"/>
  <c r="AN20" i="20"/>
  <c r="AN27" i="20"/>
  <c r="AN38" i="20"/>
  <c r="AN32" i="20"/>
  <c r="AN36" i="20"/>
  <c r="AN29" i="20"/>
  <c r="AN21" i="20"/>
  <c r="AN17" i="20"/>
  <c r="AN23" i="20"/>
  <c r="AM17" i="44"/>
  <c r="AM30" i="44"/>
  <c r="AM29" i="44"/>
  <c r="AM14" i="44"/>
  <c r="AM25" i="44"/>
  <c r="AM39" i="44"/>
  <c r="AM22" i="44"/>
  <c r="AM18" i="44"/>
  <c r="AM36" i="44"/>
  <c r="AM28" i="44"/>
  <c r="AM24" i="44"/>
  <c r="AM19" i="44"/>
  <c r="AM16" i="44"/>
  <c r="AM15" i="44"/>
  <c r="AI28" i="48"/>
  <c r="AI13" i="48"/>
  <c r="AI33" i="48"/>
  <c r="G30" i="23"/>
  <c r="G39" i="23"/>
  <c r="G12" i="23"/>
  <c r="G16" i="23"/>
  <c r="G15" i="23"/>
  <c r="G22" i="23"/>
  <c r="G17" i="23"/>
  <c r="G25" i="23"/>
  <c r="G18" i="23"/>
  <c r="G21" i="23"/>
  <c r="G31" i="23"/>
  <c r="G32" i="23"/>
  <c r="G36" i="23"/>
  <c r="F22" i="64"/>
  <c r="F12" i="64"/>
  <c r="F20" i="64"/>
  <c r="F38" i="64"/>
  <c r="F16" i="64"/>
  <c r="F29" i="64"/>
  <c r="F24" i="64"/>
  <c r="F27" i="64"/>
  <c r="AM18" i="48"/>
  <c r="AM38" i="48"/>
  <c r="AM32" i="48"/>
  <c r="AM29" i="48"/>
  <c r="AM19" i="48"/>
  <c r="AM35" i="48"/>
  <c r="AM27" i="48"/>
  <c r="AM14" i="48"/>
  <c r="AM30" i="48"/>
  <c r="AM26" i="48"/>
  <c r="AM33" i="48"/>
  <c r="AM12" i="48"/>
  <c r="AM21" i="48"/>
  <c r="AA20" i="29"/>
  <c r="AA38" i="29"/>
  <c r="AA25" i="29"/>
  <c r="AA37" i="29"/>
  <c r="AA34" i="29"/>
  <c r="AA17" i="29"/>
  <c r="AJ18" i="6"/>
  <c r="AJ37" i="6"/>
  <c r="AJ15" i="6"/>
  <c r="AJ30" i="6"/>
  <c r="AJ20" i="6"/>
  <c r="AJ29" i="6"/>
  <c r="AJ19" i="6"/>
  <c r="AJ27" i="6"/>
  <c r="AJ13" i="6"/>
  <c r="AJ31" i="6"/>
  <c r="AJ38" i="6"/>
  <c r="AJ32" i="6"/>
  <c r="AJ25" i="6"/>
  <c r="AJ28" i="6"/>
  <c r="AF33" i="42"/>
  <c r="AF39" i="42"/>
  <c r="AF21" i="42"/>
  <c r="AF38" i="42"/>
  <c r="AF18" i="42"/>
  <c r="AF17" i="42"/>
  <c r="AF30" i="42"/>
  <c r="AF29" i="42"/>
  <c r="AF37" i="42"/>
  <c r="AF20" i="42"/>
  <c r="AF26" i="42"/>
  <c r="AF13" i="42"/>
  <c r="AF27" i="42"/>
  <c r="AF35" i="42"/>
  <c r="AF36" i="42"/>
  <c r="AI22" i="57"/>
  <c r="AI33" i="57"/>
  <c r="AK21" i="51"/>
  <c r="AK32" i="51"/>
  <c r="AK15" i="51"/>
  <c r="AK36" i="51"/>
  <c r="AK38" i="51"/>
  <c r="AK20" i="51"/>
  <c r="AK26" i="51"/>
  <c r="AK28" i="51"/>
  <c r="AK18" i="51"/>
  <c r="AK33" i="51"/>
  <c r="AK13" i="51"/>
  <c r="AK12" i="51"/>
  <c r="AK14" i="51"/>
  <c r="AK34" i="51"/>
  <c r="AK37" i="51"/>
  <c r="AK24" i="51"/>
  <c r="AK39" i="51"/>
  <c r="AI25" i="48"/>
  <c r="AI16" i="48"/>
  <c r="AI15" i="48"/>
  <c r="AI31" i="48"/>
  <c r="AI37" i="48"/>
  <c r="AI12" i="48"/>
  <c r="AI34" i="48"/>
  <c r="AI39" i="48"/>
  <c r="AI19" i="48"/>
  <c r="AI29" i="48"/>
  <c r="AI30" i="48"/>
  <c r="AI18" i="48"/>
  <c r="G19" i="23"/>
  <c r="G26" i="23"/>
  <c r="G24" i="23"/>
  <c r="G23" i="23"/>
  <c r="G28" i="23"/>
  <c r="G35" i="23"/>
  <c r="G13" i="23"/>
  <c r="G29" i="23"/>
  <c r="G38" i="23"/>
  <c r="G33" i="23"/>
  <c r="G20" i="23"/>
  <c r="G34" i="23"/>
  <c r="G27" i="23"/>
  <c r="G37" i="23"/>
  <c r="G14" i="23"/>
  <c r="AJ17" i="13"/>
  <c r="AJ13" i="13"/>
  <c r="AJ22" i="13"/>
  <c r="AJ21" i="13"/>
  <c r="AJ37" i="13"/>
  <c r="AE21" i="22"/>
  <c r="AE31" i="22"/>
  <c r="AE25" i="22"/>
  <c r="AE34" i="22"/>
  <c r="AE24" i="22"/>
  <c r="AE13" i="22"/>
  <c r="AE12" i="22"/>
  <c r="AE29" i="22"/>
  <c r="AK33" i="57"/>
  <c r="AK13" i="57"/>
  <c r="AK38" i="57"/>
  <c r="AK31" i="57"/>
  <c r="AK24" i="57"/>
  <c r="AK22" i="57"/>
  <c r="AK25" i="57"/>
  <c r="F34" i="64"/>
  <c r="F33" i="64"/>
  <c r="F18" i="64"/>
  <c r="F36" i="64"/>
  <c r="F15" i="64"/>
  <c r="F26" i="64"/>
  <c r="F13" i="64"/>
  <c r="F39" i="64"/>
  <c r="F23" i="64"/>
  <c r="F28" i="64"/>
  <c r="F31" i="64"/>
  <c r="F19" i="64"/>
  <c r="F37" i="64"/>
  <c r="F32" i="64"/>
  <c r="AM34" i="48"/>
  <c r="AM16" i="48"/>
  <c r="AM25" i="48"/>
  <c r="AM22" i="48"/>
  <c r="AM20" i="48"/>
  <c r="AM36" i="48"/>
  <c r="AM17" i="48"/>
  <c r="AM37" i="48"/>
  <c r="AM23" i="48"/>
  <c r="AM28" i="48"/>
  <c r="AM24" i="48"/>
  <c r="AM39" i="48"/>
  <c r="AM31" i="48"/>
  <c r="AM15" i="48"/>
  <c r="AM13" i="48"/>
  <c r="AA15" i="29"/>
  <c r="AA12" i="29"/>
  <c r="AA28" i="29"/>
  <c r="AA13" i="29"/>
  <c r="AA23" i="29"/>
  <c r="AA33" i="29"/>
  <c r="AA18" i="29"/>
  <c r="AA14" i="29"/>
  <c r="AA32" i="29"/>
  <c r="AA29" i="29"/>
  <c r="AA39" i="29"/>
  <c r="AA30" i="29"/>
  <c r="AA21" i="29"/>
  <c r="AA35" i="29"/>
  <c r="AJ17" i="6"/>
  <c r="AJ16" i="6"/>
  <c r="AJ24" i="6"/>
  <c r="AJ12" i="6"/>
  <c r="AJ26" i="6"/>
  <c r="AJ35" i="6"/>
  <c r="AJ23" i="6"/>
  <c r="AJ34" i="6"/>
  <c r="AJ39" i="6"/>
  <c r="AJ22" i="6"/>
  <c r="AJ36" i="6"/>
  <c r="AJ14" i="6"/>
  <c r="AJ33" i="6"/>
  <c r="AJ21" i="6"/>
  <c r="AI26" i="57"/>
  <c r="AI13" i="57"/>
  <c r="AI27" i="57"/>
  <c r="AI35" i="57"/>
  <c r="AI25" i="57"/>
  <c r="AI21" i="57"/>
  <c r="AI24" i="57"/>
  <c r="AI34" i="57"/>
  <c r="AI23" i="57"/>
  <c r="AI32" i="57"/>
  <c r="AI14" i="57"/>
  <c r="AI37" i="57"/>
  <c r="AI36" i="57"/>
  <c r="G20" i="68"/>
  <c r="G28" i="68"/>
  <c r="G31" i="68"/>
  <c r="G14" i="68"/>
  <c r="G26" i="68"/>
  <c r="G23" i="68"/>
  <c r="G25" i="68"/>
  <c r="G21" i="68"/>
  <c r="G32" i="68"/>
  <c r="G18" i="68"/>
  <c r="G33" i="68"/>
  <c r="G19" i="68"/>
  <c r="G24" i="68"/>
  <c r="G22" i="68"/>
  <c r="G12" i="68"/>
  <c r="G29" i="68"/>
  <c r="P21" i="36"/>
  <c r="P27" i="36"/>
  <c r="P22" i="36"/>
  <c r="P24" i="36"/>
  <c r="P37" i="36"/>
  <c r="P29" i="36"/>
  <c r="P38" i="36"/>
  <c r="P34" i="36"/>
  <c r="P25" i="36"/>
  <c r="P20" i="36"/>
  <c r="P14" i="36"/>
  <c r="P15" i="36"/>
  <c r="P32" i="36"/>
  <c r="AI12" i="22"/>
  <c r="AI13" i="22"/>
  <c r="AI19" i="22"/>
  <c r="AI14" i="22"/>
  <c r="AI28" i="22"/>
  <c r="AI36" i="22"/>
  <c r="AI39" i="22"/>
  <c r="AI31" i="22"/>
  <c r="AI24" i="22"/>
  <c r="AI38" i="22"/>
  <c r="AI21" i="22"/>
  <c r="AI23" i="22"/>
  <c r="AI29" i="22"/>
  <c r="AI20" i="22"/>
  <c r="AI34" i="22"/>
  <c r="AK38" i="48"/>
  <c r="AK31" i="48"/>
  <c r="AK12" i="48"/>
  <c r="AK23" i="48"/>
  <c r="AK19" i="48"/>
  <c r="AK29" i="48"/>
  <c r="AK28" i="58"/>
  <c r="AK20" i="58"/>
  <c r="AK33" i="58"/>
  <c r="AK25" i="58"/>
  <c r="AK21" i="58"/>
  <c r="AK34" i="58"/>
  <c r="AK24" i="58"/>
  <c r="AK13" i="58"/>
  <c r="AK23" i="58"/>
  <c r="AK15" i="58"/>
  <c r="AK38" i="58"/>
  <c r="AK26" i="58"/>
  <c r="AK32" i="58"/>
  <c r="AH31" i="32"/>
  <c r="AH35" i="32"/>
  <c r="AH27" i="32"/>
  <c r="AH36" i="32"/>
  <c r="AH29" i="32"/>
  <c r="AH41" i="32"/>
  <c r="AH16" i="32"/>
  <c r="AH20" i="32"/>
  <c r="AH26" i="32"/>
  <c r="AH25" i="32"/>
  <c r="AH34" i="32"/>
  <c r="AH15" i="32"/>
  <c r="AF17" i="34"/>
  <c r="AF35" i="34"/>
  <c r="AF24" i="34"/>
  <c r="AF25" i="34"/>
  <c r="AF14" i="34"/>
  <c r="AF13" i="34"/>
  <c r="AF32" i="34"/>
  <c r="AF16" i="34"/>
  <c r="AF34" i="34"/>
  <c r="AF22" i="34"/>
  <c r="AF33" i="34"/>
  <c r="AF21" i="34"/>
  <c r="AF28" i="34"/>
  <c r="AF23" i="34"/>
  <c r="V34" i="27"/>
  <c r="V32" i="27"/>
  <c r="V19" i="27"/>
  <c r="V21" i="27"/>
  <c r="V29" i="27"/>
  <c r="V39" i="27"/>
  <c r="V18" i="27"/>
  <c r="V28" i="27"/>
  <c r="V14" i="27"/>
  <c r="V22" i="27"/>
  <c r="V30" i="27"/>
  <c r="V13" i="27"/>
  <c r="AF32" i="42"/>
  <c r="AF24" i="42"/>
  <c r="AF28" i="42"/>
  <c r="AF31" i="42"/>
  <c r="AF22" i="42"/>
  <c r="AF25" i="42"/>
  <c r="AF19" i="42"/>
  <c r="AF14" i="42"/>
  <c r="AF12" i="42"/>
  <c r="AF34" i="42"/>
  <c r="AF16" i="42"/>
  <c r="AF15" i="42"/>
  <c r="AF23" i="42"/>
  <c r="AI19" i="57"/>
  <c r="AI18" i="57"/>
  <c r="AI20" i="57"/>
  <c r="AI30" i="57"/>
  <c r="AI39" i="57"/>
  <c r="AI16" i="57"/>
  <c r="AI28" i="57"/>
  <c r="AI17" i="57"/>
  <c r="AI31" i="57"/>
  <c r="AI15" i="57"/>
  <c r="AI29" i="57"/>
  <c r="AI38" i="57"/>
  <c r="AI12" i="57"/>
  <c r="Q20" i="36"/>
  <c r="Q35" i="36"/>
  <c r="Q23" i="36"/>
  <c r="Q22" i="36"/>
  <c r="Q32" i="36"/>
  <c r="Q38" i="36"/>
  <c r="G27" i="68"/>
  <c r="G36" i="68"/>
  <c r="G13" i="68"/>
  <c r="G34" i="68"/>
  <c r="G30" i="68"/>
  <c r="G17" i="68"/>
  <c r="G39" i="68"/>
  <c r="G15" i="68"/>
  <c r="G16" i="68"/>
  <c r="G35" i="68"/>
  <c r="G38" i="68"/>
  <c r="G37" i="68"/>
  <c r="P35" i="36"/>
  <c r="P17" i="36"/>
  <c r="P30" i="36"/>
  <c r="P18" i="36"/>
  <c r="P39" i="36"/>
  <c r="P23" i="36"/>
  <c r="P28" i="36"/>
  <c r="P12" i="36"/>
  <c r="P13" i="36"/>
  <c r="P36" i="36"/>
  <c r="P33" i="36"/>
  <c r="P16" i="36"/>
  <c r="P26" i="36"/>
  <c r="P31" i="36"/>
  <c r="P19" i="36"/>
  <c r="AI32" i="22"/>
  <c r="AI26" i="22"/>
  <c r="AI33" i="22"/>
  <c r="AI18" i="22"/>
  <c r="AI15" i="22"/>
  <c r="AI22" i="22"/>
  <c r="AI17" i="22"/>
  <c r="AI30" i="22"/>
  <c r="AI37" i="22"/>
  <c r="AI35" i="22"/>
  <c r="AI25" i="22"/>
  <c r="AI27" i="22"/>
  <c r="AI16" i="22"/>
  <c r="AK20" i="48"/>
  <c r="AK14" i="48"/>
  <c r="AK39" i="48"/>
  <c r="AK22" i="48"/>
  <c r="AK37" i="48"/>
  <c r="AK17" i="48"/>
  <c r="AK32" i="48"/>
  <c r="AK34" i="48"/>
  <c r="AK27" i="48"/>
  <c r="AK33" i="48"/>
  <c r="AK16" i="48"/>
  <c r="AK18" i="48"/>
  <c r="AK26" i="48"/>
  <c r="AK24" i="48"/>
  <c r="AK35" i="48"/>
  <c r="AK29" i="58"/>
  <c r="AK16" i="58"/>
  <c r="AK14" i="58"/>
  <c r="AK22" i="58"/>
  <c r="AK19" i="58"/>
  <c r="AK12" i="58"/>
  <c r="AK36" i="58"/>
  <c r="AK39" i="58"/>
  <c r="AK30" i="58"/>
  <c r="AK17" i="58"/>
  <c r="AK27" i="58"/>
  <c r="AK35" i="58"/>
  <c r="AK37" i="58"/>
  <c r="AK31" i="58"/>
  <c r="AK18" i="58"/>
  <c r="AG29" i="34"/>
  <c r="AG24" i="34"/>
  <c r="AG15" i="34"/>
  <c r="AG32" i="34"/>
  <c r="AG35" i="34"/>
  <c r="AG30" i="34"/>
  <c r="AH14" i="32"/>
  <c r="AH28" i="32"/>
  <c r="AH32" i="32"/>
  <c r="AH18" i="32"/>
  <c r="AH38" i="32"/>
  <c r="AH12" i="32"/>
  <c r="AH22" i="32"/>
  <c r="AH33" i="32"/>
  <c r="AH39" i="32"/>
  <c r="AH30" i="32"/>
  <c r="AH23" i="32"/>
  <c r="AH24" i="32"/>
  <c r="AH13" i="32"/>
  <c r="AH17" i="32"/>
  <c r="AH21" i="32"/>
  <c r="AH19" i="32"/>
  <c r="AH37" i="32"/>
  <c r="AF12" i="34"/>
  <c r="AF36" i="34"/>
  <c r="AF15" i="34"/>
  <c r="AF30" i="34"/>
  <c r="AF20" i="34"/>
  <c r="AF26" i="34"/>
  <c r="AF37" i="34"/>
  <c r="AF31" i="34"/>
  <c r="AF27" i="34"/>
  <c r="AF38" i="34"/>
  <c r="AF29" i="34"/>
  <c r="AF18" i="34"/>
  <c r="AF19" i="34"/>
  <c r="AF39" i="34"/>
  <c r="V33" i="27"/>
  <c r="V31" i="27"/>
  <c r="V27" i="27"/>
  <c r="V26" i="27"/>
  <c r="V16" i="27"/>
  <c r="V17" i="27"/>
  <c r="V15" i="27"/>
  <c r="V37" i="27"/>
  <c r="V38" i="27"/>
  <c r="V20" i="27"/>
  <c r="V25" i="27"/>
  <c r="V12" i="27"/>
  <c r="V35" i="27"/>
  <c r="V36" i="27"/>
  <c r="V24" i="27"/>
  <c r="V23" i="27"/>
  <c r="AJ23" i="55"/>
  <c r="AJ37" i="55"/>
  <c r="AJ32" i="55"/>
  <c r="AJ29" i="55"/>
  <c r="AJ35" i="55"/>
  <c r="AJ19" i="55"/>
  <c r="AJ21" i="55"/>
  <c r="AJ25" i="55"/>
  <c r="AJ16" i="55"/>
  <c r="AJ30" i="55"/>
  <c r="AJ24" i="55"/>
  <c r="AJ18" i="55"/>
  <c r="AJ39" i="55"/>
  <c r="AG38" i="6"/>
  <c r="AG31" i="6"/>
  <c r="AG35" i="6"/>
  <c r="AG30" i="6"/>
  <c r="AG22" i="6"/>
  <c r="AG15" i="6"/>
  <c r="AG32" i="6"/>
  <c r="AG13" i="6"/>
  <c r="AG16" i="6"/>
  <c r="AG33" i="6"/>
  <c r="AG12" i="6"/>
  <c r="AG29" i="6"/>
  <c r="AG19" i="6"/>
  <c r="AG26" i="6"/>
  <c r="AI19" i="13"/>
  <c r="AI28" i="13"/>
  <c r="AI18" i="13"/>
  <c r="AI36" i="13"/>
  <c r="AI13" i="13"/>
  <c r="AI22" i="13"/>
  <c r="AI39" i="13"/>
  <c r="AI25" i="13"/>
  <c r="AI34" i="13"/>
  <c r="AI37" i="13"/>
  <c r="AI29" i="13"/>
  <c r="AI35" i="13"/>
  <c r="AI30" i="13"/>
  <c r="AI26" i="13"/>
  <c r="AI31" i="13"/>
  <c r="AK31" i="53"/>
  <c r="AK27" i="53"/>
  <c r="AK36" i="53"/>
  <c r="AK13" i="53"/>
  <c r="AK23" i="53"/>
  <c r="AK38" i="53"/>
  <c r="AK19" i="53"/>
  <c r="AK29" i="53"/>
  <c r="AK39" i="53"/>
  <c r="AK37" i="53"/>
  <c r="AK20" i="53"/>
  <c r="AK12" i="53"/>
  <c r="AK15" i="53"/>
  <c r="AK30" i="53"/>
  <c r="AJ12" i="55"/>
  <c r="AJ15" i="55"/>
  <c r="AJ36" i="55"/>
  <c r="AJ20" i="55"/>
  <c r="AJ31" i="55"/>
  <c r="AJ26" i="55"/>
  <c r="AJ27" i="55"/>
  <c r="AJ22" i="55"/>
  <c r="AJ38" i="55"/>
  <c r="AJ17" i="55"/>
  <c r="AJ13" i="55"/>
  <c r="AJ14" i="55"/>
  <c r="AJ34" i="55"/>
  <c r="AJ28" i="55"/>
  <c r="AJ33" i="55"/>
  <c r="AG39" i="6"/>
  <c r="AG28" i="6"/>
  <c r="AG23" i="6"/>
  <c r="AG21" i="6"/>
  <c r="AG34" i="6"/>
  <c r="AG25" i="6"/>
  <c r="AG37" i="6"/>
  <c r="AG24" i="6"/>
  <c r="AG36" i="6"/>
  <c r="AG20" i="6"/>
  <c r="AG14" i="6"/>
  <c r="AG27" i="6"/>
  <c r="AG17" i="6"/>
  <c r="AG18" i="6"/>
  <c r="AI21" i="13"/>
  <c r="AI14" i="13"/>
  <c r="AI17" i="13"/>
  <c r="AI23" i="13"/>
  <c r="AI15" i="13"/>
  <c r="AI27" i="13"/>
  <c r="AI16" i="13"/>
  <c r="AI38" i="13"/>
  <c r="AI32" i="13"/>
  <c r="AI33" i="13"/>
  <c r="AI24" i="13"/>
  <c r="AI20" i="13"/>
  <c r="AI12" i="13"/>
  <c r="AK26" i="53"/>
  <c r="AK21" i="53"/>
  <c r="AK22" i="53"/>
  <c r="AK24" i="53"/>
  <c r="AK14" i="53"/>
  <c r="AK25" i="53"/>
  <c r="AK28" i="53"/>
  <c r="AK18" i="53"/>
  <c r="AK34" i="53"/>
  <c r="AK17" i="53"/>
  <c r="AK33" i="53"/>
  <c r="AK16" i="53"/>
  <c r="AK32" i="53"/>
  <c r="AK35" i="53"/>
  <c r="K27" i="22"/>
  <c r="K23" i="22"/>
  <c r="K34" i="22"/>
  <c r="K28" i="22"/>
  <c r="K12" i="22"/>
  <c r="K18" i="22"/>
  <c r="K22" i="22"/>
  <c r="K38" i="22"/>
  <c r="K17" i="22"/>
  <c r="K37" i="22"/>
  <c r="K31" i="22"/>
  <c r="K14" i="22"/>
  <c r="K36" i="22"/>
  <c r="K15" i="22"/>
  <c r="K30" i="22"/>
  <c r="AD29" i="42"/>
  <c r="T29" i="42"/>
  <c r="AD17" i="42"/>
  <c r="T17" i="42"/>
  <c r="AD27" i="42"/>
  <c r="T27" i="42"/>
  <c r="AD25" i="42"/>
  <c r="T25" i="42"/>
  <c r="T18" i="42"/>
  <c r="AD18" i="42"/>
  <c r="AD16" i="42"/>
  <c r="T16" i="42"/>
  <c r="T39" i="42"/>
  <c r="AD39" i="42"/>
  <c r="AD13" i="42"/>
  <c r="T13" i="42"/>
  <c r="AD31" i="42"/>
  <c r="T31" i="42"/>
  <c r="AD23" i="42"/>
  <c r="T23" i="42"/>
  <c r="AD12" i="42"/>
  <c r="T12" i="42"/>
  <c r="T30" i="42"/>
  <c r="AD30" i="42"/>
  <c r="AI21" i="6"/>
  <c r="AI26" i="6"/>
  <c r="AI13" i="6"/>
  <c r="AI18" i="6"/>
  <c r="AI23" i="6"/>
  <c r="AI16" i="6"/>
  <c r="AI38" i="6"/>
  <c r="AI29" i="6"/>
  <c r="AI28" i="6"/>
  <c r="AI14" i="6"/>
  <c r="AI17" i="6"/>
  <c r="AI35" i="6"/>
  <c r="AG19" i="4"/>
  <c r="V19" i="4"/>
  <c r="V35" i="4"/>
  <c r="AG35" i="4"/>
  <c r="V14" i="4"/>
  <c r="AG14" i="4"/>
  <c r="AG25" i="4"/>
  <c r="V25" i="4"/>
  <c r="V18" i="4"/>
  <c r="AG18" i="4"/>
  <c r="AG31" i="4"/>
  <c r="V31" i="4"/>
  <c r="AG33" i="4"/>
  <c r="V33" i="4"/>
  <c r="V13" i="4"/>
  <c r="AG13" i="4"/>
  <c r="AG26" i="4"/>
  <c r="V26" i="4"/>
  <c r="V27" i="4"/>
  <c r="AG27" i="4"/>
  <c r="AG20" i="4"/>
  <c r="V20" i="4"/>
  <c r="AG29" i="4"/>
  <c r="V29" i="4"/>
  <c r="U31" i="14"/>
  <c r="U37" i="14"/>
  <c r="U19" i="14"/>
  <c r="U26" i="14"/>
  <c r="U29" i="14"/>
  <c r="U16" i="14"/>
  <c r="U33" i="14"/>
  <c r="U21" i="14"/>
  <c r="U17" i="14"/>
  <c r="U14" i="14"/>
  <c r="U35" i="14"/>
  <c r="U38" i="14"/>
  <c r="U23" i="14"/>
  <c r="U27" i="14"/>
  <c r="L17" i="53"/>
  <c r="L36" i="53"/>
  <c r="L27" i="53"/>
  <c r="L24" i="53"/>
  <c r="L38" i="53"/>
  <c r="L20" i="53"/>
  <c r="L35" i="53"/>
  <c r="L31" i="53"/>
  <c r="L32" i="53"/>
  <c r="L26" i="53"/>
  <c r="L33" i="53"/>
  <c r="L12" i="53"/>
  <c r="L19" i="53"/>
  <c r="AD36" i="55"/>
  <c r="T36" i="55"/>
  <c r="T17" i="55"/>
  <c r="AD17" i="55"/>
  <c r="T27" i="55"/>
  <c r="AD27" i="55"/>
  <c r="T34" i="55"/>
  <c r="AD34" i="55"/>
  <c r="T18" i="55"/>
  <c r="AD18" i="55"/>
  <c r="T14" i="55"/>
  <c r="AD14" i="55"/>
  <c r="AD31" i="55"/>
  <c r="T31" i="55"/>
  <c r="AD15" i="55"/>
  <c r="T15" i="55"/>
  <c r="T23" i="55"/>
  <c r="AD23" i="55"/>
  <c r="T13" i="55"/>
  <c r="AD13" i="55"/>
  <c r="T32" i="55"/>
  <c r="AD32" i="55"/>
  <c r="AD38" i="55"/>
  <c r="T38" i="55"/>
  <c r="T30" i="55"/>
  <c r="AD30" i="55"/>
  <c r="AD20" i="55"/>
  <c r="T20" i="55"/>
  <c r="G28" i="9"/>
  <c r="G31" i="9"/>
  <c r="G13" i="9"/>
  <c r="G38" i="9"/>
  <c r="G20" i="9"/>
  <c r="G23" i="9"/>
  <c r="G21" i="9"/>
  <c r="G12" i="9"/>
  <c r="G35" i="9"/>
  <c r="G19" i="9"/>
  <c r="G32" i="9"/>
  <c r="G24" i="9"/>
  <c r="G18" i="9"/>
  <c r="G29" i="9"/>
  <c r="Z38" i="34"/>
  <c r="Z36" i="34"/>
  <c r="Z30" i="34"/>
  <c r="Z21" i="34"/>
  <c r="Z25" i="34"/>
  <c r="Z39" i="34"/>
  <c r="Z22" i="34"/>
  <c r="Z27" i="34"/>
  <c r="Z26" i="34"/>
  <c r="Z37" i="34"/>
  <c r="Z18" i="34"/>
  <c r="Z32" i="34"/>
  <c r="Z24" i="34"/>
  <c r="Z15" i="34"/>
  <c r="Z12" i="34"/>
  <c r="Z20" i="34"/>
  <c r="V36" i="48"/>
  <c r="AG36" i="48"/>
  <c r="V24" i="48"/>
  <c r="AG24" i="48"/>
  <c r="AG30" i="48"/>
  <c r="V30" i="48"/>
  <c r="V35" i="48"/>
  <c r="AG35" i="48"/>
  <c r="AG25" i="48"/>
  <c r="V25" i="48"/>
  <c r="V12" i="48"/>
  <c r="AG12" i="48"/>
  <c r="V32" i="48"/>
  <c r="AG32" i="48"/>
  <c r="V18" i="48"/>
  <c r="AG18" i="48"/>
  <c r="AG16" i="48"/>
  <c r="V16" i="48"/>
  <c r="AG31" i="48"/>
  <c r="V31" i="48"/>
  <c r="AG20" i="48"/>
  <c r="V20" i="48"/>
  <c r="AG28" i="48"/>
  <c r="V28" i="48"/>
  <c r="AG33" i="48"/>
  <c r="V33" i="48"/>
  <c r="AG22" i="48"/>
  <c r="V22" i="48"/>
  <c r="AG37" i="48"/>
  <c r="V37" i="48"/>
  <c r="U38" i="25"/>
  <c r="U26" i="25"/>
  <c r="U20" i="25"/>
  <c r="U32" i="25"/>
  <c r="U34" i="25"/>
  <c r="U13" i="25"/>
  <c r="U18" i="25"/>
  <c r="U12" i="25"/>
  <c r="U19" i="25"/>
  <c r="U16" i="25"/>
  <c r="U27" i="25"/>
  <c r="U28" i="25"/>
  <c r="AN31" i="32"/>
  <c r="AN28" i="32"/>
  <c r="AN13" i="32"/>
  <c r="AN35" i="32"/>
  <c r="AN29" i="32"/>
  <c r="AN39" i="32"/>
  <c r="AN23" i="32"/>
  <c r="AN20" i="32"/>
  <c r="AN18" i="32"/>
  <c r="AN19" i="32"/>
  <c r="AN17" i="32"/>
  <c r="AN38" i="32"/>
  <c r="AF35" i="55"/>
  <c r="AF25" i="55"/>
  <c r="AF34" i="55"/>
  <c r="AF12" i="55"/>
  <c r="AF14" i="55"/>
  <c r="AF13" i="55"/>
  <c r="AF24" i="55"/>
  <c r="AF38" i="55"/>
  <c r="AF33" i="55"/>
  <c r="AF16" i="55"/>
  <c r="AF36" i="55"/>
  <c r="AF18" i="55"/>
  <c r="AF30" i="55"/>
  <c r="AF22" i="55"/>
  <c r="AF23" i="55"/>
  <c r="T27" i="6"/>
  <c r="AD27" i="6"/>
  <c r="AD35" i="6"/>
  <c r="T35" i="6"/>
  <c r="T26" i="6"/>
  <c r="AD26" i="6"/>
  <c r="AD33" i="6"/>
  <c r="T33" i="6"/>
  <c r="AD14" i="6"/>
  <c r="T14" i="6"/>
  <c r="T20" i="6"/>
  <c r="AD20" i="6"/>
  <c r="T24" i="6"/>
  <c r="AD24" i="6"/>
  <c r="T23" i="6"/>
  <c r="AD23" i="6"/>
  <c r="T19" i="6"/>
  <c r="AD19" i="6"/>
  <c r="T32" i="6"/>
  <c r="AD32" i="6"/>
  <c r="T18" i="6"/>
  <c r="AD18" i="6"/>
  <c r="AD15" i="6"/>
  <c r="T15" i="6"/>
  <c r="AD34" i="6"/>
  <c r="T34" i="6"/>
  <c r="T31" i="6"/>
  <c r="AD31" i="6"/>
  <c r="AD38" i="6"/>
  <c r="T38" i="6"/>
  <c r="AD29" i="6"/>
  <c r="T29" i="6"/>
  <c r="AE22" i="34"/>
  <c r="AE21" i="34"/>
  <c r="AE31" i="34"/>
  <c r="AE13" i="34"/>
  <c r="AE32" i="34"/>
  <c r="AE27" i="34"/>
  <c r="AE19" i="34"/>
  <c r="AE34" i="34"/>
  <c r="AE28" i="34"/>
  <c r="AE33" i="34"/>
  <c r="AE25" i="34"/>
  <c r="AE37" i="34"/>
  <c r="AE17" i="34"/>
  <c r="AE15" i="34"/>
  <c r="V19" i="53"/>
  <c r="AG19" i="53"/>
  <c r="AG14" i="53"/>
  <c r="V14" i="53"/>
  <c r="AG31" i="53"/>
  <c r="V31" i="53"/>
  <c r="AG37" i="53"/>
  <c r="V37" i="53"/>
  <c r="AG33" i="53"/>
  <c r="V33" i="53"/>
  <c r="V12" i="53"/>
  <c r="AG12" i="53"/>
  <c r="V24" i="53"/>
  <c r="AG24" i="53"/>
  <c r="AG18" i="53"/>
  <c r="V18" i="53"/>
  <c r="V25" i="53"/>
  <c r="AG25" i="53"/>
  <c r="AG38" i="53"/>
  <c r="V38" i="53"/>
  <c r="V35" i="53"/>
  <c r="AG35" i="53"/>
  <c r="L37" i="44"/>
  <c r="L17" i="44"/>
  <c r="L29" i="44"/>
  <c r="L25" i="44"/>
  <c r="L23" i="44"/>
  <c r="L19" i="44"/>
  <c r="L21" i="44"/>
  <c r="L33" i="44"/>
  <c r="L31" i="44"/>
  <c r="L34" i="44"/>
  <c r="L27" i="44"/>
  <c r="L24" i="44"/>
  <c r="L28" i="44"/>
  <c r="L12" i="44"/>
  <c r="L20" i="44"/>
  <c r="L18" i="44"/>
  <c r="AC23" i="6"/>
  <c r="AC21" i="6"/>
  <c r="AC29" i="6"/>
  <c r="AC12" i="6"/>
  <c r="AC28" i="6"/>
  <c r="AC19" i="6"/>
  <c r="AC26" i="6"/>
  <c r="AC34" i="6"/>
  <c r="AC30" i="6"/>
  <c r="AC27" i="6"/>
  <c r="AC17" i="6"/>
  <c r="AC14" i="6"/>
  <c r="AC22" i="6"/>
  <c r="AC35" i="6"/>
  <c r="AC16" i="6"/>
  <c r="AC18" i="6"/>
  <c r="F21" i="63"/>
  <c r="F13" i="63"/>
  <c r="F28" i="63"/>
  <c r="F12" i="63"/>
  <c r="F33" i="63"/>
  <c r="F31" i="63"/>
  <c r="F29" i="63"/>
  <c r="F32" i="63"/>
  <c r="F19" i="63"/>
  <c r="F35" i="63"/>
  <c r="F38" i="63"/>
  <c r="F34" i="63"/>
  <c r="F14" i="63"/>
  <c r="F23" i="63"/>
  <c r="F30" i="63"/>
  <c r="F22" i="63"/>
  <c r="AN37" i="16"/>
  <c r="AN15" i="16"/>
  <c r="AN38" i="16"/>
  <c r="AN14" i="16"/>
  <c r="AN36" i="16"/>
  <c r="AN34" i="16"/>
  <c r="AN21" i="16"/>
  <c r="AN35" i="16"/>
  <c r="AN30" i="16"/>
  <c r="AN25" i="16"/>
  <c r="AN16" i="16"/>
  <c r="AN20" i="16"/>
  <c r="AN13" i="16"/>
  <c r="AN33" i="16"/>
  <c r="AN28" i="16"/>
  <c r="AN19" i="16"/>
  <c r="AR14" i="16"/>
  <c r="AR25" i="16"/>
  <c r="AR31" i="16"/>
  <c r="AR38" i="16"/>
  <c r="AR23" i="16"/>
  <c r="AR12" i="16"/>
  <c r="AR17" i="16"/>
  <c r="AR13" i="16"/>
  <c r="AR29" i="16"/>
  <c r="AR24" i="16"/>
  <c r="AR36" i="16"/>
  <c r="AR18" i="16"/>
  <c r="AR32" i="16"/>
  <c r="X18" i="18"/>
  <c r="P18" i="18"/>
  <c r="P28" i="18"/>
  <c r="X28" i="18"/>
  <c r="P38" i="18"/>
  <c r="X38" i="18"/>
  <c r="P39" i="18"/>
  <c r="X39" i="18"/>
  <c r="P31" i="18"/>
  <c r="X31" i="18"/>
  <c r="X17" i="18"/>
  <c r="P17" i="18"/>
  <c r="X24" i="18"/>
  <c r="P24" i="18"/>
  <c r="P34" i="18"/>
  <c r="X34" i="18"/>
  <c r="X19" i="18"/>
  <c r="P19" i="18"/>
  <c r="X29" i="18"/>
  <c r="P29" i="18"/>
  <c r="P21" i="18"/>
  <c r="X21" i="18"/>
  <c r="X13" i="18"/>
  <c r="P13" i="18"/>
  <c r="X35" i="18"/>
  <c r="P35" i="18"/>
  <c r="N34" i="25"/>
  <c r="S34" i="25"/>
  <c r="S25" i="25"/>
  <c r="N25" i="25"/>
  <c r="S19" i="25"/>
  <c r="N19" i="25"/>
  <c r="N22" i="25"/>
  <c r="S22" i="25"/>
  <c r="N23" i="25"/>
  <c r="S23" i="25"/>
  <c r="S36" i="25"/>
  <c r="N36" i="25"/>
  <c r="N37" i="25"/>
  <c r="S37" i="25"/>
  <c r="S20" i="25"/>
  <c r="N20" i="25"/>
  <c r="S21" i="25"/>
  <c r="N21" i="25"/>
  <c r="N14" i="25"/>
  <c r="S14" i="25"/>
  <c r="N33" i="25"/>
  <c r="S33" i="25"/>
  <c r="S38" i="25"/>
  <c r="N38" i="25"/>
  <c r="S39" i="25"/>
  <c r="N39" i="25"/>
  <c r="AG27" i="8"/>
  <c r="AG23" i="8"/>
  <c r="AG21" i="8"/>
  <c r="AG24" i="8"/>
  <c r="AG29" i="8"/>
  <c r="AG14" i="8"/>
  <c r="AG15" i="8"/>
  <c r="AG32" i="8"/>
  <c r="AG33" i="8"/>
  <c r="AG38" i="8"/>
  <c r="AG18" i="8"/>
  <c r="AG36" i="8"/>
  <c r="AG25" i="8"/>
  <c r="AG31" i="8"/>
  <c r="AF12" i="51"/>
  <c r="AF35" i="51"/>
  <c r="AF24" i="51"/>
  <c r="AF16" i="51"/>
  <c r="AF13" i="51"/>
  <c r="AF29" i="51"/>
  <c r="AF34" i="51"/>
  <c r="AF18" i="51"/>
  <c r="AF39" i="51"/>
  <c r="AF31" i="51"/>
  <c r="AF14" i="51"/>
  <c r="AF22" i="51"/>
  <c r="AF36" i="51"/>
  <c r="AF32" i="51"/>
  <c r="AF21" i="51"/>
  <c r="AF26" i="51"/>
  <c r="AF27" i="51"/>
  <c r="N26" i="40"/>
  <c r="N38" i="40"/>
  <c r="N25" i="40"/>
  <c r="N29" i="40"/>
  <c r="N31" i="40"/>
  <c r="N21" i="40"/>
  <c r="N22" i="40"/>
  <c r="N36" i="40"/>
  <c r="N20" i="40"/>
  <c r="N19" i="40"/>
  <c r="N30" i="40"/>
  <c r="N23" i="40"/>
  <c r="N27" i="40"/>
  <c r="N33" i="40"/>
  <c r="AN32" i="58"/>
  <c r="AN19" i="58"/>
  <c r="AN30" i="58"/>
  <c r="AN14" i="58"/>
  <c r="AN13" i="58"/>
  <c r="AN28" i="58"/>
  <c r="AN38" i="58"/>
  <c r="AN39" i="58"/>
  <c r="AN33" i="58"/>
  <c r="AN26" i="58"/>
  <c r="AN36" i="58"/>
  <c r="AI25" i="42"/>
  <c r="AI34" i="42"/>
  <c r="AI23" i="42"/>
  <c r="AI24" i="42"/>
  <c r="AI36" i="42"/>
  <c r="AI16" i="42"/>
  <c r="AI30" i="42"/>
  <c r="AI26" i="42"/>
  <c r="AI13" i="42"/>
  <c r="AI14" i="42"/>
  <c r="AI21" i="42"/>
  <c r="AI22" i="42"/>
  <c r="AF32" i="11"/>
  <c r="AF12" i="11"/>
  <c r="AF33" i="11"/>
  <c r="AF37" i="11"/>
  <c r="AF29" i="11"/>
  <c r="AF28" i="11"/>
  <c r="AF18" i="11"/>
  <c r="AF24" i="11"/>
  <c r="AF21" i="11"/>
  <c r="AF16" i="11"/>
  <c r="AF34" i="11"/>
  <c r="AF30" i="11"/>
  <c r="AF36" i="11"/>
  <c r="AF23" i="11"/>
  <c r="AH23" i="44"/>
  <c r="AH28" i="44"/>
  <c r="AH20" i="44"/>
  <c r="AH14" i="44"/>
  <c r="AH38" i="44"/>
  <c r="AH17" i="44"/>
  <c r="AH36" i="44"/>
  <c r="AH34" i="44"/>
  <c r="AH32" i="44"/>
  <c r="AH35" i="44"/>
  <c r="AH31" i="44"/>
  <c r="AH33" i="44"/>
  <c r="AH39" i="44"/>
  <c r="AH37" i="44"/>
  <c r="AH29" i="44"/>
  <c r="AH13" i="44"/>
  <c r="AI17" i="51"/>
  <c r="AI34" i="51"/>
  <c r="AI33" i="51"/>
  <c r="AI20" i="51"/>
  <c r="AI14" i="51"/>
  <c r="AI30" i="51"/>
  <c r="AI13" i="51"/>
  <c r="AI23" i="51"/>
  <c r="AI27" i="51"/>
  <c r="AI37" i="51"/>
  <c r="AI16" i="51"/>
  <c r="S28" i="24"/>
  <c r="N28" i="24"/>
  <c r="N36" i="24"/>
  <c r="S36" i="24"/>
  <c r="N16" i="24"/>
  <c r="S16" i="24"/>
  <c r="S20" i="24"/>
  <c r="N20" i="24"/>
  <c r="S17" i="24"/>
  <c r="N17" i="24"/>
  <c r="S24" i="24"/>
  <c r="N24" i="24"/>
  <c r="S26" i="24"/>
  <c r="N26" i="24"/>
  <c r="S30" i="24"/>
  <c r="N30" i="24"/>
  <c r="S37" i="24"/>
  <c r="N37" i="24"/>
  <c r="N25" i="24"/>
  <c r="S25" i="24"/>
  <c r="S14" i="24"/>
  <c r="N14" i="24"/>
  <c r="N23" i="24"/>
  <c r="S23" i="24"/>
  <c r="X36" i="27"/>
  <c r="X19" i="27"/>
  <c r="X33" i="27"/>
  <c r="X14" i="27"/>
  <c r="X35" i="27"/>
  <c r="X29" i="27"/>
  <c r="X15" i="27"/>
  <c r="X18" i="27"/>
  <c r="X16" i="27"/>
  <c r="X20" i="27"/>
  <c r="X24" i="27"/>
  <c r="AM16" i="53"/>
  <c r="AM28" i="53"/>
  <c r="AM33" i="53"/>
  <c r="AM14" i="53"/>
  <c r="AM35" i="53"/>
  <c r="AM25" i="53"/>
  <c r="AM12" i="53"/>
  <c r="AM29" i="53"/>
  <c r="AM26" i="53"/>
  <c r="AM30" i="53"/>
  <c r="AM18" i="53"/>
  <c r="AM21" i="53"/>
  <c r="AM24" i="53"/>
  <c r="AM23" i="53"/>
  <c r="L37" i="48"/>
  <c r="L25" i="48"/>
  <c r="L38" i="48"/>
  <c r="L14" i="48"/>
  <c r="L36" i="48"/>
  <c r="L39" i="48"/>
  <c r="L15" i="48"/>
  <c r="L34" i="48"/>
  <c r="L16" i="48"/>
  <c r="L33" i="48"/>
  <c r="L28" i="48"/>
  <c r="L18" i="48"/>
  <c r="L30" i="48"/>
  <c r="L19" i="48"/>
  <c r="L24" i="48"/>
  <c r="L13" i="48"/>
  <c r="V21" i="57"/>
  <c r="AG21" i="57"/>
  <c r="AP21" i="57" s="1"/>
  <c r="AG18" i="57"/>
  <c r="V18" i="57"/>
  <c r="V35" i="57"/>
  <c r="AG35" i="57"/>
  <c r="AP35" i="57" s="1"/>
  <c r="AG15" i="57"/>
  <c r="V15" i="57"/>
  <c r="V19" i="57"/>
  <c r="AG19" i="57"/>
  <c r="AP19" i="57" s="1"/>
  <c r="AG25" i="57"/>
  <c r="V25" i="57"/>
  <c r="AG30" i="57"/>
  <c r="V30" i="57"/>
  <c r="AG14" i="57"/>
  <c r="V14" i="57"/>
  <c r="V38" i="57"/>
  <c r="AG38" i="57"/>
  <c r="AP38" i="57" s="1"/>
  <c r="AG17" i="57"/>
  <c r="AP17" i="57" s="1"/>
  <c r="V17" i="57"/>
  <c r="AG20" i="57"/>
  <c r="V20" i="57"/>
  <c r="V36" i="57"/>
  <c r="AG36" i="57"/>
  <c r="AP36" i="57" s="1"/>
  <c r="V32" i="57"/>
  <c r="AG32" i="57"/>
  <c r="AP32" i="57" s="1"/>
  <c r="V31" i="57"/>
  <c r="AG31" i="57"/>
  <c r="AP31" i="57" s="1"/>
  <c r="AL16" i="53"/>
  <c r="AL24" i="53"/>
  <c r="AL35" i="53"/>
  <c r="AL22" i="53"/>
  <c r="AL30" i="53"/>
  <c r="AL15" i="53"/>
  <c r="AL19" i="53"/>
  <c r="AL39" i="53"/>
  <c r="AL36" i="53"/>
  <c r="AL33" i="53"/>
  <c r="AL31" i="53"/>
  <c r="AL25" i="53"/>
  <c r="AL27" i="53"/>
  <c r="AL29" i="53"/>
  <c r="AF15" i="53"/>
  <c r="AF30" i="53"/>
  <c r="AF33" i="53"/>
  <c r="AF31" i="53"/>
  <c r="AF25" i="53"/>
  <c r="AF36" i="53"/>
  <c r="AF38" i="53"/>
  <c r="AF19" i="53"/>
  <c r="AF23" i="53"/>
  <c r="AF29" i="53"/>
  <c r="AF21" i="53"/>
  <c r="AF14" i="53"/>
  <c r="X33" i="29"/>
  <c r="P33" i="29"/>
  <c r="P36" i="29"/>
  <c r="X36" i="29"/>
  <c r="P17" i="29"/>
  <c r="X17" i="29"/>
  <c r="P23" i="29"/>
  <c r="X23" i="29"/>
  <c r="P19" i="29"/>
  <c r="X19" i="29"/>
  <c r="P21" i="29"/>
  <c r="X21" i="29"/>
  <c r="P14" i="29"/>
  <c r="X14" i="29"/>
  <c r="X29" i="29"/>
  <c r="P29" i="29"/>
  <c r="X12" i="29"/>
  <c r="P12" i="29"/>
  <c r="P13" i="29"/>
  <c r="X13" i="29"/>
  <c r="P30" i="29"/>
  <c r="X30" i="29"/>
  <c r="P18" i="29"/>
  <c r="X18" i="29"/>
  <c r="X28" i="29"/>
  <c r="P28" i="29"/>
  <c r="P34" i="29"/>
  <c r="X34" i="29"/>
  <c r="AE20" i="8"/>
  <c r="AE24" i="8"/>
  <c r="AE37" i="8"/>
  <c r="AE28" i="8"/>
  <c r="AE35" i="8"/>
  <c r="AE13" i="8"/>
  <c r="AE27" i="8"/>
  <c r="AE31" i="8"/>
  <c r="AE22" i="8"/>
  <c r="AE30" i="8"/>
  <c r="AE26" i="8"/>
  <c r="AE25" i="8"/>
  <c r="AE38" i="8"/>
  <c r="AE23" i="8"/>
  <c r="AM22" i="46"/>
  <c r="AM13" i="46"/>
  <c r="AM28" i="46"/>
  <c r="AM38" i="46"/>
  <c r="AM18" i="46"/>
  <c r="AM39" i="46"/>
  <c r="AM19" i="46"/>
  <c r="AM20" i="46"/>
  <c r="AM14" i="46"/>
  <c r="AM25" i="46"/>
  <c r="AM35" i="46"/>
  <c r="AF17" i="4"/>
  <c r="AF34" i="4"/>
  <c r="AF37" i="4"/>
  <c r="AF21" i="4"/>
  <c r="AF32" i="4"/>
  <c r="AF12" i="4"/>
  <c r="AF14" i="4"/>
  <c r="AF13" i="4"/>
  <c r="AF20" i="4"/>
  <c r="AF15" i="4"/>
  <c r="AF16" i="4"/>
  <c r="AJ37" i="58"/>
  <c r="AJ31" i="58"/>
  <c r="AJ18" i="58"/>
  <c r="AJ14" i="58"/>
  <c r="AJ28" i="58"/>
  <c r="AJ17" i="58"/>
  <c r="AJ30" i="58"/>
  <c r="AJ36" i="58"/>
  <c r="AJ23" i="58"/>
  <c r="AJ13" i="58"/>
  <c r="AJ19" i="58"/>
  <c r="AJ33" i="58"/>
  <c r="AJ21" i="58"/>
  <c r="AJ26" i="58"/>
  <c r="AJ24" i="58"/>
  <c r="L15" i="51"/>
  <c r="L24" i="51"/>
  <c r="L29" i="51"/>
  <c r="L38" i="51"/>
  <c r="L16" i="51"/>
  <c r="L20" i="51"/>
  <c r="L22" i="51"/>
  <c r="L37" i="51"/>
  <c r="L30" i="51"/>
  <c r="L14" i="51"/>
  <c r="L18" i="51"/>
  <c r="AQ24" i="16"/>
  <c r="AQ12" i="16"/>
  <c r="AQ23" i="16"/>
  <c r="AQ22" i="16"/>
  <c r="AQ29" i="16"/>
  <c r="AQ20" i="16"/>
  <c r="AQ16" i="16"/>
  <c r="AQ33" i="16"/>
  <c r="AQ36" i="16"/>
  <c r="AQ27" i="16"/>
  <c r="AQ31" i="16"/>
  <c r="AQ21" i="16"/>
  <c r="AQ39" i="16"/>
  <c r="AQ38" i="16"/>
  <c r="AJ35" i="20"/>
  <c r="X35" i="20"/>
  <c r="AJ14" i="20"/>
  <c r="X14" i="20"/>
  <c r="AJ19" i="20"/>
  <c r="X19" i="20"/>
  <c r="X12" i="20"/>
  <c r="AJ12" i="20"/>
  <c r="AJ38" i="20"/>
  <c r="X38" i="20"/>
  <c r="AJ24" i="20"/>
  <c r="X24" i="20"/>
  <c r="X15" i="20"/>
  <c r="AJ15" i="20"/>
  <c r="X22" i="20"/>
  <c r="AJ22" i="20"/>
  <c r="AJ39" i="20"/>
  <c r="X39" i="20"/>
  <c r="X31" i="20"/>
  <c r="AJ31" i="20"/>
  <c r="AJ16" i="20"/>
  <c r="X16" i="20"/>
  <c r="AE32" i="13"/>
  <c r="AE27" i="13"/>
  <c r="AE30" i="13"/>
  <c r="AE31" i="13"/>
  <c r="AE29" i="13"/>
  <c r="AE39" i="13"/>
  <c r="AE14" i="13"/>
  <c r="AE34" i="13"/>
  <c r="AE22" i="13"/>
  <c r="AE26" i="13"/>
  <c r="AE38" i="13"/>
  <c r="AE37" i="13"/>
  <c r="AE25" i="13"/>
  <c r="AE12" i="13"/>
  <c r="AE17" i="13"/>
  <c r="AD25" i="8"/>
  <c r="T25" i="8"/>
  <c r="T14" i="8"/>
  <c r="AD14" i="8"/>
  <c r="T21" i="8"/>
  <c r="AD21" i="8"/>
  <c r="AD30" i="8"/>
  <c r="T30" i="8"/>
  <c r="AD19" i="8"/>
  <c r="T19" i="8"/>
  <c r="T20" i="8"/>
  <c r="AD20" i="8"/>
  <c r="AD16" i="8"/>
  <c r="T16" i="8"/>
  <c r="AD29" i="8"/>
  <c r="T29" i="8"/>
  <c r="T13" i="8"/>
  <c r="AD13" i="8"/>
  <c r="AD34" i="8"/>
  <c r="T34" i="8"/>
  <c r="T38" i="8"/>
  <c r="AD38" i="8"/>
  <c r="T23" i="8"/>
  <c r="AD23" i="8"/>
  <c r="T22" i="8"/>
  <c r="AD22" i="8"/>
  <c r="AD24" i="8"/>
  <c r="T24" i="8"/>
  <c r="AD15" i="8"/>
  <c r="T15" i="8"/>
  <c r="T27" i="8"/>
  <c r="AD27" i="8"/>
  <c r="AD36" i="8"/>
  <c r="T36" i="8"/>
  <c r="T26" i="14"/>
  <c r="T37" i="14"/>
  <c r="T30" i="14"/>
  <c r="T20" i="14"/>
  <c r="T21" i="14"/>
  <c r="T32" i="14"/>
  <c r="T24" i="14"/>
  <c r="T28" i="14"/>
  <c r="T16" i="14"/>
  <c r="T14" i="14"/>
  <c r="T36" i="14"/>
  <c r="T18" i="14"/>
  <c r="T19" i="14"/>
  <c r="W24" i="27"/>
  <c r="W25" i="27"/>
  <c r="W33" i="27"/>
  <c r="W29" i="27"/>
  <c r="W26" i="27"/>
  <c r="W32" i="27"/>
  <c r="W19" i="27"/>
  <c r="W31" i="27"/>
  <c r="W12" i="27"/>
  <c r="W34" i="27"/>
  <c r="W39" i="27"/>
  <c r="W15" i="27"/>
  <c r="W36" i="27"/>
  <c r="W16" i="27"/>
  <c r="T39" i="25"/>
  <c r="T37" i="25"/>
  <c r="T22" i="25"/>
  <c r="T27" i="25"/>
  <c r="T24" i="25"/>
  <c r="T21" i="25"/>
  <c r="T18" i="25"/>
  <c r="T31" i="25"/>
  <c r="T12" i="25"/>
  <c r="T14" i="25"/>
  <c r="T26" i="25"/>
  <c r="T36" i="25"/>
  <c r="T15" i="25"/>
  <c r="L27" i="46"/>
  <c r="L28" i="46"/>
  <c r="L38" i="46"/>
  <c r="L29" i="46"/>
  <c r="L20" i="46"/>
  <c r="L35" i="46"/>
  <c r="L16" i="46"/>
  <c r="L39" i="46"/>
  <c r="L37" i="46"/>
  <c r="L19" i="46"/>
  <c r="L21" i="46"/>
  <c r="L15" i="46"/>
  <c r="L24" i="46"/>
  <c r="V26" i="46"/>
  <c r="AG26" i="46"/>
  <c r="V13" i="46"/>
  <c r="AG13" i="46"/>
  <c r="V31" i="46"/>
  <c r="AG31" i="46"/>
  <c r="V15" i="46"/>
  <c r="AG15" i="46"/>
  <c r="AG20" i="46"/>
  <c r="V20" i="46"/>
  <c r="V21" i="46"/>
  <c r="AG21" i="46"/>
  <c r="V33" i="46"/>
  <c r="AG33" i="46"/>
  <c r="V18" i="46"/>
  <c r="AG18" i="46"/>
  <c r="V34" i="46"/>
  <c r="AG34" i="46"/>
  <c r="AG30" i="46"/>
  <c r="V30" i="46"/>
  <c r="V24" i="46"/>
  <c r="AG24" i="46"/>
  <c r="AG25" i="46"/>
  <c r="V25" i="46"/>
  <c r="V12" i="46"/>
  <c r="AG12" i="46"/>
  <c r="V22" i="46"/>
  <c r="AG22" i="46"/>
  <c r="AG32" i="46"/>
  <c r="V32" i="46"/>
  <c r="AG38" i="46"/>
  <c r="V38" i="46"/>
  <c r="AM15" i="51"/>
  <c r="AM16" i="51"/>
  <c r="AM36" i="51"/>
  <c r="AM37" i="51"/>
  <c r="AM13" i="51"/>
  <c r="AM28" i="51"/>
  <c r="AM22" i="51"/>
  <c r="AM17" i="51"/>
  <c r="AM34" i="51"/>
  <c r="AM35" i="51"/>
  <c r="AM30" i="51"/>
  <c r="AM12" i="51"/>
  <c r="AM27" i="51"/>
  <c r="AM14" i="51"/>
  <c r="AR34" i="20"/>
  <c r="AR23" i="20"/>
  <c r="AR38" i="20"/>
  <c r="AR19" i="20"/>
  <c r="AR37" i="20"/>
  <c r="AR26" i="20"/>
  <c r="AR14" i="20"/>
  <c r="AR22" i="20"/>
  <c r="AR29" i="20"/>
  <c r="AR24" i="20"/>
  <c r="AR15" i="20"/>
  <c r="AR17" i="20"/>
  <c r="AR27" i="20"/>
  <c r="AI38" i="53"/>
  <c r="AI32" i="53"/>
  <c r="AI24" i="53"/>
  <c r="AI39" i="53"/>
  <c r="AI16" i="53"/>
  <c r="AI34" i="53"/>
  <c r="AI26" i="53"/>
  <c r="AI23" i="53"/>
  <c r="AI13" i="53"/>
  <c r="AI29" i="53"/>
  <c r="AI17" i="53"/>
  <c r="AI30" i="53"/>
  <c r="AI21" i="53"/>
  <c r="AF22" i="58"/>
  <c r="AF21" i="58"/>
  <c r="AF25" i="58"/>
  <c r="AF26" i="58"/>
  <c r="AF15" i="58"/>
  <c r="AF23" i="58"/>
  <c r="AF29" i="58"/>
  <c r="AF32" i="58"/>
  <c r="AF31" i="58"/>
  <c r="AF20" i="58"/>
  <c r="AF19" i="58"/>
  <c r="AF17" i="58"/>
  <c r="AF14" i="58"/>
  <c r="AA35" i="34"/>
  <c r="R35" i="34"/>
  <c r="R38" i="34"/>
  <c r="AA38" i="34"/>
  <c r="AA16" i="34"/>
  <c r="R16" i="34"/>
  <c r="AA18" i="34"/>
  <c r="R18" i="34"/>
  <c r="R14" i="34"/>
  <c r="AA14" i="34"/>
  <c r="R26" i="34"/>
  <c r="AA26" i="34"/>
  <c r="AA12" i="34"/>
  <c r="R12" i="34"/>
  <c r="R37" i="34"/>
  <c r="AA37" i="34"/>
  <c r="R20" i="34"/>
  <c r="AA20" i="34"/>
  <c r="AA13" i="34"/>
  <c r="R13" i="34"/>
  <c r="R21" i="34"/>
  <c r="AA21" i="34"/>
  <c r="AA28" i="34"/>
  <c r="R28" i="34"/>
  <c r="R36" i="34"/>
  <c r="AA36" i="34"/>
  <c r="AA29" i="34"/>
  <c r="R29" i="34"/>
  <c r="K37" i="13"/>
  <c r="K12" i="13"/>
  <c r="K35" i="13"/>
  <c r="K20" i="13"/>
  <c r="K17" i="13"/>
  <c r="K39" i="13"/>
  <c r="K13" i="13"/>
  <c r="K22" i="13"/>
  <c r="K24" i="13"/>
  <c r="K38" i="13"/>
  <c r="K34" i="13"/>
  <c r="K18" i="13"/>
  <c r="K36" i="13"/>
  <c r="K32" i="13"/>
  <c r="K26" i="13"/>
  <c r="AF38" i="32"/>
  <c r="AF31" i="32"/>
  <c r="AF25" i="32"/>
  <c r="AF14" i="32"/>
  <c r="AF33" i="32"/>
  <c r="AF30" i="32"/>
  <c r="AF37" i="32"/>
  <c r="AF32" i="32"/>
  <c r="AF23" i="32"/>
  <c r="AF16" i="32"/>
  <c r="AF19" i="32"/>
  <c r="AF24" i="32"/>
  <c r="AF41" i="32"/>
  <c r="AF22" i="32"/>
  <c r="J18" i="36"/>
  <c r="O18" i="36"/>
  <c r="R18" i="36" s="1"/>
  <c r="J28" i="36"/>
  <c r="O28" i="36"/>
  <c r="R28" i="36" s="1"/>
  <c r="J37" i="36"/>
  <c r="O37" i="36"/>
  <c r="R37" i="36" s="1"/>
  <c r="J12" i="36"/>
  <c r="O12" i="36"/>
  <c r="R12" i="36" s="1"/>
  <c r="J17" i="36"/>
  <c r="O17" i="36"/>
  <c r="R17" i="36" s="1"/>
  <c r="O26" i="36"/>
  <c r="J26" i="36"/>
  <c r="O23" i="36"/>
  <c r="J23" i="36"/>
  <c r="J36" i="36"/>
  <c r="O36" i="36"/>
  <c r="R36" i="36" s="1"/>
  <c r="O15" i="36"/>
  <c r="R15" i="36" s="1"/>
  <c r="J15" i="36"/>
  <c r="O33" i="36"/>
  <c r="R33" i="36" s="1"/>
  <c r="J33" i="36"/>
  <c r="O13" i="36"/>
  <c r="J13" i="36"/>
  <c r="O27" i="36"/>
  <c r="J27" i="36"/>
  <c r="J34" i="36"/>
  <c r="O34" i="36"/>
  <c r="R34" i="36" s="1"/>
  <c r="AL25" i="44"/>
  <c r="AL28" i="44"/>
  <c r="AL26" i="44"/>
  <c r="AL34" i="44"/>
  <c r="AL35" i="44"/>
  <c r="AL22" i="44"/>
  <c r="AL18" i="44"/>
  <c r="AL32" i="44"/>
  <c r="AL37" i="44"/>
  <c r="AL19" i="44"/>
  <c r="AL27" i="44"/>
  <c r="AL39" i="44"/>
  <c r="AL36" i="44"/>
  <c r="AL15" i="44"/>
  <c r="AL23" i="44"/>
  <c r="AS20" i="16"/>
  <c r="AS27" i="16"/>
  <c r="AS38" i="16"/>
  <c r="AS12" i="16"/>
  <c r="AS18" i="16"/>
  <c r="AS19" i="16"/>
  <c r="AS31" i="16"/>
  <c r="AS23" i="16"/>
  <c r="AS37" i="16"/>
  <c r="AS21" i="16"/>
  <c r="AS28" i="16"/>
  <c r="AS25" i="16"/>
  <c r="AS34" i="16"/>
  <c r="AS13" i="16"/>
  <c r="L33" i="58"/>
  <c r="L26" i="58"/>
  <c r="L19" i="58"/>
  <c r="L21" i="58"/>
  <c r="L18" i="58"/>
  <c r="L39" i="58"/>
  <c r="L23" i="58"/>
  <c r="L34" i="58"/>
  <c r="L32" i="58"/>
  <c r="L24" i="58"/>
  <c r="L37" i="58"/>
  <c r="L25" i="58"/>
  <c r="AB20" i="34"/>
  <c r="AB30" i="34"/>
  <c r="AB39" i="34"/>
  <c r="AB38" i="34"/>
  <c r="AB36" i="34"/>
  <c r="AB24" i="34"/>
  <c r="AB13" i="34"/>
  <c r="AB32" i="34"/>
  <c r="AB35" i="34"/>
  <c r="AB23" i="34"/>
  <c r="AB22" i="34"/>
  <c r="AB34" i="34"/>
  <c r="AB26" i="34"/>
  <c r="AB28" i="29"/>
  <c r="AB24" i="29"/>
  <c r="AB25" i="29"/>
  <c r="AB18" i="29"/>
  <c r="AB29" i="29"/>
  <c r="AB16" i="29"/>
  <c r="AB36" i="29"/>
  <c r="AB38" i="29"/>
  <c r="AB22" i="29"/>
  <c r="AB26" i="29"/>
  <c r="AB37" i="29"/>
  <c r="AB12" i="29"/>
  <c r="AB17" i="29"/>
  <c r="M14" i="16"/>
  <c r="O14" i="16" s="1"/>
  <c r="M21" i="16"/>
  <c r="O21" i="16" s="1"/>
  <c r="M22" i="16"/>
  <c r="O22" i="16" s="1"/>
  <c r="M35" i="16"/>
  <c r="O35" i="16" s="1"/>
  <c r="M27" i="16"/>
  <c r="O27" i="16" s="1"/>
  <c r="M15" i="16"/>
  <c r="O15" i="16" s="1"/>
  <c r="M31" i="16"/>
  <c r="O31" i="16" s="1"/>
  <c r="M24" i="16"/>
  <c r="O24" i="16" s="1"/>
  <c r="M34" i="16"/>
  <c r="O34" i="16" s="1"/>
  <c r="M17" i="16"/>
  <c r="O17" i="16" s="1"/>
  <c r="M29" i="16"/>
  <c r="O29" i="16" s="1"/>
  <c r="M18" i="16"/>
  <c r="O18" i="16" s="1"/>
  <c r="M28" i="16"/>
  <c r="O28" i="16" s="1"/>
  <c r="M30" i="16"/>
  <c r="O30" i="16" s="1"/>
  <c r="AF12" i="44"/>
  <c r="AF16" i="44"/>
  <c r="AF35" i="44"/>
  <c r="AF38" i="44"/>
  <c r="AF14" i="44"/>
  <c r="AF23" i="44"/>
  <c r="AF22" i="44"/>
  <c r="AF28" i="44"/>
  <c r="AF37" i="44"/>
  <c r="AF26" i="44"/>
  <c r="AF25" i="44"/>
  <c r="AF31" i="44"/>
  <c r="AF39" i="44"/>
  <c r="AF17" i="44"/>
  <c r="AF24" i="44"/>
  <c r="AF18" i="44"/>
  <c r="AF19" i="22"/>
  <c r="AF25" i="22"/>
  <c r="AF38" i="22"/>
  <c r="AF26" i="22"/>
  <c r="AF12" i="22"/>
  <c r="AF36" i="22"/>
  <c r="AF39" i="22"/>
  <c r="AF30" i="22"/>
  <c r="AF14" i="22"/>
  <c r="AF13" i="22"/>
  <c r="AF27" i="22"/>
  <c r="AF23" i="22"/>
  <c r="AF35" i="22"/>
  <c r="Y25" i="27"/>
  <c r="Y27" i="27"/>
  <c r="Y18" i="27"/>
  <c r="Y33" i="27"/>
  <c r="Y29" i="27"/>
  <c r="Y38" i="27"/>
  <c r="Y23" i="27"/>
  <c r="Y16" i="27"/>
  <c r="Y36" i="27"/>
  <c r="Y32" i="27"/>
  <c r="Y24" i="27"/>
  <c r="Y14" i="27"/>
  <c r="Y15" i="27"/>
  <c r="Y34" i="27"/>
  <c r="Y17" i="27"/>
  <c r="Y21" i="27"/>
  <c r="Y39" i="27"/>
  <c r="Y26" i="27"/>
  <c r="Z14" i="29"/>
  <c r="Z25" i="29"/>
  <c r="Z31" i="29"/>
  <c r="Z36" i="29"/>
  <c r="Z22" i="29"/>
  <c r="Z17" i="29"/>
  <c r="Z21" i="29"/>
  <c r="Z38" i="29"/>
  <c r="Z16" i="29"/>
  <c r="Z29" i="29"/>
  <c r="Z13" i="29"/>
  <c r="Z34" i="29"/>
  <c r="Z23" i="29"/>
  <c r="Z24" i="29"/>
  <c r="L30" i="57"/>
  <c r="L25" i="57"/>
  <c r="L31" i="57"/>
  <c r="L13" i="57"/>
  <c r="L14" i="57"/>
  <c r="L16" i="57"/>
  <c r="L19" i="57"/>
  <c r="L20" i="57"/>
  <c r="L23" i="57"/>
  <c r="L24" i="57"/>
  <c r="L21" i="57"/>
  <c r="L37" i="57"/>
  <c r="L34" i="57"/>
  <c r="R39" i="14"/>
  <c r="R13" i="14"/>
  <c r="R23" i="14"/>
  <c r="R22" i="14"/>
  <c r="R24" i="14"/>
  <c r="R36" i="14"/>
  <c r="R30" i="14"/>
  <c r="R34" i="14"/>
  <c r="R33" i="14"/>
  <c r="R20" i="14"/>
  <c r="R25" i="14"/>
  <c r="R32" i="14"/>
  <c r="R15" i="14"/>
  <c r="S35" i="14"/>
  <c r="N35" i="14"/>
  <c r="N25" i="14"/>
  <c r="S25" i="14"/>
  <c r="S26" i="14"/>
  <c r="N26" i="14"/>
  <c r="S36" i="14"/>
  <c r="N36" i="14"/>
  <c r="S15" i="14"/>
  <c r="N15" i="14"/>
  <c r="N24" i="14"/>
  <c r="S24" i="14"/>
  <c r="S19" i="14"/>
  <c r="N19" i="14"/>
  <c r="S14" i="14"/>
  <c r="N14" i="14"/>
  <c r="S34" i="14"/>
  <c r="N34" i="14"/>
  <c r="S30" i="14"/>
  <c r="N30" i="14"/>
  <c r="N33" i="14"/>
  <c r="S33" i="14"/>
  <c r="S32" i="14"/>
  <c r="N32" i="14"/>
  <c r="N13" i="14"/>
  <c r="S13" i="14"/>
  <c r="S12" i="14"/>
  <c r="N12" i="14"/>
  <c r="R12" i="14" s="1"/>
  <c r="N23" i="14"/>
  <c r="S23" i="14"/>
  <c r="AC32" i="18"/>
  <c r="AC30" i="18"/>
  <c r="AC29" i="18"/>
  <c r="AC17" i="18"/>
  <c r="AC13" i="18"/>
  <c r="AC16" i="18"/>
  <c r="AC27" i="18"/>
  <c r="AC24" i="18"/>
  <c r="AC35" i="18"/>
  <c r="AC20" i="18"/>
  <c r="AC19" i="18"/>
  <c r="AC33" i="18"/>
  <c r="AC25" i="18"/>
  <c r="AC31" i="18"/>
  <c r="AQ18" i="20"/>
  <c r="AQ28" i="20"/>
  <c r="AQ14" i="20"/>
  <c r="AQ34" i="20"/>
  <c r="AQ27" i="20"/>
  <c r="AQ29" i="20"/>
  <c r="AQ17" i="20"/>
  <c r="AQ22" i="20"/>
  <c r="AQ31" i="20"/>
  <c r="AQ37" i="20"/>
  <c r="AQ30" i="20"/>
  <c r="AQ24" i="20"/>
  <c r="AJ30" i="44"/>
  <c r="AJ14" i="44"/>
  <c r="AJ18" i="44"/>
  <c r="AJ21" i="44"/>
  <c r="AJ34" i="44"/>
  <c r="AJ19" i="44"/>
  <c r="AJ23" i="44"/>
  <c r="AJ24" i="44"/>
  <c r="AJ17" i="44"/>
  <c r="AJ32" i="44"/>
  <c r="AJ37" i="44"/>
  <c r="AJ29" i="44"/>
  <c r="AJ16" i="44"/>
  <c r="AJ15" i="44"/>
  <c r="O17" i="40"/>
  <c r="J17" i="40"/>
  <c r="O25" i="40"/>
  <c r="J25" i="40"/>
  <c r="O33" i="40"/>
  <c r="J33" i="40"/>
  <c r="J13" i="40"/>
  <c r="O13" i="40"/>
  <c r="O38" i="40"/>
  <c r="J38" i="40"/>
  <c r="O39" i="40"/>
  <c r="J39" i="40"/>
  <c r="J16" i="40"/>
  <c r="O16" i="40"/>
  <c r="O37" i="40"/>
  <c r="J37" i="40"/>
  <c r="J32" i="40"/>
  <c r="O32" i="40"/>
  <c r="O23" i="40"/>
  <c r="J23" i="40"/>
  <c r="J24" i="40"/>
  <c r="O24" i="40"/>
  <c r="J30" i="40"/>
  <c r="O30" i="40"/>
  <c r="J26" i="40"/>
  <c r="O26" i="40"/>
  <c r="J34" i="40"/>
  <c r="O34" i="40"/>
  <c r="J28" i="40"/>
  <c r="O28" i="40"/>
  <c r="V12" i="44"/>
  <c r="AG12" i="44"/>
  <c r="AG28" i="44"/>
  <c r="V28" i="44"/>
  <c r="V18" i="44"/>
  <c r="AG18" i="44"/>
  <c r="AG23" i="44"/>
  <c r="V23" i="44"/>
  <c r="V37" i="44"/>
  <c r="AG37" i="44"/>
  <c r="AG17" i="44"/>
  <c r="V17" i="44"/>
  <c r="AG24" i="44"/>
  <c r="V24" i="44"/>
  <c r="V33" i="44"/>
  <c r="AG33" i="44"/>
  <c r="AG25" i="44"/>
  <c r="V25" i="44"/>
  <c r="V36" i="44"/>
  <c r="AG36" i="44"/>
  <c r="V21" i="44"/>
  <c r="AG21" i="44"/>
  <c r="AG31" i="44"/>
  <c r="V31" i="44"/>
  <c r="AE21" i="55"/>
  <c r="AE27" i="55"/>
  <c r="AE14" i="55"/>
  <c r="AE32" i="55"/>
  <c r="AE20" i="55"/>
  <c r="AE23" i="55"/>
  <c r="AE38" i="55"/>
  <c r="AE24" i="55"/>
  <c r="AE35" i="55"/>
  <c r="AE18" i="55"/>
  <c r="AE39" i="55"/>
  <c r="AE34" i="55"/>
  <c r="AE33" i="55"/>
  <c r="AE17" i="55"/>
  <c r="AE12" i="55"/>
  <c r="K14" i="11"/>
  <c r="K13" i="11"/>
  <c r="K33" i="11"/>
  <c r="K35" i="11"/>
  <c r="K29" i="11"/>
  <c r="K30" i="11"/>
  <c r="K32" i="11"/>
  <c r="K17" i="11"/>
  <c r="K22" i="11"/>
  <c r="K16" i="11"/>
  <c r="K20" i="11"/>
  <c r="K24" i="11"/>
  <c r="K19" i="11"/>
  <c r="K39" i="11"/>
  <c r="K21" i="11"/>
  <c r="AM19" i="20"/>
  <c r="AM22" i="20"/>
  <c r="AM25" i="20"/>
  <c r="AM24" i="20"/>
  <c r="AM28" i="20"/>
  <c r="AM16" i="20"/>
  <c r="AM26" i="20"/>
  <c r="AM38" i="20"/>
  <c r="AM23" i="20"/>
  <c r="AM20" i="20"/>
  <c r="AM17" i="20"/>
  <c r="AM31" i="20"/>
  <c r="AM29" i="20"/>
  <c r="AM34" i="20"/>
  <c r="AM18" i="20"/>
  <c r="AM34" i="4"/>
  <c r="AM23" i="4"/>
  <c r="AM28" i="4"/>
  <c r="AM20" i="4"/>
  <c r="AM29" i="4"/>
  <c r="AM16" i="4"/>
  <c r="AM12" i="4"/>
  <c r="AM19" i="4"/>
  <c r="AM22" i="4"/>
  <c r="AM27" i="4"/>
  <c r="AM17" i="4"/>
  <c r="AM35" i="4"/>
  <c r="AM39" i="4"/>
  <c r="AM37" i="4"/>
  <c r="AM25" i="4"/>
  <c r="AG28" i="55"/>
  <c r="AG13" i="55"/>
  <c r="AG20" i="55"/>
  <c r="AG15" i="55"/>
  <c r="AG37" i="55"/>
  <c r="AG12" i="55"/>
  <c r="AG31" i="55"/>
  <c r="AG26" i="55"/>
  <c r="AG34" i="55"/>
  <c r="AG32" i="55"/>
  <c r="AG38" i="55"/>
  <c r="AG25" i="55"/>
  <c r="AG36" i="55"/>
  <c r="AG18" i="55"/>
  <c r="AK35" i="16"/>
  <c r="AK15" i="16"/>
  <c r="AK32" i="16"/>
  <c r="AK13" i="16"/>
  <c r="AK17" i="16"/>
  <c r="AK19" i="16"/>
  <c r="AK12" i="16"/>
  <c r="AK39" i="16"/>
  <c r="AK16" i="16"/>
  <c r="AK31" i="16"/>
  <c r="AK21" i="16"/>
  <c r="AK38" i="16"/>
  <c r="AK20" i="16"/>
  <c r="AK28" i="16"/>
  <c r="AK27" i="16"/>
  <c r="AE23" i="6"/>
  <c r="AE30" i="6"/>
  <c r="AE12" i="6"/>
  <c r="AE20" i="6"/>
  <c r="AE16" i="6"/>
  <c r="AE25" i="6"/>
  <c r="AE24" i="6"/>
  <c r="AE29" i="6"/>
  <c r="AE38" i="6"/>
  <c r="AE19" i="6"/>
  <c r="AE35" i="6"/>
  <c r="AE32" i="6"/>
  <c r="F27" i="61"/>
  <c r="F28" i="61"/>
  <c r="F25" i="61"/>
  <c r="F12" i="61"/>
  <c r="F18" i="61"/>
  <c r="F16" i="61"/>
  <c r="F17" i="61"/>
  <c r="F36" i="61"/>
  <c r="F26" i="61"/>
  <c r="F33" i="61"/>
  <c r="F31" i="61"/>
  <c r="T27" i="27"/>
  <c r="T30" i="27"/>
  <c r="T26" i="27"/>
  <c r="T23" i="27"/>
  <c r="T38" i="27"/>
  <c r="T31" i="27"/>
  <c r="T18" i="27"/>
  <c r="T15" i="27"/>
  <c r="T19" i="27"/>
  <c r="T24" i="27"/>
  <c r="T22" i="27"/>
  <c r="T21" i="27"/>
  <c r="T29" i="27"/>
  <c r="T12" i="27"/>
  <c r="T34" i="27"/>
  <c r="I12" i="66"/>
  <c r="I35" i="66"/>
  <c r="I31" i="66"/>
  <c r="I28" i="66"/>
  <c r="I38" i="66"/>
  <c r="I19" i="66"/>
  <c r="I26" i="66"/>
  <c r="I30" i="66"/>
  <c r="I33" i="66"/>
  <c r="I34" i="66"/>
  <c r="I14" i="66"/>
  <c r="I18" i="66"/>
  <c r="I15" i="66"/>
  <c r="Z35" i="16"/>
  <c r="AL35" i="16"/>
  <c r="AL24" i="16"/>
  <c r="Z24" i="16"/>
  <c r="Z38" i="16"/>
  <c r="AL38" i="16"/>
  <c r="AL15" i="16"/>
  <c r="Z15" i="16"/>
  <c r="Z17" i="16"/>
  <c r="AL17" i="16"/>
  <c r="AL16" i="16"/>
  <c r="Z16" i="16"/>
  <c r="Z34" i="16"/>
  <c r="AL34" i="16"/>
  <c r="Z30" i="16"/>
  <c r="AL30" i="16"/>
  <c r="AL13" i="16"/>
  <c r="Z13" i="16"/>
  <c r="Z32" i="16"/>
  <c r="AL32" i="16"/>
  <c r="Z39" i="16"/>
  <c r="AL39" i="16"/>
  <c r="AL19" i="16"/>
  <c r="Z19" i="16"/>
  <c r="Z25" i="16"/>
  <c r="AL25" i="16"/>
  <c r="Z28" i="16"/>
  <c r="AL28" i="16"/>
  <c r="AO37" i="16"/>
  <c r="AO14" i="16"/>
  <c r="AO12" i="16"/>
  <c r="AO18" i="16"/>
  <c r="AO27" i="16"/>
  <c r="AO20" i="16"/>
  <c r="AO31" i="16"/>
  <c r="AO32" i="16"/>
  <c r="AO29" i="16"/>
  <c r="AO23" i="16"/>
  <c r="AO30" i="16"/>
  <c r="AO28" i="16"/>
  <c r="AO16" i="16"/>
  <c r="AO21" i="16"/>
  <c r="AO22" i="16"/>
  <c r="AE36" i="11"/>
  <c r="AE27" i="11"/>
  <c r="AE25" i="11"/>
  <c r="AE20" i="11"/>
  <c r="AE16" i="11"/>
  <c r="AE18" i="11"/>
  <c r="AE37" i="11"/>
  <c r="AE38" i="11"/>
  <c r="AE39" i="11"/>
  <c r="AE14" i="11"/>
  <c r="AE34" i="11"/>
  <c r="AE31" i="11"/>
  <c r="R21" i="25"/>
  <c r="R34" i="25"/>
  <c r="R24" i="25"/>
  <c r="R19" i="25"/>
  <c r="R31" i="25"/>
  <c r="R32" i="25"/>
  <c r="R14" i="25"/>
  <c r="R37" i="25"/>
  <c r="R29" i="25"/>
  <c r="R22" i="25"/>
  <c r="R28" i="25"/>
  <c r="R30" i="25"/>
  <c r="R23" i="25"/>
  <c r="R12" i="25"/>
  <c r="P21" i="40"/>
  <c r="P39" i="40"/>
  <c r="P17" i="40"/>
  <c r="P14" i="40"/>
  <c r="P31" i="40"/>
  <c r="P25" i="40"/>
  <c r="P22" i="40"/>
  <c r="P34" i="40"/>
  <c r="P29" i="40"/>
  <c r="P33" i="40"/>
  <c r="P13" i="40"/>
  <c r="P12" i="40"/>
  <c r="P20" i="40"/>
  <c r="P26" i="40"/>
  <c r="AF14" i="57"/>
  <c r="AF24" i="57"/>
  <c r="AF19" i="57"/>
  <c r="AF38" i="57"/>
  <c r="AF23" i="57"/>
  <c r="AF31" i="57"/>
  <c r="AF21" i="57"/>
  <c r="AF26" i="57"/>
  <c r="AF28" i="57"/>
  <c r="AF39" i="57"/>
  <c r="AF20" i="57"/>
  <c r="AF25" i="57"/>
  <c r="AF35" i="57"/>
  <c r="AF30" i="57"/>
  <c r="AF27" i="57"/>
  <c r="W17" i="18"/>
  <c r="W12" i="18"/>
  <c r="W33" i="18"/>
  <c r="W27" i="18"/>
  <c r="W16" i="18"/>
  <c r="W29" i="18"/>
  <c r="W39" i="18"/>
  <c r="W26" i="18"/>
  <c r="W14" i="18"/>
  <c r="W24" i="18"/>
  <c r="W20" i="18"/>
  <c r="W34" i="18"/>
  <c r="W13" i="18"/>
  <c r="W38" i="18"/>
  <c r="W22" i="18"/>
  <c r="W18" i="18"/>
  <c r="AI31" i="58"/>
  <c r="AI30" i="58"/>
  <c r="AI26" i="58"/>
  <c r="AI27" i="58"/>
  <c r="AI36" i="58"/>
  <c r="AI33" i="58"/>
  <c r="AI14" i="58"/>
  <c r="AI22" i="58"/>
  <c r="AI12" i="58"/>
  <c r="AI15" i="58"/>
  <c r="AI13" i="58"/>
  <c r="AJ18" i="48"/>
  <c r="AJ23" i="48"/>
  <c r="AJ37" i="48"/>
  <c r="AJ39" i="48"/>
  <c r="AJ38" i="48"/>
  <c r="AJ26" i="48"/>
  <c r="AJ24" i="48"/>
  <c r="AJ19" i="48"/>
  <c r="AJ35" i="48"/>
  <c r="AJ28" i="48"/>
  <c r="AJ20" i="48"/>
  <c r="AJ30" i="48"/>
  <c r="AJ12" i="48"/>
  <c r="AD32" i="34"/>
  <c r="AD14" i="34"/>
  <c r="AD26" i="34"/>
  <c r="AD27" i="34"/>
  <c r="AD38" i="34"/>
  <c r="AD20" i="34"/>
  <c r="AD35" i="34"/>
  <c r="AD28" i="34"/>
  <c r="AD16" i="34"/>
  <c r="AD29" i="34"/>
  <c r="AD37" i="34"/>
  <c r="AD17" i="34"/>
  <c r="AD12" i="34"/>
  <c r="AD36" i="34"/>
  <c r="AD21" i="34"/>
  <c r="AM18" i="32"/>
  <c r="AM17" i="32"/>
  <c r="AM34" i="32"/>
  <c r="AM36" i="32"/>
  <c r="AM15" i="32"/>
  <c r="AM12" i="32"/>
  <c r="AM41" i="32"/>
  <c r="AM20" i="32"/>
  <c r="AM39" i="32"/>
  <c r="AM32" i="32"/>
  <c r="AM38" i="32"/>
  <c r="AM28" i="32"/>
  <c r="AM16" i="32"/>
  <c r="AM27" i="32"/>
  <c r="AM26" i="32"/>
  <c r="V34" i="32"/>
  <c r="AG34" i="32"/>
  <c r="V39" i="32"/>
  <c r="AG39" i="32"/>
  <c r="V20" i="32"/>
  <c r="AG20" i="32"/>
  <c r="AG29" i="32"/>
  <c r="V29" i="32"/>
  <c r="V19" i="32"/>
  <c r="AG19" i="32"/>
  <c r="V23" i="32"/>
  <c r="AG23" i="32"/>
  <c r="AG16" i="32"/>
  <c r="V16" i="32"/>
  <c r="AG30" i="32"/>
  <c r="V30" i="32"/>
  <c r="AG22" i="32"/>
  <c r="V22" i="32"/>
  <c r="V24" i="32"/>
  <c r="AG24" i="32"/>
  <c r="V33" i="32"/>
  <c r="AG33" i="32"/>
  <c r="AG35" i="32"/>
  <c r="V35" i="32"/>
  <c r="AG21" i="32"/>
  <c r="V21" i="32"/>
  <c r="V41" i="32"/>
  <c r="AG41" i="32"/>
  <c r="AG14" i="32"/>
  <c r="V14" i="32"/>
  <c r="AG26" i="32"/>
  <c r="V26" i="32"/>
  <c r="AK23" i="20"/>
  <c r="AK29" i="20"/>
  <c r="AK28" i="20"/>
  <c r="AK24" i="20"/>
  <c r="AK20" i="20"/>
  <c r="AK33" i="20"/>
  <c r="AK15" i="20"/>
  <c r="AK16" i="20"/>
  <c r="AK13" i="20"/>
  <c r="AK19" i="20"/>
  <c r="AK34" i="20"/>
  <c r="AK12" i="20"/>
  <c r="AK35" i="20"/>
  <c r="AK14" i="20"/>
  <c r="F22" i="65"/>
  <c r="F24" i="65"/>
  <c r="F33" i="65"/>
  <c r="F39" i="65"/>
  <c r="F17" i="65"/>
  <c r="F23" i="65"/>
  <c r="F34" i="65"/>
  <c r="F20" i="65"/>
  <c r="F16" i="65"/>
  <c r="F31" i="65"/>
  <c r="F29" i="65"/>
  <c r="F38" i="65"/>
  <c r="F18" i="65"/>
  <c r="F14" i="65"/>
  <c r="F30" i="65"/>
  <c r="F28" i="65"/>
  <c r="F26" i="65"/>
  <c r="AD30" i="22"/>
  <c r="T30" i="22"/>
  <c r="T32" i="22"/>
  <c r="AD32" i="22"/>
  <c r="T38" i="22"/>
  <c r="AD38" i="22"/>
  <c r="AD37" i="22"/>
  <c r="T37" i="22"/>
  <c r="T33" i="22"/>
  <c r="AD33" i="22"/>
  <c r="T22" i="22"/>
  <c r="AD22" i="22"/>
  <c r="AD25" i="22"/>
  <c r="T25" i="22"/>
  <c r="T14" i="22"/>
  <c r="AD14" i="22"/>
  <c r="AD24" i="22"/>
  <c r="T24" i="22"/>
  <c r="T18" i="22"/>
  <c r="AD18" i="22"/>
  <c r="AD13" i="22"/>
  <c r="T13" i="22"/>
  <c r="T28" i="22"/>
  <c r="AD28" i="22"/>
  <c r="AD36" i="22"/>
  <c r="T36" i="22"/>
  <c r="AD26" i="22"/>
  <c r="T26" i="22"/>
  <c r="AA16" i="11"/>
  <c r="AA30" i="11"/>
  <c r="AA12" i="11"/>
  <c r="AA26" i="11"/>
  <c r="AA27" i="11"/>
  <c r="AA13" i="11"/>
  <c r="AA38" i="11"/>
  <c r="AA37" i="11"/>
  <c r="AA32" i="11"/>
  <c r="AA31" i="11"/>
  <c r="AA35" i="11"/>
  <c r="AA20" i="11"/>
  <c r="AA34" i="11"/>
  <c r="AA15" i="11"/>
  <c r="AA28" i="11"/>
  <c r="AA18" i="11"/>
  <c r="AA14" i="11"/>
  <c r="AF18" i="46"/>
  <c r="AF34" i="46"/>
  <c r="AF13" i="46"/>
  <c r="AF39" i="46"/>
  <c r="AF15" i="46"/>
  <c r="AF25" i="46"/>
  <c r="AF23" i="46"/>
  <c r="AF33" i="46"/>
  <c r="AF29" i="46"/>
  <c r="AF21" i="46"/>
  <c r="AF20" i="46"/>
  <c r="AF16" i="46"/>
  <c r="AF27" i="46"/>
  <c r="AF36" i="46"/>
  <c r="AF12" i="46"/>
  <c r="U17" i="24"/>
  <c r="U22" i="24"/>
  <c r="U34" i="24"/>
  <c r="U26" i="24"/>
  <c r="U19" i="24"/>
  <c r="U36" i="24"/>
  <c r="U13" i="24"/>
  <c r="U21" i="24"/>
  <c r="U23" i="24"/>
  <c r="U33" i="24"/>
  <c r="U35" i="24"/>
  <c r="AH32" i="48"/>
  <c r="AH29" i="48"/>
  <c r="AH18" i="48"/>
  <c r="AH23" i="48"/>
  <c r="AH28" i="48"/>
  <c r="AH24" i="48"/>
  <c r="AH21" i="48"/>
  <c r="AH34" i="48"/>
  <c r="AH26" i="48"/>
  <c r="AH14" i="48"/>
  <c r="AH25" i="48"/>
  <c r="AH27" i="48"/>
  <c r="AH20" i="48"/>
  <c r="W15" i="29"/>
  <c r="W39" i="29"/>
  <c r="W32" i="29"/>
  <c r="W21" i="29"/>
  <c r="W20" i="29"/>
  <c r="W29" i="29"/>
  <c r="W14" i="29"/>
  <c r="W24" i="29"/>
  <c r="W23" i="29"/>
  <c r="W22" i="29"/>
  <c r="W13" i="29"/>
  <c r="W19" i="29"/>
  <c r="W37" i="29"/>
  <c r="AI16" i="20"/>
  <c r="AI18" i="20"/>
  <c r="AI36" i="20"/>
  <c r="AI22" i="20"/>
  <c r="AI31" i="20"/>
  <c r="AI28" i="20"/>
  <c r="AI26" i="20"/>
  <c r="AI38" i="20"/>
  <c r="AI15" i="20"/>
  <c r="AI21" i="20"/>
  <c r="AI32" i="20"/>
  <c r="AI12" i="20"/>
  <c r="AI37" i="20"/>
  <c r="AI30" i="20"/>
  <c r="I20" i="29"/>
  <c r="I29" i="29"/>
  <c r="I33" i="29"/>
  <c r="I25" i="29"/>
  <c r="I31" i="29"/>
  <c r="I38" i="29"/>
  <c r="I30" i="29"/>
  <c r="I15" i="29"/>
  <c r="I32" i="29"/>
  <c r="I28" i="29"/>
  <c r="I22" i="29"/>
  <c r="I24" i="29"/>
  <c r="I27" i="29"/>
  <c r="I18" i="29"/>
  <c r="I39" i="29"/>
  <c r="K23" i="55"/>
  <c r="K31" i="55"/>
  <c r="K35" i="55"/>
  <c r="K28" i="55"/>
  <c r="K12" i="55"/>
  <c r="K37" i="55"/>
  <c r="K36" i="55"/>
  <c r="K13" i="55"/>
  <c r="K27" i="55"/>
  <c r="K38" i="55"/>
  <c r="K14" i="55"/>
  <c r="K25" i="55"/>
  <c r="J21" i="34"/>
  <c r="J32" i="34"/>
  <c r="J35" i="34"/>
  <c r="J14" i="34"/>
  <c r="J36" i="34"/>
  <c r="J37" i="34"/>
  <c r="J26" i="34"/>
  <c r="J33" i="34"/>
  <c r="J12" i="34"/>
  <c r="J27" i="34"/>
  <c r="J19" i="34"/>
  <c r="J31" i="34"/>
  <c r="F17" i="36"/>
  <c r="F29" i="36"/>
  <c r="F36" i="36"/>
  <c r="F28" i="36"/>
  <c r="F23" i="36"/>
  <c r="F22" i="36"/>
  <c r="F12" i="36"/>
  <c r="F21" i="36"/>
  <c r="F32" i="36"/>
  <c r="F13" i="36"/>
  <c r="F18" i="36"/>
  <c r="F31" i="36"/>
  <c r="F25" i="36"/>
  <c r="F26" i="36"/>
  <c r="AI32" i="46"/>
  <c r="AI31" i="46"/>
  <c r="AI23" i="46"/>
  <c r="AI38" i="46"/>
  <c r="AI37" i="46"/>
  <c r="AI36" i="46"/>
  <c r="AI21" i="46"/>
  <c r="AI30" i="46"/>
  <c r="AI15" i="46"/>
  <c r="AI33" i="46"/>
  <c r="AI22" i="46"/>
  <c r="AI19" i="46"/>
  <c r="AI18" i="46"/>
  <c r="AI34" i="46"/>
  <c r="AI13" i="46"/>
  <c r="AG23" i="13"/>
  <c r="AG14" i="13"/>
  <c r="AG12" i="13"/>
  <c r="AG30" i="13"/>
  <c r="AG17" i="13"/>
  <c r="AG27" i="13"/>
  <c r="AG24" i="13"/>
  <c r="AG20" i="13"/>
  <c r="AG36" i="13"/>
  <c r="AG32" i="13"/>
  <c r="AG37" i="13"/>
  <c r="AG35" i="13"/>
  <c r="AG29" i="13"/>
  <c r="AJ14" i="53"/>
  <c r="AJ34" i="53"/>
  <c r="AJ35" i="53"/>
  <c r="AJ18" i="53"/>
  <c r="AJ17" i="53"/>
  <c r="AJ36" i="53"/>
  <c r="AJ15" i="53"/>
  <c r="AJ29" i="53"/>
  <c r="AJ26" i="53"/>
  <c r="AJ23" i="53"/>
  <c r="AJ13" i="53"/>
  <c r="AJ28" i="53"/>
  <c r="AJ16" i="53"/>
  <c r="AJ22" i="53"/>
  <c r="J24" i="25"/>
  <c r="J13" i="25"/>
  <c r="J35" i="25"/>
  <c r="J38" i="25"/>
  <c r="J34" i="25"/>
  <c r="J21" i="25"/>
  <c r="J29" i="25"/>
  <c r="J27" i="25"/>
  <c r="J15" i="25"/>
  <c r="J19" i="25"/>
  <c r="J22" i="25"/>
  <c r="J20" i="25"/>
  <c r="J26" i="25"/>
  <c r="J16" i="25"/>
  <c r="J36" i="25"/>
  <c r="J30" i="25"/>
  <c r="J17" i="25"/>
  <c r="M28" i="20"/>
  <c r="M27" i="20"/>
  <c r="M25" i="20"/>
  <c r="M37" i="20"/>
  <c r="M34" i="20"/>
  <c r="M13" i="20"/>
  <c r="M12" i="20"/>
  <c r="M14" i="20"/>
  <c r="M31" i="20"/>
  <c r="M38" i="20"/>
  <c r="M24" i="20"/>
  <c r="M16" i="20"/>
  <c r="M26" i="20"/>
  <c r="M19" i="20"/>
  <c r="G24" i="71"/>
  <c r="G22" i="71"/>
  <c r="G37" i="71"/>
  <c r="G21" i="71"/>
  <c r="G23" i="71"/>
  <c r="G18" i="71"/>
  <c r="G26" i="71"/>
  <c r="G35" i="71"/>
  <c r="G17" i="71"/>
  <c r="G14" i="71"/>
  <c r="AH26" i="4"/>
  <c r="AH36" i="4"/>
  <c r="AH19" i="4"/>
  <c r="AH25" i="4"/>
  <c r="AH17" i="4"/>
  <c r="AH30" i="4"/>
  <c r="AH32" i="4"/>
  <c r="AH37" i="4"/>
  <c r="AH22" i="4"/>
  <c r="AH12" i="4"/>
  <c r="AH15" i="4"/>
  <c r="AH16" i="4"/>
  <c r="S22" i="11"/>
  <c r="AB22" i="11"/>
  <c r="AB34" i="11"/>
  <c r="S34" i="11"/>
  <c r="S28" i="11"/>
  <c r="AB28" i="11"/>
  <c r="S19" i="11"/>
  <c r="AB19" i="11"/>
  <c r="AB37" i="11"/>
  <c r="S37" i="11"/>
  <c r="AB38" i="11"/>
  <c r="S38" i="11"/>
  <c r="AB30" i="11"/>
  <c r="S30" i="11"/>
  <c r="AB36" i="11"/>
  <c r="S36" i="11"/>
  <c r="AB32" i="11"/>
  <c r="S32" i="11"/>
  <c r="S39" i="11"/>
  <c r="AB39" i="11"/>
  <c r="S31" i="11"/>
  <c r="AB31" i="11"/>
  <c r="AB16" i="11"/>
  <c r="S16" i="11"/>
  <c r="S14" i="11"/>
  <c r="AB14" i="11"/>
  <c r="S17" i="11"/>
  <c r="AB17" i="11"/>
  <c r="AB13" i="11"/>
  <c r="S13" i="11"/>
  <c r="AC39" i="8"/>
  <c r="AC37" i="8"/>
  <c r="AC18" i="8"/>
  <c r="AC19" i="8"/>
  <c r="AC21" i="8"/>
  <c r="AC22" i="8"/>
  <c r="AC32" i="8"/>
  <c r="AC23" i="8"/>
  <c r="AC34" i="8"/>
  <c r="AC31" i="8"/>
  <c r="AC29" i="8"/>
  <c r="AC24" i="8"/>
  <c r="AC16" i="8"/>
  <c r="AC38" i="8"/>
  <c r="AC28" i="8"/>
  <c r="Y28" i="18"/>
  <c r="Y36" i="18"/>
  <c r="Y22" i="18"/>
  <c r="Y16" i="18"/>
  <c r="Y24" i="18"/>
  <c r="Y12" i="18"/>
  <c r="Y30" i="18"/>
  <c r="Y13" i="18"/>
  <c r="Y34" i="18"/>
  <c r="Y19" i="18"/>
  <c r="Y15" i="18"/>
  <c r="Y39" i="18"/>
  <c r="Y33" i="18"/>
  <c r="K20" i="8"/>
  <c r="K27" i="8"/>
  <c r="K34" i="8"/>
  <c r="K31" i="8"/>
  <c r="K26" i="8"/>
  <c r="K38" i="8"/>
  <c r="K39" i="8"/>
  <c r="K33" i="8"/>
  <c r="K17" i="8"/>
  <c r="K14" i="8"/>
  <c r="K16" i="8"/>
  <c r="K12" i="8"/>
  <c r="K32" i="8"/>
  <c r="K37" i="8"/>
  <c r="K22" i="8"/>
  <c r="K28" i="8"/>
  <c r="AG18" i="58"/>
  <c r="V18" i="58"/>
  <c r="AG12" i="58"/>
  <c r="V12" i="58"/>
  <c r="AG14" i="58"/>
  <c r="AP14" i="58" s="1"/>
  <c r="V14" i="58"/>
  <c r="V36" i="58"/>
  <c r="AG36" i="58"/>
  <c r="AG26" i="58"/>
  <c r="AP26" i="58" s="1"/>
  <c r="V26" i="58"/>
  <c r="V27" i="58"/>
  <c r="AG27" i="58"/>
  <c r="V33" i="58"/>
  <c r="AG33" i="58"/>
  <c r="AG37" i="58"/>
  <c r="V37" i="58"/>
  <c r="V15" i="58"/>
  <c r="AG15" i="58"/>
  <c r="V13" i="58"/>
  <c r="AG13" i="58"/>
  <c r="V35" i="58"/>
  <c r="AG35" i="58"/>
  <c r="AG38" i="58"/>
  <c r="V38" i="58"/>
  <c r="AG19" i="58"/>
  <c r="V19" i="58"/>
  <c r="AG17" i="58"/>
  <c r="V17" i="58"/>
  <c r="AG31" i="58"/>
  <c r="V31" i="58"/>
  <c r="V32" i="58"/>
  <c r="AG32" i="58"/>
  <c r="AD32" i="11"/>
  <c r="AD22" i="11"/>
  <c r="AD28" i="11"/>
  <c r="AD38" i="11"/>
  <c r="AD21" i="11"/>
  <c r="AD23" i="11"/>
  <c r="AD18" i="11"/>
  <c r="AD29" i="11"/>
  <c r="AD37" i="11"/>
  <c r="AD15" i="11"/>
  <c r="AD14" i="11"/>
  <c r="AD27" i="11"/>
  <c r="AD19" i="11"/>
  <c r="AD39" i="11"/>
  <c r="H21" i="27"/>
  <c r="H22" i="27"/>
  <c r="H29" i="27"/>
  <c r="H19" i="27"/>
  <c r="H20" i="27"/>
  <c r="H37" i="27"/>
  <c r="H18" i="27"/>
  <c r="H17" i="27"/>
  <c r="H12" i="27"/>
  <c r="H38" i="27"/>
  <c r="H24" i="27"/>
  <c r="H16" i="27"/>
  <c r="H30" i="27"/>
  <c r="R30" i="24"/>
  <c r="R29" i="24"/>
  <c r="R39" i="24"/>
  <c r="R21" i="24"/>
  <c r="R37" i="24"/>
  <c r="R18" i="24"/>
  <c r="R32" i="24"/>
  <c r="R31" i="24"/>
  <c r="R13" i="24"/>
  <c r="R16" i="24"/>
  <c r="R22" i="24"/>
  <c r="R28" i="24"/>
  <c r="R34" i="24"/>
  <c r="AG27" i="51"/>
  <c r="V27" i="51"/>
  <c r="V34" i="51"/>
  <c r="AG34" i="51"/>
  <c r="V13" i="51"/>
  <c r="AG13" i="51"/>
  <c r="AG22" i="51"/>
  <c r="V22" i="51"/>
  <c r="V14" i="51"/>
  <c r="AG14" i="51"/>
  <c r="AG33" i="51"/>
  <c r="V33" i="51"/>
  <c r="V26" i="51"/>
  <c r="AG26" i="51"/>
  <c r="AG25" i="51"/>
  <c r="V25" i="51"/>
  <c r="V36" i="51"/>
  <c r="AG36" i="51"/>
  <c r="AG18" i="51"/>
  <c r="V18" i="51"/>
  <c r="AG16" i="51"/>
  <c r="V16" i="51"/>
  <c r="V31" i="51"/>
  <c r="AG31" i="51"/>
  <c r="AH26" i="46"/>
  <c r="AH29" i="46"/>
  <c r="AH32" i="46"/>
  <c r="AH18" i="46"/>
  <c r="AH30" i="46"/>
  <c r="AH36" i="46"/>
  <c r="AH16" i="46"/>
  <c r="AH22" i="46"/>
  <c r="AH21" i="46"/>
  <c r="AH14" i="46"/>
  <c r="AH15" i="46"/>
  <c r="AH34" i="46"/>
  <c r="AH12" i="46"/>
  <c r="AC15" i="42"/>
  <c r="AC18" i="42"/>
  <c r="AC33" i="42"/>
  <c r="AC38" i="42"/>
  <c r="AC35" i="42"/>
  <c r="AC28" i="42"/>
  <c r="AC24" i="42"/>
  <c r="AC26" i="42"/>
  <c r="AC30" i="42"/>
  <c r="AC14" i="42"/>
  <c r="AC39" i="42"/>
  <c r="AC34" i="42"/>
  <c r="AC13" i="42"/>
  <c r="AG13" i="11"/>
  <c r="AG12" i="11"/>
  <c r="AG38" i="11"/>
  <c r="AG19" i="11"/>
  <c r="AG34" i="11"/>
  <c r="AG18" i="11"/>
  <c r="AG27" i="11"/>
  <c r="AG15" i="11"/>
  <c r="AG26" i="11"/>
  <c r="AG16" i="11"/>
  <c r="AG29" i="11"/>
  <c r="AG22" i="11"/>
  <c r="AG33" i="11"/>
  <c r="AG23" i="11"/>
  <c r="AG17" i="11"/>
  <c r="AH19" i="22"/>
  <c r="AH15" i="22"/>
  <c r="AH26" i="22"/>
  <c r="AH32" i="22"/>
  <c r="AH35" i="22"/>
  <c r="AH38" i="22"/>
  <c r="AH31" i="22"/>
  <c r="AH18" i="22"/>
  <c r="AH36" i="22"/>
  <c r="AH16" i="22"/>
  <c r="AH27" i="22"/>
  <c r="AH33" i="22"/>
  <c r="AH30" i="22"/>
  <c r="AH20" i="22"/>
  <c r="AH22" i="22"/>
  <c r="AH17" i="22"/>
  <c r="N36" i="27"/>
  <c r="U36" i="27"/>
  <c r="U19" i="27"/>
  <c r="N19" i="27"/>
  <c r="U14" i="27"/>
  <c r="N14" i="27"/>
  <c r="N27" i="27"/>
  <c r="U27" i="27"/>
  <c r="U21" i="27"/>
  <c r="N21" i="27"/>
  <c r="N37" i="27"/>
  <c r="U37" i="27"/>
  <c r="N17" i="27"/>
  <c r="U17" i="27"/>
  <c r="U31" i="27"/>
  <c r="N31" i="27"/>
  <c r="U26" i="27"/>
  <c r="N26" i="27"/>
  <c r="U18" i="27"/>
  <c r="N18" i="27"/>
  <c r="U28" i="27"/>
  <c r="N28" i="27"/>
  <c r="U39" i="27"/>
  <c r="N39" i="27"/>
  <c r="N33" i="27"/>
  <c r="U33" i="27"/>
  <c r="Z33" i="27" s="1"/>
  <c r="N32" i="27"/>
  <c r="U32" i="27"/>
  <c r="U38" i="27"/>
  <c r="N38" i="27"/>
  <c r="AI37" i="8"/>
  <c r="AI29" i="8"/>
  <c r="AI32" i="8"/>
  <c r="AI24" i="8"/>
  <c r="AI34" i="8"/>
  <c r="AI17" i="8"/>
  <c r="AI19" i="8"/>
  <c r="AI28" i="8"/>
  <c r="AI14" i="8"/>
  <c r="AI33" i="8"/>
  <c r="AI26" i="8"/>
  <c r="AI36" i="8"/>
  <c r="AI18" i="8"/>
  <c r="AI20" i="8"/>
  <c r="AI15" i="8"/>
  <c r="AI30" i="8"/>
  <c r="AB30" i="18"/>
  <c r="AB12" i="18"/>
  <c r="AB34" i="18"/>
  <c r="AB26" i="18"/>
  <c r="AB17" i="18"/>
  <c r="AB14" i="18"/>
  <c r="AB28" i="18"/>
  <c r="AB15" i="18"/>
  <c r="AB13" i="18"/>
  <c r="AB37" i="18"/>
  <c r="AB22" i="18"/>
  <c r="AB23" i="18"/>
  <c r="AB27" i="18"/>
  <c r="AB32" i="18"/>
  <c r="AO33" i="32"/>
  <c r="AO36" i="32"/>
  <c r="AO28" i="32"/>
  <c r="AO29" i="32"/>
  <c r="AO41" i="32"/>
  <c r="AO15" i="32"/>
  <c r="AO30" i="32"/>
  <c r="AO18" i="32"/>
  <c r="AO17" i="32"/>
  <c r="AO38" i="32"/>
  <c r="AO39" i="32"/>
  <c r="AO24" i="32"/>
  <c r="AO37" i="32"/>
  <c r="AO31" i="32"/>
  <c r="AL21" i="51"/>
  <c r="AL25" i="51"/>
  <c r="AL12" i="51"/>
  <c r="AL15" i="51"/>
  <c r="AL33" i="51"/>
  <c r="AL17" i="51"/>
  <c r="AL29" i="51"/>
  <c r="AL30" i="51"/>
  <c r="AL16" i="51"/>
  <c r="AL23" i="51"/>
  <c r="AL26" i="51"/>
  <c r="AL31" i="51"/>
  <c r="AL24" i="51"/>
  <c r="AL36" i="51"/>
  <c r="T22" i="24"/>
  <c r="T27" i="24"/>
  <c r="T17" i="24"/>
  <c r="T31" i="24"/>
  <c r="T25" i="24"/>
  <c r="T15" i="24"/>
  <c r="T35" i="24"/>
  <c r="T14" i="24"/>
  <c r="T13" i="24"/>
  <c r="T20" i="24"/>
  <c r="T16" i="24"/>
  <c r="T24" i="24"/>
  <c r="T18" i="24"/>
  <c r="T26" i="24"/>
  <c r="T38" i="24"/>
  <c r="T21" i="24"/>
  <c r="AC36" i="13"/>
  <c r="AC28" i="13"/>
  <c r="AC29" i="13"/>
  <c r="AC37" i="13"/>
  <c r="AC31" i="13"/>
  <c r="AC39" i="13"/>
  <c r="AC30" i="13"/>
  <c r="AC17" i="13"/>
  <c r="AC20" i="13"/>
  <c r="AC32" i="13"/>
  <c r="AC21" i="13"/>
  <c r="AC34" i="13"/>
  <c r="AC12" i="13"/>
  <c r="AC24" i="29"/>
  <c r="AC27" i="29"/>
  <c r="AC30" i="29"/>
  <c r="AC13" i="29"/>
  <c r="AC19" i="29"/>
  <c r="AC16" i="29"/>
  <c r="AC23" i="29"/>
  <c r="AC34" i="29"/>
  <c r="AC32" i="29"/>
  <c r="AC28" i="29"/>
  <c r="AC17" i="29"/>
  <c r="AC36" i="29"/>
  <c r="AC25" i="29"/>
  <c r="AC15" i="29"/>
  <c r="AL36" i="46"/>
  <c r="AL31" i="46"/>
  <c r="AL15" i="46"/>
  <c r="AL18" i="46"/>
  <c r="AL34" i="46"/>
  <c r="AL30" i="46"/>
  <c r="AL28" i="46"/>
  <c r="AL16" i="46"/>
  <c r="AL25" i="46"/>
  <c r="AL26" i="46"/>
  <c r="AL37" i="46"/>
  <c r="AL19" i="46"/>
  <c r="AL39" i="46"/>
  <c r="AL23" i="46"/>
  <c r="AL24" i="46"/>
  <c r="AN23" i="51"/>
  <c r="AN38" i="51"/>
  <c r="AN34" i="51"/>
  <c r="AN17" i="51"/>
  <c r="AN31" i="51"/>
  <c r="AN16" i="51"/>
  <c r="AN21" i="51"/>
  <c r="AN18" i="51"/>
  <c r="AN36" i="51"/>
  <c r="AN19" i="51"/>
  <c r="AN24" i="51"/>
  <c r="AN27" i="51"/>
  <c r="AN14" i="51"/>
  <c r="AD29" i="13"/>
  <c r="T29" i="13"/>
  <c r="T39" i="13"/>
  <c r="AD39" i="13"/>
  <c r="T16" i="13"/>
  <c r="AD16" i="13"/>
  <c r="AD30" i="13"/>
  <c r="T30" i="13"/>
  <c r="T38" i="13"/>
  <c r="AD38" i="13"/>
  <c r="T23" i="13"/>
  <c r="AD23" i="13"/>
  <c r="T12" i="13"/>
  <c r="AD12" i="13"/>
  <c r="AD37" i="13"/>
  <c r="T37" i="13"/>
  <c r="AD13" i="13"/>
  <c r="T13" i="13"/>
  <c r="AD34" i="13"/>
  <c r="T34" i="13"/>
  <c r="T22" i="13"/>
  <c r="AD22" i="13"/>
  <c r="T25" i="13"/>
  <c r="AD25" i="13"/>
  <c r="AD31" i="13"/>
  <c r="T31" i="13"/>
  <c r="T14" i="13"/>
  <c r="AD14" i="13"/>
  <c r="AD17" i="13"/>
  <c r="T17" i="13"/>
  <c r="T35" i="13"/>
  <c r="AD35" i="13"/>
  <c r="T20" i="13"/>
  <c r="AD20" i="13"/>
  <c r="T26" i="13"/>
  <c r="AD26" i="13"/>
  <c r="Z13" i="18"/>
  <c r="Z26" i="18"/>
  <c r="Z21" i="18"/>
  <c r="Z15" i="18"/>
  <c r="Z28" i="18"/>
  <c r="Z31" i="18"/>
  <c r="Z27" i="18"/>
  <c r="Z34" i="18"/>
  <c r="Z23" i="18"/>
  <c r="Z36" i="18"/>
  <c r="Z16" i="18"/>
  <c r="Z35" i="18"/>
  <c r="Z38" i="18"/>
  <c r="AF39" i="48"/>
  <c r="AF17" i="48"/>
  <c r="AF12" i="48"/>
  <c r="AF18" i="48"/>
  <c r="AF35" i="48"/>
  <c r="AF23" i="48"/>
  <c r="AF32" i="48"/>
  <c r="AF14" i="48"/>
  <c r="AF26" i="48"/>
  <c r="AF28" i="48"/>
  <c r="AF33" i="48"/>
  <c r="AF24" i="48"/>
  <c r="AF22" i="48"/>
  <c r="AF31" i="48"/>
  <c r="AE38" i="42"/>
  <c r="AE28" i="42"/>
  <c r="AE18" i="42"/>
  <c r="AE25" i="42"/>
  <c r="AE31" i="42"/>
  <c r="AE14" i="42"/>
  <c r="AE33" i="42"/>
  <c r="AE23" i="42"/>
  <c r="AE20" i="42"/>
  <c r="AE12" i="42"/>
  <c r="AE13" i="42"/>
  <c r="AE19" i="42"/>
  <c r="AE24" i="42"/>
  <c r="AE32" i="42"/>
  <c r="AE30" i="42"/>
  <c r="AE17" i="42"/>
  <c r="AI24" i="55"/>
  <c r="AI12" i="55"/>
  <c r="AI27" i="55"/>
  <c r="AI22" i="55"/>
  <c r="AI18" i="55"/>
  <c r="AI15" i="55"/>
  <c r="AI37" i="55"/>
  <c r="AI25" i="55"/>
  <c r="AI19" i="55"/>
  <c r="AI21" i="55"/>
  <c r="AI28" i="55"/>
  <c r="AI20" i="55"/>
  <c r="AI29" i="55"/>
  <c r="AK33" i="42"/>
  <c r="AK38" i="42"/>
  <c r="AK21" i="42"/>
  <c r="AK20" i="42"/>
  <c r="AK12" i="42"/>
  <c r="AK37" i="42"/>
  <c r="AK29" i="42"/>
  <c r="AK39" i="42"/>
  <c r="AK13" i="42"/>
  <c r="AK17" i="42"/>
  <c r="AK18" i="42"/>
  <c r="AK31" i="42"/>
  <c r="AK15" i="42"/>
  <c r="AK19" i="42"/>
  <c r="AH17" i="11"/>
  <c r="AH30" i="11"/>
  <c r="AH31" i="11"/>
  <c r="AH21" i="11"/>
  <c r="AH28" i="11"/>
  <c r="AH37" i="11"/>
  <c r="AH34" i="11"/>
  <c r="AH18" i="11"/>
  <c r="AH27" i="11"/>
  <c r="AH19" i="11"/>
  <c r="AH20" i="11"/>
  <c r="AH24" i="11"/>
  <c r="AH25" i="11"/>
  <c r="AH38" i="11"/>
  <c r="K17" i="42"/>
  <c r="K30" i="42"/>
  <c r="K25" i="42"/>
  <c r="K13" i="42"/>
  <c r="K20" i="42"/>
  <c r="K15" i="42"/>
  <c r="K24" i="42"/>
  <c r="K18" i="42"/>
  <c r="K28" i="42"/>
  <c r="K14" i="42"/>
  <c r="K19" i="42"/>
  <c r="K22" i="42"/>
  <c r="K35" i="42"/>
  <c r="K39" i="42"/>
  <c r="AI12" i="32"/>
  <c r="AI29" i="32"/>
  <c r="AI33" i="32"/>
  <c r="AI13" i="32"/>
  <c r="AI34" i="32"/>
  <c r="AI25" i="32"/>
  <c r="AI28" i="32"/>
  <c r="AI23" i="32"/>
  <c r="AI37" i="32"/>
  <c r="AI18" i="32"/>
  <c r="AI19" i="32"/>
  <c r="AI24" i="32"/>
  <c r="AI41" i="32"/>
  <c r="AI14" i="32"/>
  <c r="AI35" i="32"/>
  <c r="AI30" i="32"/>
  <c r="AI16" i="32"/>
  <c r="AF25" i="13"/>
  <c r="AF39" i="13"/>
  <c r="AF12" i="13"/>
  <c r="AF37" i="13"/>
  <c r="AF31" i="13"/>
  <c r="AF36" i="13"/>
  <c r="AF20" i="13"/>
  <c r="AF13" i="13"/>
  <c r="AF22" i="13"/>
  <c r="AF34" i="13"/>
  <c r="AF35" i="13"/>
  <c r="AF27" i="13"/>
  <c r="K19" i="22"/>
  <c r="K13" i="22"/>
  <c r="K16" i="22"/>
  <c r="K32" i="22"/>
  <c r="K25" i="22"/>
  <c r="K21" i="22"/>
  <c r="K26" i="22"/>
  <c r="K24" i="22"/>
  <c r="K20" i="22"/>
  <c r="K35" i="22"/>
  <c r="K33" i="22"/>
  <c r="K29" i="22"/>
  <c r="K39" i="22"/>
  <c r="T22" i="42"/>
  <c r="AD22" i="42"/>
  <c r="T26" i="42"/>
  <c r="AD26" i="42"/>
  <c r="AD32" i="42"/>
  <c r="T32" i="42"/>
  <c r="T36" i="42"/>
  <c r="AD36" i="42"/>
  <c r="AD20" i="42"/>
  <c r="T20" i="42"/>
  <c r="AD34" i="42"/>
  <c r="T34" i="42"/>
  <c r="AD28" i="42"/>
  <c r="T28" i="42"/>
  <c r="AD15" i="42"/>
  <c r="T15" i="42"/>
  <c r="AD33" i="42"/>
  <c r="T33" i="42"/>
  <c r="T24" i="42"/>
  <c r="AD24" i="42"/>
  <c r="AD21" i="42"/>
  <c r="T21" i="42"/>
  <c r="AD19" i="42"/>
  <c r="T19" i="42"/>
  <c r="AD37" i="42"/>
  <c r="T37" i="42"/>
  <c r="AD35" i="42"/>
  <c r="T35" i="42"/>
  <c r="AD14" i="42"/>
  <c r="T14" i="42"/>
  <c r="T38" i="42"/>
  <c r="AD38" i="42"/>
  <c r="AI33" i="6"/>
  <c r="AI31" i="6"/>
  <c r="AI27" i="6"/>
  <c r="AI39" i="6"/>
  <c r="AI25" i="6"/>
  <c r="AI20" i="6"/>
  <c r="AI22" i="6"/>
  <c r="AI34" i="6"/>
  <c r="AI12" i="6"/>
  <c r="AI32" i="6"/>
  <c r="AI30" i="6"/>
  <c r="AI37" i="6"/>
  <c r="AI24" i="6"/>
  <c r="AI15" i="6"/>
  <c r="AI19" i="6"/>
  <c r="AI36" i="6"/>
  <c r="V12" i="4"/>
  <c r="AG12" i="4"/>
  <c r="AG22" i="4"/>
  <c r="AP22" i="4" s="1"/>
  <c r="V22" i="4"/>
  <c r="AG24" i="4"/>
  <c r="V24" i="4"/>
  <c r="V17" i="4"/>
  <c r="AG17" i="4"/>
  <c r="AP17" i="4" s="1"/>
  <c r="AG37" i="4"/>
  <c r="AP37" i="4" s="1"/>
  <c r="V37" i="4"/>
  <c r="AG36" i="4"/>
  <c r="V36" i="4"/>
  <c r="AG32" i="4"/>
  <c r="V32" i="4"/>
  <c r="V38" i="4"/>
  <c r="AG38" i="4"/>
  <c r="V28" i="4"/>
  <c r="AG28" i="4"/>
  <c r="V23" i="4"/>
  <c r="AG23" i="4"/>
  <c r="AG15" i="4"/>
  <c r="V15" i="4"/>
  <c r="AG30" i="4"/>
  <c r="V30" i="4"/>
  <c r="AG21" i="4"/>
  <c r="V21" i="4"/>
  <c r="V39" i="4"/>
  <c r="AG39" i="4"/>
  <c r="V16" i="4"/>
  <c r="AG16" i="4"/>
  <c r="AG34" i="4"/>
  <c r="V34" i="4"/>
  <c r="U24" i="14"/>
  <c r="U18" i="14"/>
  <c r="U34" i="14"/>
  <c r="U12" i="14"/>
  <c r="U25" i="14"/>
  <c r="U36" i="14"/>
  <c r="U28" i="14"/>
  <c r="U20" i="14"/>
  <c r="U15" i="14"/>
  <c r="U30" i="14"/>
  <c r="U32" i="14"/>
  <c r="U39" i="14"/>
  <c r="U22" i="14"/>
  <c r="U13" i="14"/>
  <c r="L22" i="53"/>
  <c r="L18" i="53"/>
  <c r="L25" i="53"/>
  <c r="L34" i="53"/>
  <c r="L21" i="53"/>
  <c r="L30" i="53"/>
  <c r="L37" i="53"/>
  <c r="L23" i="53"/>
  <c r="L16" i="53"/>
  <c r="L39" i="53"/>
  <c r="L28" i="53"/>
  <c r="L15" i="53"/>
  <c r="L13" i="53"/>
  <c r="L29" i="53"/>
  <c r="L14" i="53"/>
  <c r="T35" i="55"/>
  <c r="AD35" i="55"/>
  <c r="AD19" i="55"/>
  <c r="T19" i="55"/>
  <c r="T26" i="55"/>
  <c r="AD26" i="55"/>
  <c r="AD25" i="55"/>
  <c r="T25" i="55"/>
  <c r="AD22" i="55"/>
  <c r="T22" i="55"/>
  <c r="AD16" i="55"/>
  <c r="T16" i="55"/>
  <c r="T24" i="55"/>
  <c r="AD24" i="55"/>
  <c r="T28" i="55"/>
  <c r="AD28" i="55"/>
  <c r="T29" i="55"/>
  <c r="AD29" i="55"/>
  <c r="T39" i="55"/>
  <c r="AD39" i="55"/>
  <c r="T12" i="55"/>
  <c r="AD12" i="55"/>
  <c r="AD37" i="55"/>
  <c r="T37" i="55"/>
  <c r="AD21" i="55"/>
  <c r="T21" i="55"/>
  <c r="T33" i="55"/>
  <c r="AD33" i="55"/>
  <c r="G39" i="9"/>
  <c r="G33" i="9"/>
  <c r="G25" i="9"/>
  <c r="G22" i="9"/>
  <c r="G16" i="9"/>
  <c r="G37" i="9"/>
  <c r="G17" i="9"/>
  <c r="G27" i="9"/>
  <c r="G26" i="9"/>
  <c r="G34" i="9"/>
  <c r="G30" i="9"/>
  <c r="G15" i="9"/>
  <c r="G14" i="9"/>
  <c r="G36" i="9"/>
  <c r="Z28" i="34"/>
  <c r="Z13" i="34"/>
  <c r="Z31" i="34"/>
  <c r="Z35" i="34"/>
  <c r="Z19" i="34"/>
  <c r="Z16" i="34"/>
  <c r="Z14" i="34"/>
  <c r="Z33" i="34"/>
  <c r="Z23" i="34"/>
  <c r="Z17" i="34"/>
  <c r="Z34" i="34"/>
  <c r="Z29" i="34"/>
  <c r="V38" i="48"/>
  <c r="AG38" i="48"/>
  <c r="AG21" i="48"/>
  <c r="V21" i="48"/>
  <c r="V26" i="48"/>
  <c r="AG26" i="48"/>
  <c r="AP26" i="48" s="1"/>
  <c r="V17" i="48"/>
  <c r="AG17" i="48"/>
  <c r="V29" i="48"/>
  <c r="AG29" i="48"/>
  <c r="AG15" i="48"/>
  <c r="V15" i="48"/>
  <c r="V23" i="48"/>
  <c r="AG23" i="48"/>
  <c r="AP23" i="48" s="1"/>
  <c r="V39" i="48"/>
  <c r="AG39" i="48"/>
  <c r="V34" i="48"/>
  <c r="AG34" i="48"/>
  <c r="AG14" i="48"/>
  <c r="V14" i="48"/>
  <c r="V19" i="48"/>
  <c r="AG19" i="48"/>
  <c r="V13" i="48"/>
  <c r="AG13" i="48"/>
  <c r="AG27" i="48"/>
  <c r="V27" i="48"/>
  <c r="U17" i="25"/>
  <c r="U30" i="25"/>
  <c r="U22" i="25"/>
  <c r="U15" i="25"/>
  <c r="U25" i="25"/>
  <c r="U36" i="25"/>
  <c r="U37" i="25"/>
  <c r="U21" i="25"/>
  <c r="U29" i="25"/>
  <c r="U14" i="25"/>
  <c r="U23" i="25"/>
  <c r="U35" i="25"/>
  <c r="U24" i="25"/>
  <c r="U39" i="25"/>
  <c r="U31" i="25"/>
  <c r="U33" i="25"/>
  <c r="AN21" i="32"/>
  <c r="AN41" i="32"/>
  <c r="AN24" i="32"/>
  <c r="AN30" i="32"/>
  <c r="AN33" i="32"/>
  <c r="AN32" i="32"/>
  <c r="AN27" i="32"/>
  <c r="AN34" i="32"/>
  <c r="AN12" i="32"/>
  <c r="AN16" i="32"/>
  <c r="AN25" i="32"/>
  <c r="AN37" i="32"/>
  <c r="AN22" i="32"/>
  <c r="AN36" i="32"/>
  <c r="AN14" i="32"/>
  <c r="AN26" i="32"/>
  <c r="AN15" i="32"/>
  <c r="AF21" i="55"/>
  <c r="AF20" i="55"/>
  <c r="AF37" i="55"/>
  <c r="AF15" i="55"/>
  <c r="AF27" i="55"/>
  <c r="AF28" i="55"/>
  <c r="AF19" i="55"/>
  <c r="AF26" i="55"/>
  <c r="AF39" i="55"/>
  <c r="AF31" i="55"/>
  <c r="AF32" i="55"/>
  <c r="AF17" i="55"/>
  <c r="AF29" i="55"/>
  <c r="AD36" i="6"/>
  <c r="T36" i="6"/>
  <c r="T39" i="6"/>
  <c r="AD39" i="6"/>
  <c r="T25" i="6"/>
  <c r="AD25" i="6"/>
  <c r="AD28" i="6"/>
  <c r="T28" i="6"/>
  <c r="T17" i="6"/>
  <c r="AD17" i="6"/>
  <c r="AD30" i="6"/>
  <c r="AL30" i="6" s="1"/>
  <c r="T30" i="6"/>
  <c r="T37" i="6"/>
  <c r="AD37" i="6"/>
  <c r="AD16" i="6"/>
  <c r="AL16" i="6" s="1"/>
  <c r="T16" i="6"/>
  <c r="AD21" i="6"/>
  <c r="T21" i="6"/>
  <c r="AD13" i="6"/>
  <c r="T13" i="6"/>
  <c r="T22" i="6"/>
  <c r="AD22" i="6"/>
  <c r="T12" i="6"/>
  <c r="AD12" i="6"/>
  <c r="AE35" i="34"/>
  <c r="AE20" i="34"/>
  <c r="AE16" i="34"/>
  <c r="AE24" i="34"/>
  <c r="AE36" i="34"/>
  <c r="AE14" i="34"/>
  <c r="AE26" i="34"/>
  <c r="AE29" i="34"/>
  <c r="AE30" i="34"/>
  <c r="AE12" i="34"/>
  <c r="AE39" i="34"/>
  <c r="AE38" i="34"/>
  <c r="AE23" i="34"/>
  <c r="AE18" i="34"/>
  <c r="AG15" i="53"/>
  <c r="V15" i="53"/>
  <c r="V21" i="53"/>
  <c r="AG21" i="53"/>
  <c r="AG32" i="53"/>
  <c r="V32" i="53"/>
  <c r="AG30" i="53"/>
  <c r="V30" i="53"/>
  <c r="AG16" i="53"/>
  <c r="V16" i="53"/>
  <c r="AG17" i="53"/>
  <c r="V17" i="53"/>
  <c r="AG34" i="53"/>
  <c r="V34" i="53"/>
  <c r="V22" i="53"/>
  <c r="AG22" i="53"/>
  <c r="AG36" i="53"/>
  <c r="V36" i="53"/>
  <c r="AG13" i="53"/>
  <c r="V13" i="53"/>
  <c r="V29" i="53"/>
  <c r="AG29" i="53"/>
  <c r="AP29" i="53" s="1"/>
  <c r="AG27" i="53"/>
  <c r="V27" i="53"/>
  <c r="AG28" i="53"/>
  <c r="V28" i="53"/>
  <c r="AG26" i="53"/>
  <c r="V26" i="53"/>
  <c r="AG20" i="53"/>
  <c r="V20" i="53"/>
  <c r="AG23" i="53"/>
  <c r="V23" i="53"/>
  <c r="AG39" i="53"/>
  <c r="V39" i="53"/>
  <c r="L22" i="44"/>
  <c r="L16" i="44"/>
  <c r="L30" i="44"/>
  <c r="L13" i="44"/>
  <c r="L14" i="44"/>
  <c r="L26" i="44"/>
  <c r="L32" i="44"/>
  <c r="L15" i="44"/>
  <c r="L38" i="44"/>
  <c r="L35" i="44"/>
  <c r="L39" i="44"/>
  <c r="L36" i="44"/>
  <c r="AC13" i="6"/>
  <c r="AC32" i="6"/>
  <c r="AC25" i="6"/>
  <c r="AC15" i="6"/>
  <c r="AC24" i="6"/>
  <c r="AC39" i="6"/>
  <c r="AC20" i="6"/>
  <c r="AC36" i="6"/>
  <c r="AC37" i="6"/>
  <c r="AC33" i="6"/>
  <c r="AC38" i="6"/>
  <c r="AC31" i="6"/>
  <c r="F26" i="63"/>
  <c r="F16" i="63"/>
  <c r="F36" i="63"/>
  <c r="F20" i="63"/>
  <c r="F24" i="63"/>
  <c r="F18" i="63"/>
  <c r="F27" i="63"/>
  <c r="F17" i="63"/>
  <c r="F39" i="63"/>
  <c r="F15" i="63"/>
  <c r="F37" i="63"/>
  <c r="F25" i="63"/>
  <c r="AN32" i="16"/>
  <c r="AN23" i="16"/>
  <c r="AN27" i="16"/>
  <c r="AN18" i="16"/>
  <c r="AN22" i="16"/>
  <c r="AN39" i="16"/>
  <c r="AN29" i="16"/>
  <c r="AN12" i="16"/>
  <c r="AN17" i="16"/>
  <c r="AN24" i="16"/>
  <c r="AN26" i="16"/>
  <c r="AN31" i="16"/>
  <c r="AR39" i="16"/>
  <c r="AR37" i="16"/>
  <c r="AR20" i="16"/>
  <c r="AR30" i="16"/>
  <c r="AR27" i="16"/>
  <c r="AR15" i="16"/>
  <c r="AR35" i="16"/>
  <c r="AR16" i="16"/>
  <c r="AR33" i="16"/>
  <c r="AR34" i="16"/>
  <c r="AR19" i="16"/>
  <c r="AR28" i="16"/>
  <c r="AR22" i="16"/>
  <c r="AR21" i="16"/>
  <c r="AR26" i="16"/>
  <c r="X12" i="18"/>
  <c r="P12" i="18"/>
  <c r="X32" i="18"/>
  <c r="P32" i="18"/>
  <c r="X33" i="18"/>
  <c r="P33" i="18"/>
  <c r="P20" i="18"/>
  <c r="X20" i="18"/>
  <c r="P36" i="18"/>
  <c r="X36" i="18"/>
  <c r="X25" i="18"/>
  <c r="P25" i="18"/>
  <c r="P14" i="18"/>
  <c r="X14" i="18"/>
  <c r="P30" i="18"/>
  <c r="X30" i="18"/>
  <c r="X26" i="18"/>
  <c r="P26" i="18"/>
  <c r="X15" i="18"/>
  <c r="P15" i="18"/>
  <c r="P27" i="18"/>
  <c r="X27" i="18"/>
  <c r="P22" i="18"/>
  <c r="X22" i="18"/>
  <c r="P16" i="18"/>
  <c r="X16" i="18"/>
  <c r="X37" i="18"/>
  <c r="P37" i="18"/>
  <c r="X23" i="18"/>
  <c r="P23" i="18"/>
  <c r="S15" i="25"/>
  <c r="V15" i="25" s="1"/>
  <c r="N15" i="25"/>
  <c r="S18" i="25"/>
  <c r="V18" i="25" s="1"/>
  <c r="N18" i="25"/>
  <c r="S17" i="25"/>
  <c r="N17" i="25"/>
  <c r="N29" i="25"/>
  <c r="S29" i="25"/>
  <c r="N30" i="25"/>
  <c r="S30" i="25"/>
  <c r="S28" i="25"/>
  <c r="N28" i="25"/>
  <c r="N27" i="25"/>
  <c r="S27" i="25"/>
  <c r="N16" i="25"/>
  <c r="S16" i="25"/>
  <c r="S24" i="25"/>
  <c r="N24" i="25"/>
  <c r="S12" i="25"/>
  <c r="N12" i="25"/>
  <c r="S32" i="25"/>
  <c r="N32" i="25"/>
  <c r="N31" i="25"/>
  <c r="S31" i="25"/>
  <c r="N26" i="25"/>
  <c r="S26" i="25"/>
  <c r="N13" i="25"/>
  <c r="S13" i="25"/>
  <c r="S35" i="25"/>
  <c r="N35" i="25"/>
  <c r="AG28" i="8"/>
  <c r="AG16" i="8"/>
  <c r="AG19" i="8"/>
  <c r="AG34" i="8"/>
  <c r="AG37" i="8"/>
  <c r="AG17" i="8"/>
  <c r="AG26" i="8"/>
  <c r="AG35" i="8"/>
  <c r="AG39" i="8"/>
  <c r="AG13" i="8"/>
  <c r="AG22" i="8"/>
  <c r="AG30" i="8"/>
  <c r="AG12" i="8"/>
  <c r="AG20" i="8"/>
  <c r="AF33" i="51"/>
  <c r="AF19" i="51"/>
  <c r="AF23" i="51"/>
  <c r="AF25" i="51"/>
  <c r="AF37" i="51"/>
  <c r="AF17" i="51"/>
  <c r="AF28" i="51"/>
  <c r="AF38" i="51"/>
  <c r="AF15" i="51"/>
  <c r="AF20" i="51"/>
  <c r="AF30" i="51"/>
  <c r="N17" i="40"/>
  <c r="N28" i="40"/>
  <c r="N18" i="40"/>
  <c r="N39" i="40"/>
  <c r="N12" i="40"/>
  <c r="N15" i="40"/>
  <c r="N24" i="40"/>
  <c r="N16" i="40"/>
  <c r="N35" i="40"/>
  <c r="N32" i="40"/>
  <c r="N13" i="40"/>
  <c r="N34" i="40"/>
  <c r="N14" i="40"/>
  <c r="N37" i="40"/>
  <c r="AN18" i="58"/>
  <c r="AN29" i="58"/>
  <c r="AN17" i="58"/>
  <c r="AN31" i="58"/>
  <c r="AN35" i="58"/>
  <c r="AN23" i="58"/>
  <c r="AN20" i="58"/>
  <c r="AN16" i="58"/>
  <c r="AN34" i="58"/>
  <c r="AN25" i="58"/>
  <c r="AN15" i="58"/>
  <c r="AN37" i="58"/>
  <c r="AN12" i="58"/>
  <c r="AN27" i="58"/>
  <c r="AN22" i="58"/>
  <c r="AN24" i="58"/>
  <c r="AN21" i="58"/>
  <c r="AI18" i="42"/>
  <c r="AI35" i="42"/>
  <c r="AI15" i="42"/>
  <c r="AI33" i="42"/>
  <c r="AI31" i="42"/>
  <c r="AI27" i="42"/>
  <c r="AI20" i="42"/>
  <c r="AI12" i="42"/>
  <c r="AI37" i="42"/>
  <c r="AI28" i="42"/>
  <c r="AI29" i="42"/>
  <c r="AI19" i="42"/>
  <c r="AI17" i="42"/>
  <c r="AI39" i="42"/>
  <c r="AI32" i="42"/>
  <c r="AI38" i="42"/>
  <c r="AF20" i="11"/>
  <c r="AF31" i="11"/>
  <c r="AF19" i="11"/>
  <c r="AF25" i="11"/>
  <c r="AF15" i="11"/>
  <c r="AF26" i="11"/>
  <c r="AF17" i="11"/>
  <c r="AF35" i="11"/>
  <c r="AF14" i="11"/>
  <c r="AF22" i="11"/>
  <c r="AF39" i="11"/>
  <c r="AF13" i="11"/>
  <c r="AF27" i="11"/>
  <c r="AF38" i="11"/>
  <c r="AH25" i="44"/>
  <c r="AH22" i="44"/>
  <c r="AH15" i="44"/>
  <c r="AH18" i="44"/>
  <c r="AH12" i="44"/>
  <c r="AH26" i="44"/>
  <c r="AH27" i="44"/>
  <c r="AH16" i="44"/>
  <c r="AH30" i="44"/>
  <c r="AH19" i="44"/>
  <c r="AH24" i="44"/>
  <c r="AH21" i="44"/>
  <c r="AI19" i="51"/>
  <c r="AI38" i="51"/>
  <c r="AI36" i="51"/>
  <c r="AI31" i="51"/>
  <c r="AI39" i="51"/>
  <c r="AI32" i="51"/>
  <c r="AI29" i="51"/>
  <c r="AI18" i="51"/>
  <c r="AI24" i="51"/>
  <c r="AI28" i="51"/>
  <c r="AI25" i="51"/>
  <c r="AI21" i="51"/>
  <c r="AI35" i="51"/>
  <c r="AI22" i="51"/>
  <c r="AI12" i="51"/>
  <c r="AI15" i="51"/>
  <c r="AI26" i="51"/>
  <c r="S35" i="24"/>
  <c r="V35" i="24" s="1"/>
  <c r="N35" i="24"/>
  <c r="N39" i="24"/>
  <c r="S39" i="24"/>
  <c r="N31" i="24"/>
  <c r="S31" i="24"/>
  <c r="N18" i="24"/>
  <c r="S18" i="24"/>
  <c r="S19" i="24"/>
  <c r="N19" i="24"/>
  <c r="N38" i="24"/>
  <c r="S38" i="24"/>
  <c r="S21" i="24"/>
  <c r="V21" i="24" s="1"/>
  <c r="N21" i="24"/>
  <c r="S29" i="24"/>
  <c r="N29" i="24"/>
  <c r="N15" i="24"/>
  <c r="S15" i="24"/>
  <c r="S32" i="24"/>
  <c r="N32" i="24"/>
  <c r="S27" i="24"/>
  <c r="N27" i="24"/>
  <c r="N13" i="24"/>
  <c r="S13" i="24"/>
  <c r="N12" i="24"/>
  <c r="S12" i="24"/>
  <c r="N33" i="24"/>
  <c r="S33" i="24"/>
  <c r="S22" i="24"/>
  <c r="V22" i="24" s="1"/>
  <c r="N22" i="24"/>
  <c r="N34" i="24"/>
  <c r="S34" i="24"/>
  <c r="X17" i="27"/>
  <c r="X27" i="27"/>
  <c r="X26" i="27"/>
  <c r="X13" i="27"/>
  <c r="X28" i="27"/>
  <c r="X39" i="27"/>
  <c r="X30" i="27"/>
  <c r="X38" i="27"/>
  <c r="X32" i="27"/>
  <c r="X21" i="27"/>
  <c r="X23" i="27"/>
  <c r="X37" i="27"/>
  <c r="X34" i="27"/>
  <c r="X22" i="27"/>
  <c r="X25" i="27"/>
  <c r="X31" i="27"/>
  <c r="AM20" i="53"/>
  <c r="AM22" i="53"/>
  <c r="AM31" i="53"/>
  <c r="AM32" i="53"/>
  <c r="AM36" i="53"/>
  <c r="AM27" i="53"/>
  <c r="AM37" i="53"/>
  <c r="AM15" i="53"/>
  <c r="AM17" i="53"/>
  <c r="AM13" i="53"/>
  <c r="AM38" i="53"/>
  <c r="AM39" i="53"/>
  <c r="AM34" i="53"/>
  <c r="AM19" i="53"/>
  <c r="L32" i="48"/>
  <c r="L31" i="48"/>
  <c r="L35" i="48"/>
  <c r="L20" i="48"/>
  <c r="L23" i="48"/>
  <c r="L27" i="48"/>
  <c r="L29" i="48"/>
  <c r="L17" i="48"/>
  <c r="L12" i="48"/>
  <c r="L22" i="48"/>
  <c r="L26" i="48"/>
  <c r="L21" i="48"/>
  <c r="AG26" i="57"/>
  <c r="V26" i="57"/>
  <c r="V34" i="57"/>
  <c r="AG34" i="57"/>
  <c r="AP34" i="57" s="1"/>
  <c r="AG22" i="57"/>
  <c r="V22" i="57"/>
  <c r="AG33" i="57"/>
  <c r="V33" i="57"/>
  <c r="AG37" i="57"/>
  <c r="AP37" i="57" s="1"/>
  <c r="V37" i="57"/>
  <c r="AG27" i="57"/>
  <c r="AP27" i="57" s="1"/>
  <c r="V27" i="57"/>
  <c r="AG29" i="57"/>
  <c r="V29" i="57"/>
  <c r="V39" i="57"/>
  <c r="AG39" i="57"/>
  <c r="AP39" i="57" s="1"/>
  <c r="AG13" i="57"/>
  <c r="V13" i="57"/>
  <c r="V28" i="57"/>
  <c r="AG28" i="57"/>
  <c r="AP28" i="57" s="1"/>
  <c r="AG24" i="57"/>
  <c r="V24" i="57"/>
  <c r="AG23" i="57"/>
  <c r="V23" i="57"/>
  <c r="V16" i="57"/>
  <c r="AG16" i="57"/>
  <c r="AP16" i="57" s="1"/>
  <c r="V12" i="57"/>
  <c r="AG12" i="57"/>
  <c r="AP12" i="57" s="1"/>
  <c r="AL32" i="53"/>
  <c r="AL37" i="53"/>
  <c r="AL38" i="53"/>
  <c r="AL23" i="53"/>
  <c r="AL26" i="53"/>
  <c r="AL18" i="53"/>
  <c r="AL21" i="53"/>
  <c r="AL17" i="53"/>
  <c r="AL28" i="53"/>
  <c r="AL14" i="53"/>
  <c r="AL20" i="53"/>
  <c r="AL34" i="53"/>
  <c r="AL13" i="53"/>
  <c r="AL12" i="53"/>
  <c r="AF20" i="53"/>
  <c r="AF37" i="53"/>
  <c r="AF26" i="53"/>
  <c r="AF35" i="53"/>
  <c r="AF27" i="53"/>
  <c r="AF16" i="53"/>
  <c r="AF18" i="53"/>
  <c r="AF12" i="53"/>
  <c r="AF32" i="53"/>
  <c r="AF28" i="53"/>
  <c r="AF34" i="53"/>
  <c r="AF22" i="53"/>
  <c r="AF13" i="53"/>
  <c r="AF17" i="53"/>
  <c r="AF24" i="53"/>
  <c r="AF39" i="53"/>
  <c r="X39" i="29"/>
  <c r="P39" i="29"/>
  <c r="P20" i="29"/>
  <c r="X20" i="29"/>
  <c r="P22" i="29"/>
  <c r="X22" i="29"/>
  <c r="P27" i="29"/>
  <c r="X27" i="29"/>
  <c r="P24" i="29"/>
  <c r="X24" i="29"/>
  <c r="X31" i="29"/>
  <c r="P31" i="29"/>
  <c r="X37" i="29"/>
  <c r="P37" i="29"/>
  <c r="X32" i="29"/>
  <c r="P32" i="29"/>
  <c r="P26" i="29"/>
  <c r="X26" i="29"/>
  <c r="X25" i="29"/>
  <c r="AD25" i="29" s="1"/>
  <c r="P25" i="29"/>
  <c r="X15" i="29"/>
  <c r="P15" i="29"/>
  <c r="P16" i="29"/>
  <c r="X16" i="29"/>
  <c r="X35" i="29"/>
  <c r="P35" i="29"/>
  <c r="P38" i="29"/>
  <c r="X38" i="29"/>
  <c r="AE18" i="8"/>
  <c r="AE14" i="8"/>
  <c r="AE34" i="8"/>
  <c r="AE32" i="8"/>
  <c r="AE17" i="8"/>
  <c r="AE16" i="8"/>
  <c r="AE33" i="8"/>
  <c r="AE21" i="8"/>
  <c r="AE12" i="8"/>
  <c r="AE39" i="8"/>
  <c r="AE15" i="8"/>
  <c r="AE29" i="8"/>
  <c r="AE36" i="8"/>
  <c r="AE19" i="8"/>
  <c r="AM37" i="46"/>
  <c r="AM21" i="46"/>
  <c r="AM31" i="46"/>
  <c r="AM24" i="46"/>
  <c r="AM12" i="46"/>
  <c r="AM26" i="46"/>
  <c r="AM16" i="46"/>
  <c r="AM17" i="46"/>
  <c r="AM33" i="46"/>
  <c r="AM32" i="46"/>
  <c r="AM15" i="46"/>
  <c r="AM27" i="46"/>
  <c r="AM34" i="46"/>
  <c r="AM30" i="46"/>
  <c r="AM23" i="46"/>
  <c r="AM36" i="46"/>
  <c r="AM29" i="46"/>
  <c r="AF22" i="4"/>
  <c r="AF39" i="4"/>
  <c r="AF19" i="4"/>
  <c r="AF26" i="4"/>
  <c r="AF35" i="4"/>
  <c r="AF30" i="4"/>
  <c r="AF31" i="4"/>
  <c r="AF33" i="4"/>
  <c r="AF23" i="4"/>
  <c r="AF25" i="4"/>
  <c r="AF38" i="4"/>
  <c r="AF27" i="4"/>
  <c r="AF29" i="4"/>
  <c r="AF28" i="4"/>
  <c r="AF24" i="4"/>
  <c r="AF36" i="4"/>
  <c r="AF18" i="4"/>
  <c r="AJ32" i="58"/>
  <c r="AJ22" i="58"/>
  <c r="AJ27" i="58"/>
  <c r="AJ35" i="58"/>
  <c r="AJ39" i="58"/>
  <c r="AJ38" i="58"/>
  <c r="AJ20" i="58"/>
  <c r="AJ15" i="58"/>
  <c r="AJ34" i="58"/>
  <c r="AJ29" i="58"/>
  <c r="AJ25" i="58"/>
  <c r="AJ12" i="58"/>
  <c r="AJ16" i="58"/>
  <c r="L31" i="51"/>
  <c r="L34" i="51"/>
  <c r="L35" i="51"/>
  <c r="L32" i="51"/>
  <c r="L17" i="51"/>
  <c r="L23" i="51"/>
  <c r="L36" i="51"/>
  <c r="L25" i="51"/>
  <c r="L33" i="51"/>
  <c r="L28" i="51"/>
  <c r="L13" i="51"/>
  <c r="L27" i="51"/>
  <c r="L39" i="51"/>
  <c r="L21" i="51"/>
  <c r="L26" i="51"/>
  <c r="L12" i="51"/>
  <c r="L19" i="51"/>
  <c r="AQ32" i="16"/>
  <c r="AQ30" i="16"/>
  <c r="AQ13" i="16"/>
  <c r="AQ18" i="16"/>
  <c r="AQ25" i="16"/>
  <c r="AQ28" i="16"/>
  <c r="AQ17" i="16"/>
  <c r="AQ35" i="16"/>
  <c r="AQ34" i="16"/>
  <c r="AQ26" i="16"/>
  <c r="AQ19" i="16"/>
  <c r="AQ37" i="16"/>
  <c r="AQ14" i="16"/>
  <c r="AQ15" i="16"/>
  <c r="X13" i="20"/>
  <c r="AJ13" i="20"/>
  <c r="AJ29" i="20"/>
  <c r="X29" i="20"/>
  <c r="AJ34" i="20"/>
  <c r="X34" i="20"/>
  <c r="AJ30" i="20"/>
  <c r="X30" i="20"/>
  <c r="X25" i="20"/>
  <c r="AJ25" i="20"/>
  <c r="X23" i="20"/>
  <c r="AJ23" i="20"/>
  <c r="X27" i="20"/>
  <c r="AJ27" i="20"/>
  <c r="AJ37" i="20"/>
  <c r="X37" i="20"/>
  <c r="X17" i="20"/>
  <c r="AJ17" i="20"/>
  <c r="X21" i="20"/>
  <c r="AJ21" i="20"/>
  <c r="X33" i="20"/>
  <c r="AJ33" i="20"/>
  <c r="AJ20" i="20"/>
  <c r="X20" i="20"/>
  <c r="AJ28" i="20"/>
  <c r="X28" i="20"/>
  <c r="X36" i="20"/>
  <c r="AJ36" i="20"/>
  <c r="X32" i="20"/>
  <c r="AJ32" i="20"/>
  <c r="AJ26" i="20"/>
  <c r="X26" i="20"/>
  <c r="X18" i="20"/>
  <c r="AJ18" i="20"/>
  <c r="AE18" i="13"/>
  <c r="AE20" i="13"/>
  <c r="AE33" i="13"/>
  <c r="AE28" i="13"/>
  <c r="AE13" i="13"/>
  <c r="AE15" i="13"/>
  <c r="AE16" i="13"/>
  <c r="AE35" i="13"/>
  <c r="AE21" i="13"/>
  <c r="AE19" i="13"/>
  <c r="AE24" i="13"/>
  <c r="AE23" i="13"/>
  <c r="AE36" i="13"/>
  <c r="AD33" i="8"/>
  <c r="T33" i="8"/>
  <c r="AD18" i="8"/>
  <c r="T18" i="8"/>
  <c r="AD28" i="8"/>
  <c r="T28" i="8"/>
  <c r="AD12" i="8"/>
  <c r="T12" i="8"/>
  <c r="AD39" i="8"/>
  <c r="T39" i="8"/>
  <c r="T32" i="8"/>
  <c r="AD32" i="8"/>
  <c r="AL32" i="8" s="1"/>
  <c r="AD35" i="8"/>
  <c r="T35" i="8"/>
  <c r="AD31" i="8"/>
  <c r="T31" i="8"/>
  <c r="T26" i="8"/>
  <c r="AD26" i="8"/>
  <c r="AL26" i="8" s="1"/>
  <c r="AD37" i="8"/>
  <c r="T37" i="8"/>
  <c r="T17" i="8"/>
  <c r="AD17" i="8"/>
  <c r="T13" i="14"/>
  <c r="T38" i="14"/>
  <c r="T25" i="14"/>
  <c r="T17" i="14"/>
  <c r="T15" i="14"/>
  <c r="T33" i="14"/>
  <c r="T23" i="14"/>
  <c r="T12" i="14"/>
  <c r="T39" i="14"/>
  <c r="T27" i="14"/>
  <c r="T34" i="14"/>
  <c r="T35" i="14"/>
  <c r="T29" i="14"/>
  <c r="T31" i="14"/>
  <c r="T22" i="14"/>
  <c r="W35" i="27"/>
  <c r="W22" i="27"/>
  <c r="W38" i="27"/>
  <c r="W17" i="27"/>
  <c r="W23" i="27"/>
  <c r="W21" i="27"/>
  <c r="W30" i="27"/>
  <c r="W27" i="27"/>
  <c r="W18" i="27"/>
  <c r="W20" i="27"/>
  <c r="W14" i="27"/>
  <c r="W13" i="27"/>
  <c r="W37" i="27"/>
  <c r="T28" i="25"/>
  <c r="T33" i="25"/>
  <c r="T17" i="25"/>
  <c r="T13" i="25"/>
  <c r="T16" i="25"/>
  <c r="T20" i="25"/>
  <c r="T23" i="25"/>
  <c r="T34" i="25"/>
  <c r="T29" i="25"/>
  <c r="T32" i="25"/>
  <c r="T19" i="25"/>
  <c r="T25" i="25"/>
  <c r="T38" i="25"/>
  <c r="T30" i="25"/>
  <c r="T35" i="25"/>
  <c r="L23" i="46"/>
  <c r="L22" i="46"/>
  <c r="L18" i="46"/>
  <c r="L25" i="46"/>
  <c r="L31" i="46"/>
  <c r="L30" i="46"/>
  <c r="L17" i="46"/>
  <c r="L34" i="46"/>
  <c r="L33" i="46"/>
  <c r="L36" i="46"/>
  <c r="L14" i="46"/>
  <c r="L32" i="46"/>
  <c r="L12" i="46"/>
  <c r="L13" i="46"/>
  <c r="L26" i="46"/>
  <c r="V14" i="46"/>
  <c r="AG14" i="46"/>
  <c r="V19" i="46"/>
  <c r="AG19" i="46"/>
  <c r="AG35" i="46"/>
  <c r="V35" i="46"/>
  <c r="V39" i="46"/>
  <c r="AG39" i="46"/>
  <c r="AG27" i="46"/>
  <c r="V27" i="46"/>
  <c r="AG37" i="46"/>
  <c r="V37" i="46"/>
  <c r="AG17" i="46"/>
  <c r="V17" i="46"/>
  <c r="AG16" i="46"/>
  <c r="V16" i="46"/>
  <c r="AG29" i="46"/>
  <c r="V29" i="46"/>
  <c r="AG23" i="46"/>
  <c r="V23" i="46"/>
  <c r="V28" i="46"/>
  <c r="AG28" i="46"/>
  <c r="V36" i="46"/>
  <c r="AG36" i="46"/>
  <c r="AP36" i="46" s="1"/>
  <c r="AM21" i="51"/>
  <c r="AM38" i="51"/>
  <c r="AM25" i="51"/>
  <c r="AM20" i="51"/>
  <c r="AM26" i="51"/>
  <c r="AM19" i="51"/>
  <c r="AM23" i="51"/>
  <c r="AM24" i="51"/>
  <c r="AM33" i="51"/>
  <c r="AM29" i="51"/>
  <c r="AM32" i="51"/>
  <c r="AM18" i="51"/>
  <c r="AM39" i="51"/>
  <c r="AM31" i="51"/>
  <c r="AR13" i="20"/>
  <c r="AR32" i="20"/>
  <c r="AR35" i="20"/>
  <c r="AR30" i="20"/>
  <c r="AR21" i="20"/>
  <c r="AR36" i="20"/>
  <c r="AR28" i="20"/>
  <c r="AR16" i="20"/>
  <c r="AR39" i="20"/>
  <c r="AR18" i="20"/>
  <c r="AR25" i="20"/>
  <c r="AR20" i="20"/>
  <c r="AR33" i="20"/>
  <c r="AR12" i="20"/>
  <c r="AR31" i="20"/>
  <c r="AI37" i="53"/>
  <c r="AI25" i="53"/>
  <c r="AI15" i="53"/>
  <c r="AI12" i="53"/>
  <c r="AI14" i="53"/>
  <c r="AI22" i="53"/>
  <c r="AI36" i="53"/>
  <c r="AI27" i="53"/>
  <c r="AI19" i="53"/>
  <c r="AI33" i="53"/>
  <c r="AI28" i="53"/>
  <c r="AI20" i="53"/>
  <c r="AI18" i="53"/>
  <c r="AI31" i="53"/>
  <c r="AI35" i="53"/>
  <c r="AF18" i="58"/>
  <c r="AF16" i="58"/>
  <c r="AF24" i="58"/>
  <c r="AF34" i="58"/>
  <c r="AF30" i="58"/>
  <c r="AF36" i="58"/>
  <c r="AF33" i="58"/>
  <c r="AF12" i="58"/>
  <c r="AF13" i="58"/>
  <c r="AF38" i="58"/>
  <c r="AF37" i="58"/>
  <c r="AF27" i="58"/>
  <c r="AF35" i="58"/>
  <c r="AF39" i="58"/>
  <c r="AF28" i="58"/>
  <c r="AA33" i="34"/>
  <c r="R33" i="34"/>
  <c r="R31" i="34"/>
  <c r="AA31" i="34"/>
  <c r="AA34" i="34"/>
  <c r="R34" i="34"/>
  <c r="R17" i="34"/>
  <c r="AA17" i="34"/>
  <c r="R15" i="34"/>
  <c r="AA15" i="34"/>
  <c r="AA24" i="34"/>
  <c r="R24" i="34"/>
  <c r="R27" i="34"/>
  <c r="AA27" i="34"/>
  <c r="AA25" i="34"/>
  <c r="R25" i="34"/>
  <c r="AA32" i="34"/>
  <c r="R32" i="34"/>
  <c r="R39" i="34"/>
  <c r="AA39" i="34"/>
  <c r="AA23" i="34"/>
  <c r="R23" i="34"/>
  <c r="R22" i="34"/>
  <c r="AA22" i="34"/>
  <c r="R19" i="34"/>
  <c r="AA19" i="34"/>
  <c r="AA30" i="34"/>
  <c r="R30" i="34"/>
  <c r="K27" i="13"/>
  <c r="K14" i="13"/>
  <c r="K21" i="13"/>
  <c r="K15" i="13"/>
  <c r="K33" i="13"/>
  <c r="K25" i="13"/>
  <c r="K23" i="13"/>
  <c r="K29" i="13"/>
  <c r="K16" i="13"/>
  <c r="K28" i="13"/>
  <c r="K31" i="13"/>
  <c r="K19" i="13"/>
  <c r="K30" i="13"/>
  <c r="AF34" i="32"/>
  <c r="AF20" i="32"/>
  <c r="AF17" i="32"/>
  <c r="AF21" i="32"/>
  <c r="AF18" i="32"/>
  <c r="AF35" i="32"/>
  <c r="AF26" i="32"/>
  <c r="AF15" i="32"/>
  <c r="AF29" i="32"/>
  <c r="AF12" i="32"/>
  <c r="AF27" i="32"/>
  <c r="AF28" i="32"/>
  <c r="AF36" i="32"/>
  <c r="AF13" i="32"/>
  <c r="AF39" i="32"/>
  <c r="O25" i="36"/>
  <c r="R25" i="36" s="1"/>
  <c r="J25" i="36"/>
  <c r="O21" i="36"/>
  <c r="J21" i="36"/>
  <c r="O31" i="36"/>
  <c r="R31" i="36" s="1"/>
  <c r="J31" i="36"/>
  <c r="O29" i="36"/>
  <c r="R29" i="36" s="1"/>
  <c r="J29" i="36"/>
  <c r="J35" i="36"/>
  <c r="O35" i="36"/>
  <c r="R35" i="36" s="1"/>
  <c r="O38" i="36"/>
  <c r="J38" i="36"/>
  <c r="O16" i="36"/>
  <c r="J16" i="36"/>
  <c r="O24" i="36"/>
  <c r="R24" i="36" s="1"/>
  <c r="J24" i="36"/>
  <c r="O30" i="36"/>
  <c r="R30" i="36" s="1"/>
  <c r="J30" i="36"/>
  <c r="O22" i="36"/>
  <c r="J22" i="36"/>
  <c r="O39" i="36"/>
  <c r="R39" i="36" s="1"/>
  <c r="J39" i="36"/>
  <c r="O20" i="36"/>
  <c r="J20" i="36"/>
  <c r="J32" i="36"/>
  <c r="O32" i="36"/>
  <c r="R32" i="36" s="1"/>
  <c r="O19" i="36"/>
  <c r="R19" i="36" s="1"/>
  <c r="J19" i="36"/>
  <c r="O14" i="36"/>
  <c r="R14" i="36" s="1"/>
  <c r="J14" i="36"/>
  <c r="AL31" i="44"/>
  <c r="AL17" i="44"/>
  <c r="AL20" i="44"/>
  <c r="AL33" i="44"/>
  <c r="AL38" i="44"/>
  <c r="AL30" i="44"/>
  <c r="AL29" i="44"/>
  <c r="AL14" i="44"/>
  <c r="AL12" i="44"/>
  <c r="AL24" i="44"/>
  <c r="AL16" i="44"/>
  <c r="AL21" i="44"/>
  <c r="AL13" i="44"/>
  <c r="AS30" i="16"/>
  <c r="AS14" i="16"/>
  <c r="AS35" i="16"/>
  <c r="AS36" i="16"/>
  <c r="AS39" i="16"/>
  <c r="AS17" i="16"/>
  <c r="AS26" i="16"/>
  <c r="AS32" i="16"/>
  <c r="AS15" i="16"/>
  <c r="AS24" i="16"/>
  <c r="AS16" i="16"/>
  <c r="AS22" i="16"/>
  <c r="AS29" i="16"/>
  <c r="AS33" i="16"/>
  <c r="L14" i="58"/>
  <c r="L28" i="58"/>
  <c r="L31" i="58"/>
  <c r="L29" i="58"/>
  <c r="L12" i="58"/>
  <c r="L36" i="58"/>
  <c r="L27" i="58"/>
  <c r="L13" i="58"/>
  <c r="L20" i="58"/>
  <c r="L35" i="58"/>
  <c r="L17" i="58"/>
  <c r="L16" i="58"/>
  <c r="L30" i="58"/>
  <c r="L22" i="58"/>
  <c r="L15" i="58"/>
  <c r="L38" i="58"/>
  <c r="AB37" i="34"/>
  <c r="AB33" i="34"/>
  <c r="AB16" i="34"/>
  <c r="AB19" i="34"/>
  <c r="AB28" i="34"/>
  <c r="AB29" i="34"/>
  <c r="AB17" i="34"/>
  <c r="AB25" i="34"/>
  <c r="AB14" i="34"/>
  <c r="AB12" i="34"/>
  <c r="AB31" i="34"/>
  <c r="AB27" i="34"/>
  <c r="AB15" i="34"/>
  <c r="AB18" i="34"/>
  <c r="AB21" i="34"/>
  <c r="AB32" i="29"/>
  <c r="AB20" i="29"/>
  <c r="AB27" i="29"/>
  <c r="AB21" i="29"/>
  <c r="AB35" i="29"/>
  <c r="AB30" i="29"/>
  <c r="AB14" i="29"/>
  <c r="AB23" i="29"/>
  <c r="AB39" i="29"/>
  <c r="AB13" i="29"/>
  <c r="AB19" i="29"/>
  <c r="AB15" i="29"/>
  <c r="AB33" i="29"/>
  <c r="AB31" i="29"/>
  <c r="AB34" i="29"/>
  <c r="M13" i="16"/>
  <c r="O13" i="16" s="1"/>
  <c r="M16" i="16"/>
  <c r="O16" i="16" s="1"/>
  <c r="M12" i="16"/>
  <c r="O12" i="16" s="1"/>
  <c r="M26" i="16"/>
  <c r="O26" i="16" s="1"/>
  <c r="M36" i="16"/>
  <c r="O36" i="16" s="1"/>
  <c r="M32" i="16"/>
  <c r="O32" i="16" s="1"/>
  <c r="M38" i="16"/>
  <c r="O38" i="16" s="1"/>
  <c r="M37" i="16"/>
  <c r="O37" i="16" s="1"/>
  <c r="M25" i="16"/>
  <c r="O25" i="16" s="1"/>
  <c r="M19" i="16"/>
  <c r="O19" i="16" s="1"/>
  <c r="M20" i="16"/>
  <c r="O20" i="16" s="1"/>
  <c r="M33" i="16"/>
  <c r="O33" i="16" s="1"/>
  <c r="M39" i="16"/>
  <c r="O39" i="16" s="1"/>
  <c r="M23" i="16"/>
  <c r="O23" i="16" s="1"/>
  <c r="AF32" i="44"/>
  <c r="AF13" i="44"/>
  <c r="AF34" i="44"/>
  <c r="AF21" i="44"/>
  <c r="AF29" i="44"/>
  <c r="AF30" i="44"/>
  <c r="AF20" i="44"/>
  <c r="AF27" i="44"/>
  <c r="AF36" i="44"/>
  <c r="AF33" i="44"/>
  <c r="AF15" i="44"/>
  <c r="AF19" i="44"/>
  <c r="AF21" i="22"/>
  <c r="AF16" i="22"/>
  <c r="AF28" i="22"/>
  <c r="AF31" i="22"/>
  <c r="AF24" i="22"/>
  <c r="AF22" i="22"/>
  <c r="AF15" i="22"/>
  <c r="AF32" i="22"/>
  <c r="AF20" i="22"/>
  <c r="AF33" i="22"/>
  <c r="AF17" i="22"/>
  <c r="AF29" i="22"/>
  <c r="AF18" i="22"/>
  <c r="AF34" i="22"/>
  <c r="AF37" i="22"/>
  <c r="Y35" i="27"/>
  <c r="Y22" i="27"/>
  <c r="Y37" i="27"/>
  <c r="Y20" i="27"/>
  <c r="Y13" i="27"/>
  <c r="Y12" i="27"/>
  <c r="Y30" i="27"/>
  <c r="Y28" i="27"/>
  <c r="Y31" i="27"/>
  <c r="Y19" i="27"/>
  <c r="Z20" i="29"/>
  <c r="Z27" i="29"/>
  <c r="Z15" i="29"/>
  <c r="Z18" i="29"/>
  <c r="Z33" i="29"/>
  <c r="Z12" i="29"/>
  <c r="Z37" i="29"/>
  <c r="Z39" i="29"/>
  <c r="Z26" i="29"/>
  <c r="Z28" i="29"/>
  <c r="Z19" i="29"/>
  <c r="Z35" i="29"/>
  <c r="Z30" i="29"/>
  <c r="Z32" i="29"/>
  <c r="L12" i="57"/>
  <c r="L28" i="57"/>
  <c r="L36" i="57"/>
  <c r="L33" i="57"/>
  <c r="L27" i="57"/>
  <c r="L39" i="57"/>
  <c r="L17" i="57"/>
  <c r="L38" i="57"/>
  <c r="L29" i="57"/>
  <c r="L15" i="57"/>
  <c r="L22" i="57"/>
  <c r="L26" i="57"/>
  <c r="L32" i="57"/>
  <c r="L18" i="57"/>
  <c r="L35" i="57"/>
  <c r="R19" i="14"/>
  <c r="R18" i="14"/>
  <c r="R21" i="14"/>
  <c r="R38" i="14"/>
  <c r="R29" i="14"/>
  <c r="R14" i="14"/>
  <c r="R26" i="14"/>
  <c r="R37" i="14"/>
  <c r="R17" i="14"/>
  <c r="R31" i="14"/>
  <c r="R35" i="14"/>
  <c r="R27" i="14"/>
  <c r="R16" i="14"/>
  <c r="R28" i="14"/>
  <c r="N20" i="14"/>
  <c r="S20" i="14"/>
  <c r="V20" i="14" s="1"/>
  <c r="S16" i="14"/>
  <c r="N16" i="14"/>
  <c r="N17" i="14"/>
  <c r="S17" i="14"/>
  <c r="S37" i="14"/>
  <c r="N37" i="14"/>
  <c r="N31" i="14"/>
  <c r="S31" i="14"/>
  <c r="V31" i="14" s="1"/>
  <c r="S27" i="14"/>
  <c r="N27" i="14"/>
  <c r="S21" i="14"/>
  <c r="N21" i="14"/>
  <c r="S39" i="14"/>
  <c r="N39" i="14"/>
  <c r="S29" i="14"/>
  <c r="N29" i="14"/>
  <c r="N38" i="14"/>
  <c r="S38" i="14"/>
  <c r="V38" i="14" s="1"/>
  <c r="N28" i="14"/>
  <c r="S28" i="14"/>
  <c r="V28" i="14" s="1"/>
  <c r="N22" i="14"/>
  <c r="S22" i="14"/>
  <c r="V22" i="14" s="1"/>
  <c r="S18" i="14"/>
  <c r="N18" i="14"/>
  <c r="AC18" i="18"/>
  <c r="AC28" i="18"/>
  <c r="AC37" i="18"/>
  <c r="AC22" i="18"/>
  <c r="AC23" i="18"/>
  <c r="AC14" i="18"/>
  <c r="AC34" i="18"/>
  <c r="AC36" i="18"/>
  <c r="AC15" i="18"/>
  <c r="AC21" i="18"/>
  <c r="AC39" i="18"/>
  <c r="AC38" i="18"/>
  <c r="AC26" i="18"/>
  <c r="AC12" i="18"/>
  <c r="AQ23" i="20"/>
  <c r="AQ36" i="20"/>
  <c r="AQ26" i="20"/>
  <c r="AQ25" i="20"/>
  <c r="AQ35" i="20"/>
  <c r="AQ21" i="20"/>
  <c r="AQ20" i="20"/>
  <c r="AQ12" i="20"/>
  <c r="AQ16" i="20"/>
  <c r="AQ33" i="20"/>
  <c r="AQ15" i="20"/>
  <c r="AQ32" i="20"/>
  <c r="AQ39" i="20"/>
  <c r="AQ13" i="20"/>
  <c r="AQ38" i="20"/>
  <c r="AQ19" i="20"/>
  <c r="AJ39" i="44"/>
  <c r="AJ20" i="44"/>
  <c r="AJ26" i="44"/>
  <c r="AJ31" i="44"/>
  <c r="AJ28" i="44"/>
  <c r="AJ25" i="44"/>
  <c r="AJ13" i="44"/>
  <c r="AJ33" i="44"/>
  <c r="AJ38" i="44"/>
  <c r="AJ27" i="44"/>
  <c r="AJ22" i="44"/>
  <c r="AJ35" i="44"/>
  <c r="AJ12" i="44"/>
  <c r="AJ36" i="44"/>
  <c r="J36" i="40"/>
  <c r="O36" i="40"/>
  <c r="J35" i="40"/>
  <c r="O35" i="40"/>
  <c r="J14" i="40"/>
  <c r="O14" i="40"/>
  <c r="R14" i="40" s="1"/>
  <c r="O20" i="40"/>
  <c r="R20" i="40" s="1"/>
  <c r="J20" i="40"/>
  <c r="J21" i="40"/>
  <c r="O21" i="40"/>
  <c r="R21" i="40" s="1"/>
  <c r="O12" i="40"/>
  <c r="R12" i="40" s="1"/>
  <c r="J12" i="40"/>
  <c r="O18" i="40"/>
  <c r="J18" i="40"/>
  <c r="O31" i="40"/>
  <c r="J31" i="40"/>
  <c r="O22" i="40"/>
  <c r="R22" i="40" s="1"/>
  <c r="J22" i="40"/>
  <c r="J19" i="40"/>
  <c r="O19" i="40"/>
  <c r="J27" i="40"/>
  <c r="O27" i="40"/>
  <c r="O15" i="40"/>
  <c r="J15" i="40"/>
  <c r="O29" i="40"/>
  <c r="R29" i="40" s="1"/>
  <c r="J29" i="40"/>
  <c r="V22" i="44"/>
  <c r="AG22" i="44"/>
  <c r="AP22" i="44" s="1"/>
  <c r="V32" i="44"/>
  <c r="AG32" i="44"/>
  <c r="AP32" i="44" s="1"/>
  <c r="V20" i="44"/>
  <c r="AG20" i="44"/>
  <c r="V26" i="44"/>
  <c r="AG26" i="44"/>
  <c r="AP26" i="44" s="1"/>
  <c r="V34" i="44"/>
  <c r="AG34" i="44"/>
  <c r="AP34" i="44" s="1"/>
  <c r="AG16" i="44"/>
  <c r="V16" i="44"/>
  <c r="AG39" i="44"/>
  <c r="V39" i="44"/>
  <c r="AG15" i="44"/>
  <c r="V15" i="44"/>
  <c r="V38" i="44"/>
  <c r="AG38" i="44"/>
  <c r="AP38" i="44" s="1"/>
  <c r="V13" i="44"/>
  <c r="AG13" i="44"/>
  <c r="V30" i="44"/>
  <c r="AG30" i="44"/>
  <c r="V29" i="44"/>
  <c r="AG29" i="44"/>
  <c r="AP29" i="44" s="1"/>
  <c r="V35" i="44"/>
  <c r="AG35" i="44"/>
  <c r="AP35" i="44" s="1"/>
  <c r="AG19" i="44"/>
  <c r="V19" i="44"/>
  <c r="AG14" i="44"/>
  <c r="V14" i="44"/>
  <c r="AG27" i="44"/>
  <c r="V27" i="44"/>
  <c r="AE16" i="55"/>
  <c r="AE25" i="55"/>
  <c r="AE22" i="55"/>
  <c r="AE28" i="55"/>
  <c r="AE37" i="55"/>
  <c r="AE13" i="55"/>
  <c r="AE36" i="55"/>
  <c r="AE29" i="55"/>
  <c r="AE30" i="55"/>
  <c r="AE31" i="55"/>
  <c r="AE26" i="55"/>
  <c r="AE19" i="55"/>
  <c r="AE15" i="55"/>
  <c r="K28" i="11"/>
  <c r="K12" i="11"/>
  <c r="K34" i="11"/>
  <c r="K27" i="11"/>
  <c r="K25" i="11"/>
  <c r="K36" i="11"/>
  <c r="K18" i="11"/>
  <c r="K23" i="11"/>
  <c r="K37" i="11"/>
  <c r="K31" i="11"/>
  <c r="K26" i="11"/>
  <c r="K15" i="11"/>
  <c r="K38" i="11"/>
  <c r="AM12" i="20"/>
  <c r="AM27" i="20"/>
  <c r="AM21" i="20"/>
  <c r="AM39" i="20"/>
  <c r="AM36" i="20"/>
  <c r="AM35" i="20"/>
  <c r="AM32" i="20"/>
  <c r="AM33" i="20"/>
  <c r="AM14" i="20"/>
  <c r="AM30" i="20"/>
  <c r="AM13" i="20"/>
  <c r="AM15" i="20"/>
  <c r="AM37" i="20"/>
  <c r="AM15" i="4"/>
  <c r="AM38" i="4"/>
  <c r="AM30" i="4"/>
  <c r="AM21" i="4"/>
  <c r="AM33" i="4"/>
  <c r="AM31" i="4"/>
  <c r="AM14" i="4"/>
  <c r="AM18" i="4"/>
  <c r="AM24" i="4"/>
  <c r="AM32" i="4"/>
  <c r="AM26" i="4"/>
  <c r="AM36" i="4"/>
  <c r="AM13" i="4"/>
  <c r="AG14" i="55"/>
  <c r="AG19" i="55"/>
  <c r="AG30" i="55"/>
  <c r="AG17" i="55"/>
  <c r="AG21" i="55"/>
  <c r="AG33" i="55"/>
  <c r="AG16" i="55"/>
  <c r="AG39" i="55"/>
  <c r="AG23" i="55"/>
  <c r="AG24" i="55"/>
  <c r="AG22" i="55"/>
  <c r="AG35" i="55"/>
  <c r="AG27" i="55"/>
  <c r="AG29" i="55"/>
  <c r="AK29" i="16"/>
  <c r="AK36" i="16"/>
  <c r="AK23" i="16"/>
  <c r="AK18" i="16"/>
  <c r="AK30" i="16"/>
  <c r="AK14" i="16"/>
  <c r="AK37" i="16"/>
  <c r="AK24" i="16"/>
  <c r="AK34" i="16"/>
  <c r="AK33" i="16"/>
  <c r="AK22" i="16"/>
  <c r="AK26" i="16"/>
  <c r="AK25" i="16"/>
  <c r="AE15" i="6"/>
  <c r="AE18" i="6"/>
  <c r="AE17" i="6"/>
  <c r="AE27" i="6"/>
  <c r="AE22" i="6"/>
  <c r="AE39" i="6"/>
  <c r="AE34" i="6"/>
  <c r="AE13" i="6"/>
  <c r="AE26" i="6"/>
  <c r="AE37" i="6"/>
  <c r="AE28" i="6"/>
  <c r="AE36" i="6"/>
  <c r="AE31" i="6"/>
  <c r="AE14" i="6"/>
  <c r="AE33" i="6"/>
  <c r="AE21" i="6"/>
  <c r="F30" i="61"/>
  <c r="F13" i="61"/>
  <c r="F24" i="61"/>
  <c r="F14" i="61"/>
  <c r="F22" i="61"/>
  <c r="F38" i="61"/>
  <c r="F39" i="61"/>
  <c r="F34" i="61"/>
  <c r="F15" i="61"/>
  <c r="F19" i="61"/>
  <c r="F32" i="61"/>
  <c r="F23" i="61"/>
  <c r="F35" i="61"/>
  <c r="F29" i="61"/>
  <c r="F21" i="61"/>
  <c r="F37" i="61"/>
  <c r="F20" i="61"/>
  <c r="T28" i="27"/>
  <c r="T14" i="27"/>
  <c r="T25" i="27"/>
  <c r="T32" i="27"/>
  <c r="T35" i="27"/>
  <c r="T16" i="27"/>
  <c r="T39" i="27"/>
  <c r="T37" i="27"/>
  <c r="T13" i="27"/>
  <c r="T17" i="27"/>
  <c r="T33" i="27"/>
  <c r="T36" i="27"/>
  <c r="T20" i="27"/>
  <c r="I22" i="66"/>
  <c r="I24" i="66"/>
  <c r="I23" i="66"/>
  <c r="I16" i="66"/>
  <c r="I32" i="66"/>
  <c r="I13" i="66"/>
  <c r="I17" i="66"/>
  <c r="I27" i="66"/>
  <c r="I20" i="66"/>
  <c r="I36" i="66"/>
  <c r="I25" i="66"/>
  <c r="I39" i="66"/>
  <c r="I29" i="66"/>
  <c r="I37" i="66"/>
  <c r="I21" i="66"/>
  <c r="AL27" i="16"/>
  <c r="Z27" i="16"/>
  <c r="AL29" i="16"/>
  <c r="Z29" i="16"/>
  <c r="Z20" i="16"/>
  <c r="AL20" i="16"/>
  <c r="Z21" i="16"/>
  <c r="AL21" i="16"/>
  <c r="AL23" i="16"/>
  <c r="AV23" i="16" s="1"/>
  <c r="Z23" i="16"/>
  <c r="Z22" i="16"/>
  <c r="AL22" i="16"/>
  <c r="AL36" i="16"/>
  <c r="Z36" i="16"/>
  <c r="AL37" i="16"/>
  <c r="Z37" i="16"/>
  <c r="AL31" i="16"/>
  <c r="Z31" i="16"/>
  <c r="Z12" i="16"/>
  <c r="AL12" i="16"/>
  <c r="AV12" i="16" s="1"/>
  <c r="Z14" i="16"/>
  <c r="AL14" i="16"/>
  <c r="AL18" i="16"/>
  <c r="Z18" i="16"/>
  <c r="AL26" i="16"/>
  <c r="Z26" i="16"/>
  <c r="AL33" i="16"/>
  <c r="Z33" i="16"/>
  <c r="AO38" i="16"/>
  <c r="AO17" i="16"/>
  <c r="AO25" i="16"/>
  <c r="AO35" i="16"/>
  <c r="AO19" i="16"/>
  <c r="AO34" i="16"/>
  <c r="AO33" i="16"/>
  <c r="AO24" i="16"/>
  <c r="AO39" i="16"/>
  <c r="AO15" i="16"/>
  <c r="AO36" i="16"/>
  <c r="AO13" i="16"/>
  <c r="AO26" i="16"/>
  <c r="AE13" i="11"/>
  <c r="AE28" i="11"/>
  <c r="AE33" i="11"/>
  <c r="AE29" i="11"/>
  <c r="AE35" i="11"/>
  <c r="AE17" i="11"/>
  <c r="AE32" i="11"/>
  <c r="AE22" i="11"/>
  <c r="AE23" i="11"/>
  <c r="AE24" i="11"/>
  <c r="AE21" i="11"/>
  <c r="AE19" i="11"/>
  <c r="AE12" i="11"/>
  <c r="AE15" i="11"/>
  <c r="AE30" i="11"/>
  <c r="AE26" i="11"/>
  <c r="R15" i="25"/>
  <c r="R20" i="25"/>
  <c r="R25" i="25"/>
  <c r="R27" i="25"/>
  <c r="R35" i="25"/>
  <c r="R33" i="25"/>
  <c r="R38" i="25"/>
  <c r="R16" i="25"/>
  <c r="R18" i="25"/>
  <c r="R39" i="25"/>
  <c r="R13" i="25"/>
  <c r="R36" i="25"/>
  <c r="R26" i="25"/>
  <c r="R17" i="25"/>
  <c r="P16" i="40"/>
  <c r="P38" i="40"/>
  <c r="P19" i="40"/>
  <c r="P32" i="40"/>
  <c r="P37" i="40"/>
  <c r="P35" i="40"/>
  <c r="P18" i="40"/>
  <c r="P24" i="40"/>
  <c r="P36" i="40"/>
  <c r="P28" i="40"/>
  <c r="P27" i="40"/>
  <c r="P23" i="40"/>
  <c r="P30" i="40"/>
  <c r="P15" i="40"/>
  <c r="AF37" i="57"/>
  <c r="AF17" i="57"/>
  <c r="AF32" i="57"/>
  <c r="AF29" i="57"/>
  <c r="AF34" i="57"/>
  <c r="AF16" i="57"/>
  <c r="AF33" i="57"/>
  <c r="AF12" i="57"/>
  <c r="AF22" i="57"/>
  <c r="AF15" i="57"/>
  <c r="AF18" i="57"/>
  <c r="AF13" i="57"/>
  <c r="AF36" i="57"/>
  <c r="W31" i="18"/>
  <c r="W35" i="18"/>
  <c r="W19" i="18"/>
  <c r="W32" i="18"/>
  <c r="W36" i="18"/>
  <c r="W15" i="18"/>
  <c r="W25" i="18"/>
  <c r="W28" i="18"/>
  <c r="W37" i="18"/>
  <c r="W23" i="18"/>
  <c r="W30" i="18"/>
  <c r="W21" i="18"/>
  <c r="AI32" i="58"/>
  <c r="AI39" i="58"/>
  <c r="AI35" i="58"/>
  <c r="AI18" i="58"/>
  <c r="AI37" i="58"/>
  <c r="AI25" i="58"/>
  <c r="AI17" i="58"/>
  <c r="AI23" i="58"/>
  <c r="AI29" i="58"/>
  <c r="AI20" i="58"/>
  <c r="AI38" i="58"/>
  <c r="AI24" i="58"/>
  <c r="AI19" i="58"/>
  <c r="AI34" i="58"/>
  <c r="AI16" i="58"/>
  <c r="AI21" i="58"/>
  <c r="AI28" i="58"/>
  <c r="AJ34" i="48"/>
  <c r="AJ27" i="48"/>
  <c r="AJ16" i="48"/>
  <c r="AJ17" i="48"/>
  <c r="AJ25" i="48"/>
  <c r="AJ32" i="48"/>
  <c r="AJ33" i="48"/>
  <c r="AJ36" i="48"/>
  <c r="AJ15" i="48"/>
  <c r="AJ13" i="48"/>
  <c r="AJ22" i="48"/>
  <c r="AJ31" i="48"/>
  <c r="AJ14" i="48"/>
  <c r="AJ29" i="48"/>
  <c r="AJ21" i="48"/>
  <c r="AD19" i="34"/>
  <c r="AD39" i="34"/>
  <c r="AD25" i="34"/>
  <c r="AD18" i="34"/>
  <c r="AD24" i="34"/>
  <c r="AD31" i="34"/>
  <c r="AD34" i="34"/>
  <c r="AD13" i="34"/>
  <c r="AD15" i="34"/>
  <c r="AD33" i="34"/>
  <c r="AD30" i="34"/>
  <c r="AD23" i="34"/>
  <c r="AD22" i="34"/>
  <c r="AM19" i="32"/>
  <c r="AM23" i="32"/>
  <c r="AM33" i="32"/>
  <c r="AM25" i="32"/>
  <c r="AM31" i="32"/>
  <c r="AM30" i="32"/>
  <c r="AM37" i="32"/>
  <c r="AM21" i="32"/>
  <c r="AM22" i="32"/>
  <c r="AM14" i="32"/>
  <c r="AM29" i="32"/>
  <c r="AM13" i="32"/>
  <c r="AM24" i="32"/>
  <c r="AM35" i="32"/>
  <c r="V12" i="32"/>
  <c r="AG12" i="32"/>
  <c r="V15" i="32"/>
  <c r="AG15" i="32"/>
  <c r="AG37" i="32"/>
  <c r="V37" i="32"/>
  <c r="AG31" i="32"/>
  <c r="V31" i="32"/>
  <c r="V25" i="32"/>
  <c r="AG25" i="32"/>
  <c r="AG38" i="32"/>
  <c r="V38" i="32"/>
  <c r="V32" i="32"/>
  <c r="AG32" i="32"/>
  <c r="AG13" i="32"/>
  <c r="V13" i="32"/>
  <c r="V36" i="32"/>
  <c r="AG36" i="32"/>
  <c r="V28" i="32"/>
  <c r="AG28" i="32"/>
  <c r="AG27" i="32"/>
  <c r="V27" i="32"/>
  <c r="AG17" i="32"/>
  <c r="V17" i="32"/>
  <c r="AG18" i="32"/>
  <c r="AP18" i="32" s="1"/>
  <c r="V18" i="32"/>
  <c r="AK25" i="20"/>
  <c r="AK37" i="20"/>
  <c r="AK38" i="20"/>
  <c r="AK36" i="20"/>
  <c r="AK26" i="20"/>
  <c r="AK17" i="20"/>
  <c r="AK18" i="20"/>
  <c r="AK31" i="20"/>
  <c r="AK39" i="20"/>
  <c r="AK30" i="20"/>
  <c r="AK32" i="20"/>
  <c r="AK27" i="20"/>
  <c r="AK22" i="20"/>
  <c r="AK21" i="20"/>
  <c r="F35" i="65"/>
  <c r="F21" i="65"/>
  <c r="F37" i="65"/>
  <c r="F13" i="65"/>
  <c r="F19" i="65"/>
  <c r="F12" i="65"/>
  <c r="F15" i="65"/>
  <c r="F32" i="65"/>
  <c r="F25" i="65"/>
  <c r="F27" i="65"/>
  <c r="F36" i="65"/>
  <c r="AD16" i="22"/>
  <c r="T16" i="22"/>
  <c r="AD12" i="22"/>
  <c r="T12" i="22"/>
  <c r="AD31" i="22"/>
  <c r="T31" i="22"/>
  <c r="T34" i="22"/>
  <c r="AD34" i="22"/>
  <c r="T39" i="22"/>
  <c r="AD39" i="22"/>
  <c r="AD15" i="22"/>
  <c r="T15" i="22"/>
  <c r="T27" i="22"/>
  <c r="AD27" i="22"/>
  <c r="AD29" i="22"/>
  <c r="T29" i="22"/>
  <c r="AD20" i="22"/>
  <c r="T20" i="22"/>
  <c r="T21" i="22"/>
  <c r="AD21" i="22"/>
  <c r="T23" i="22"/>
  <c r="AD23" i="22"/>
  <c r="T35" i="22"/>
  <c r="AD35" i="22"/>
  <c r="AD19" i="22"/>
  <c r="T19" i="22"/>
  <c r="AD17" i="22"/>
  <c r="T17" i="22"/>
  <c r="AA19" i="11"/>
  <c r="AA25" i="11"/>
  <c r="AA33" i="11"/>
  <c r="AA21" i="11"/>
  <c r="AA17" i="11"/>
  <c r="AA36" i="11"/>
  <c r="AA29" i="11"/>
  <c r="AA22" i="11"/>
  <c r="AA24" i="11"/>
  <c r="AA39" i="11"/>
  <c r="AA23" i="11"/>
  <c r="AF32" i="46"/>
  <c r="AF14" i="46"/>
  <c r="AF37" i="46"/>
  <c r="AF19" i="46"/>
  <c r="AF38" i="46"/>
  <c r="AF30" i="46"/>
  <c r="AF22" i="46"/>
  <c r="AF26" i="46"/>
  <c r="AF31" i="46"/>
  <c r="AF35" i="46"/>
  <c r="AF24" i="46"/>
  <c r="AF17" i="46"/>
  <c r="AF28" i="46"/>
  <c r="U39" i="24"/>
  <c r="U37" i="24"/>
  <c r="U24" i="24"/>
  <c r="U15" i="24"/>
  <c r="U20" i="24"/>
  <c r="U38" i="24"/>
  <c r="U25" i="24"/>
  <c r="U27" i="24"/>
  <c r="U31" i="24"/>
  <c r="U14" i="24"/>
  <c r="U12" i="24"/>
  <c r="U32" i="24"/>
  <c r="U18" i="24"/>
  <c r="U29" i="24"/>
  <c r="U28" i="24"/>
  <c r="U16" i="24"/>
  <c r="U30" i="24"/>
  <c r="AH35" i="48"/>
  <c r="AH13" i="48"/>
  <c r="AH33" i="48"/>
  <c r="AH15" i="48"/>
  <c r="AH31" i="48"/>
  <c r="AH12" i="48"/>
  <c r="AH38" i="48"/>
  <c r="AH30" i="48"/>
  <c r="AH39" i="48"/>
  <c r="AH36" i="48"/>
  <c r="AH37" i="48"/>
  <c r="AH19" i="48"/>
  <c r="AH17" i="48"/>
  <c r="AH22" i="48"/>
  <c r="AH16" i="48"/>
  <c r="W16" i="29"/>
  <c r="W26" i="29"/>
  <c r="W38" i="29"/>
  <c r="W27" i="29"/>
  <c r="W18" i="29"/>
  <c r="W17" i="29"/>
  <c r="W35" i="29"/>
  <c r="W31" i="29"/>
  <c r="W28" i="29"/>
  <c r="W34" i="29"/>
  <c r="W30" i="29"/>
  <c r="W33" i="29"/>
  <c r="W25" i="29"/>
  <c r="W36" i="29"/>
  <c r="W12" i="29"/>
  <c r="AI29" i="20"/>
  <c r="AI23" i="20"/>
  <c r="AI34" i="20"/>
  <c r="AI24" i="20"/>
  <c r="AI33" i="20"/>
  <c r="AI25" i="20"/>
  <c r="AI27" i="20"/>
  <c r="AI20" i="20"/>
  <c r="AI39" i="20"/>
  <c r="AI35" i="20"/>
  <c r="AI17" i="20"/>
  <c r="AI14" i="20"/>
  <c r="AI13" i="20"/>
  <c r="AI19" i="20"/>
  <c r="I37" i="29"/>
  <c r="I12" i="29"/>
  <c r="I26" i="29"/>
  <c r="I36" i="29"/>
  <c r="I14" i="29"/>
  <c r="I34" i="29"/>
  <c r="I21" i="29"/>
  <c r="I23" i="29"/>
  <c r="I35" i="29"/>
  <c r="I13" i="29"/>
  <c r="I19" i="29"/>
  <c r="I16" i="29"/>
  <c r="I17" i="29"/>
  <c r="K34" i="55"/>
  <c r="K30" i="55"/>
  <c r="K15" i="55"/>
  <c r="K18" i="55"/>
  <c r="K32" i="55"/>
  <c r="K22" i="55"/>
  <c r="K29" i="55"/>
  <c r="K33" i="55"/>
  <c r="K16" i="55"/>
  <c r="K24" i="55"/>
  <c r="K17" i="55"/>
  <c r="K39" i="55"/>
  <c r="K19" i="55"/>
  <c r="K26" i="55"/>
  <c r="K21" i="55"/>
  <c r="K20" i="55"/>
  <c r="J13" i="34"/>
  <c r="J39" i="34"/>
  <c r="J18" i="34"/>
  <c r="J34" i="34"/>
  <c r="J24" i="34"/>
  <c r="J16" i="34"/>
  <c r="J29" i="34"/>
  <c r="J38" i="34"/>
  <c r="J17" i="34"/>
  <c r="J15" i="34"/>
  <c r="J23" i="34"/>
  <c r="J30" i="34"/>
  <c r="J22" i="34"/>
  <c r="J25" i="34"/>
  <c r="J28" i="34"/>
  <c r="J20" i="34"/>
  <c r="F35" i="36"/>
  <c r="F33" i="36"/>
  <c r="F19" i="36"/>
  <c r="F20" i="36"/>
  <c r="F37" i="36"/>
  <c r="F38" i="36"/>
  <c r="F39" i="36"/>
  <c r="F14" i="36"/>
  <c r="F24" i="36"/>
  <c r="F15" i="36"/>
  <c r="F34" i="36"/>
  <c r="F16" i="36"/>
  <c r="F27" i="36"/>
  <c r="F30" i="36"/>
  <c r="AI14" i="46"/>
  <c r="AI24" i="46"/>
  <c r="AI17" i="46"/>
  <c r="AI28" i="46"/>
  <c r="AI20" i="46"/>
  <c r="AI12" i="46"/>
  <c r="AI16" i="46"/>
  <c r="AI26" i="46"/>
  <c r="AI27" i="46"/>
  <c r="AI29" i="46"/>
  <c r="AI39" i="46"/>
  <c r="AI25" i="46"/>
  <c r="AI35" i="46"/>
  <c r="AG28" i="13"/>
  <c r="AG38" i="13"/>
  <c r="AG26" i="13"/>
  <c r="AG25" i="13"/>
  <c r="AG34" i="13"/>
  <c r="AG21" i="13"/>
  <c r="AG18" i="13"/>
  <c r="AG19" i="13"/>
  <c r="AG22" i="13"/>
  <c r="AG15" i="13"/>
  <c r="AG16" i="13"/>
  <c r="AG31" i="13"/>
  <c r="AG13" i="13"/>
  <c r="AG39" i="13"/>
  <c r="AG33" i="13"/>
  <c r="AJ33" i="53"/>
  <c r="AJ25" i="53"/>
  <c r="AJ27" i="53"/>
  <c r="AJ32" i="53"/>
  <c r="AJ37" i="53"/>
  <c r="AJ39" i="53"/>
  <c r="AJ24" i="53"/>
  <c r="AJ19" i="53"/>
  <c r="AJ31" i="53"/>
  <c r="AJ12" i="53"/>
  <c r="AJ30" i="53"/>
  <c r="AJ21" i="53"/>
  <c r="AJ20" i="53"/>
  <c r="AJ38" i="53"/>
  <c r="J39" i="25"/>
  <c r="J28" i="25"/>
  <c r="J18" i="25"/>
  <c r="J23" i="25"/>
  <c r="J32" i="25"/>
  <c r="J33" i="25"/>
  <c r="J12" i="25"/>
  <c r="J25" i="25"/>
  <c r="J37" i="25"/>
  <c r="J14" i="25"/>
  <c r="J31" i="25"/>
  <c r="M23" i="20"/>
  <c r="M17" i="20"/>
  <c r="M15" i="20"/>
  <c r="M21" i="20"/>
  <c r="M20" i="20"/>
  <c r="M32" i="20"/>
  <c r="M35" i="20"/>
  <c r="M33" i="20"/>
  <c r="M29" i="20"/>
  <c r="M39" i="20"/>
  <c r="M18" i="20"/>
  <c r="M36" i="20"/>
  <c r="M30" i="20"/>
  <c r="M22" i="20"/>
  <c r="G13" i="71"/>
  <c r="G12" i="71"/>
  <c r="G29" i="71"/>
  <c r="G36" i="71"/>
  <c r="G30" i="71"/>
  <c r="G16" i="71"/>
  <c r="G19" i="71"/>
  <c r="G28" i="71"/>
  <c r="G34" i="71"/>
  <c r="G39" i="71"/>
  <c r="G20" i="71"/>
  <c r="G31" i="71"/>
  <c r="G38" i="71"/>
  <c r="G15" i="71"/>
  <c r="G32" i="71"/>
  <c r="G27" i="71"/>
  <c r="G33" i="71"/>
  <c r="G25" i="71"/>
  <c r="AH20" i="4"/>
  <c r="AH23" i="4"/>
  <c r="AH38" i="4"/>
  <c r="AH34" i="4"/>
  <c r="AH29" i="4"/>
  <c r="AH13" i="4"/>
  <c r="AH24" i="4"/>
  <c r="AH18" i="4"/>
  <c r="AH21" i="4"/>
  <c r="AH14" i="4"/>
  <c r="AH28" i="4"/>
  <c r="AH39" i="4"/>
  <c r="AH31" i="4"/>
  <c r="AH27" i="4"/>
  <c r="AH33" i="4"/>
  <c r="AH35" i="4"/>
  <c r="AB18" i="11"/>
  <c r="S18" i="11"/>
  <c r="AB35" i="11"/>
  <c r="S35" i="11"/>
  <c r="AB25" i="11"/>
  <c r="S25" i="11"/>
  <c r="AB12" i="11"/>
  <c r="S12" i="11"/>
  <c r="S15" i="11"/>
  <c r="AB15" i="11"/>
  <c r="AB20" i="11"/>
  <c r="S20" i="11"/>
  <c r="S29" i="11"/>
  <c r="AB29" i="11"/>
  <c r="AB24" i="11"/>
  <c r="S24" i="11"/>
  <c r="S21" i="11"/>
  <c r="AB21" i="11"/>
  <c r="AB26" i="11"/>
  <c r="S26" i="11"/>
  <c r="AB33" i="11"/>
  <c r="S33" i="11"/>
  <c r="AB23" i="11"/>
  <c r="S23" i="11"/>
  <c r="S27" i="11"/>
  <c r="AB27" i="11"/>
  <c r="AC33" i="8"/>
  <c r="AC14" i="8"/>
  <c r="AC30" i="8"/>
  <c r="AC13" i="8"/>
  <c r="AC26" i="8"/>
  <c r="AC12" i="8"/>
  <c r="AC35" i="8"/>
  <c r="AC17" i="8"/>
  <c r="AC15" i="8"/>
  <c r="AC27" i="8"/>
  <c r="AC25" i="8"/>
  <c r="AC36" i="8"/>
  <c r="AC20" i="8"/>
  <c r="Y17" i="18"/>
  <c r="Y31" i="18"/>
  <c r="Y27" i="18"/>
  <c r="Y25" i="18"/>
  <c r="Y23" i="18"/>
  <c r="Y35" i="18"/>
  <c r="Y26" i="18"/>
  <c r="Y21" i="18"/>
  <c r="Y32" i="18"/>
  <c r="Y20" i="18"/>
  <c r="Y14" i="18"/>
  <c r="Y18" i="18"/>
  <c r="Y37" i="18"/>
  <c r="Y29" i="18"/>
  <c r="Y38" i="18"/>
  <c r="K25" i="8"/>
  <c r="K21" i="8"/>
  <c r="K15" i="8"/>
  <c r="K19" i="8"/>
  <c r="K24" i="8"/>
  <c r="K35" i="8"/>
  <c r="K13" i="8"/>
  <c r="K36" i="8"/>
  <c r="K18" i="8"/>
  <c r="K29" i="8"/>
  <c r="K23" i="8"/>
  <c r="K30" i="8"/>
  <c r="V30" i="58"/>
  <c r="AG30" i="58"/>
  <c r="V25" i="58"/>
  <c r="AG25" i="58"/>
  <c r="AG29" i="58"/>
  <c r="AP29" i="58" s="1"/>
  <c r="V29" i="58"/>
  <c r="AG39" i="58"/>
  <c r="AP39" i="58" s="1"/>
  <c r="V39" i="58"/>
  <c r="V23" i="58"/>
  <c r="AG23" i="58"/>
  <c r="V16" i="58"/>
  <c r="AG16" i="58"/>
  <c r="AG34" i="58"/>
  <c r="AP34" i="58" s="1"/>
  <c r="V34" i="58"/>
  <c r="V20" i="58"/>
  <c r="AG20" i="58"/>
  <c r="AP20" i="58" s="1"/>
  <c r="AG24" i="58"/>
  <c r="AP24" i="58" s="1"/>
  <c r="V24" i="58"/>
  <c r="V21" i="58"/>
  <c r="AG21" i="58"/>
  <c r="V22" i="58"/>
  <c r="AG22" i="58"/>
  <c r="AP22" i="58" s="1"/>
  <c r="AG28" i="58"/>
  <c r="AP28" i="58" s="1"/>
  <c r="V28" i="58"/>
  <c r="AD20" i="11"/>
  <c r="AD30" i="11"/>
  <c r="AD26" i="11"/>
  <c r="AD31" i="11"/>
  <c r="AD16" i="11"/>
  <c r="AD35" i="11"/>
  <c r="AD12" i="11"/>
  <c r="AD17" i="11"/>
  <c r="AD36" i="11"/>
  <c r="AD34" i="11"/>
  <c r="AD33" i="11"/>
  <c r="AD13" i="11"/>
  <c r="AD25" i="11"/>
  <c r="AD24" i="11"/>
  <c r="H34" i="27"/>
  <c r="H27" i="27"/>
  <c r="H25" i="27"/>
  <c r="H33" i="27"/>
  <c r="H39" i="27"/>
  <c r="H28" i="27"/>
  <c r="H14" i="27"/>
  <c r="H31" i="27"/>
  <c r="H26" i="27"/>
  <c r="H15" i="27"/>
  <c r="H32" i="27"/>
  <c r="H23" i="27"/>
  <c r="H36" i="27"/>
  <c r="H35" i="27"/>
  <c r="H13" i="27"/>
  <c r="R19" i="24"/>
  <c r="R17" i="24"/>
  <c r="R38" i="24"/>
  <c r="R24" i="24"/>
  <c r="R12" i="24"/>
  <c r="R26" i="24"/>
  <c r="R27" i="24"/>
  <c r="R25" i="24"/>
  <c r="R33" i="24"/>
  <c r="R20" i="24"/>
  <c r="R35" i="24"/>
  <c r="R15" i="24"/>
  <c r="R14" i="24"/>
  <c r="R36" i="24"/>
  <c r="R23" i="24"/>
  <c r="V39" i="51"/>
  <c r="AG39" i="51"/>
  <c r="AG24" i="51"/>
  <c r="V24" i="51"/>
  <c r="AG30" i="51"/>
  <c r="V30" i="51"/>
  <c r="AG17" i="51"/>
  <c r="V17" i="51"/>
  <c r="V15" i="51"/>
  <c r="AG15" i="51"/>
  <c r="AG12" i="51"/>
  <c r="V12" i="51"/>
  <c r="V32" i="51"/>
  <c r="AG32" i="51"/>
  <c r="V38" i="51"/>
  <c r="AG38" i="51"/>
  <c r="AG37" i="51"/>
  <c r="V37" i="51"/>
  <c r="V28" i="51"/>
  <c r="AG28" i="51"/>
  <c r="V29" i="51"/>
  <c r="AG29" i="51"/>
  <c r="AG23" i="51"/>
  <c r="V23" i="51"/>
  <c r="V35" i="51"/>
  <c r="AG35" i="51"/>
  <c r="V21" i="51"/>
  <c r="AG21" i="51"/>
  <c r="AP21" i="51" s="1"/>
  <c r="AG20" i="51"/>
  <c r="V20" i="51"/>
  <c r="AG19" i="51"/>
  <c r="V19" i="51"/>
  <c r="AH19" i="46"/>
  <c r="AH17" i="46"/>
  <c r="AH31" i="46"/>
  <c r="AH39" i="46"/>
  <c r="AH33" i="46"/>
  <c r="AH24" i="46"/>
  <c r="AH37" i="46"/>
  <c r="AH20" i="46"/>
  <c r="AH25" i="46"/>
  <c r="AH28" i="46"/>
  <c r="AH38" i="46"/>
  <c r="AH35" i="46"/>
  <c r="AH27" i="46"/>
  <c r="AH23" i="46"/>
  <c r="AH13" i="46"/>
  <c r="AC29" i="42"/>
  <c r="AC25" i="42"/>
  <c r="AC27" i="42"/>
  <c r="AC37" i="42"/>
  <c r="AC20" i="42"/>
  <c r="AC16" i="42"/>
  <c r="AC12" i="42"/>
  <c r="AC23" i="42"/>
  <c r="AC19" i="42"/>
  <c r="AC32" i="42"/>
  <c r="AC22" i="42"/>
  <c r="AC17" i="42"/>
  <c r="AC36" i="42"/>
  <c r="AC31" i="42"/>
  <c r="AC21" i="42"/>
  <c r="AG21" i="11"/>
  <c r="AG32" i="11"/>
  <c r="AG35" i="11"/>
  <c r="AG28" i="11"/>
  <c r="AG36" i="11"/>
  <c r="AG25" i="11"/>
  <c r="AG39" i="11"/>
  <c r="AG20" i="11"/>
  <c r="AG30" i="11"/>
  <c r="AG31" i="11"/>
  <c r="AG37" i="11"/>
  <c r="AG14" i="11"/>
  <c r="AG24" i="11"/>
  <c r="AH13" i="22"/>
  <c r="AH29" i="22"/>
  <c r="AH14" i="22"/>
  <c r="AH12" i="22"/>
  <c r="AH39" i="22"/>
  <c r="AH28" i="22"/>
  <c r="AH37" i="22"/>
  <c r="AH21" i="22"/>
  <c r="AH25" i="22"/>
  <c r="AH23" i="22"/>
  <c r="AH34" i="22"/>
  <c r="AH24" i="22"/>
  <c r="U20" i="27"/>
  <c r="N20" i="27"/>
  <c r="N34" i="27"/>
  <c r="U34" i="27"/>
  <c r="U25" i="27"/>
  <c r="N25" i="27"/>
  <c r="U23" i="27"/>
  <c r="N23" i="27"/>
  <c r="U29" i="27"/>
  <c r="N29" i="27"/>
  <c r="U30" i="27"/>
  <c r="N30" i="27"/>
  <c r="U24" i="27"/>
  <c r="N24" i="27"/>
  <c r="N35" i="27"/>
  <c r="U35" i="27"/>
  <c r="U12" i="27"/>
  <c r="N12" i="27"/>
  <c r="N22" i="27"/>
  <c r="U22" i="27"/>
  <c r="N15" i="27"/>
  <c r="U15" i="27"/>
  <c r="N13" i="27"/>
  <c r="U13" i="27"/>
  <c r="N16" i="27"/>
  <c r="U16" i="27"/>
  <c r="AI31" i="8"/>
  <c r="AI35" i="8"/>
  <c r="AI39" i="8"/>
  <c r="AI12" i="8"/>
  <c r="AI27" i="8"/>
  <c r="AI23" i="8"/>
  <c r="AI16" i="8"/>
  <c r="AI21" i="8"/>
  <c r="AI22" i="8"/>
  <c r="AI38" i="8"/>
  <c r="AI13" i="8"/>
  <c r="AI25" i="8"/>
  <c r="AB39" i="18"/>
  <c r="AB38" i="18"/>
  <c r="AB25" i="18"/>
  <c r="AB20" i="18"/>
  <c r="AB31" i="18"/>
  <c r="AB18" i="18"/>
  <c r="AB21" i="18"/>
  <c r="AB35" i="18"/>
  <c r="AB36" i="18"/>
  <c r="AB33" i="18"/>
  <c r="AB19" i="18"/>
  <c r="AB24" i="18"/>
  <c r="AB16" i="18"/>
  <c r="AB29" i="18"/>
  <c r="AO25" i="32"/>
  <c r="AO20" i="32"/>
  <c r="AO34" i="32"/>
  <c r="AO35" i="32"/>
  <c r="AO14" i="32"/>
  <c r="AO19" i="32"/>
  <c r="AO16" i="32"/>
  <c r="AO26" i="32"/>
  <c r="AO23" i="32"/>
  <c r="AO27" i="32"/>
  <c r="AO12" i="32"/>
  <c r="AO13" i="32"/>
  <c r="AO32" i="32"/>
  <c r="AO21" i="32"/>
  <c r="AO22" i="32"/>
  <c r="AL34" i="51"/>
  <c r="AL28" i="51"/>
  <c r="AL19" i="51"/>
  <c r="AL38" i="51"/>
  <c r="AL32" i="51"/>
  <c r="AL35" i="51"/>
  <c r="AL27" i="51"/>
  <c r="AL20" i="51"/>
  <c r="AL22" i="51"/>
  <c r="AL39" i="51"/>
  <c r="AL37" i="51"/>
  <c r="AL14" i="51"/>
  <c r="AL13" i="51"/>
  <c r="AL18" i="51"/>
  <c r="T32" i="24"/>
  <c r="T30" i="24"/>
  <c r="T33" i="24"/>
  <c r="T19" i="24"/>
  <c r="T36" i="24"/>
  <c r="T12" i="24"/>
  <c r="T23" i="24"/>
  <c r="T39" i="24"/>
  <c r="T37" i="24"/>
  <c r="T28" i="24"/>
  <c r="T34" i="24"/>
  <c r="T29" i="24"/>
  <c r="AC13" i="13"/>
  <c r="AC27" i="13"/>
  <c r="AC18" i="13"/>
  <c r="AC22" i="13"/>
  <c r="AC19" i="13"/>
  <c r="AC33" i="13"/>
  <c r="AC14" i="13"/>
  <c r="AC15" i="13"/>
  <c r="AC38" i="13"/>
  <c r="AC35" i="13"/>
  <c r="AC23" i="13"/>
  <c r="AC16" i="13"/>
  <c r="AC24" i="13"/>
  <c r="AC25" i="13"/>
  <c r="AC26" i="13"/>
  <c r="AC20" i="29"/>
  <c r="AC14" i="29"/>
  <c r="AC29" i="29"/>
  <c r="AC35" i="29"/>
  <c r="AC26" i="29"/>
  <c r="AC18" i="29"/>
  <c r="AC38" i="29"/>
  <c r="AC31" i="29"/>
  <c r="AC37" i="29"/>
  <c r="AC21" i="29"/>
  <c r="AC39" i="29"/>
  <c r="AC12" i="29"/>
  <c r="AC33" i="29"/>
  <c r="AC22" i="29"/>
  <c r="AL12" i="46"/>
  <c r="AL22" i="46"/>
  <c r="AL20" i="46"/>
  <c r="AL21" i="46"/>
  <c r="AL27" i="46"/>
  <c r="AL35" i="46"/>
  <c r="AL13" i="46"/>
  <c r="AL38" i="46"/>
  <c r="AL17" i="46"/>
  <c r="AL33" i="46"/>
  <c r="AL29" i="46"/>
  <c r="AL32" i="46"/>
  <c r="AL14" i="46"/>
  <c r="AN15" i="51"/>
  <c r="AN25" i="51"/>
  <c r="AN29" i="51"/>
  <c r="AN26" i="51"/>
  <c r="AN28" i="51"/>
  <c r="AN37" i="51"/>
  <c r="AN12" i="51"/>
  <c r="AN32" i="51"/>
  <c r="AN39" i="51"/>
  <c r="AN35" i="51"/>
  <c r="AN22" i="51"/>
  <c r="AN33" i="51"/>
  <c r="AN13" i="51"/>
  <c r="AN30" i="51"/>
  <c r="AN20" i="51"/>
  <c r="T24" i="13"/>
  <c r="AD24" i="13"/>
  <c r="AD32" i="13"/>
  <c r="T32" i="13"/>
  <c r="AD33" i="13"/>
  <c r="T33" i="13"/>
  <c r="AD28" i="13"/>
  <c r="T28" i="13"/>
  <c r="AD15" i="13"/>
  <c r="T15" i="13"/>
  <c r="AD19" i="13"/>
  <c r="T19" i="13"/>
  <c r="T27" i="13"/>
  <c r="AD27" i="13"/>
  <c r="T18" i="13"/>
  <c r="AD18" i="13"/>
  <c r="AD21" i="13"/>
  <c r="T21" i="13"/>
  <c r="T36" i="13"/>
  <c r="AD36" i="13"/>
  <c r="Z14" i="18"/>
  <c r="Z39" i="18"/>
  <c r="Z20" i="18"/>
  <c r="Z17" i="18"/>
  <c r="Z33" i="18"/>
  <c r="Z25" i="18"/>
  <c r="Z22" i="18"/>
  <c r="Z18" i="18"/>
  <c r="Z19" i="18"/>
  <c r="Z24" i="18"/>
  <c r="Z32" i="18"/>
  <c r="Z29" i="18"/>
  <c r="Z37" i="18"/>
  <c r="Z30" i="18"/>
  <c r="Z12" i="18"/>
  <c r="AF37" i="48"/>
  <c r="AF19" i="48"/>
  <c r="AF25" i="48"/>
  <c r="AF36" i="48"/>
  <c r="AF15" i="48"/>
  <c r="AF30" i="48"/>
  <c r="AF34" i="48"/>
  <c r="AF27" i="48"/>
  <c r="AF16" i="48"/>
  <c r="AF29" i="48"/>
  <c r="AF20" i="48"/>
  <c r="AF13" i="48"/>
  <c r="AF38" i="48"/>
  <c r="AF21" i="48"/>
  <c r="AE36" i="42"/>
  <c r="AE39" i="42"/>
  <c r="AE35" i="42"/>
  <c r="AE37" i="42"/>
  <c r="AE26" i="42"/>
  <c r="AE34" i="42"/>
  <c r="AE16" i="42"/>
  <c r="AE29" i="42"/>
  <c r="AE27" i="42"/>
  <c r="AE15" i="42"/>
  <c r="AE21" i="42"/>
  <c r="AE22" i="42"/>
  <c r="AI17" i="55"/>
  <c r="AI23" i="55"/>
  <c r="AI38" i="55"/>
  <c r="AI30" i="55"/>
  <c r="AI36" i="55"/>
  <c r="AI32" i="55"/>
  <c r="AI31" i="55"/>
  <c r="AI13" i="55"/>
  <c r="AI14" i="55"/>
  <c r="AI33" i="55"/>
  <c r="AI16" i="55"/>
  <c r="AI35" i="55"/>
  <c r="AI26" i="55"/>
  <c r="AI34" i="55"/>
  <c r="AI39" i="55"/>
  <c r="AK36" i="42"/>
  <c r="AK26" i="42"/>
  <c r="AK22" i="42"/>
  <c r="AK30" i="42"/>
  <c r="AK24" i="42"/>
  <c r="AK23" i="42"/>
  <c r="AK32" i="42"/>
  <c r="AK27" i="42"/>
  <c r="AK16" i="42"/>
  <c r="AK14" i="42"/>
  <c r="AK35" i="42"/>
  <c r="AK34" i="42"/>
  <c r="AK25" i="42"/>
  <c r="AH14" i="11"/>
  <c r="AH22" i="11"/>
  <c r="AH15" i="11"/>
  <c r="AH39" i="11"/>
  <c r="AH29" i="11"/>
  <c r="AH36" i="11"/>
  <c r="AH23" i="11"/>
  <c r="AH13" i="11"/>
  <c r="AH12" i="11"/>
  <c r="AH16" i="11"/>
  <c r="AH32" i="11"/>
  <c r="AH35" i="11"/>
  <c r="AH33" i="11"/>
  <c r="AH26" i="11"/>
  <c r="K38" i="42"/>
  <c r="K37" i="42"/>
  <c r="K32" i="42"/>
  <c r="K26" i="42"/>
  <c r="K12" i="42"/>
  <c r="K16" i="42"/>
  <c r="K31" i="42"/>
  <c r="K23" i="42"/>
  <c r="K27" i="42"/>
  <c r="K36" i="42"/>
  <c r="K34" i="42"/>
  <c r="K21" i="42"/>
  <c r="K29" i="42"/>
  <c r="K33" i="42"/>
  <c r="AI21" i="32"/>
  <c r="AI15" i="32"/>
  <c r="AI36" i="32"/>
  <c r="AI17" i="32"/>
  <c r="AI20" i="32"/>
  <c r="AI22" i="32"/>
  <c r="AI39" i="32"/>
  <c r="AI32" i="32"/>
  <c r="AI31" i="32"/>
  <c r="AI27" i="32"/>
  <c r="AI26" i="32"/>
  <c r="AI38" i="32"/>
  <c r="AF26" i="13"/>
  <c r="AF29" i="13"/>
  <c r="AF16" i="13"/>
  <c r="AF15" i="13"/>
  <c r="AF14" i="13"/>
  <c r="AF23" i="13"/>
  <c r="AF33" i="13"/>
  <c r="AF17" i="13"/>
  <c r="AF28" i="13"/>
  <c r="AF19" i="13"/>
  <c r="AF32" i="13"/>
  <c r="AF18" i="13"/>
  <c r="AF21" i="13"/>
  <c r="AF38" i="13"/>
  <c r="AF24" i="13"/>
  <c r="AF30" i="13"/>
  <c r="AP30" i="44" l="1"/>
  <c r="AP20" i="44"/>
  <c r="V17" i="14"/>
  <c r="AL17" i="8"/>
  <c r="AP13" i="44"/>
  <c r="Z12" i="27"/>
  <c r="Z24" i="27"/>
  <c r="Z30" i="27"/>
  <c r="Z29" i="27"/>
  <c r="Z23" i="27"/>
  <c r="Z25" i="27"/>
  <c r="Z20" i="27"/>
  <c r="AI27" i="11"/>
  <c r="AL17" i="22"/>
  <c r="AL19" i="22"/>
  <c r="AL20" i="22"/>
  <c r="AL15" i="22"/>
  <c r="AL31" i="22"/>
  <c r="AL16" i="22"/>
  <c r="AV14" i="16"/>
  <c r="AV22" i="16"/>
  <c r="AV21" i="16"/>
  <c r="AV20" i="16"/>
  <c r="V29" i="14"/>
  <c r="AT34" i="20"/>
  <c r="AT29" i="20"/>
  <c r="V13" i="24"/>
  <c r="V12" i="25"/>
  <c r="V24" i="25"/>
  <c r="AP23" i="44"/>
  <c r="AL36" i="13"/>
  <c r="AL27" i="13"/>
  <c r="Z16" i="27"/>
  <c r="Z13" i="27"/>
  <c r="Z15" i="27"/>
  <c r="Z22" i="27"/>
  <c r="Z35" i="27"/>
  <c r="Z34" i="27"/>
  <c r="AP23" i="51"/>
  <c r="AP17" i="51"/>
  <c r="AP24" i="51"/>
  <c r="AP21" i="58"/>
  <c r="AP16" i="58"/>
  <c r="AP23" i="58"/>
  <c r="AP25" i="58"/>
  <c r="AP30" i="58"/>
  <c r="AI18" i="11"/>
  <c r="AL35" i="22"/>
  <c r="AL27" i="22"/>
  <c r="AP28" i="32"/>
  <c r="AV33" i="16"/>
  <c r="AV18" i="16"/>
  <c r="AV31" i="16"/>
  <c r="AV37" i="16"/>
  <c r="AV29" i="16"/>
  <c r="AV27" i="16"/>
  <c r="AP27" i="44"/>
  <c r="AP14" i="44"/>
  <c r="AP19" i="44"/>
  <c r="AP15" i="44"/>
  <c r="AP39" i="44"/>
  <c r="AP16" i="44"/>
  <c r="R31" i="40"/>
  <c r="V18" i="14"/>
  <c r="V39" i="14"/>
  <c r="V21" i="14"/>
  <c r="V27" i="14"/>
  <c r="V37" i="14"/>
  <c r="V16" i="14"/>
  <c r="R20" i="36"/>
  <c r="R22" i="36"/>
  <c r="R16" i="36"/>
  <c r="R38" i="36"/>
  <c r="R21" i="36"/>
  <c r="AH32" i="34"/>
  <c r="AL37" i="8"/>
  <c r="AL28" i="8"/>
  <c r="AL18" i="8"/>
  <c r="AL33" i="8"/>
  <c r="AD16" i="29"/>
  <c r="AD24" i="29"/>
  <c r="AP23" i="57"/>
  <c r="AP24" i="57"/>
  <c r="AP13" i="57"/>
  <c r="AP29" i="57"/>
  <c r="AP33" i="57"/>
  <c r="AP22" i="57"/>
  <c r="AP26" i="57"/>
  <c r="V26" i="25"/>
  <c r="V31" i="25"/>
  <c r="V27" i="25"/>
  <c r="AP16" i="53"/>
  <c r="AL12" i="6"/>
  <c r="AL25" i="6"/>
  <c r="AL12" i="55"/>
  <c r="AP16" i="4"/>
  <c r="AP12" i="4"/>
  <c r="Z36" i="27"/>
  <c r="AP13" i="58"/>
  <c r="AP33" i="58"/>
  <c r="AP36" i="58"/>
  <c r="AP37" i="44"/>
  <c r="V14" i="14"/>
  <c r="V19" i="14"/>
  <c r="V26" i="14"/>
  <c r="R27" i="36"/>
  <c r="R13" i="36"/>
  <c r="R23" i="36"/>
  <c r="R26" i="36"/>
  <c r="AP20" i="57"/>
  <c r="AP14" i="57"/>
  <c r="AP30" i="57"/>
  <c r="AP25" i="57"/>
  <c r="AP15" i="57"/>
  <c r="AP18" i="57"/>
  <c r="Z19" i="27"/>
  <c r="AV26" i="16"/>
  <c r="AV36" i="16"/>
  <c r="AL21" i="13"/>
  <c r="AL19" i="13"/>
  <c r="AL15" i="13"/>
  <c r="AL28" i="13"/>
  <c r="AL33" i="13"/>
  <c r="AL32" i="13"/>
  <c r="AP35" i="51"/>
  <c r="AP29" i="51"/>
  <c r="AP28" i="51"/>
  <c r="AP38" i="51"/>
  <c r="AP32" i="51"/>
  <c r="AP15" i="51"/>
  <c r="AP39" i="51"/>
  <c r="AI21" i="11"/>
  <c r="AI29" i="11"/>
  <c r="AI15" i="11"/>
  <c r="AL29" i="22"/>
  <c r="AL12" i="22"/>
  <c r="AP17" i="32"/>
  <c r="AP27" i="32"/>
  <c r="AP13" i="32"/>
  <c r="AP38" i="32"/>
  <c r="AP31" i="32"/>
  <c r="AP37" i="32"/>
  <c r="R27" i="40"/>
  <c r="R19" i="40"/>
  <c r="R35" i="40"/>
  <c r="R36" i="40"/>
  <c r="AH19" i="34"/>
  <c r="AH22" i="34"/>
  <c r="AH39" i="34"/>
  <c r="AH27" i="34"/>
  <c r="AH15" i="34"/>
  <c r="AH17" i="34"/>
  <c r="AH31" i="34"/>
  <c r="AP28" i="46"/>
  <c r="AP39" i="46"/>
  <c r="AP19" i="46"/>
  <c r="AP14" i="46"/>
  <c r="AT26" i="20"/>
  <c r="AT28" i="20"/>
  <c r="AT20" i="20"/>
  <c r="AL18" i="13"/>
  <c r="AL24" i="13"/>
  <c r="AP19" i="51"/>
  <c r="AP20" i="51"/>
  <c r="AP37" i="51"/>
  <c r="AP12" i="51"/>
  <c r="AP30" i="51"/>
  <c r="AI23" i="11"/>
  <c r="AI33" i="11"/>
  <c r="AI26" i="11"/>
  <c r="AI24" i="11"/>
  <c r="AI20" i="11"/>
  <c r="AI12" i="11"/>
  <c r="AI25" i="11"/>
  <c r="AI35" i="11"/>
  <c r="AL23" i="22"/>
  <c r="AL21" i="22"/>
  <c r="AL39" i="22"/>
  <c r="AL34" i="22"/>
  <c r="AP36" i="32"/>
  <c r="AP32" i="32"/>
  <c r="AP25" i="32"/>
  <c r="AP15" i="32"/>
  <c r="AP12" i="32"/>
  <c r="R15" i="40"/>
  <c r="R18" i="40"/>
  <c r="AH30" i="34"/>
  <c r="AH23" i="34"/>
  <c r="AH25" i="34"/>
  <c r="AH24" i="34"/>
  <c r="AH34" i="34"/>
  <c r="AH33" i="34"/>
  <c r="AP23" i="46"/>
  <c r="AP29" i="46"/>
  <c r="AP16" i="46"/>
  <c r="AP17" i="46"/>
  <c r="AP37" i="46"/>
  <c r="AP27" i="46"/>
  <c r="AP35" i="46"/>
  <c r="AL31" i="8"/>
  <c r="AL35" i="8"/>
  <c r="AL39" i="8"/>
  <c r="AL12" i="8"/>
  <c r="AT18" i="20"/>
  <c r="AT32" i="20"/>
  <c r="AT36" i="20"/>
  <c r="AT33" i="20"/>
  <c r="AT21" i="20"/>
  <c r="AT37" i="20"/>
  <c r="AT30" i="20"/>
  <c r="AD35" i="29"/>
  <c r="AD15" i="29"/>
  <c r="AD32" i="29"/>
  <c r="AD37" i="29"/>
  <c r="AD31" i="29"/>
  <c r="AD39" i="29"/>
  <c r="V27" i="24"/>
  <c r="V32" i="24"/>
  <c r="V29" i="24"/>
  <c r="V19" i="24"/>
  <c r="V35" i="25"/>
  <c r="V32" i="25"/>
  <c r="V28" i="25"/>
  <c r="V17" i="25"/>
  <c r="AD23" i="18"/>
  <c r="AD37" i="18"/>
  <c r="AD15" i="18"/>
  <c r="AD26" i="18"/>
  <c r="AD25" i="18"/>
  <c r="AD33" i="18"/>
  <c r="AD32" i="18"/>
  <c r="AD12" i="18"/>
  <c r="AP22" i="53"/>
  <c r="AP21" i="53"/>
  <c r="AL13" i="6"/>
  <c r="AL21" i="6"/>
  <c r="AL28" i="6"/>
  <c r="AL36" i="6"/>
  <c r="AP13" i="48"/>
  <c r="AP19" i="48"/>
  <c r="AP34" i="48"/>
  <c r="AP39" i="48"/>
  <c r="AP29" i="48"/>
  <c r="AP17" i="48"/>
  <c r="AP38" i="48"/>
  <c r="AL21" i="55"/>
  <c r="AL37" i="55"/>
  <c r="AL16" i="55"/>
  <c r="AL22" i="55"/>
  <c r="AL25" i="55"/>
  <c r="AL19" i="55"/>
  <c r="AP34" i="4"/>
  <c r="AP21" i="4"/>
  <c r="AP30" i="4"/>
  <c r="AP15" i="4"/>
  <c r="AP32" i="4"/>
  <c r="AP36" i="4"/>
  <c r="AP24" i="4"/>
  <c r="AL38" i="42"/>
  <c r="AL24" i="42"/>
  <c r="AL36" i="42"/>
  <c r="AL26" i="42"/>
  <c r="AL22" i="42"/>
  <c r="AL26" i="13"/>
  <c r="AL20" i="13"/>
  <c r="AL35" i="13"/>
  <c r="AL14" i="13"/>
  <c r="AL25" i="13"/>
  <c r="AL22" i="13"/>
  <c r="AL12" i="13"/>
  <c r="AL23" i="13"/>
  <c r="AL38" i="13"/>
  <c r="AL16" i="13"/>
  <c r="AL39" i="13"/>
  <c r="Z38" i="27"/>
  <c r="Z39" i="27"/>
  <c r="Z28" i="27"/>
  <c r="Z18" i="27"/>
  <c r="Z26" i="27"/>
  <c r="Z31" i="27"/>
  <c r="Z21" i="27"/>
  <c r="Z14" i="27"/>
  <c r="AP31" i="51"/>
  <c r="AP36" i="51"/>
  <c r="AP26" i="51"/>
  <c r="AP14" i="51"/>
  <c r="AP13" i="51"/>
  <c r="AP34" i="51"/>
  <c r="AP31" i="58"/>
  <c r="AP17" i="58"/>
  <c r="AP19" i="58"/>
  <c r="AP38" i="58"/>
  <c r="AP37" i="58"/>
  <c r="AP12" i="58"/>
  <c r="AP18" i="58"/>
  <c r="AI13" i="11"/>
  <c r="AI16" i="11"/>
  <c r="AI32" i="11"/>
  <c r="AI36" i="11"/>
  <c r="AI30" i="11"/>
  <c r="AI38" i="11"/>
  <c r="AI37" i="11"/>
  <c r="AI34" i="11"/>
  <c r="AL26" i="22"/>
  <c r="AL36" i="22"/>
  <c r="AL13" i="22"/>
  <c r="AL24" i="22"/>
  <c r="AL25" i="22"/>
  <c r="AL37" i="22"/>
  <c r="AL30" i="22"/>
  <c r="AP26" i="32"/>
  <c r="AP14" i="32"/>
  <c r="AP21" i="32"/>
  <c r="AP35" i="32"/>
  <c r="AP22" i="32"/>
  <c r="AP30" i="32"/>
  <c r="AP16" i="32"/>
  <c r="AP29" i="32"/>
  <c r="AV19" i="16"/>
  <c r="AV13" i="16"/>
  <c r="AV16" i="16"/>
  <c r="AV15" i="16"/>
  <c r="AV24" i="16"/>
  <c r="AP31" i="44"/>
  <c r="AP25" i="44"/>
  <c r="AP24" i="44"/>
  <c r="AP17" i="44"/>
  <c r="AP28" i="44"/>
  <c r="R23" i="40"/>
  <c r="R37" i="40"/>
  <c r="R39" i="40"/>
  <c r="R38" i="40"/>
  <c r="R33" i="40"/>
  <c r="R25" i="40"/>
  <c r="R17" i="40"/>
  <c r="V23" i="14"/>
  <c r="V13" i="14"/>
  <c r="V33" i="14"/>
  <c r="V24" i="14"/>
  <c r="V25" i="14"/>
  <c r="AH29" i="34"/>
  <c r="AH28" i="34"/>
  <c r="AH13" i="34"/>
  <c r="AH12" i="34"/>
  <c r="AH18" i="34"/>
  <c r="AH16" i="34"/>
  <c r="AH35" i="34"/>
  <c r="AP38" i="46"/>
  <c r="AP32" i="46"/>
  <c r="AP25" i="46"/>
  <c r="AP30" i="46"/>
  <c r="AP20" i="46"/>
  <c r="AL36" i="8"/>
  <c r="AL15" i="8"/>
  <c r="AL24" i="8"/>
  <c r="AL34" i="8"/>
  <c r="AL29" i="8"/>
  <c r="AL16" i="8"/>
  <c r="AL19" i="8"/>
  <c r="AL30" i="8"/>
  <c r="AL25" i="8"/>
  <c r="AT16" i="20"/>
  <c r="AT39" i="20"/>
  <c r="AT24" i="20"/>
  <c r="AT38" i="20"/>
  <c r="AT19" i="20"/>
  <c r="AT14" i="20"/>
  <c r="AT35" i="20"/>
  <c r="AD28" i="29"/>
  <c r="AD12" i="29"/>
  <c r="AD29" i="29"/>
  <c r="AD33" i="29"/>
  <c r="V23" i="24"/>
  <c r="V25" i="24"/>
  <c r="V16" i="24"/>
  <c r="V36" i="24"/>
  <c r="V39" i="25"/>
  <c r="V38" i="25"/>
  <c r="V21" i="25"/>
  <c r="V20" i="25"/>
  <c r="V36" i="25"/>
  <c r="V19" i="25"/>
  <c r="V25" i="25"/>
  <c r="AD35" i="18"/>
  <c r="AD13" i="18"/>
  <c r="AD29" i="18"/>
  <c r="AD19" i="18"/>
  <c r="AD24" i="18"/>
  <c r="AD17" i="18"/>
  <c r="AD18" i="18"/>
  <c r="AP35" i="53"/>
  <c r="AP25" i="53"/>
  <c r="AP24" i="53"/>
  <c r="AP12" i="53"/>
  <c r="AP19" i="53"/>
  <c r="AL31" i="6"/>
  <c r="AL18" i="6"/>
  <c r="AL32" i="6"/>
  <c r="AL19" i="6"/>
  <c r="AL23" i="6"/>
  <c r="AL24" i="6"/>
  <c r="AL20" i="6"/>
  <c r="AL26" i="6"/>
  <c r="AL27" i="6"/>
  <c r="AP18" i="48"/>
  <c r="AP32" i="48"/>
  <c r="AP12" i="48"/>
  <c r="AP35" i="48"/>
  <c r="AP24" i="48"/>
  <c r="AP36" i="48"/>
  <c r="AL20" i="55"/>
  <c r="AL38" i="55"/>
  <c r="AL15" i="55"/>
  <c r="AL31" i="55"/>
  <c r="AL36" i="55"/>
  <c r="AP29" i="4"/>
  <c r="AP20" i="4"/>
  <c r="AP26" i="4"/>
  <c r="AP33" i="4"/>
  <c r="AP31" i="4"/>
  <c r="AP25" i="4"/>
  <c r="AP19" i="4"/>
  <c r="AL12" i="42"/>
  <c r="AL23" i="42"/>
  <c r="AL31" i="42"/>
  <c r="AL13" i="42"/>
  <c r="AL16" i="42"/>
  <c r="AL25" i="42"/>
  <c r="AL27" i="42"/>
  <c r="AL17" i="42"/>
  <c r="AL29" i="42"/>
  <c r="AT17" i="20"/>
  <c r="AT27" i="20"/>
  <c r="AT23" i="20"/>
  <c r="AT25" i="20"/>
  <c r="AT13" i="20"/>
  <c r="AD38" i="29"/>
  <c r="AD26" i="29"/>
  <c r="AD27" i="29"/>
  <c r="AD22" i="29"/>
  <c r="AD20" i="29"/>
  <c r="V34" i="24"/>
  <c r="V33" i="24"/>
  <c r="V12" i="24"/>
  <c r="V15" i="24"/>
  <c r="V38" i="24"/>
  <c r="V18" i="24"/>
  <c r="V31" i="24"/>
  <c r="V39" i="24"/>
  <c r="V13" i="25"/>
  <c r="V16" i="25"/>
  <c r="V30" i="25"/>
  <c r="V29" i="25"/>
  <c r="AD16" i="18"/>
  <c r="AD22" i="18"/>
  <c r="AD27" i="18"/>
  <c r="AD30" i="18"/>
  <c r="AD14" i="18"/>
  <c r="AD36" i="18"/>
  <c r="AD20" i="18"/>
  <c r="AP39" i="53"/>
  <c r="AP23" i="53"/>
  <c r="AP20" i="53"/>
  <c r="AP26" i="53"/>
  <c r="AP28" i="53"/>
  <c r="AP27" i="53"/>
  <c r="AP13" i="53"/>
  <c r="AP36" i="53"/>
  <c r="AP34" i="53"/>
  <c r="AP17" i="53"/>
  <c r="AP30" i="53"/>
  <c r="AP32" i="53"/>
  <c r="AP15" i="53"/>
  <c r="AL22" i="6"/>
  <c r="AL37" i="6"/>
  <c r="AL17" i="6"/>
  <c r="AL39" i="6"/>
  <c r="AP27" i="48"/>
  <c r="AP14" i="48"/>
  <c r="AP15" i="48"/>
  <c r="AP21" i="48"/>
  <c r="AL33" i="55"/>
  <c r="AL39" i="55"/>
  <c r="AL29" i="55"/>
  <c r="AL28" i="55"/>
  <c r="AL24" i="55"/>
  <c r="AL26" i="55"/>
  <c r="AL35" i="55"/>
  <c r="AP39" i="4"/>
  <c r="AP23" i="4"/>
  <c r="AP28" i="4"/>
  <c r="AP38" i="4"/>
  <c r="AL14" i="42"/>
  <c r="AL35" i="42"/>
  <c r="AL37" i="42"/>
  <c r="AL19" i="42"/>
  <c r="AL21" i="42"/>
  <c r="AL33" i="42"/>
  <c r="AL15" i="42"/>
  <c r="AL28" i="42"/>
  <c r="AL34" i="42"/>
  <c r="AL20" i="42"/>
  <c r="AL32" i="42"/>
  <c r="AL17" i="13"/>
  <c r="AL31" i="13"/>
  <c r="AL34" i="13"/>
  <c r="AL13" i="13"/>
  <c r="AL37" i="13"/>
  <c r="AL30" i="13"/>
  <c r="AL29" i="13"/>
  <c r="Z32" i="27"/>
  <c r="Z17" i="27"/>
  <c r="Z37" i="27"/>
  <c r="Z27" i="27"/>
  <c r="AP16" i="51"/>
  <c r="AP18" i="51"/>
  <c r="AP25" i="51"/>
  <c r="AP33" i="51"/>
  <c r="AP22" i="51"/>
  <c r="AP27" i="51"/>
  <c r="AP32" i="58"/>
  <c r="AP35" i="58"/>
  <c r="AP15" i="58"/>
  <c r="AP27" i="58"/>
  <c r="AI17" i="11"/>
  <c r="AI14" i="11"/>
  <c r="AI31" i="11"/>
  <c r="AI39" i="11"/>
  <c r="AI19" i="11"/>
  <c r="AI28" i="11"/>
  <c r="AI22" i="11"/>
  <c r="AL28" i="22"/>
  <c r="AL18" i="22"/>
  <c r="AL14" i="22"/>
  <c r="AL22" i="22"/>
  <c r="AL33" i="22"/>
  <c r="AL38" i="22"/>
  <c r="AL32" i="22"/>
  <c r="AP41" i="32"/>
  <c r="AP33" i="32"/>
  <c r="AP24" i="32"/>
  <c r="AP23" i="32"/>
  <c r="AP19" i="32"/>
  <c r="AP20" i="32"/>
  <c r="AP39" i="32"/>
  <c r="AP34" i="32"/>
  <c r="AV28" i="16"/>
  <c r="AV25" i="16"/>
  <c r="AV39" i="16"/>
  <c r="AV32" i="16"/>
  <c r="AV30" i="16"/>
  <c r="AV34" i="16"/>
  <c r="AV17" i="16"/>
  <c r="AV38" i="16"/>
  <c r="AV35" i="16"/>
  <c r="AP21" i="44"/>
  <c r="AP36" i="44"/>
  <c r="AP33" i="44"/>
  <c r="AP18" i="44"/>
  <c r="AP12" i="44"/>
  <c r="R28" i="40"/>
  <c r="R34" i="40"/>
  <c r="R26" i="40"/>
  <c r="R30" i="40"/>
  <c r="R24" i="40"/>
  <c r="R32" i="40"/>
  <c r="R16" i="40"/>
  <c r="R13" i="40"/>
  <c r="V12" i="14"/>
  <c r="V32" i="14"/>
  <c r="V30" i="14"/>
  <c r="V34" i="14"/>
  <c r="V15" i="14"/>
  <c r="V36" i="14"/>
  <c r="V35" i="14"/>
  <c r="AH36" i="34"/>
  <c r="AH21" i="34"/>
  <c r="AH20" i="34"/>
  <c r="AH37" i="34"/>
  <c r="AH26" i="34"/>
  <c r="AH14" i="34"/>
  <c r="AH38" i="34"/>
  <c r="AP22" i="46"/>
  <c r="AP12" i="46"/>
  <c r="AP24" i="46"/>
  <c r="AP34" i="46"/>
  <c r="AP18" i="46"/>
  <c r="AP33" i="46"/>
  <c r="AP21" i="46"/>
  <c r="AP15" i="46"/>
  <c r="AP31" i="46"/>
  <c r="AP13" i="46"/>
  <c r="AP26" i="46"/>
  <c r="AL27" i="8"/>
  <c r="AL22" i="8"/>
  <c r="AL23" i="8"/>
  <c r="AL38" i="8"/>
  <c r="AL13" i="8"/>
  <c r="AL20" i="8"/>
  <c r="AL21" i="8"/>
  <c r="AL14" i="8"/>
  <c r="AT31" i="20"/>
  <c r="AT22" i="20"/>
  <c r="AT15" i="20"/>
  <c r="AT12" i="20"/>
  <c r="AD34" i="29"/>
  <c r="AD18" i="29"/>
  <c r="AD30" i="29"/>
  <c r="AD13" i="29"/>
  <c r="AD14" i="29"/>
  <c r="AD21" i="29"/>
  <c r="AD19" i="29"/>
  <c r="AD23" i="29"/>
  <c r="AD17" i="29"/>
  <c r="AD36" i="29"/>
  <c r="V14" i="24"/>
  <c r="V37" i="24"/>
  <c r="V30" i="24"/>
  <c r="V26" i="24"/>
  <c r="V24" i="24"/>
  <c r="V17" i="24"/>
  <c r="V20" i="24"/>
  <c r="V28" i="24"/>
  <c r="V33" i="25"/>
  <c r="V14" i="25"/>
  <c r="V37" i="25"/>
  <c r="V23" i="25"/>
  <c r="V22" i="25"/>
  <c r="V34" i="25"/>
  <c r="AD21" i="18"/>
  <c r="AD34" i="18"/>
  <c r="AD31" i="18"/>
  <c r="AD39" i="18"/>
  <c r="AD38" i="18"/>
  <c r="AD28" i="18"/>
  <c r="AP38" i="53"/>
  <c r="AP18" i="53"/>
  <c r="AP33" i="53"/>
  <c r="AP37" i="53"/>
  <c r="AP31" i="53"/>
  <c r="AP14" i="53"/>
  <c r="AL29" i="6"/>
  <c r="AL38" i="6"/>
  <c r="AL34" i="6"/>
  <c r="AL15" i="6"/>
  <c r="AL14" i="6"/>
  <c r="AL33" i="6"/>
  <c r="AL35" i="6"/>
  <c r="AP37" i="48"/>
  <c r="AP22" i="48"/>
  <c r="AP33" i="48"/>
  <c r="AP28" i="48"/>
  <c r="AP20" i="48"/>
  <c r="AP31" i="48"/>
  <c r="AP16" i="48"/>
  <c r="AP25" i="48"/>
  <c r="AP30" i="48"/>
  <c r="AL30" i="55"/>
  <c r="AL32" i="55"/>
  <c r="AL13" i="55"/>
  <c r="AL23" i="55"/>
  <c r="AL14" i="55"/>
  <c r="AL18" i="55"/>
  <c r="AL34" i="55"/>
  <c r="AL27" i="55"/>
  <c r="AL17" i="55"/>
  <c r="AP27" i="4"/>
  <c r="AP13" i="4"/>
  <c r="AP18" i="4"/>
  <c r="AP14" i="4"/>
  <c r="AP35" i="4"/>
  <c r="AL30" i="42"/>
  <c r="AL39" i="42"/>
  <c r="AL18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Gniffke, Patrick</author>
  </authors>
  <commentList>
    <comment ref="B3" authorId="0" shapeId="0" xr:uid="{00000000-0006-0000-3C00-000001000000}">
      <text>
        <r>
          <rPr>
            <b/>
            <sz val="9"/>
            <color indexed="81"/>
            <rFont val="Segoe UI"/>
            <charset val="1"/>
          </rPr>
          <t>Gniffke, Patrick:</t>
        </r>
        <r>
          <rPr>
            <sz val="9"/>
            <color indexed="81"/>
            <rFont val="Segoe UI"/>
            <charset val="1"/>
          </rPr>
          <t xml:space="preserve">
Aktivitätsdaten nur aus CRF-Tabellen da speziell gefiltert um Doppelzählungen zu vermeiden</t>
        </r>
      </text>
    </comment>
  </commentList>
</comments>
</file>

<file path=xl/sharedStrings.xml><?xml version="1.0" encoding="utf-8"?>
<sst xmlns="http://schemas.openxmlformats.org/spreadsheetml/2006/main" count="7711" uniqueCount="214">
  <si>
    <t>Kopfzeile 10</t>
  </si>
  <si>
    <t>Kopfzeile 11</t>
  </si>
  <si>
    <t>Kopfzeile 12</t>
  </si>
  <si>
    <t>Kopfzeile 13</t>
  </si>
  <si>
    <t>Kopfzeile 14</t>
  </si>
  <si>
    <t>Kopfzeile 15</t>
  </si>
  <si>
    <t>Kopfzeile 16</t>
  </si>
  <si>
    <t>Kopfzeile 17</t>
  </si>
  <si>
    <t>Kopfzeile 18</t>
  </si>
  <si>
    <t>Kopfzeile 19</t>
  </si>
  <si>
    <t>Kopfzeile 20</t>
  </si>
  <si>
    <t>*Fußnote</t>
  </si>
  <si>
    <t>Quelle: Umweltbundesamt</t>
  </si>
  <si>
    <t>Filter 1</t>
  </si>
  <si>
    <t>Filter 2</t>
  </si>
  <si>
    <t>Filter 3</t>
  </si>
  <si>
    <t>Filter 4</t>
  </si>
  <si>
    <t>Filter 5</t>
  </si>
  <si>
    <t>Einheit</t>
  </si>
  <si>
    <t>Wertetyp=EM</t>
  </si>
  <si>
    <t>QG=QG~1 A 1</t>
  </si>
  <si>
    <t>Wertetyp=AR</t>
  </si>
  <si>
    <t>TJ</t>
  </si>
  <si>
    <t>Braunkohlen</t>
  </si>
  <si>
    <t>Steinkohlen</t>
  </si>
  <si>
    <t>Öl</t>
  </si>
  <si>
    <t>Erdgas</t>
  </si>
  <si>
    <t>Gichtgas</t>
  </si>
  <si>
    <t>Sonstige Gase</t>
  </si>
  <si>
    <t>Fossiler Müll und andere Energieträger</t>
  </si>
  <si>
    <t>Biogene Brennstoffe</t>
  </si>
  <si>
    <t>Summe</t>
  </si>
  <si>
    <t>Schadstoff=CO2</t>
  </si>
  <si>
    <t>Rauchgasreinigung</t>
  </si>
  <si>
    <t>QG=OEKW REA</t>
  </si>
  <si>
    <t>Tabelle 3-2: CO2-Emissionen der Kraftwerke der Energiewirtschaft (Anlagenkonzept)</t>
  </si>
  <si>
    <t>Material=Szenarien_1A1/1A2~BRK</t>
  </si>
  <si>
    <t>Material=Szenarien_1A1/1A2~STK</t>
  </si>
  <si>
    <t>Material=Szenarien_1A1/1A2~MINERALOEL</t>
  </si>
  <si>
    <t>Material=Szenarien_1A1/1A2~EG</t>
  </si>
  <si>
    <t>Material=Szenarien_1A1/1A2~GIG</t>
  </si>
  <si>
    <t>Material=Szenarien_1A1/1A2~Biomass,BG,FLBM</t>
  </si>
  <si>
    <t>QG=Szenarien_Quellgruppen~OeKW,RKW,UebrUmKW</t>
  </si>
  <si>
    <t>Material=Szenarien_1A1/1A2~BRG,RAG,SG</t>
  </si>
  <si>
    <t>Summe (ohne Biogene Brennstoffe)</t>
  </si>
  <si>
    <t>Jahr</t>
  </si>
  <si>
    <t>CO2</t>
  </si>
  <si>
    <t>CH4</t>
  </si>
  <si>
    <t>N2O</t>
  </si>
  <si>
    <t>THG</t>
  </si>
  <si>
    <t>Schadstoff=CH4</t>
  </si>
  <si>
    <t>Schadstoff=N2O</t>
  </si>
  <si>
    <t>GWP CH4:</t>
  </si>
  <si>
    <t>GWP N2O:</t>
  </si>
  <si>
    <t>Mt</t>
  </si>
  <si>
    <t>Mt CO2-äqui.</t>
  </si>
  <si>
    <t>QG=Szenarien_Quellgruppen~OeHW,RHKW,UebrUmWErz</t>
  </si>
  <si>
    <t>Summe (ohne CO2 aus Biogenen Brennstoffen)</t>
  </si>
  <si>
    <t>Biogene Brennstoffe (ohne CO2)</t>
  </si>
  <si>
    <t>QG=Szenarien_Quellgruppen~OeHW</t>
  </si>
  <si>
    <t>Tabelle 3-6: CO2-Emissionen der öffentlichen Wärmeerzeugung</t>
  </si>
  <si>
    <t>Tabelle 3-4: CO2-Emissionen der gesamten Wärmeerzeugung</t>
  </si>
  <si>
    <t>Tabelle 3-7: Brennstoffeinsatz und Treibhausgas-Emissionen des Pipelinetransports</t>
  </si>
  <si>
    <t>Brennstoffeinsatz</t>
  </si>
  <si>
    <t>CO2-Emissionen</t>
  </si>
  <si>
    <t>CH4-Emissionen</t>
  </si>
  <si>
    <t>N2O-Emissionen</t>
  </si>
  <si>
    <t>THG-Emissionen</t>
  </si>
  <si>
    <t>GWP CH4</t>
  </si>
  <si>
    <t>GWP N2O</t>
  </si>
  <si>
    <t>QG=GVKOMP13,GVKOMPTA</t>
  </si>
  <si>
    <t>QG=Szenarien_Quellgruppen~IP</t>
  </si>
  <si>
    <t>VwA=WAE</t>
  </si>
  <si>
    <t>Material=Szenarien_1A1/1A2~BRG,RAG,SG,SOGA</t>
  </si>
  <si>
    <t>Gichtgas(ohne Gichtgas-Ausbuchung)</t>
  </si>
  <si>
    <t>Tabelle 3-12: Brennstoffeinsatz und CO2-Emissionen des bauwirtschaftlichen Verkehrs</t>
  </si>
  <si>
    <t>QG=Szenarien_Quellgruppen~Sonderverkehr</t>
  </si>
  <si>
    <t>Benzin</t>
  </si>
  <si>
    <t>Diesel</t>
  </si>
  <si>
    <t>Biogene Brennstoffe und sonstige Energieträger</t>
  </si>
  <si>
    <t>Material=OK</t>
  </si>
  <si>
    <t>Material=DK</t>
  </si>
  <si>
    <t>Material=OKB,DKB</t>
  </si>
  <si>
    <t>CO2-Emsisionen</t>
  </si>
  <si>
    <t>Summe (ohne Biogene Brennstoffe und sonstige Energieträger)</t>
  </si>
  <si>
    <t>Biogene Brennstoffe und sonstige Energieträger (ohne CO2)</t>
  </si>
  <si>
    <t>Summe (ohne CO2 aus Biogenen Brennstoffen und sonstigen Energieträgern)</t>
  </si>
  <si>
    <t>QG=QG~1 A 4 a</t>
  </si>
  <si>
    <t>Material=HEL</t>
  </si>
  <si>
    <t>Heizöl, leicht</t>
  </si>
  <si>
    <t>Andere fossile Brennstoffe</t>
  </si>
  <si>
    <t>Material=AMP,FLG,PET,SG</t>
  </si>
  <si>
    <t>QG=QG~1 A 4 a,1 A 4 c, 1 A 5</t>
  </si>
  <si>
    <t>Tabelle 3-14 alt: CO2-Emissionen des GHD-Sektors inkl. Sonstiges &amp; Militär (CRF 1.A.4.a, 1.A.4.c &amp; 1.A.5)</t>
  </si>
  <si>
    <t>Tabelle 3-14: CO2-Emissionen des GHD-Sektors (CRF 1.A.4.a)</t>
  </si>
  <si>
    <t>Heizöl, schwer</t>
  </si>
  <si>
    <t>Material=HOS</t>
  </si>
  <si>
    <t>Flugtreibstoff</t>
  </si>
  <si>
    <t>Material=Flugbenzin,Kerosin</t>
  </si>
  <si>
    <t>davon Landwirtschaft (ohne Biogene Brennstoffe)</t>
  </si>
  <si>
    <t>Material=Szenarien_1A4_GHD~\,!Biomass,!FLBM,!BG</t>
  </si>
  <si>
    <t>Material=Szenarien_1A4_GHD~BRK</t>
  </si>
  <si>
    <t>Material=Szenarien_1A4_GHD~STK</t>
  </si>
  <si>
    <t>Material=Szenarien_1A4_GHD~EG</t>
  </si>
  <si>
    <t>Material=Szenarien_1A4_GHD~Biomass,BG,FLBM,KLG</t>
  </si>
  <si>
    <t>Material=Szenarien_1A4_Haushalte~BRK</t>
  </si>
  <si>
    <t>Material=Szenarien_1A4_Haushalte~EG</t>
  </si>
  <si>
    <t>Material=Szenarien_1A4_Haushalte~STK,SKK</t>
  </si>
  <si>
    <t>Material=Szenarien_1A4_Haushalte~Biomass</t>
  </si>
  <si>
    <t>QG=Szenarien_Quellgruppen~Haushalte</t>
  </si>
  <si>
    <t>Material=Szenarien_1A4_Haushalte~AMP,SG</t>
  </si>
  <si>
    <t>Material=Szenarien_1A4_Haushalte~HEL</t>
  </si>
  <si>
    <t>Tabelle 3-16: CO2-Emissionen der Haushalte</t>
  </si>
  <si>
    <t>QG=QG~1 A 5</t>
  </si>
  <si>
    <t>Material=Szenarien_1A3~EG</t>
  </si>
  <si>
    <t>Material=Szenarien_1A3~Kerosin</t>
  </si>
  <si>
    <t>Material=Szenarien_1A3~AMP</t>
  </si>
  <si>
    <t>Kerosin</t>
  </si>
  <si>
    <t>LPG</t>
  </si>
  <si>
    <t>Andere Mineralölprodukte</t>
  </si>
  <si>
    <t>Braun- &amp; Steinkohlen</t>
  </si>
  <si>
    <t>Material=Szenarien_1A3~GAS_IPCC</t>
  </si>
  <si>
    <t>Material=Szenarien_1A3~BRK,STK</t>
  </si>
  <si>
    <t>Material=Szenarien_1A3~OK</t>
  </si>
  <si>
    <t>Material=Szenarien_1A3~DK</t>
  </si>
  <si>
    <t>QG=Szenarien_Quellgruppen~Verkehr</t>
  </si>
  <si>
    <t>Material=Szenarien_1A3~OKB,DKB,BG</t>
  </si>
  <si>
    <t>VwA=Verkehr~ANT</t>
  </si>
  <si>
    <t>QG=1 A 3 a</t>
  </si>
  <si>
    <t>Tabelle 3-21: Brennstoffeinsatz und Emissionen des Verkehrs (inländischer Flugverkehr)</t>
  </si>
  <si>
    <t>GWP</t>
  </si>
  <si>
    <t>Braun- und Steinkohlen</t>
  </si>
  <si>
    <t>QG=1 A 3 c</t>
  </si>
  <si>
    <t>QG=1 A 3 d</t>
  </si>
  <si>
    <t>QG=QG~1 A 3 b</t>
  </si>
  <si>
    <t>Technik=LNF,SNF</t>
  </si>
  <si>
    <t>Material=Szenarien_1A3~DKB,OKB,BG</t>
  </si>
  <si>
    <t>Summe (ohne CO2 aus Biogenen Brennstoffe)</t>
  </si>
  <si>
    <t>Sonstige Mineralölprodukte</t>
  </si>
  <si>
    <t>Technik=PKW,MRD,MPD,BUS</t>
  </si>
  <si>
    <t>Tabelle 3-27: CO2-Emissionen des Straßenverkehrs (Personen)</t>
  </si>
  <si>
    <t>Tabelle 3-25: CO2-Emissionen des Straßenverkehrs (Güter)</t>
  </si>
  <si>
    <t>Schmierstoff</t>
  </si>
  <si>
    <t>Material=Szenarien_1A3~SMS</t>
  </si>
  <si>
    <t>Tabelle 3-28: Brennstoffeinsatz und CO2-Emissionen des Straßenverkehrs (Schmiermittel)</t>
  </si>
  <si>
    <t>Tabelle 3-23: Brennstoffeinsatz und Emissionen des Verkehrs (inländische Schiffsverkehr)</t>
  </si>
  <si>
    <t>Tabelle 3-22: Brennstoffeinsatz und Emissionen des Verkehrs (Schienenverkehr)</t>
  </si>
  <si>
    <t>Tabelle 3-11: CO2-Emissionen für die Wärmeerzeugung im Verarbeitenden Gewerbe</t>
  </si>
  <si>
    <t>Tabelle 3-18: CO2-Emissionen der anderen Bereiche  (1.A.5)</t>
  </si>
  <si>
    <t>Tabelle 3-20: CO2-Emissionen des Verkehrs (gesamt)</t>
  </si>
  <si>
    <t>QG=QG~1 A 4 c</t>
  </si>
  <si>
    <t>QG=QG~1 A 4 c i</t>
  </si>
  <si>
    <t>Tabelle 3-30: CO2-Emissionen der Landwirtschaft (1.A.4.c gesamt)</t>
  </si>
  <si>
    <t>Tabelle 3-32: CO2-Emissionen der Wärmeerzeuger der Landwirtschaft (1.A.4.c.i)</t>
  </si>
  <si>
    <t>Tabelle 3-34: CO2-Emissionen des land- und forstwirtschaftlichen Verkehrs (1.A.4.c.ii)</t>
  </si>
  <si>
    <t>QG=QG~1 A 4 c ii</t>
  </si>
  <si>
    <t>Tabelle 3-30: CO2-Emissionen der Fischerei (1.A.4.c.iii)</t>
  </si>
  <si>
    <t>QG=QG~1 A 4 c iii</t>
  </si>
  <si>
    <t>QG=Szenarien_Quellgruppen~IKW</t>
  </si>
  <si>
    <t>Tabelle 3-9: CO2-Emissionen der Industriekraftwerke</t>
  </si>
  <si>
    <t>QG=Szenarien_Quellgruppen~OeKW,RKW,UebrUmKW,IKW</t>
  </si>
  <si>
    <t>VwA=STRO</t>
  </si>
  <si>
    <t>QG=Szenarien_Quellgruppen~OeKW</t>
  </si>
  <si>
    <t>VwA=WAE,ANT</t>
  </si>
  <si>
    <t>Extra 2: Treibhausgas-Emissionen der öffentlichen Kraftwerke</t>
  </si>
  <si>
    <t>Emsisionen</t>
  </si>
  <si>
    <t>Mt CO2-äquiv.</t>
  </si>
  <si>
    <t>QG=QG~1 B 1,1 B 2</t>
  </si>
  <si>
    <t>Extra 3: Diffuse Emissionen aus Brennstoffen (CRF 1.B)</t>
  </si>
  <si>
    <t>QG=QG~1 A 1 a</t>
  </si>
  <si>
    <t>Material=Materialien~GAS_IPCC,Liquid,Solid,Other fuels,Nicht_Brennstoff</t>
  </si>
  <si>
    <t>CO2 (ohne Biomasse)</t>
  </si>
  <si>
    <t>THG (ohne CO2 aus Biomasse)</t>
  </si>
  <si>
    <t>QG=QG~1 A 1 b</t>
  </si>
  <si>
    <t>Extra 6: Treibhausgas-Emissionen bei der Herstellung von festen Brennstoffen und der sonstigen Energieerzeuger (CRF 1.A.1.c)</t>
  </si>
  <si>
    <t>Extra 5: Treibhausgas-Emissionen der Mineralölraffinerien (CRF 1.A.1.b)</t>
  </si>
  <si>
    <t>Extra 3: Treibhausgas-Emissionen der öffentliche Elektrizitäts- und Wärmeversorgung (CRF 1.A.1.a)</t>
  </si>
  <si>
    <t>QG=QG~1 A 1 c</t>
  </si>
  <si>
    <t>Extra 7: Treibhausgas-Emissionen der Energiewirtschaft (CRF 1.A.1)</t>
  </si>
  <si>
    <t>QG=QG~1 A 2</t>
  </si>
  <si>
    <t>Material=Materialien~GAS_IPCC,Liquid,Solid,Other fuels</t>
  </si>
  <si>
    <t>Extra 8: Treibhausgas-Emissionen des Verarbeitenden Gewerbes (CRF 1.A.2)</t>
  </si>
  <si>
    <t>QG=QG~1 A 3 a</t>
  </si>
  <si>
    <t>Extra 9: Brennstoffeinsatz und Treibhausgas-Emissionen des inländischen Flugverkehrs (CRF 1.A.3.a)</t>
  </si>
  <si>
    <t>Extra 10: Brennstoffeinsatz und Treibhausgas-Emissionen des Straßenverkehrs (CRF 1.A.3.b)</t>
  </si>
  <si>
    <t>QG=QG~1 A 3 d</t>
  </si>
  <si>
    <t>Extra 12: Brennstoffeinsatz und Treibhausgas-Emissionen des inländischen Schiffsverkehrs (CRF 1.A.3.d)</t>
  </si>
  <si>
    <t>QG=QG~1 A 3 e</t>
  </si>
  <si>
    <t>Extra 13: Brennstoffeinsatz und Treibhausgas-Emissionen des Pipelinetransports (CRF 1.A.3.e)</t>
  </si>
  <si>
    <t>Extra 14: Brennstoffeinsatz und Treibhausgas-Emissionen der anderen Sektoren (CRF 1.A.4)</t>
  </si>
  <si>
    <t>QG=QG~1 A 4</t>
  </si>
  <si>
    <t>Baum ist nur in akt. DB</t>
  </si>
  <si>
    <t>Material=Szenarien_1A1/1A2~MUE,ABWM</t>
  </si>
  <si>
    <t>Summe (ohne Landwirtschaft &amp; Biogene Brennstoffe)</t>
  </si>
  <si>
    <t>Abzug Doppelzählung</t>
  </si>
  <si>
    <t>QG=INPFHO</t>
  </si>
  <si>
    <t>Material=Materialien~Liquid,BRK,STK,Biomass,Other fuels</t>
  </si>
  <si>
    <t>inkl. Doppelzählung</t>
  </si>
  <si>
    <t>Steinkohle (einschließlich Koks)</t>
  </si>
  <si>
    <t>Material=Materialien~GAS_IPCC,Liquid,Solid,Other fuels,Nicht_Brennstoff,empty</t>
  </si>
  <si>
    <t>Extra 15: Brennstoffeinsatz und Treibhausgas-Emissionen des Militärs (CRF 1.A.5)</t>
  </si>
  <si>
    <t>Tabelle 4-15: CO2-Emissionen der Industriekraftwerke, die auf die Wärmeerzeugung entfallen (Erzeugungskonzept)</t>
  </si>
  <si>
    <t>Tabelle 4-13: CO2-Emissionen der Industriekraftwerke, die auf die Stromerzeugung entfallen (Erzeugungskonzept)</t>
  </si>
  <si>
    <t>Tabelle 4-11: CO2-Emissionen der öffentlichen Kraftwerke, die auf die Wärmeerzeugung entfallen (Erzeugungskonzept)</t>
  </si>
  <si>
    <t>Tabelle 4-9: CO2-Emissionen der öffentlichen Kraftwerke, die auf die Stromerzeugung entfallen (Erzeugungskonzept)</t>
  </si>
  <si>
    <t>Tabelle 4-7: CO2-Emissionen der Kraftwerke gesamt, die auf die Wärmeerzeugung entfallen (Erzeugungskonzept)</t>
  </si>
  <si>
    <t>Tabelle 4-5: CO2-Emissionen der Kraftwerke gesamt, die auf die Stromerzeugung entfallen (Erzeugungskonzept)</t>
  </si>
  <si>
    <t>Tabelle 4-3: CO2-Emissionen der Kraftwerke gesamt (Erzeugungskonzept)</t>
  </si>
  <si>
    <t>Material=DK,DKFAME</t>
  </si>
  <si>
    <t>Material=OK,OKETBE</t>
  </si>
  <si>
    <t>VwA=ANT</t>
  </si>
  <si>
    <t>0</t>
  </si>
  <si>
    <t>Keine Zeitreihe gefunden</t>
  </si>
  <si>
    <t>Ungültiger Baum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</si>
</sst>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"/>
    <numFmt numFmtId="165" formatCode="#,##0.0"/>
    <numFmt numFmtId="166" formatCode="#,##0.000"/>
    <numFmt numFmtId="167" formatCode="#,##0.0000"/>
    <numFmt numFmtId="168" formatCode="#,##0.000000"/>
    <numFmt numFmtId="169" formatCode="#,##0.0000000"/>
    <numFmt numFmtId="170" formatCode="#,##0.00000"/>
  </numFmts>
  <fonts count="14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name val="Calibri"/>
      <family val="2"/>
      <scheme val="minor"/>
    </font>
    <font>
      <sz val="6"/>
      <name val="Cambria"/>
      <family val="1"/>
      <scheme val="maj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theme="0" tint="-0.499984740745262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/>
    <xf numFmtId="0" fontId="2" fillId="2" borderId="0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" fontId="1" fillId="2" borderId="5" xfId="0" applyNumberFormat="1" applyFont="1" applyFill="1" applyBorder="1" applyAlignment="1">
      <alignment horizontal="right" vertical="center" wrapText="1" indent="3"/>
    </xf>
    <xf numFmtId="4" fontId="1" fillId="4" borderId="5" xfId="0" applyNumberFormat="1" applyFont="1" applyFill="1" applyBorder="1" applyAlignment="1">
      <alignment horizontal="right" vertical="center" wrapText="1" indent="3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left" vertical="center" wrapText="1"/>
    </xf>
    <xf numFmtId="164" fontId="4" fillId="4" borderId="4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4" fontId="8" fillId="2" borderId="5" xfId="0" applyNumberFormat="1" applyFont="1" applyFill="1" applyBorder="1" applyAlignment="1">
      <alignment horizontal="right" vertical="center" wrapText="1" indent="3"/>
    </xf>
    <xf numFmtId="0" fontId="9" fillId="2" borderId="0" xfId="0" applyFont="1" applyFill="1"/>
    <xf numFmtId="0" fontId="7" fillId="4" borderId="4" xfId="0" applyFont="1" applyFill="1" applyBorder="1" applyAlignment="1">
      <alignment horizontal="left" vertical="center" wrapText="1"/>
    </xf>
    <xf numFmtId="4" fontId="8" fillId="4" borderId="5" xfId="0" applyNumberFormat="1" applyFont="1" applyFill="1" applyBorder="1" applyAlignment="1">
      <alignment horizontal="right" vertical="center" wrapText="1" indent="3"/>
    </xf>
    <xf numFmtId="165" fontId="1" fillId="2" borderId="5" xfId="0" applyNumberFormat="1" applyFont="1" applyFill="1" applyBorder="1" applyAlignment="1">
      <alignment horizontal="right" vertical="center" wrapText="1" indent="3"/>
    </xf>
    <xf numFmtId="165" fontId="1" fillId="4" borderId="5" xfId="0" applyNumberFormat="1" applyFont="1" applyFill="1" applyBorder="1" applyAlignment="1">
      <alignment horizontal="right" vertical="center" wrapText="1" indent="3"/>
    </xf>
    <xf numFmtId="3" fontId="1" fillId="2" borderId="5" xfId="0" applyNumberFormat="1" applyFont="1" applyFill="1" applyBorder="1" applyAlignment="1">
      <alignment horizontal="right" vertical="center" wrapText="1" indent="3"/>
    </xf>
    <xf numFmtId="3" fontId="1" fillId="4" borderId="5" xfId="0" applyNumberFormat="1" applyFont="1" applyFill="1" applyBorder="1" applyAlignment="1">
      <alignment horizontal="right" vertical="center" wrapText="1" indent="3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center" wrapText="1" indent="3"/>
    </xf>
    <xf numFmtId="3" fontId="8" fillId="4" borderId="5" xfId="0" applyNumberFormat="1" applyFont="1" applyFill="1" applyBorder="1" applyAlignment="1">
      <alignment horizontal="right" vertical="center" wrapText="1" indent="3"/>
    </xf>
    <xf numFmtId="4" fontId="8" fillId="2" borderId="5" xfId="0" applyNumberFormat="1" applyFont="1" applyFill="1" applyBorder="1" applyAlignment="1">
      <alignment horizontal="center" vertical="center" wrapText="1"/>
    </xf>
    <xf numFmtId="166" fontId="1" fillId="2" borderId="5" xfId="0" applyNumberFormat="1" applyFont="1" applyFill="1" applyBorder="1" applyAlignment="1">
      <alignment horizontal="right" vertical="center" wrapText="1" indent="3"/>
    </xf>
    <xf numFmtId="166" fontId="1" fillId="4" borderId="5" xfId="0" applyNumberFormat="1" applyFont="1" applyFill="1" applyBorder="1" applyAlignment="1">
      <alignment horizontal="right" vertical="center" wrapText="1" indent="3"/>
    </xf>
    <xf numFmtId="167" fontId="1" fillId="2" borderId="5" xfId="0" applyNumberFormat="1" applyFont="1" applyFill="1" applyBorder="1" applyAlignment="1">
      <alignment horizontal="right" vertical="center" wrapText="1" indent="3"/>
    </xf>
    <xf numFmtId="167" fontId="1" fillId="4" borderId="5" xfId="0" applyNumberFormat="1" applyFont="1" applyFill="1" applyBorder="1" applyAlignment="1">
      <alignment horizontal="right" vertical="center" wrapText="1" indent="3"/>
    </xf>
    <xf numFmtId="168" fontId="1" fillId="2" borderId="5" xfId="0" applyNumberFormat="1" applyFont="1" applyFill="1" applyBorder="1" applyAlignment="1">
      <alignment horizontal="right" vertical="center" wrapText="1" indent="3"/>
    </xf>
    <xf numFmtId="168" fontId="1" fillId="4" borderId="5" xfId="0" applyNumberFormat="1" applyFont="1" applyFill="1" applyBorder="1" applyAlignment="1">
      <alignment horizontal="right" vertical="center" wrapText="1" indent="3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168" fontId="1" fillId="2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66" fontId="1" fillId="2" borderId="5" xfId="0" applyNumberFormat="1" applyFont="1" applyFill="1" applyBorder="1" applyAlignment="1">
      <alignment horizontal="center" vertical="center" wrapText="1"/>
    </xf>
    <xf numFmtId="166" fontId="1" fillId="4" borderId="5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169" fontId="1" fillId="2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0" fontId="1" fillId="2" borderId="5" xfId="0" applyNumberFormat="1" applyFont="1" applyFill="1" applyBorder="1" applyAlignment="1">
      <alignment horizontal="right" vertical="center" wrapText="1" indent="3"/>
    </xf>
    <xf numFmtId="170" fontId="1" fillId="4" borderId="5" xfId="0" applyNumberFormat="1" applyFont="1" applyFill="1" applyBorder="1" applyAlignment="1">
      <alignment horizontal="right" vertical="center" wrapText="1" indent="3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9" fontId="1" fillId="2" borderId="5" xfId="0" applyNumberFormat="1" applyFont="1" applyFill="1" applyBorder="1" applyAlignment="1">
      <alignment horizontal="right" vertical="center" wrapText="1" indent="3"/>
    </xf>
    <xf numFmtId="169" fontId="1" fillId="4" borderId="5" xfId="0" applyNumberFormat="1" applyFont="1" applyFill="1" applyBorder="1" applyAlignment="1">
      <alignment horizontal="right" vertical="center" wrapText="1" indent="3"/>
    </xf>
    <xf numFmtId="0" fontId="7" fillId="2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 wrapText="1"/>
    </xf>
    <xf numFmtId="3" fontId="12" fillId="2" borderId="5" xfId="0" applyNumberFormat="1" applyFont="1" applyFill="1" applyBorder="1" applyAlignment="1">
      <alignment horizontal="right" vertical="center" wrapText="1" indent="3"/>
    </xf>
    <xf numFmtId="3" fontId="12" fillId="4" borderId="5" xfId="0" applyNumberFormat="1" applyFont="1" applyFill="1" applyBorder="1" applyAlignment="1">
      <alignment horizontal="right" vertical="center" wrapText="1" indent="3"/>
    </xf>
    <xf numFmtId="0" fontId="13" fillId="8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flipV="1">
          <a:off x="363855" y="12649202"/>
          <a:ext cx="3682809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61950" y="352425"/>
          <a:ext cx="234124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30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CxnSpPr/>
      </xdr:nvCxnSpPr>
      <xdr:spPr>
        <a:xfrm flipV="1">
          <a:off x="363855" y="12649202"/>
          <a:ext cx="3531679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16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46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CxnSpPr/>
      </xdr:nvCxnSpPr>
      <xdr:spPr>
        <a:xfrm flipV="1">
          <a:off x="363855" y="12649202"/>
          <a:ext cx="44032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24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CxnSpPr/>
      </xdr:nvCxnSpPr>
      <xdr:spPr>
        <a:xfrm>
          <a:off x="361950" y="352425"/>
          <a:ext cx="267557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CxnSpPr/>
      </xdr:nvCxnSpPr>
      <xdr:spPr>
        <a:xfrm flipV="1">
          <a:off x="363855" y="12649202"/>
          <a:ext cx="42917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CxnSpPr/>
      </xdr:nvCxnSpPr>
      <xdr:spPr>
        <a:xfrm>
          <a:off x="361950" y="352425"/>
          <a:ext cx="256413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18</xdr:col>
      <xdr:colOff>105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CxnSpPr/>
      </xdr:nvCxnSpPr>
      <xdr:spPr>
        <a:xfrm flipV="1">
          <a:off x="363855" y="92106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6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CxnSpPr/>
      </xdr:nvCxnSpPr>
      <xdr:spPr>
        <a:xfrm>
          <a:off x="241300" y="3397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1</xdr:rowOff>
    </xdr:from>
    <xdr:to>
      <xdr:col>22</xdr:col>
      <xdr:colOff>6350</xdr:colOff>
      <xdr:row>40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 flipV="1">
          <a:off x="363855" y="12649201"/>
          <a:ext cx="234740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9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CxnSpPr/>
      </xdr:nvCxnSpPr>
      <xdr:spPr>
        <a:xfrm>
          <a:off x="241300" y="339725"/>
          <a:ext cx="66960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1</xdr:rowOff>
    </xdr:from>
    <xdr:to>
      <xdr:col>22</xdr:col>
      <xdr:colOff>6350</xdr:colOff>
      <xdr:row>40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CxnSpPr/>
      </xdr:nvCxnSpPr>
      <xdr:spPr>
        <a:xfrm flipV="1">
          <a:off x="363855" y="12496801"/>
          <a:ext cx="23407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9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>
        <a:xfrm>
          <a:off x="241300" y="339725"/>
          <a:ext cx="100393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26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CxnSpPr/>
      </xdr:nvCxnSpPr>
      <xdr:spPr>
        <a:xfrm flipV="1">
          <a:off x="363855" y="12649202"/>
          <a:ext cx="42917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14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CxnSpPr/>
      </xdr:nvCxnSpPr>
      <xdr:spPr>
        <a:xfrm>
          <a:off x="361950" y="352425"/>
          <a:ext cx="256413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30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CxnSpPr/>
      </xdr:nvCxnSpPr>
      <xdr:spPr>
        <a:xfrm flipV="1">
          <a:off x="363855" y="12801602"/>
          <a:ext cx="23915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16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CxnSpPr/>
      </xdr:nvCxnSpPr>
      <xdr:spPr>
        <a:xfrm>
          <a:off x="361950" y="352425"/>
          <a:ext cx="144970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4</xdr:col>
      <xdr:colOff>105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CxnSpPr/>
      </xdr:nvCxnSpPr>
      <xdr:spPr>
        <a:xfrm flipV="1">
          <a:off x="363855" y="12306300"/>
          <a:ext cx="891360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4</xdr:col>
      <xdr:colOff>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CxnSpPr/>
      </xdr:nvCxnSpPr>
      <xdr:spPr>
        <a:xfrm>
          <a:off x="241300" y="339725"/>
          <a:ext cx="89249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41</xdr:row>
      <xdr:rowOff>2</xdr:rowOff>
    </xdr:from>
    <xdr:to>
      <xdr:col>42</xdr:col>
      <xdr:colOff>0</xdr:colOff>
      <xdr:row>41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CxnSpPr/>
      </xdr:nvCxnSpPr>
      <xdr:spPr>
        <a:xfrm flipV="1">
          <a:off x="363855" y="12649202"/>
          <a:ext cx="44032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>
        <a:xfrm>
          <a:off x="361950" y="352425"/>
          <a:ext cx="267557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34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CxnSpPr/>
      </xdr:nvCxnSpPr>
      <xdr:spPr>
        <a:xfrm flipV="1">
          <a:off x="363855" y="12649202"/>
          <a:ext cx="391172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18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CxnSpPr/>
      </xdr:nvCxnSpPr>
      <xdr:spPr>
        <a:xfrm>
          <a:off x="361950" y="352425"/>
          <a:ext cx="234124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18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CxnSpPr/>
      </xdr:nvCxnSpPr>
      <xdr:spPr>
        <a:xfrm flipV="1">
          <a:off x="363855" y="12649202"/>
          <a:ext cx="391172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10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CxnSpPr/>
      </xdr:nvCxnSpPr>
      <xdr:spPr>
        <a:xfrm>
          <a:off x="361950" y="352425"/>
          <a:ext cx="234124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18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CxnSpPr/>
      </xdr:nvCxnSpPr>
      <xdr:spPr>
        <a:xfrm flipV="1">
          <a:off x="363855" y="12649202"/>
          <a:ext cx="391172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10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CxnSpPr/>
      </xdr:nvCxnSpPr>
      <xdr:spPr>
        <a:xfrm>
          <a:off x="361950" y="352425"/>
          <a:ext cx="234124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CxnSpPr/>
      </xdr:nvCxnSpPr>
      <xdr:spPr>
        <a:xfrm flipV="1">
          <a:off x="363855" y="9553577"/>
          <a:ext cx="33773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CxnSpPr/>
      </xdr:nvCxnSpPr>
      <xdr:spPr>
        <a:xfrm flipV="1">
          <a:off x="363855" y="9553577"/>
          <a:ext cx="33773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363855" y="12649202"/>
          <a:ext cx="34202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CxnSpPr/>
      </xdr:nvCxnSpPr>
      <xdr:spPr>
        <a:xfrm flipV="1">
          <a:off x="363855" y="9553577"/>
          <a:ext cx="33773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6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CxnSpPr/>
      </xdr:nvCxnSpPr>
      <xdr:spPr>
        <a:xfrm flipV="1">
          <a:off x="363855" y="9705975"/>
          <a:ext cx="234010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CxnSpPr/>
      </xdr:nvCxnSpPr>
      <xdr:spPr>
        <a:xfrm>
          <a:off x="361950" y="352425"/>
          <a:ext cx="234029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6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CxnSpPr/>
      </xdr:nvCxnSpPr>
      <xdr:spPr>
        <a:xfrm flipV="1">
          <a:off x="363855" y="9134475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6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6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6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9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9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7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7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V="1">
          <a:off x="363855" y="12649202"/>
          <a:ext cx="34202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>
        <a:xfrm flipV="1">
          <a:off x="363855" y="9553577"/>
          <a:ext cx="34202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22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35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flipV="1">
          <a:off x="363855" y="9553577"/>
          <a:ext cx="34202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19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CxnSpPr/>
      </xdr:nvCxnSpPr>
      <xdr:spPr>
        <a:xfrm flipV="1">
          <a:off x="363855" y="12649202"/>
          <a:ext cx="3531679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26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theme/theme1.xml><?xml version="1.0" encoding="utf-8"?>
<a:theme xmlns:a="http://schemas.openxmlformats.org/drawingml/2006/main" name="UBA_DzU_2017">
  <a:themeElements>
    <a:clrScheme name="UBA">
      <a:dk1>
        <a:sysClr val="windowText" lastClr="000000"/>
      </a:dk1>
      <a:lt1>
        <a:sysClr val="window" lastClr="FFFFFF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7.v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AP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6" width="16.6640625" style="2" customWidth="1"/>
    <col min="17" max="17" width="16.6640625" style="2" hidden="1" customWidth="1"/>
    <col min="18" max="20" width="16.6640625" style="2" customWidth="1"/>
    <col min="21" max="21" width="16.6640625" style="2" hidden="1" customWidth="1"/>
    <col min="22" max="22" width="16.6640625" style="2" customWidth="1"/>
    <col min="23" max="30" width="11.44140625" style="2"/>
    <col min="31" max="31" width="0" style="2" hidden="1" customWidth="1"/>
    <col min="32" max="42" width="11.44140625" style="2"/>
    <col min="43" max="43" width="12.44140625" style="2" bestFit="1" customWidth="1"/>
    <col min="44" max="16384" width="11.44140625" style="2"/>
  </cols>
  <sheetData>
    <row r="2" spans="2:42" ht="14.25" customHeight="1">
      <c r="B2" s="1"/>
    </row>
    <row r="3" spans="2:42" ht="22.5" customHeight="1">
      <c r="B3" s="3" t="s">
        <v>35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/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/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/>
      <c r="AG4" s="14" t="s">
        <v>52</v>
      </c>
      <c r="AH4" s="28">
        <v>25</v>
      </c>
      <c r="AI4" s="14"/>
      <c r="AJ4" s="14"/>
      <c r="AK4" s="14"/>
      <c r="AL4" s="14"/>
      <c r="AM4" s="14"/>
      <c r="AN4" s="14"/>
      <c r="AO4" s="14"/>
      <c r="AP4" s="14"/>
    </row>
    <row r="5" spans="2:42" s="15" customFormat="1" ht="18.75" customHeight="1">
      <c r="B5" s="16" t="s">
        <v>14</v>
      </c>
      <c r="C5" s="17" t="s">
        <v>42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34</v>
      </c>
      <c r="L5" s="17"/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34</v>
      </c>
      <c r="V5" s="17"/>
      <c r="W5" s="17" t="s">
        <v>42</v>
      </c>
      <c r="X5" s="17" t="s">
        <v>42</v>
      </c>
      <c r="Y5" s="17" t="s">
        <v>42</v>
      </c>
      <c r="Z5" s="17" t="s">
        <v>42</v>
      </c>
      <c r="AA5" s="17" t="s">
        <v>42</v>
      </c>
      <c r="AB5" s="17" t="s">
        <v>42</v>
      </c>
      <c r="AC5" s="17" t="s">
        <v>42</v>
      </c>
      <c r="AD5" s="17" t="s">
        <v>42</v>
      </c>
      <c r="AE5" s="17" t="s">
        <v>34</v>
      </c>
      <c r="AF5" s="17"/>
      <c r="AG5" s="17" t="s">
        <v>53</v>
      </c>
      <c r="AH5" s="29">
        <v>298</v>
      </c>
      <c r="AI5" s="17"/>
      <c r="AJ5" s="17"/>
      <c r="AK5" s="17"/>
      <c r="AL5" s="17"/>
      <c r="AM5" s="17"/>
      <c r="AN5" s="17"/>
      <c r="AO5" s="17"/>
      <c r="AP5" s="17"/>
    </row>
    <row r="6" spans="2:42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/>
      <c r="M6" s="14" t="s">
        <v>36</v>
      </c>
      <c r="N6" s="14" t="s">
        <v>37</v>
      </c>
      <c r="O6" s="14" t="s">
        <v>38</v>
      </c>
      <c r="P6" s="14" t="s">
        <v>39</v>
      </c>
      <c r="Q6" s="14" t="s">
        <v>40</v>
      </c>
      <c r="R6" s="14" t="s">
        <v>73</v>
      </c>
      <c r="S6" s="14" t="s">
        <v>192</v>
      </c>
      <c r="T6" s="14" t="s">
        <v>41</v>
      </c>
      <c r="U6" s="14"/>
      <c r="V6" s="14"/>
      <c r="W6" s="14" t="s">
        <v>36</v>
      </c>
      <c r="X6" s="14" t="s">
        <v>37</v>
      </c>
      <c r="Y6" s="14" t="s">
        <v>38</v>
      </c>
      <c r="Z6" s="14" t="s">
        <v>39</v>
      </c>
      <c r="AA6" s="14" t="s">
        <v>40</v>
      </c>
      <c r="AB6" s="14" t="s">
        <v>73</v>
      </c>
      <c r="AC6" s="14" t="s">
        <v>192</v>
      </c>
      <c r="AD6" s="14" t="s">
        <v>41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 t="s">
        <v>32</v>
      </c>
      <c r="L7" s="17"/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/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2:42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 t="s">
        <v>55</v>
      </c>
      <c r="AP9" s="30" t="s">
        <v>55</v>
      </c>
    </row>
    <row r="10" spans="2:42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 t="s">
        <v>49</v>
      </c>
      <c r="AP10" s="5" t="s">
        <v>49</v>
      </c>
    </row>
    <row r="11" spans="2:42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33</v>
      </c>
      <c r="L11" s="22" t="s">
        <v>44</v>
      </c>
      <c r="M11" s="24" t="s">
        <v>23</v>
      </c>
      <c r="N11" s="25" t="s">
        <v>24</v>
      </c>
      <c r="O11" s="24" t="s">
        <v>25</v>
      </c>
      <c r="P11" s="24" t="s">
        <v>26</v>
      </c>
      <c r="Q11" s="24" t="s">
        <v>27</v>
      </c>
      <c r="R11" s="24" t="s">
        <v>28</v>
      </c>
      <c r="S11" s="24" t="s">
        <v>29</v>
      </c>
      <c r="T11" s="24" t="s">
        <v>30</v>
      </c>
      <c r="U11" s="24" t="s">
        <v>33</v>
      </c>
      <c r="V11" s="24" t="s">
        <v>31</v>
      </c>
      <c r="W11" s="26" t="s">
        <v>23</v>
      </c>
      <c r="X11" s="27" t="s">
        <v>24</v>
      </c>
      <c r="Y11" s="26" t="s">
        <v>25</v>
      </c>
      <c r="Z11" s="26" t="s">
        <v>26</v>
      </c>
      <c r="AA11" s="26" t="s">
        <v>27</v>
      </c>
      <c r="AB11" s="26" t="s">
        <v>28</v>
      </c>
      <c r="AC11" s="26" t="s">
        <v>29</v>
      </c>
      <c r="AD11" s="26" t="s">
        <v>30</v>
      </c>
      <c r="AE11" s="26" t="s">
        <v>33</v>
      </c>
      <c r="AF11" s="26" t="s">
        <v>31</v>
      </c>
      <c r="AG11" s="5" t="s">
        <v>23</v>
      </c>
      <c r="AH11" s="6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58</v>
      </c>
      <c r="AO11" s="5" t="s">
        <v>33</v>
      </c>
      <c r="AP11" s="5" t="s">
        <v>57</v>
      </c>
    </row>
    <row r="12" spans="2:42" ht="18.75" customHeight="1">
      <c r="B12" s="11">
        <v>33238</v>
      </c>
      <c r="C12" s="31">
        <v>227.68072130467897</v>
      </c>
      <c r="D12" s="31">
        <v>119.14644603600001</v>
      </c>
      <c r="E12" s="31">
        <v>11.58317983271</v>
      </c>
      <c r="F12" s="31">
        <v>17.497638352200003</v>
      </c>
      <c r="G12" s="31">
        <v>3.2118301110000003</v>
      </c>
      <c r="H12" s="31">
        <v>2.9530945457000004</v>
      </c>
      <c r="I12" s="31">
        <v>4.3464330000000002</v>
      </c>
      <c r="J12" s="31">
        <v>3.9103959046000001</v>
      </c>
      <c r="K12" s="31">
        <v>0.61811544520000006</v>
      </c>
      <c r="L12" s="31">
        <f>SUM(C12:I12,K12)</f>
        <v>387.037458627489</v>
      </c>
      <c r="M12" s="33">
        <v>1.3709303000000003E-3</v>
      </c>
      <c r="N12" s="33">
        <v>1.28230145E-3</v>
      </c>
      <c r="O12" s="33">
        <v>6.0992669999999991E-4</v>
      </c>
      <c r="P12" s="33">
        <v>3.7727538700000006E-3</v>
      </c>
      <c r="Q12" s="33" t="s">
        <v>211</v>
      </c>
      <c r="R12" s="33">
        <v>1.5708900000000001E-5</v>
      </c>
      <c r="S12" s="33">
        <v>5.6755500000000008E-4</v>
      </c>
      <c r="T12" s="33">
        <v>4.1845749999999996E-4</v>
      </c>
      <c r="U12" s="33" t="s">
        <v>212</v>
      </c>
      <c r="V12" s="33">
        <f>SUM(M12:U12)</f>
        <v>8.0376337199999995E-3</v>
      </c>
      <c r="W12" s="35">
        <v>7.3176143999999985E-3</v>
      </c>
      <c r="X12" s="35">
        <v>2.1015443999999996E-3</v>
      </c>
      <c r="Y12" s="35">
        <v>1.5322890000000003E-4</v>
      </c>
      <c r="Z12" s="35">
        <v>2.1460079999999996E-4</v>
      </c>
      <c r="AA12" s="35">
        <v>6.0690000000000007E-6</v>
      </c>
      <c r="AB12" s="35">
        <v>2.6181500000000007E-5</v>
      </c>
      <c r="AC12" s="35">
        <v>8.4580000000000007E-5</v>
      </c>
      <c r="AD12" s="35">
        <v>5.4177800000000002E-5</v>
      </c>
      <c r="AE12" s="35" t="s">
        <v>212</v>
      </c>
      <c r="AF12" s="35">
        <f>SUM(W12:AE12)</f>
        <v>9.9579967999999953E-3</v>
      </c>
      <c r="AG12" s="31">
        <f>SUM(C12,M12*$AH$4,W12*$AH$5)</f>
        <v>229.89564365337895</v>
      </c>
      <c r="AH12" s="31">
        <f t="shared" ref="AH12:AH40" si="0">SUM(D12,N12*$AH$4,X12*$AH$5)</f>
        <v>119.80476380345002</v>
      </c>
      <c r="AI12" s="31">
        <f t="shared" ref="AI12:AI40" si="1">SUM(E12,O12*$AH$4,Y12*$AH$5)</f>
        <v>11.644090212409999</v>
      </c>
      <c r="AJ12" s="31">
        <f t="shared" ref="AJ12:AJ40" si="2">SUM(F12,P12*$AH$4,Z12*$AH$5)</f>
        <v>17.655908237350001</v>
      </c>
      <c r="AK12" s="31">
        <f>SUM(G12,AA12*$AH$5)</f>
        <v>3.2136386730000002</v>
      </c>
      <c r="AL12" s="31">
        <f t="shared" ref="AL12:AL40" si="3">SUM(H12,R12*$AH$4,AB12*$AH$5)</f>
        <v>2.9612893552000004</v>
      </c>
      <c r="AM12" s="31">
        <f t="shared" ref="AM12:AM40" si="4">SUM(I12,S12*$AH$4,AC12*$AH$5)</f>
        <v>4.3858267150000003</v>
      </c>
      <c r="AN12" s="31">
        <f>SUM(T12*$AH$4,AD12*$AH$5)</f>
        <v>2.6606421899999996E-2</v>
      </c>
      <c r="AO12" s="31">
        <f>SUM(K12)</f>
        <v>0.61811544520000006</v>
      </c>
      <c r="AP12" s="31">
        <f>SUM(AG12:AO12)</f>
        <v>390.20588251688895</v>
      </c>
    </row>
    <row r="13" spans="2:42" ht="18.75" customHeight="1">
      <c r="B13" s="12">
        <v>33603</v>
      </c>
      <c r="C13" s="32">
        <v>205.75412936382099</v>
      </c>
      <c r="D13" s="32">
        <v>128.03398620600001</v>
      </c>
      <c r="E13" s="32">
        <v>14.33680805775</v>
      </c>
      <c r="F13" s="32">
        <v>17.092767793599997</v>
      </c>
      <c r="G13" s="32">
        <v>3.2906837420000001</v>
      </c>
      <c r="H13" s="32">
        <v>2.4914608295000003</v>
      </c>
      <c r="I13" s="32">
        <v>3.8929868700000001</v>
      </c>
      <c r="J13" s="32">
        <v>3.7682133227999999</v>
      </c>
      <c r="K13" s="32">
        <v>0.65180991479999995</v>
      </c>
      <c r="L13" s="32">
        <f t="shared" ref="L13:L40" si="5">SUM(C13:I13,K13)</f>
        <v>375.54463277747101</v>
      </c>
      <c r="M13" s="34">
        <v>1.2358259363000001E-3</v>
      </c>
      <c r="N13" s="34">
        <v>1.3778941E-3</v>
      </c>
      <c r="O13" s="34">
        <v>7.581415E-4</v>
      </c>
      <c r="P13" s="34">
        <v>4.3797669600000007E-3</v>
      </c>
      <c r="Q13" s="34" t="s">
        <v>211</v>
      </c>
      <c r="R13" s="34">
        <v>1.4134799999999999E-5</v>
      </c>
      <c r="S13" s="34">
        <v>3.2262720000000004E-4</v>
      </c>
      <c r="T13" s="34">
        <v>3.2197220000000003E-4</v>
      </c>
      <c r="U13" s="34" t="s">
        <v>212</v>
      </c>
      <c r="V13" s="34">
        <f t="shared" ref="V13:V40" si="6">SUM(M13:U13)</f>
        <v>8.4103626963000014E-3</v>
      </c>
      <c r="W13" s="36">
        <v>6.7166330830000006E-3</v>
      </c>
      <c r="X13" s="36">
        <v>2.12175628E-3</v>
      </c>
      <c r="Y13" s="36">
        <v>1.8929870000000001E-4</v>
      </c>
      <c r="Z13" s="36">
        <v>2.178344E-4</v>
      </c>
      <c r="AA13" s="36">
        <v>6.2180000000000004E-6</v>
      </c>
      <c r="AB13" s="36">
        <v>2.3558E-5</v>
      </c>
      <c r="AC13" s="36">
        <v>5.4364599999999998E-5</v>
      </c>
      <c r="AD13" s="36">
        <v>4.3948999999999995E-5</v>
      </c>
      <c r="AE13" s="36" t="s">
        <v>212</v>
      </c>
      <c r="AF13" s="36">
        <f t="shared" ref="AF13:AF40" si="7">SUM(W13:AE13)</f>
        <v>9.373612063000001E-3</v>
      </c>
      <c r="AG13" s="32">
        <f t="shared" ref="AG13:AG40" si="8">SUM(C13,M13*$AH$4,W13*$AH$5)</f>
        <v>207.78658167096248</v>
      </c>
      <c r="AH13" s="32">
        <f t="shared" si="0"/>
        <v>128.70071692994</v>
      </c>
      <c r="AI13" s="32">
        <f t="shared" si="1"/>
        <v>14.41217260785</v>
      </c>
      <c r="AJ13" s="32">
        <f t="shared" si="2"/>
        <v>17.267176618799997</v>
      </c>
      <c r="AK13" s="32">
        <f t="shared" ref="AK13:AK40" si="9">SUM(G13,AA13*$AH$5)</f>
        <v>3.2925367059999999</v>
      </c>
      <c r="AL13" s="32">
        <f t="shared" si="3"/>
        <v>2.4988344835000005</v>
      </c>
      <c r="AM13" s="32">
        <f t="shared" si="4"/>
        <v>3.9172532008000003</v>
      </c>
      <c r="AN13" s="32">
        <f t="shared" ref="AN13:AN40" si="10">SUM(T13*$AH$4,AD13*$AH$5)</f>
        <v>2.1146107000000001E-2</v>
      </c>
      <c r="AO13" s="32">
        <f t="shared" ref="AO13:AO40" si="11">SUM(K13)</f>
        <v>0.65180991479999995</v>
      </c>
      <c r="AP13" s="32">
        <f t="shared" ref="AP13:AP40" si="12">SUM(AG13:AO13)</f>
        <v>378.54822823965253</v>
      </c>
    </row>
    <row r="14" spans="2:42" ht="18.75" customHeight="1">
      <c r="B14" s="11">
        <v>33969</v>
      </c>
      <c r="C14" s="31">
        <v>194.21393791331104</v>
      </c>
      <c r="D14" s="31">
        <v>121.70763430120002</v>
      </c>
      <c r="E14" s="31">
        <v>13.568825393430002</v>
      </c>
      <c r="F14" s="31">
        <v>15.305509234300001</v>
      </c>
      <c r="G14" s="31">
        <v>3.0146960335000004</v>
      </c>
      <c r="H14" s="31">
        <v>2.3162474916000004</v>
      </c>
      <c r="I14" s="31">
        <v>3.86087771</v>
      </c>
      <c r="J14" s="31">
        <v>3.7907181346000001</v>
      </c>
      <c r="K14" s="31">
        <v>0.62851471320000007</v>
      </c>
      <c r="L14" s="31">
        <f t="shared" si="5"/>
        <v>354.61624279054109</v>
      </c>
      <c r="M14" s="33">
        <v>1.1643175937E-3</v>
      </c>
      <c r="N14" s="33">
        <v>1.3100992E-3</v>
      </c>
      <c r="O14" s="33">
        <v>7.0175659999999977E-4</v>
      </c>
      <c r="P14" s="33">
        <v>4.8931132799999999E-3</v>
      </c>
      <c r="Q14" s="33" t="s">
        <v>211</v>
      </c>
      <c r="R14" s="33">
        <v>1.28496E-5</v>
      </c>
      <c r="S14" s="33">
        <v>2.666662E-4</v>
      </c>
      <c r="T14" s="33">
        <v>2.7629870000000004E-4</v>
      </c>
      <c r="U14" s="33" t="s">
        <v>212</v>
      </c>
      <c r="V14" s="33">
        <f t="shared" si="6"/>
        <v>8.6251011737000002E-3</v>
      </c>
      <c r="W14" s="35">
        <v>6.3932329810000021E-3</v>
      </c>
      <c r="X14" s="35">
        <v>1.9274345199999999E-3</v>
      </c>
      <c r="Y14" s="35">
        <v>1.7495270000000002E-4</v>
      </c>
      <c r="Z14" s="35">
        <v>1.889103E-4</v>
      </c>
      <c r="AA14" s="35">
        <v>5.6965000000000004E-6</v>
      </c>
      <c r="AB14" s="35">
        <v>2.1416000000000003E-5</v>
      </c>
      <c r="AC14" s="35">
        <v>5.1173600000000001E-5</v>
      </c>
      <c r="AD14" s="35">
        <v>4.4919400000000002E-5</v>
      </c>
      <c r="AE14" s="35" t="s">
        <v>212</v>
      </c>
      <c r="AF14" s="35">
        <f t="shared" si="7"/>
        <v>8.8077360009999987E-3</v>
      </c>
      <c r="AG14" s="31">
        <f t="shared" si="8"/>
        <v>196.14822928149155</v>
      </c>
      <c r="AH14" s="31">
        <f t="shared" si="0"/>
        <v>122.31476226816001</v>
      </c>
      <c r="AI14" s="31">
        <f t="shared" si="1"/>
        <v>13.638505213030001</v>
      </c>
      <c r="AJ14" s="31">
        <f t="shared" si="2"/>
        <v>15.4841323357</v>
      </c>
      <c r="AK14" s="31">
        <f t="shared" si="9"/>
        <v>3.0163935905000003</v>
      </c>
      <c r="AL14" s="31">
        <f t="shared" si="3"/>
        <v>2.3229506996000002</v>
      </c>
      <c r="AM14" s="31">
        <f t="shared" si="4"/>
        <v>3.8827940978000002</v>
      </c>
      <c r="AN14" s="31">
        <f t="shared" si="10"/>
        <v>2.0293448700000001E-2</v>
      </c>
      <c r="AO14" s="31">
        <f t="shared" si="11"/>
        <v>0.62851471320000007</v>
      </c>
      <c r="AP14" s="31">
        <f t="shared" si="12"/>
        <v>357.45657564818157</v>
      </c>
    </row>
    <row r="15" spans="2:42" ht="18.75" customHeight="1">
      <c r="B15" s="12">
        <v>34334</v>
      </c>
      <c r="C15" s="32">
        <v>182.60835591890006</v>
      </c>
      <c r="D15" s="32">
        <v>125.9155038169</v>
      </c>
      <c r="E15" s="32">
        <v>10.96387624764</v>
      </c>
      <c r="F15" s="32">
        <v>15.135933908800004</v>
      </c>
      <c r="G15" s="32">
        <v>2.6103147280000001</v>
      </c>
      <c r="H15" s="32">
        <v>2.3431805500000005</v>
      </c>
      <c r="I15" s="32">
        <v>3.9248095379999999</v>
      </c>
      <c r="J15" s="32">
        <v>3.853815467</v>
      </c>
      <c r="K15" s="32">
        <v>0.66236136120000011</v>
      </c>
      <c r="L15" s="32">
        <f t="shared" si="5"/>
        <v>344.16433606943997</v>
      </c>
      <c r="M15" s="34">
        <v>1.0833290899999997E-3</v>
      </c>
      <c r="N15" s="34">
        <v>1.3551698000000001E-3</v>
      </c>
      <c r="O15" s="34">
        <v>5.5772910000000001E-4</v>
      </c>
      <c r="P15" s="34">
        <v>5.6094874199999999E-3</v>
      </c>
      <c r="Q15" s="34" t="s">
        <v>211</v>
      </c>
      <c r="R15" s="34">
        <v>1.2612900000000003E-5</v>
      </c>
      <c r="S15" s="34">
        <v>2.7594190000000002E-4</v>
      </c>
      <c r="T15" s="34">
        <v>3.1186440000000005E-4</v>
      </c>
      <c r="U15" s="34" t="s">
        <v>212</v>
      </c>
      <c r="V15" s="34">
        <f t="shared" si="6"/>
        <v>9.2061346099999997E-3</v>
      </c>
      <c r="W15" s="36">
        <v>6.0394091800000001E-3</v>
      </c>
      <c r="X15" s="36">
        <v>1.87126376E-3</v>
      </c>
      <c r="Y15" s="36">
        <v>1.4130839999999998E-4</v>
      </c>
      <c r="Z15" s="36">
        <v>1.910604E-4</v>
      </c>
      <c r="AA15" s="36">
        <v>5.1100000000000002E-6</v>
      </c>
      <c r="AB15" s="36">
        <v>2.1021500000000002E-5</v>
      </c>
      <c r="AC15" s="36">
        <v>5.4670399999999998E-5</v>
      </c>
      <c r="AD15" s="36">
        <v>4.7303399999999998E-5</v>
      </c>
      <c r="AE15" s="36" t="s">
        <v>212</v>
      </c>
      <c r="AF15" s="36">
        <f t="shared" si="7"/>
        <v>8.3711470399999988E-3</v>
      </c>
      <c r="AG15" s="32">
        <f t="shared" si="8"/>
        <v>184.43518308179006</v>
      </c>
      <c r="AH15" s="32">
        <f t="shared" si="0"/>
        <v>126.50701966237999</v>
      </c>
      <c r="AI15" s="32">
        <f t="shared" si="1"/>
        <v>11.019929378340001</v>
      </c>
      <c r="AJ15" s="32">
        <f t="shared" si="2"/>
        <v>15.333107093500004</v>
      </c>
      <c r="AK15" s="32">
        <f t="shared" si="9"/>
        <v>2.6118375080000003</v>
      </c>
      <c r="AL15" s="32">
        <f t="shared" si="3"/>
        <v>2.3497602795000008</v>
      </c>
      <c r="AM15" s="32">
        <f t="shared" si="4"/>
        <v>3.9479998646999999</v>
      </c>
      <c r="AN15" s="32">
        <f t="shared" si="10"/>
        <v>2.18930232E-2</v>
      </c>
      <c r="AO15" s="32">
        <f t="shared" si="11"/>
        <v>0.66236136120000011</v>
      </c>
      <c r="AP15" s="32">
        <f t="shared" si="12"/>
        <v>346.88909125261011</v>
      </c>
    </row>
    <row r="16" spans="2:42" ht="18.75" customHeight="1">
      <c r="B16" s="11">
        <v>34699</v>
      </c>
      <c r="C16" s="31">
        <v>178.00342532797302</v>
      </c>
      <c r="D16" s="31">
        <v>124.80719931949999</v>
      </c>
      <c r="E16" s="31">
        <v>9.6710429409399996</v>
      </c>
      <c r="F16" s="31">
        <v>17.911410967100004</v>
      </c>
      <c r="G16" s="31">
        <v>3.6146536104000004</v>
      </c>
      <c r="H16" s="31">
        <v>2.4675046810000003</v>
      </c>
      <c r="I16" s="31">
        <v>4.0061930639999996</v>
      </c>
      <c r="J16" s="31">
        <v>3.8996974981999997</v>
      </c>
      <c r="K16" s="31">
        <v>0.61620770200000008</v>
      </c>
      <c r="L16" s="31">
        <f t="shared" si="5"/>
        <v>341.09763761291299</v>
      </c>
      <c r="M16" s="33">
        <v>1.0540935336999996E-3</v>
      </c>
      <c r="N16" s="33">
        <v>1.3420476000000001E-3</v>
      </c>
      <c r="O16" s="33">
        <v>5.1219420000000006E-4</v>
      </c>
      <c r="P16" s="33">
        <v>5.7776958899999993E-3</v>
      </c>
      <c r="Q16" s="33" t="s">
        <v>211</v>
      </c>
      <c r="R16" s="33">
        <v>1.32036E-5</v>
      </c>
      <c r="S16" s="33">
        <v>2.7218580000000004E-4</v>
      </c>
      <c r="T16" s="33">
        <v>2.8372329999999999E-4</v>
      </c>
      <c r="U16" s="33" t="s">
        <v>212</v>
      </c>
      <c r="V16" s="33">
        <f t="shared" si="6"/>
        <v>9.2551439236999988E-3</v>
      </c>
      <c r="W16" s="35">
        <v>5.9404513610000001E-3</v>
      </c>
      <c r="X16" s="35">
        <v>1.7348052200000001E-3</v>
      </c>
      <c r="Y16" s="35">
        <v>1.2788799999999999E-4</v>
      </c>
      <c r="Z16" s="35">
        <v>2.2381579999999999E-4</v>
      </c>
      <c r="AA16" s="35">
        <v>7.0280000000000003E-6</v>
      </c>
      <c r="AB16" s="35">
        <v>2.2006000000000002E-5</v>
      </c>
      <c r="AC16" s="35">
        <v>5.9815200000000003E-5</v>
      </c>
      <c r="AD16" s="35">
        <v>5.0415799999999999E-5</v>
      </c>
      <c r="AE16" s="35" t="s">
        <v>212</v>
      </c>
      <c r="AF16" s="35">
        <f t="shared" si="7"/>
        <v>8.1662253809999998E-3</v>
      </c>
      <c r="AG16" s="31">
        <f t="shared" si="8"/>
        <v>179.80003217189352</v>
      </c>
      <c r="AH16" s="31">
        <f t="shared" si="0"/>
        <v>125.35772246505998</v>
      </c>
      <c r="AI16" s="31">
        <f t="shared" si="1"/>
        <v>9.72195841994</v>
      </c>
      <c r="AJ16" s="31">
        <f t="shared" si="2"/>
        <v>18.122550472750003</v>
      </c>
      <c r="AK16" s="31">
        <f t="shared" si="9"/>
        <v>3.6167479544000005</v>
      </c>
      <c r="AL16" s="31">
        <f t="shared" si="3"/>
        <v>2.474392559</v>
      </c>
      <c r="AM16" s="31">
        <f t="shared" si="4"/>
        <v>4.0308226385999992</v>
      </c>
      <c r="AN16" s="31">
        <f t="shared" si="10"/>
        <v>2.2116990899999998E-2</v>
      </c>
      <c r="AO16" s="31">
        <f t="shared" si="11"/>
        <v>0.61620770200000008</v>
      </c>
      <c r="AP16" s="31">
        <f t="shared" si="12"/>
        <v>343.76255137454348</v>
      </c>
    </row>
    <row r="17" spans="2:42" ht="18.75" customHeight="1">
      <c r="B17" s="12">
        <v>35064</v>
      </c>
      <c r="C17" s="32">
        <v>169.16515432976743</v>
      </c>
      <c r="D17" s="32">
        <v>125.94151640400001</v>
      </c>
      <c r="E17" s="32">
        <v>9.1028010453875687</v>
      </c>
      <c r="F17" s="32">
        <v>16.876394894688975</v>
      </c>
      <c r="G17" s="32">
        <v>3.7392471255999999</v>
      </c>
      <c r="H17" s="32">
        <v>1.2020165914609244</v>
      </c>
      <c r="I17" s="32">
        <v>3.6336875583000001</v>
      </c>
      <c r="J17" s="32">
        <v>3.834810803676</v>
      </c>
      <c r="K17" s="32">
        <v>0.68326559840000012</v>
      </c>
      <c r="L17" s="32">
        <f t="shared" si="5"/>
        <v>330.3440835476049</v>
      </c>
      <c r="M17" s="34">
        <v>9.9409431306237317E-4</v>
      </c>
      <c r="N17" s="34">
        <v>1.352472E-3</v>
      </c>
      <c r="O17" s="34">
        <v>4.599262200159049E-4</v>
      </c>
      <c r="P17" s="34">
        <v>6.7395427086650098E-3</v>
      </c>
      <c r="Q17" s="34" t="s">
        <v>211</v>
      </c>
      <c r="R17" s="34">
        <v>1.9817062762500001E-5</v>
      </c>
      <c r="S17" s="34">
        <v>1.4792579100000001E-4</v>
      </c>
      <c r="T17" s="34">
        <v>1.0198607862000001E-3</v>
      </c>
      <c r="U17" s="34" t="s">
        <v>212</v>
      </c>
      <c r="V17" s="34">
        <f t="shared" si="6"/>
        <v>1.0733638881705788E-2</v>
      </c>
      <c r="W17" s="36">
        <v>5.6323513544798516E-3</v>
      </c>
      <c r="X17" s="36">
        <v>1.6229663999999999E-3</v>
      </c>
      <c r="Y17" s="36">
        <v>1.2023997082925001E-4</v>
      </c>
      <c r="Z17" s="36">
        <v>2.6444666407690002E-4</v>
      </c>
      <c r="AA17" s="36">
        <v>7.2730000000000005E-6</v>
      </c>
      <c r="AB17" s="36">
        <v>1.3899333474500003E-5</v>
      </c>
      <c r="AC17" s="36">
        <v>4.8352427999999998E-5</v>
      </c>
      <c r="AD17" s="36">
        <v>4.79546616E-5</v>
      </c>
      <c r="AE17" s="36" t="s">
        <v>212</v>
      </c>
      <c r="AF17" s="36">
        <f t="shared" si="7"/>
        <v>7.7574838124605016E-3</v>
      </c>
      <c r="AG17" s="32">
        <f t="shared" si="8"/>
        <v>170.86844739122898</v>
      </c>
      <c r="AH17" s="32">
        <f t="shared" si="0"/>
        <v>126.4589721912</v>
      </c>
      <c r="AI17" s="32">
        <f t="shared" si="1"/>
        <v>9.1501307121950823</v>
      </c>
      <c r="AJ17" s="32">
        <f t="shared" si="2"/>
        <v>17.123688568300516</v>
      </c>
      <c r="AK17" s="32">
        <f t="shared" si="9"/>
        <v>3.7414144796</v>
      </c>
      <c r="AL17" s="32">
        <f t="shared" si="3"/>
        <v>1.2066540194053879</v>
      </c>
      <c r="AM17" s="32">
        <f t="shared" si="4"/>
        <v>3.6517947266190003</v>
      </c>
      <c r="AN17" s="32">
        <f t="shared" si="10"/>
        <v>3.9787008811800001E-2</v>
      </c>
      <c r="AO17" s="32">
        <f t="shared" si="11"/>
        <v>0.68326559840000012</v>
      </c>
      <c r="AP17" s="32">
        <f t="shared" si="12"/>
        <v>332.92415469576082</v>
      </c>
    </row>
    <row r="18" spans="2:42" ht="18.75" customHeight="1">
      <c r="B18" s="11">
        <v>35430</v>
      </c>
      <c r="C18" s="31">
        <v>165.14059335078693</v>
      </c>
      <c r="D18" s="31">
        <v>133.6623875368</v>
      </c>
      <c r="E18" s="31">
        <v>8.4110048143831637</v>
      </c>
      <c r="F18" s="31">
        <v>21.003858616276219</v>
      </c>
      <c r="G18" s="31">
        <v>4.8163876440000006</v>
      </c>
      <c r="H18" s="31">
        <v>1.0577795056146757</v>
      </c>
      <c r="I18" s="31">
        <v>3.743995145</v>
      </c>
      <c r="J18" s="31">
        <v>4.0125972409759996</v>
      </c>
      <c r="K18" s="31">
        <v>0.86660924679999995</v>
      </c>
      <c r="L18" s="31">
        <f t="shared" si="5"/>
        <v>338.70261585966097</v>
      </c>
      <c r="M18" s="33">
        <v>9.694976174097719E-4</v>
      </c>
      <c r="N18" s="33">
        <v>1.433426E-3</v>
      </c>
      <c r="O18" s="33">
        <v>4.2189156148030006E-4</v>
      </c>
      <c r="P18" s="33">
        <v>7.9215174325870177E-3</v>
      </c>
      <c r="Q18" s="33" t="s">
        <v>211</v>
      </c>
      <c r="R18" s="33">
        <v>1.19673029275E-5</v>
      </c>
      <c r="S18" s="33">
        <v>1.2608825600000001E-4</v>
      </c>
      <c r="T18" s="33">
        <v>1.1086306712000003E-3</v>
      </c>
      <c r="U18" s="33" t="s">
        <v>212</v>
      </c>
      <c r="V18" s="33">
        <f t="shared" si="6"/>
        <v>1.1993018841604593E-2</v>
      </c>
      <c r="W18" s="35">
        <v>5.4532158759654009E-3</v>
      </c>
      <c r="X18" s="35">
        <v>1.7201111999999999E-3</v>
      </c>
      <c r="Y18" s="35">
        <v>1.1086065901236666E-4</v>
      </c>
      <c r="Z18" s="35">
        <v>3.190647462799E-4</v>
      </c>
      <c r="AA18" s="35">
        <v>9.2975000000000003E-6</v>
      </c>
      <c r="AB18" s="35">
        <v>1.1661674733900001E-5</v>
      </c>
      <c r="AC18" s="35">
        <v>4.9389096E-5</v>
      </c>
      <c r="AD18" s="35">
        <v>5.0742939600000001E-5</v>
      </c>
      <c r="AE18" s="35" t="s">
        <v>212</v>
      </c>
      <c r="AF18" s="35">
        <f t="shared" si="7"/>
        <v>7.7243436915915668E-3</v>
      </c>
      <c r="AG18" s="31">
        <f t="shared" si="8"/>
        <v>166.78988912225986</v>
      </c>
      <c r="AH18" s="31">
        <f t="shared" si="0"/>
        <v>134.21081632439999</v>
      </c>
      <c r="AI18" s="31">
        <f t="shared" si="1"/>
        <v>8.454588579805856</v>
      </c>
      <c r="AJ18" s="31">
        <f t="shared" si="2"/>
        <v>21.296977846482303</v>
      </c>
      <c r="AK18" s="31">
        <f t="shared" si="9"/>
        <v>4.8191582990000006</v>
      </c>
      <c r="AL18" s="31">
        <f t="shared" si="3"/>
        <v>1.0615538672585654</v>
      </c>
      <c r="AM18" s="31">
        <f t="shared" si="4"/>
        <v>3.7618653020079997</v>
      </c>
      <c r="AN18" s="31">
        <f t="shared" si="10"/>
        <v>4.2837162780800006E-2</v>
      </c>
      <c r="AO18" s="31">
        <f t="shared" si="11"/>
        <v>0.86660924679999995</v>
      </c>
      <c r="AP18" s="31">
        <f t="shared" si="12"/>
        <v>341.30429575079535</v>
      </c>
    </row>
    <row r="19" spans="2:42" ht="18.75" customHeight="1">
      <c r="B19" s="12">
        <v>35795</v>
      </c>
      <c r="C19" s="32">
        <v>159.53594729183774</v>
      </c>
      <c r="D19" s="32">
        <v>122.29804766100001</v>
      </c>
      <c r="E19" s="32">
        <v>7.8066349768868779</v>
      </c>
      <c r="F19" s="32">
        <v>21.339078551425086</v>
      </c>
      <c r="G19" s="32">
        <v>5.3047654057000004</v>
      </c>
      <c r="H19" s="32">
        <v>1.0582435841282405</v>
      </c>
      <c r="I19" s="32">
        <v>4.0515614565000009</v>
      </c>
      <c r="J19" s="32">
        <v>4.6897390819000009</v>
      </c>
      <c r="K19" s="32">
        <v>0.87776025479999997</v>
      </c>
      <c r="L19" s="32">
        <f t="shared" si="5"/>
        <v>322.27203918227798</v>
      </c>
      <c r="M19" s="34">
        <v>9.3508918843730694E-4</v>
      </c>
      <c r="N19" s="34">
        <v>1.3100700000000002E-3</v>
      </c>
      <c r="O19" s="34">
        <v>3.7699792822185833E-4</v>
      </c>
      <c r="P19" s="34">
        <v>8.3550352417168013E-3</v>
      </c>
      <c r="Q19" s="34" t="s">
        <v>211</v>
      </c>
      <c r="R19" s="34">
        <v>7.6779635972499992E-6</v>
      </c>
      <c r="S19" s="34">
        <v>1.3757859200000004E-4</v>
      </c>
      <c r="T19" s="34">
        <v>2.074733672E-3</v>
      </c>
      <c r="U19" s="34" t="s">
        <v>212</v>
      </c>
      <c r="V19" s="34">
        <f t="shared" si="6"/>
        <v>1.3197182585973216E-2</v>
      </c>
      <c r="W19" s="36">
        <v>5.248174130296151E-3</v>
      </c>
      <c r="X19" s="36">
        <v>1.5720840000000001E-3</v>
      </c>
      <c r="Y19" s="36">
        <v>1.0419401370678129E-4</v>
      </c>
      <c r="Z19" s="36">
        <v>3.4264742776400002E-4</v>
      </c>
      <c r="AA19" s="36">
        <v>1.0245500000000002E-5</v>
      </c>
      <c r="AB19" s="36">
        <v>1.092418585501E-5</v>
      </c>
      <c r="AC19" s="36">
        <v>5.2950971999999998E-5</v>
      </c>
      <c r="AD19" s="36">
        <v>6.0250911999999996E-5</v>
      </c>
      <c r="AE19" s="36" t="s">
        <v>212</v>
      </c>
      <c r="AF19" s="36">
        <f t="shared" si="7"/>
        <v>7.4014711416219431E-3</v>
      </c>
      <c r="AG19" s="32">
        <f t="shared" si="8"/>
        <v>161.12328041237694</v>
      </c>
      <c r="AH19" s="32">
        <f t="shared" si="0"/>
        <v>122.79928044300001</v>
      </c>
      <c r="AI19" s="32">
        <f t="shared" si="1"/>
        <v>7.8471097411770447</v>
      </c>
      <c r="AJ19" s="32">
        <f t="shared" si="2"/>
        <v>21.65006336594168</v>
      </c>
      <c r="AK19" s="32">
        <f t="shared" si="9"/>
        <v>5.3078185647000007</v>
      </c>
      <c r="AL19" s="32">
        <f t="shared" si="3"/>
        <v>1.0616909406029647</v>
      </c>
      <c r="AM19" s="32">
        <f t="shared" si="4"/>
        <v>4.0707803109560006</v>
      </c>
      <c r="AN19" s="32">
        <f t="shared" si="10"/>
        <v>6.9823113576000004E-2</v>
      </c>
      <c r="AO19" s="32">
        <f t="shared" si="11"/>
        <v>0.87776025479999997</v>
      </c>
      <c r="AP19" s="32">
        <f t="shared" si="12"/>
        <v>324.80760714713068</v>
      </c>
    </row>
    <row r="20" spans="2:42" ht="18.75" customHeight="1">
      <c r="B20" s="11">
        <v>36160</v>
      </c>
      <c r="C20" s="31">
        <v>153.06932891464845</v>
      </c>
      <c r="D20" s="31">
        <v>130.2699685483</v>
      </c>
      <c r="E20" s="31">
        <v>8.0173139484187104</v>
      </c>
      <c r="F20" s="31">
        <v>22.567978810461121</v>
      </c>
      <c r="G20" s="31">
        <v>5.4646414940000003</v>
      </c>
      <c r="H20" s="31">
        <v>1.042907046003551</v>
      </c>
      <c r="I20" s="31">
        <v>4.3096949522000001</v>
      </c>
      <c r="J20" s="31">
        <v>5.0720919138000005</v>
      </c>
      <c r="K20" s="31">
        <v>1.0054516604000001</v>
      </c>
      <c r="L20" s="31">
        <f t="shared" si="5"/>
        <v>325.74728537443184</v>
      </c>
      <c r="M20" s="33">
        <v>9.072157903447952E-4</v>
      </c>
      <c r="N20" s="33">
        <v>1.3945190000000001E-3</v>
      </c>
      <c r="O20" s="33">
        <v>3.9850265822809346E-4</v>
      </c>
      <c r="P20" s="33">
        <v>8.7082124413124119E-3</v>
      </c>
      <c r="Q20" s="33" t="s">
        <v>211</v>
      </c>
      <c r="R20" s="33">
        <v>1.2898616215000001E-5</v>
      </c>
      <c r="S20" s="33">
        <v>1.1973933399999999E-4</v>
      </c>
      <c r="T20" s="33">
        <v>2.2569836539999997E-3</v>
      </c>
      <c r="U20" s="33" t="s">
        <v>212</v>
      </c>
      <c r="V20" s="33">
        <f t="shared" si="6"/>
        <v>1.3798071494100301E-2</v>
      </c>
      <c r="W20" s="35">
        <v>5.0097193343377495E-3</v>
      </c>
      <c r="X20" s="35">
        <v>1.6734228000000002E-3</v>
      </c>
      <c r="Y20" s="35">
        <v>1.0582170091449839E-4</v>
      </c>
      <c r="Z20" s="35">
        <v>3.7431080413259996E-4</v>
      </c>
      <c r="AA20" s="35">
        <v>1.0562E-5</v>
      </c>
      <c r="AB20" s="35">
        <v>1.1564645997400002E-5</v>
      </c>
      <c r="AC20" s="35">
        <v>5.5264308000000007E-5</v>
      </c>
      <c r="AD20" s="35">
        <v>6.5804068000000008E-5</v>
      </c>
      <c r="AE20" s="35" t="s">
        <v>212</v>
      </c>
      <c r="AF20" s="35">
        <f t="shared" si="7"/>
        <v>7.3064696613822479E-3</v>
      </c>
      <c r="AG20" s="31">
        <f t="shared" si="8"/>
        <v>154.58490567103973</v>
      </c>
      <c r="AH20" s="31">
        <f t="shared" si="0"/>
        <v>130.8035115177</v>
      </c>
      <c r="AI20" s="31">
        <f t="shared" si="1"/>
        <v>8.0588113817469331</v>
      </c>
      <c r="AJ20" s="31">
        <f t="shared" si="2"/>
        <v>22.897228741125446</v>
      </c>
      <c r="AK20" s="31">
        <f t="shared" si="9"/>
        <v>5.46778897</v>
      </c>
      <c r="AL20" s="31">
        <f t="shared" si="3"/>
        <v>1.0466757759161514</v>
      </c>
      <c r="AM20" s="31">
        <f t="shared" si="4"/>
        <v>4.3291571993340003</v>
      </c>
      <c r="AN20" s="31">
        <f t="shared" si="10"/>
        <v>7.6034203613999984E-2</v>
      </c>
      <c r="AO20" s="31">
        <f t="shared" si="11"/>
        <v>1.0054516604000001</v>
      </c>
      <c r="AP20" s="31">
        <f t="shared" si="12"/>
        <v>328.26956512087622</v>
      </c>
    </row>
    <row r="21" spans="2:42" ht="18.75" customHeight="1">
      <c r="B21" s="12">
        <v>36525</v>
      </c>
      <c r="C21" s="32">
        <v>150.07486658009415</v>
      </c>
      <c r="D21" s="32">
        <v>122.90164869400002</v>
      </c>
      <c r="E21" s="32">
        <v>8.4911622152979085</v>
      </c>
      <c r="F21" s="32">
        <v>22.819590262295886</v>
      </c>
      <c r="G21" s="32">
        <v>5.8076952689999999</v>
      </c>
      <c r="H21" s="32">
        <v>1.4779745510144027</v>
      </c>
      <c r="I21" s="32">
        <v>5.4176654616000004</v>
      </c>
      <c r="J21" s="32">
        <v>6.5115781096000003</v>
      </c>
      <c r="K21" s="32">
        <v>0.96593677400000011</v>
      </c>
      <c r="L21" s="32">
        <f t="shared" si="5"/>
        <v>317.95653980730236</v>
      </c>
      <c r="M21" s="34">
        <v>8.8992269425399199E-4</v>
      </c>
      <c r="N21" s="34">
        <v>1.315655E-3</v>
      </c>
      <c r="O21" s="34">
        <v>4.1738853247865837E-4</v>
      </c>
      <c r="P21" s="34">
        <v>8.7120767045167375E-3</v>
      </c>
      <c r="Q21" s="34" t="s">
        <v>211</v>
      </c>
      <c r="R21" s="34">
        <v>1.5516872962500001E-5</v>
      </c>
      <c r="S21" s="34">
        <v>1.4050569600000001E-4</v>
      </c>
      <c r="T21" s="34">
        <v>3.2070952960000002E-3</v>
      </c>
      <c r="U21" s="34" t="s">
        <v>212</v>
      </c>
      <c r="V21" s="34">
        <f t="shared" si="6"/>
        <v>1.4698160796211888E-2</v>
      </c>
      <c r="W21" s="36">
        <v>4.9351106041444007E-3</v>
      </c>
      <c r="X21" s="36">
        <v>1.578786E-3</v>
      </c>
      <c r="Y21" s="36">
        <v>1.1234281772738962E-4</v>
      </c>
      <c r="Z21" s="36">
        <v>3.9036726599629999E-4</v>
      </c>
      <c r="AA21" s="36">
        <v>1.12295E-5</v>
      </c>
      <c r="AB21" s="36">
        <v>1.44058743465E-5</v>
      </c>
      <c r="AC21" s="36">
        <v>7.0252848000000004E-5</v>
      </c>
      <c r="AD21" s="36">
        <v>8.5375648000000001E-5</v>
      </c>
      <c r="AE21" s="36" t="s">
        <v>212</v>
      </c>
      <c r="AF21" s="36">
        <f t="shared" si="7"/>
        <v>7.1978705582145912E-3</v>
      </c>
      <c r="AG21" s="32">
        <f t="shared" si="8"/>
        <v>151.56777760748554</v>
      </c>
      <c r="AH21" s="32">
        <f t="shared" si="0"/>
        <v>123.40501829700003</v>
      </c>
      <c r="AI21" s="32">
        <f t="shared" si="1"/>
        <v>8.5350750882926363</v>
      </c>
      <c r="AJ21" s="32">
        <f t="shared" si="2"/>
        <v>23.153721625175699</v>
      </c>
      <c r="AK21" s="32">
        <f t="shared" si="9"/>
        <v>5.8110416599999999</v>
      </c>
      <c r="AL21" s="32">
        <f t="shared" si="3"/>
        <v>1.4826554233937221</v>
      </c>
      <c r="AM21" s="32">
        <f t="shared" si="4"/>
        <v>5.4421134527039996</v>
      </c>
      <c r="AN21" s="32">
        <f t="shared" si="10"/>
        <v>0.10561932550400001</v>
      </c>
      <c r="AO21" s="32">
        <f t="shared" si="11"/>
        <v>0.96593677400000011</v>
      </c>
      <c r="AP21" s="32">
        <f t="shared" si="12"/>
        <v>320.46895925355562</v>
      </c>
    </row>
    <row r="22" spans="2:42" ht="18.75" customHeight="1">
      <c r="B22" s="11">
        <v>36891</v>
      </c>
      <c r="C22" s="31">
        <v>160.33847862174864</v>
      </c>
      <c r="D22" s="31">
        <v>124.34397136200002</v>
      </c>
      <c r="E22" s="31">
        <v>8.596045918555955</v>
      </c>
      <c r="F22" s="31">
        <v>22.651913042230284</v>
      </c>
      <c r="G22" s="31">
        <v>5.9560540424999999</v>
      </c>
      <c r="H22" s="31">
        <v>0.89727555752256238</v>
      </c>
      <c r="I22" s="31">
        <v>6.0946016889000001</v>
      </c>
      <c r="J22" s="31">
        <v>7.0792835591000003</v>
      </c>
      <c r="K22" s="31">
        <v>1.1353557776000001</v>
      </c>
      <c r="L22" s="31">
        <f t="shared" si="5"/>
        <v>330.01369601105745</v>
      </c>
      <c r="M22" s="33">
        <v>9.5342078563341018E-4</v>
      </c>
      <c r="N22" s="33">
        <v>1.330316E-3</v>
      </c>
      <c r="O22" s="33">
        <v>4.3208808734635347E-4</v>
      </c>
      <c r="P22" s="33">
        <v>8.6900500159616118E-3</v>
      </c>
      <c r="Q22" s="33" t="s">
        <v>211</v>
      </c>
      <c r="R22" s="33">
        <v>8.3148261209999998E-6</v>
      </c>
      <c r="S22" s="33">
        <v>1.1988070200000001E-4</v>
      </c>
      <c r="T22" s="33">
        <v>2.5712180219999996E-3</v>
      </c>
      <c r="U22" s="33" t="s">
        <v>212</v>
      </c>
      <c r="V22" s="33">
        <f t="shared" si="6"/>
        <v>1.4105288439062376E-2</v>
      </c>
      <c r="W22" s="35">
        <v>5.2685097962744997E-3</v>
      </c>
      <c r="X22" s="35">
        <v>1.5963792000000001E-3</v>
      </c>
      <c r="Y22" s="35">
        <v>1.1251478132059672E-4</v>
      </c>
      <c r="Z22" s="35">
        <v>3.9759757371140002E-4</v>
      </c>
      <c r="AA22" s="35">
        <v>1.15125E-5</v>
      </c>
      <c r="AB22" s="35">
        <v>9.2637027635599996E-6</v>
      </c>
      <c r="AC22" s="35">
        <v>7.9920467999999994E-5</v>
      </c>
      <c r="AD22" s="35">
        <v>9.4823048000000008E-5</v>
      </c>
      <c r="AE22" s="35" t="s">
        <v>212</v>
      </c>
      <c r="AF22" s="35">
        <f t="shared" si="7"/>
        <v>7.5705210700700559E-3</v>
      </c>
      <c r="AG22" s="31">
        <f t="shared" si="8"/>
        <v>161.93233006067928</v>
      </c>
      <c r="AH22" s="31">
        <f t="shared" si="0"/>
        <v>124.85295026360001</v>
      </c>
      <c r="AI22" s="31">
        <f t="shared" si="1"/>
        <v>8.6403775255731503</v>
      </c>
      <c r="AJ22" s="31">
        <f t="shared" si="2"/>
        <v>22.987648369595323</v>
      </c>
      <c r="AK22" s="31">
        <f t="shared" si="9"/>
        <v>5.9594847675000002</v>
      </c>
      <c r="AL22" s="31">
        <f t="shared" si="3"/>
        <v>0.90024401159912826</v>
      </c>
      <c r="AM22" s="31">
        <f t="shared" si="4"/>
        <v>6.1214150059140007</v>
      </c>
      <c r="AN22" s="31">
        <f t="shared" si="10"/>
        <v>9.2537718854000001E-2</v>
      </c>
      <c r="AO22" s="31">
        <f t="shared" si="11"/>
        <v>1.1353557776000001</v>
      </c>
      <c r="AP22" s="31">
        <f t="shared" si="12"/>
        <v>332.62234350091484</v>
      </c>
    </row>
    <row r="23" spans="2:42" ht="18.75" customHeight="1">
      <c r="B23" s="12">
        <v>37256</v>
      </c>
      <c r="C23" s="32">
        <v>169.52163426779106</v>
      </c>
      <c r="D23" s="32">
        <v>124.03463239980002</v>
      </c>
      <c r="E23" s="32">
        <v>9.286977492373282</v>
      </c>
      <c r="F23" s="32">
        <v>23.47163647337182</v>
      </c>
      <c r="G23" s="32">
        <v>9.2838913350000016</v>
      </c>
      <c r="H23" s="32">
        <v>0.91057465999239884</v>
      </c>
      <c r="I23" s="32">
        <v>5.994691070900001</v>
      </c>
      <c r="J23" s="32">
        <v>6.695704804700001</v>
      </c>
      <c r="K23" s="32">
        <v>1.0688956916000001</v>
      </c>
      <c r="L23" s="32">
        <f t="shared" si="5"/>
        <v>343.57293339082861</v>
      </c>
      <c r="M23" s="34">
        <v>1.0088918428784251E-3</v>
      </c>
      <c r="N23" s="34">
        <v>1.322847E-3</v>
      </c>
      <c r="O23" s="34">
        <v>4.7203248847277844E-4</v>
      </c>
      <c r="P23" s="34">
        <v>8.583955401792907E-3</v>
      </c>
      <c r="Q23" s="34" t="s">
        <v>211</v>
      </c>
      <c r="R23" s="34">
        <v>8.1795781970000009E-6</v>
      </c>
      <c r="S23" s="34">
        <v>1.1791546200000001E-4</v>
      </c>
      <c r="T23" s="34">
        <v>1.6299619019999999E-3</v>
      </c>
      <c r="U23" s="34" t="s">
        <v>212</v>
      </c>
      <c r="V23" s="34">
        <f t="shared" si="6"/>
        <v>1.314378367534111E-2</v>
      </c>
      <c r="W23" s="36">
        <v>5.5662218055912505E-3</v>
      </c>
      <c r="X23" s="36">
        <v>1.5874164000000001E-3</v>
      </c>
      <c r="Y23" s="36">
        <v>1.231346693235946E-4</v>
      </c>
      <c r="Z23" s="36">
        <v>4.1351110217080001E-4</v>
      </c>
      <c r="AA23" s="36">
        <v>1.7935000000000004E-5</v>
      </c>
      <c r="AB23" s="36">
        <v>8.1459197509199998E-6</v>
      </c>
      <c r="AC23" s="36">
        <v>7.8610307999999997E-5</v>
      </c>
      <c r="AD23" s="36">
        <v>9.0192648000000006E-5</v>
      </c>
      <c r="AE23" s="36" t="s">
        <v>212</v>
      </c>
      <c r="AF23" s="36">
        <f t="shared" si="7"/>
        <v>7.8851678528365655E-3</v>
      </c>
      <c r="AG23" s="32">
        <f t="shared" si="8"/>
        <v>171.20559066192922</v>
      </c>
      <c r="AH23" s="32">
        <f t="shared" si="0"/>
        <v>124.54075366200001</v>
      </c>
      <c r="AI23" s="32">
        <f t="shared" si="1"/>
        <v>9.3354724360435313</v>
      </c>
      <c r="AJ23" s="32">
        <f t="shared" si="2"/>
        <v>23.809461666863541</v>
      </c>
      <c r="AK23" s="32">
        <f t="shared" si="9"/>
        <v>9.2892359650000014</v>
      </c>
      <c r="AL23" s="32">
        <f t="shared" si="3"/>
        <v>0.91320663353309806</v>
      </c>
      <c r="AM23" s="32">
        <f t="shared" si="4"/>
        <v>6.0210648292340014</v>
      </c>
      <c r="AN23" s="32">
        <f t="shared" si="10"/>
        <v>6.7626456653999995E-2</v>
      </c>
      <c r="AO23" s="32">
        <f t="shared" si="11"/>
        <v>1.0688956916000001</v>
      </c>
      <c r="AP23" s="32">
        <f t="shared" si="12"/>
        <v>346.25130800285734</v>
      </c>
    </row>
    <row r="24" spans="2:42" ht="18.75" customHeight="1">
      <c r="B24" s="11">
        <v>37621</v>
      </c>
      <c r="C24" s="31">
        <v>173.34409862903291</v>
      </c>
      <c r="D24" s="31">
        <v>120.674556360644</v>
      </c>
      <c r="E24" s="31">
        <v>9.6507315994808511</v>
      </c>
      <c r="F24" s="31">
        <v>24.485633163057404</v>
      </c>
      <c r="G24" s="31">
        <v>9.0301125538000004</v>
      </c>
      <c r="H24" s="31">
        <v>0.92104345556631628</v>
      </c>
      <c r="I24" s="31">
        <v>6.3490543949000005</v>
      </c>
      <c r="J24" s="31">
        <v>7.1138800073000006</v>
      </c>
      <c r="K24" s="31">
        <v>1.0938345352000001</v>
      </c>
      <c r="L24" s="31">
        <f t="shared" si="5"/>
        <v>345.54906469168151</v>
      </c>
      <c r="M24" s="33">
        <v>1.0148323067999999E-3</v>
      </c>
      <c r="N24" s="33">
        <v>1.28600734E-3</v>
      </c>
      <c r="O24" s="33">
        <v>4.8885265719520799E-4</v>
      </c>
      <c r="P24" s="33">
        <v>8.9302616775455562E-3</v>
      </c>
      <c r="Q24" s="33" t="s">
        <v>211</v>
      </c>
      <c r="R24" s="33">
        <v>8.7770925153465265E-6</v>
      </c>
      <c r="S24" s="33">
        <v>1.24885782E-4</v>
      </c>
      <c r="T24" s="33">
        <v>1.7748001420000001E-3</v>
      </c>
      <c r="U24" s="33" t="s">
        <v>212</v>
      </c>
      <c r="V24" s="33">
        <f t="shared" si="6"/>
        <v>1.3628416998056109E-2</v>
      </c>
      <c r="W24" s="35">
        <v>5.666660386400001E-3</v>
      </c>
      <c r="X24" s="35">
        <v>1.5432088080000001E-3</v>
      </c>
      <c r="Y24" s="35">
        <v>1.2640354990070031E-4</v>
      </c>
      <c r="Z24" s="35">
        <v>4.4047182694999996E-4</v>
      </c>
      <c r="AA24" s="35">
        <v>1.7459E-5</v>
      </c>
      <c r="AB24" s="35">
        <v>8.6992920841775444E-6</v>
      </c>
      <c r="AC24" s="35">
        <v>8.3257188E-5</v>
      </c>
      <c r="AD24" s="35">
        <v>9.5892888000000012E-5</v>
      </c>
      <c r="AE24" s="35" t="s">
        <v>212</v>
      </c>
      <c r="AF24" s="35">
        <f t="shared" si="7"/>
        <v>7.9820529393348789E-3</v>
      </c>
      <c r="AG24" s="31">
        <f t="shared" si="8"/>
        <v>175.05813423185009</v>
      </c>
      <c r="AH24" s="31">
        <f t="shared" si="0"/>
        <v>121.166582768928</v>
      </c>
      <c r="AI24" s="31">
        <f t="shared" si="1"/>
        <v>9.7006211737811405</v>
      </c>
      <c r="AJ24" s="31">
        <f t="shared" si="2"/>
        <v>24.840150309427145</v>
      </c>
      <c r="AK24" s="31">
        <f t="shared" si="9"/>
        <v>9.0353153358</v>
      </c>
      <c r="AL24" s="31">
        <f t="shared" si="3"/>
        <v>0.92385527192028494</v>
      </c>
      <c r="AM24" s="31">
        <f t="shared" si="4"/>
        <v>6.376987181474</v>
      </c>
      <c r="AN24" s="31">
        <f t="shared" si="10"/>
        <v>7.2946084174000003E-2</v>
      </c>
      <c r="AO24" s="31">
        <f t="shared" si="11"/>
        <v>1.0938345352000001</v>
      </c>
      <c r="AP24" s="31">
        <f t="shared" si="12"/>
        <v>348.26842689255471</v>
      </c>
    </row>
    <row r="25" spans="2:42" ht="18.75" customHeight="1">
      <c r="B25" s="12">
        <v>37986</v>
      </c>
      <c r="C25" s="32">
        <v>170.61902296917316</v>
      </c>
      <c r="D25" s="32">
        <v>127.8932294855</v>
      </c>
      <c r="E25" s="32">
        <v>8.279661394570569</v>
      </c>
      <c r="F25" s="32">
        <v>26.283332898937715</v>
      </c>
      <c r="G25" s="32">
        <v>9.7663666750000004</v>
      </c>
      <c r="H25" s="32">
        <v>1.5103086728130686</v>
      </c>
      <c r="I25" s="32">
        <v>6.4442083231000007</v>
      </c>
      <c r="J25" s="32">
        <v>11.741427486130004</v>
      </c>
      <c r="K25" s="32">
        <v>1.1564468168000002</v>
      </c>
      <c r="L25" s="32">
        <f t="shared" si="5"/>
        <v>351.95257723589452</v>
      </c>
      <c r="M25" s="34">
        <v>9.8957049779999995E-4</v>
      </c>
      <c r="N25" s="34">
        <v>1.3626610000000003E-3</v>
      </c>
      <c r="O25" s="34">
        <v>4.2320954916360995E-4</v>
      </c>
      <c r="P25" s="34">
        <v>1.6826606552005425E-2</v>
      </c>
      <c r="Q25" s="34" t="s">
        <v>211</v>
      </c>
      <c r="R25" s="34">
        <v>9.1406203788000017E-6</v>
      </c>
      <c r="S25" s="34">
        <v>1.2675745800000001E-4</v>
      </c>
      <c r="T25" s="34">
        <v>1.01800151118E-2</v>
      </c>
      <c r="U25" s="34" t="s">
        <v>212</v>
      </c>
      <c r="V25" s="34">
        <f t="shared" si="6"/>
        <v>2.9917960789147838E-2</v>
      </c>
      <c r="W25" s="36">
        <v>5.570338374399999E-3</v>
      </c>
      <c r="X25" s="36">
        <v>1.6351931999999999E-3</v>
      </c>
      <c r="Y25" s="36">
        <v>1.1127613741373334E-4</v>
      </c>
      <c r="Z25" s="36">
        <v>5.5045959410179998E-4</v>
      </c>
      <c r="AA25" s="36">
        <v>1.8875000000000001E-5</v>
      </c>
      <c r="AB25" s="36">
        <v>1.000829534564E-5</v>
      </c>
      <c r="AC25" s="36">
        <v>8.4504972000000008E-5</v>
      </c>
      <c r="AD25" s="36">
        <v>1.9956039599999998E-4</v>
      </c>
      <c r="AE25" s="36" t="s">
        <v>212</v>
      </c>
      <c r="AF25" s="36">
        <f t="shared" si="7"/>
        <v>8.1802159692611724E-3</v>
      </c>
      <c r="AG25" s="32">
        <f t="shared" si="8"/>
        <v>172.30372306718937</v>
      </c>
      <c r="AH25" s="32">
        <f t="shared" si="0"/>
        <v>128.4145835841</v>
      </c>
      <c r="AI25" s="32">
        <f t="shared" si="1"/>
        <v>8.3234019222489515</v>
      </c>
      <c r="AJ25" s="32">
        <f t="shared" si="2"/>
        <v>26.868035021780184</v>
      </c>
      <c r="AK25" s="32">
        <f t="shared" si="9"/>
        <v>9.7719914250000013</v>
      </c>
      <c r="AL25" s="32">
        <f t="shared" si="3"/>
        <v>1.5135196603355392</v>
      </c>
      <c r="AM25" s="32">
        <f t="shared" si="4"/>
        <v>6.4725597412060001</v>
      </c>
      <c r="AN25" s="32">
        <f t="shared" si="10"/>
        <v>0.31396937580299999</v>
      </c>
      <c r="AO25" s="32">
        <f t="shared" si="11"/>
        <v>1.1564468168000002</v>
      </c>
      <c r="AP25" s="32">
        <f t="shared" si="12"/>
        <v>355.13823061446305</v>
      </c>
    </row>
    <row r="26" spans="2:42" ht="18.75" customHeight="1">
      <c r="B26" s="11">
        <v>38352</v>
      </c>
      <c r="C26" s="31">
        <v>168.77506749835976</v>
      </c>
      <c r="D26" s="31">
        <v>124.67090392200001</v>
      </c>
      <c r="E26" s="31">
        <v>8.6376133333979617</v>
      </c>
      <c r="F26" s="31">
        <v>26.792758655215639</v>
      </c>
      <c r="G26" s="31">
        <v>9.6399622710000017</v>
      </c>
      <c r="H26" s="31">
        <v>1.4091357954730199</v>
      </c>
      <c r="I26" s="31">
        <v>6.4741962600000003</v>
      </c>
      <c r="J26" s="31">
        <v>13.462346079710004</v>
      </c>
      <c r="K26" s="31">
        <v>1.1616812592000001</v>
      </c>
      <c r="L26" s="31">
        <f t="shared" si="5"/>
        <v>347.5613189946464</v>
      </c>
      <c r="M26" s="33">
        <v>9.7392028559369992E-4</v>
      </c>
      <c r="N26" s="33">
        <v>1.327932E-3</v>
      </c>
      <c r="O26" s="33">
        <v>4.3600038767623012E-4</v>
      </c>
      <c r="P26" s="33">
        <v>1.6881873612375451E-2</v>
      </c>
      <c r="Q26" s="33" t="s">
        <v>211</v>
      </c>
      <c r="R26" s="33">
        <v>8.7436189963500003E-6</v>
      </c>
      <c r="S26" s="33">
        <v>1.2627090000000003E-4</v>
      </c>
      <c r="T26" s="33">
        <v>1.0006890792519998E-2</v>
      </c>
      <c r="U26" s="33" t="s">
        <v>212</v>
      </c>
      <c r="V26" s="33">
        <f t="shared" si="6"/>
        <v>2.9761631597161727E-2</v>
      </c>
      <c r="W26" s="35">
        <v>5.5122160687649992E-3</v>
      </c>
      <c r="X26" s="35">
        <v>1.5935184000000001E-3</v>
      </c>
      <c r="Y26" s="35">
        <v>1.1097140038320002E-4</v>
      </c>
      <c r="Z26" s="35">
        <v>5.9398761051380003E-4</v>
      </c>
      <c r="AA26" s="35">
        <v>1.8634499999999999E-5</v>
      </c>
      <c r="AB26" s="35">
        <v>9.4580424523900021E-6</v>
      </c>
      <c r="AC26" s="35">
        <v>1.0230814609259401E-4</v>
      </c>
      <c r="AD26" s="35">
        <v>2.7164459557103409E-4</v>
      </c>
      <c r="AE26" s="35" t="s">
        <v>212</v>
      </c>
      <c r="AF26" s="35">
        <f t="shared" si="7"/>
        <v>8.2127387637780172E-3</v>
      </c>
      <c r="AG26" s="31">
        <f t="shared" si="8"/>
        <v>170.44205589399158</v>
      </c>
      <c r="AH26" s="31">
        <f t="shared" si="0"/>
        <v>125.1789707052</v>
      </c>
      <c r="AI26" s="31">
        <f t="shared" si="1"/>
        <v>8.6815828204040599</v>
      </c>
      <c r="AJ26" s="31">
        <f t="shared" si="2"/>
        <v>27.391813803458135</v>
      </c>
      <c r="AK26" s="31">
        <f t="shared" si="9"/>
        <v>9.6455153520000021</v>
      </c>
      <c r="AL26" s="31">
        <f t="shared" si="3"/>
        <v>1.412172882598741</v>
      </c>
      <c r="AM26" s="31">
        <f t="shared" si="4"/>
        <v>6.5078408600355928</v>
      </c>
      <c r="AN26" s="31">
        <f t="shared" si="10"/>
        <v>0.33112235929316813</v>
      </c>
      <c r="AO26" s="31">
        <f t="shared" si="11"/>
        <v>1.1616812592000001</v>
      </c>
      <c r="AP26" s="31">
        <f t="shared" si="12"/>
        <v>350.75275593618125</v>
      </c>
    </row>
    <row r="27" spans="2:42" ht="18.75" customHeight="1">
      <c r="B27" s="12">
        <v>38717</v>
      </c>
      <c r="C27" s="32">
        <v>165.8038106991915</v>
      </c>
      <c r="D27" s="32">
        <v>120.54523379560001</v>
      </c>
      <c r="E27" s="32">
        <v>8.7785643700677713</v>
      </c>
      <c r="F27" s="32">
        <v>30.34196923002429</v>
      </c>
      <c r="G27" s="32">
        <v>6.7382733264000008</v>
      </c>
      <c r="H27" s="32">
        <v>1.4853171928040751</v>
      </c>
      <c r="I27" s="32">
        <v>7.401171894</v>
      </c>
      <c r="J27" s="32">
        <v>16.223134950979997</v>
      </c>
      <c r="K27" s="32">
        <v>1.1415955100000001</v>
      </c>
      <c r="L27" s="32">
        <f t="shared" si="5"/>
        <v>342.23593601808773</v>
      </c>
      <c r="M27" s="34">
        <v>9.5389711971630002E-4</v>
      </c>
      <c r="N27" s="34">
        <v>1.2841160000000001E-3</v>
      </c>
      <c r="O27" s="34">
        <v>4.4741115733092004E-4</v>
      </c>
      <c r="P27" s="34">
        <v>1.759231026125049E-2</v>
      </c>
      <c r="Q27" s="34" t="s">
        <v>211</v>
      </c>
      <c r="R27" s="34">
        <v>9.1272966246500024E-6</v>
      </c>
      <c r="S27" s="34">
        <v>1.4310753666666666E-4</v>
      </c>
      <c r="T27" s="34">
        <v>1.1882486574790001E-2</v>
      </c>
      <c r="U27" s="34" t="s">
        <v>212</v>
      </c>
      <c r="V27" s="34">
        <f t="shared" si="6"/>
        <v>3.2312455946379028E-2</v>
      </c>
      <c r="W27" s="36">
        <v>5.3949381461149987E-3</v>
      </c>
      <c r="X27" s="36">
        <v>1.5409391999999999E-3</v>
      </c>
      <c r="Y27" s="36">
        <v>1.1341297344423336E-4</v>
      </c>
      <c r="Z27" s="36">
        <v>6.8146593630140015E-4</v>
      </c>
      <c r="AA27" s="36">
        <v>1.3321000000000002E-5</v>
      </c>
      <c r="AB27" s="36">
        <v>9.9484149274900009E-6</v>
      </c>
      <c r="AC27" s="36">
        <v>1.2172747554091868E-4</v>
      </c>
      <c r="AD27" s="36">
        <v>3.3216318929077068E-4</v>
      </c>
      <c r="AE27" s="36" t="s">
        <v>212</v>
      </c>
      <c r="AF27" s="36">
        <f t="shared" si="7"/>
        <v>8.2079163356198123E-3</v>
      </c>
      <c r="AG27" s="32">
        <f t="shared" si="8"/>
        <v>167.43534969472668</v>
      </c>
      <c r="AH27" s="32">
        <f t="shared" si="0"/>
        <v>121.03653657720001</v>
      </c>
      <c r="AI27" s="32">
        <f t="shared" si="1"/>
        <v>8.8235467150874243</v>
      </c>
      <c r="AJ27" s="32">
        <f t="shared" si="2"/>
        <v>30.984853835573372</v>
      </c>
      <c r="AK27" s="32">
        <f t="shared" si="9"/>
        <v>6.7422429844000007</v>
      </c>
      <c r="AL27" s="32">
        <f t="shared" si="3"/>
        <v>1.4885100028680835</v>
      </c>
      <c r="AM27" s="32">
        <f t="shared" si="4"/>
        <v>7.4410243701278604</v>
      </c>
      <c r="AN27" s="32">
        <f t="shared" si="10"/>
        <v>0.39604679477839966</v>
      </c>
      <c r="AO27" s="32">
        <f t="shared" si="11"/>
        <v>1.1415955100000001</v>
      </c>
      <c r="AP27" s="32">
        <f t="shared" si="12"/>
        <v>345.48970648476183</v>
      </c>
    </row>
    <row r="28" spans="2:42" ht="18.75" customHeight="1">
      <c r="B28" s="11">
        <v>39082</v>
      </c>
      <c r="C28" s="31">
        <v>162.99994745629758</v>
      </c>
      <c r="D28" s="31">
        <v>125.3727937</v>
      </c>
      <c r="E28" s="31">
        <v>6.5976084175400542</v>
      </c>
      <c r="F28" s="31">
        <v>31.139837112503656</v>
      </c>
      <c r="G28" s="31">
        <v>7.0862347254000007</v>
      </c>
      <c r="H28" s="31">
        <v>1.4766983915061076</v>
      </c>
      <c r="I28" s="31">
        <v>8.0426797340000018</v>
      </c>
      <c r="J28" s="31">
        <v>19.943233349400007</v>
      </c>
      <c r="K28" s="31">
        <v>1.0763797308</v>
      </c>
      <c r="L28" s="31">
        <f t="shared" si="5"/>
        <v>343.79217926804739</v>
      </c>
      <c r="M28" s="33">
        <v>9.3749331462000005E-4</v>
      </c>
      <c r="N28" s="33">
        <v>1.3346050000000002E-3</v>
      </c>
      <c r="O28" s="33">
        <v>3.3279483694954003E-4</v>
      </c>
      <c r="P28" s="33">
        <v>1.8511106525274053E-2</v>
      </c>
      <c r="Q28" s="33" t="s">
        <v>211</v>
      </c>
      <c r="R28" s="33">
        <v>9.581612550349999E-6</v>
      </c>
      <c r="S28" s="33">
        <v>1.5540245666666668E-4</v>
      </c>
      <c r="T28" s="33">
        <v>1.5679840518939999E-2</v>
      </c>
      <c r="U28" s="33" t="s">
        <v>212</v>
      </c>
      <c r="V28" s="33">
        <f t="shared" si="6"/>
        <v>3.6960824265000608E-2</v>
      </c>
      <c r="W28" s="35">
        <v>5.2837034617600007E-3</v>
      </c>
      <c r="X28" s="35">
        <v>1.6015260000000003E-3</v>
      </c>
      <c r="Y28" s="35">
        <v>8.6887634096700003E-5</v>
      </c>
      <c r="Z28" s="35">
        <v>7.3036143528080013E-4</v>
      </c>
      <c r="AA28" s="35">
        <v>1.3809000000000001E-5</v>
      </c>
      <c r="AB28" s="35">
        <v>1.0355221827990001E-5</v>
      </c>
      <c r="AC28" s="35">
        <v>1.3469178994233367E-4</v>
      </c>
      <c r="AD28" s="35">
        <v>4.1581315236170508E-4</v>
      </c>
      <c r="AE28" s="35" t="s">
        <v>212</v>
      </c>
      <c r="AF28" s="35">
        <f t="shared" si="7"/>
        <v>8.2771476952695315E-3</v>
      </c>
      <c r="AG28" s="31">
        <f t="shared" si="8"/>
        <v>164.59792842076757</v>
      </c>
      <c r="AH28" s="31">
        <f t="shared" si="0"/>
        <v>125.88341357300001</v>
      </c>
      <c r="AI28" s="31">
        <f t="shared" si="1"/>
        <v>6.6318208034246098</v>
      </c>
      <c r="AJ28" s="31">
        <f t="shared" si="2"/>
        <v>31.820262483349186</v>
      </c>
      <c r="AK28" s="31">
        <f t="shared" si="9"/>
        <v>7.0903498074000009</v>
      </c>
      <c r="AL28" s="31">
        <f t="shared" si="3"/>
        <v>1.4800237879246074</v>
      </c>
      <c r="AM28" s="31">
        <f t="shared" si="4"/>
        <v>8.0867029488194824</v>
      </c>
      <c r="AN28" s="31">
        <f t="shared" si="10"/>
        <v>0.51590833237728806</v>
      </c>
      <c r="AO28" s="31">
        <f t="shared" si="11"/>
        <v>1.0763797308</v>
      </c>
      <c r="AP28" s="31">
        <f t="shared" si="12"/>
        <v>347.18278988786284</v>
      </c>
    </row>
    <row r="29" spans="2:42" ht="18.75" customHeight="1">
      <c r="B29" s="12">
        <v>39447</v>
      </c>
      <c r="C29" s="32">
        <v>167.88367027555819</v>
      </c>
      <c r="D29" s="32">
        <v>126.72778747100001</v>
      </c>
      <c r="E29" s="32">
        <v>6.4207847985026847</v>
      </c>
      <c r="F29" s="32">
        <v>31.214187957082139</v>
      </c>
      <c r="G29" s="32">
        <v>6.3698220105000001</v>
      </c>
      <c r="H29" s="32">
        <v>1.3233448741073432</v>
      </c>
      <c r="I29" s="32">
        <v>8.3892426790000005</v>
      </c>
      <c r="J29" s="32">
        <v>23.88944947469</v>
      </c>
      <c r="K29" s="32">
        <v>1.0165215676000001</v>
      </c>
      <c r="L29" s="32">
        <f t="shared" si="5"/>
        <v>349.34536163335036</v>
      </c>
      <c r="M29" s="34">
        <v>9.6397101830999999E-4</v>
      </c>
      <c r="N29" s="34">
        <v>1.3511750000000005E-3</v>
      </c>
      <c r="O29" s="34">
        <v>3.2642382607802988E-4</v>
      </c>
      <c r="P29" s="34">
        <v>1.8738340437911147E-2</v>
      </c>
      <c r="Q29" s="34" t="s">
        <v>211</v>
      </c>
      <c r="R29" s="34">
        <v>1.1206797145750002E-5</v>
      </c>
      <c r="S29" s="34">
        <v>1.6189267000000002E-4</v>
      </c>
      <c r="T29" s="34">
        <v>2.7585147988889998E-2</v>
      </c>
      <c r="U29" s="34" t="s">
        <v>212</v>
      </c>
      <c r="V29" s="34">
        <f t="shared" si="6"/>
        <v>4.9138157738334923E-2</v>
      </c>
      <c r="W29" s="36">
        <v>5.4582598588800001E-3</v>
      </c>
      <c r="X29" s="36">
        <v>1.6215550000000002E-3</v>
      </c>
      <c r="Y29" s="36">
        <v>8.5150405004899988E-5</v>
      </c>
      <c r="Z29" s="36">
        <v>7.2062100310399998E-4</v>
      </c>
      <c r="AA29" s="36">
        <v>1.27725E-5</v>
      </c>
      <c r="AB29" s="36">
        <v>1.2822736973310002E-5</v>
      </c>
      <c r="AC29" s="36">
        <v>1.4129462471273402E-4</v>
      </c>
      <c r="AD29" s="36">
        <v>4.7294732275133405E-4</v>
      </c>
      <c r="AE29" s="36" t="s">
        <v>212</v>
      </c>
      <c r="AF29" s="36">
        <f t="shared" si="7"/>
        <v>8.5254234514262773E-3</v>
      </c>
      <c r="AG29" s="32">
        <f t="shared" si="8"/>
        <v>169.53433098896218</v>
      </c>
      <c r="AH29" s="32">
        <f t="shared" si="0"/>
        <v>127.24479023600001</v>
      </c>
      <c r="AI29" s="32">
        <f t="shared" si="1"/>
        <v>6.4543202148460956</v>
      </c>
      <c r="AJ29" s="32">
        <f t="shared" si="2"/>
        <v>31.897391526954912</v>
      </c>
      <c r="AK29" s="32">
        <f t="shared" si="9"/>
        <v>6.3736282155000001</v>
      </c>
      <c r="AL29" s="32">
        <f t="shared" si="3"/>
        <v>1.3274462196540333</v>
      </c>
      <c r="AM29" s="32">
        <f t="shared" si="4"/>
        <v>8.4353957939143953</v>
      </c>
      <c r="AN29" s="32">
        <f t="shared" si="10"/>
        <v>0.83056700190214749</v>
      </c>
      <c r="AO29" s="32">
        <f t="shared" si="11"/>
        <v>1.0165215676000001</v>
      </c>
      <c r="AP29" s="32">
        <f t="shared" si="12"/>
        <v>353.11439176533372</v>
      </c>
    </row>
    <row r="30" spans="2:42" ht="18.75" customHeight="1">
      <c r="B30" s="11">
        <v>39813</v>
      </c>
      <c r="C30" s="31">
        <v>161.91770417514297</v>
      </c>
      <c r="D30" s="31">
        <v>111.62565635760001</v>
      </c>
      <c r="E30" s="31">
        <v>6.3495854368280655</v>
      </c>
      <c r="F30" s="31">
        <v>34.90644051305393</v>
      </c>
      <c r="G30" s="31">
        <v>5.8511906784000001</v>
      </c>
      <c r="H30" s="31">
        <v>0.94071810158422375</v>
      </c>
      <c r="I30" s="31">
        <v>8.4852771040000032</v>
      </c>
      <c r="J30" s="31">
        <v>27.150992181969997</v>
      </c>
      <c r="K30" s="31">
        <v>0.98493219439999991</v>
      </c>
      <c r="L30" s="31">
        <f t="shared" si="5"/>
        <v>331.0615045610092</v>
      </c>
      <c r="M30" s="33">
        <v>9.2848900800000008E-4</v>
      </c>
      <c r="N30" s="33">
        <v>1.1835120000000001E-3</v>
      </c>
      <c r="O30" s="33">
        <v>3.2603932113719206E-4</v>
      </c>
      <c r="P30" s="33">
        <v>1.9494348261698304E-2</v>
      </c>
      <c r="Q30" s="33" t="s">
        <v>211</v>
      </c>
      <c r="R30" s="33">
        <v>8.4332911336275109E-6</v>
      </c>
      <c r="S30" s="33">
        <v>1.7136045E-4</v>
      </c>
      <c r="T30" s="33">
        <v>3.5083846522266662E-2</v>
      </c>
      <c r="U30" s="33" t="s">
        <v>212</v>
      </c>
      <c r="V30" s="33">
        <f t="shared" si="6"/>
        <v>5.7196028854235789E-2</v>
      </c>
      <c r="W30" s="35">
        <v>5.247647904000001E-3</v>
      </c>
      <c r="X30" s="35">
        <v>1.4202144000000001E-3</v>
      </c>
      <c r="Y30" s="35">
        <v>8.3212506107009046E-5</v>
      </c>
      <c r="Z30" s="35">
        <v>8.305545597138E-4</v>
      </c>
      <c r="AA30" s="35">
        <v>1.1361500000000001E-5</v>
      </c>
      <c r="AB30" s="35">
        <v>9.621649896230554E-6</v>
      </c>
      <c r="AC30" s="35">
        <v>1.3498665691543502E-4</v>
      </c>
      <c r="AD30" s="35">
        <v>5.3267571168823214E-4</v>
      </c>
      <c r="AE30" s="35" t="s">
        <v>212</v>
      </c>
      <c r="AF30" s="35">
        <f t="shared" si="7"/>
        <v>8.270274888320708E-3</v>
      </c>
      <c r="AG30" s="31">
        <f t="shared" si="8"/>
        <v>163.504715475735</v>
      </c>
      <c r="AH30" s="31">
        <f t="shared" si="0"/>
        <v>112.0784680488</v>
      </c>
      <c r="AI30" s="31">
        <f t="shared" si="1"/>
        <v>6.3825337466763843</v>
      </c>
      <c r="AJ30" s="31">
        <f t="shared" si="2"/>
        <v>35.641304478391099</v>
      </c>
      <c r="AK30" s="31">
        <f t="shared" si="9"/>
        <v>5.8545764054000005</v>
      </c>
      <c r="AL30" s="31">
        <f t="shared" si="3"/>
        <v>0.94379618553164124</v>
      </c>
      <c r="AM30" s="31">
        <f t="shared" si="4"/>
        <v>8.5297871390108035</v>
      </c>
      <c r="AN30" s="31">
        <f t="shared" si="10"/>
        <v>1.0358335251397599</v>
      </c>
      <c r="AO30" s="31">
        <f t="shared" si="11"/>
        <v>0.98493219439999991</v>
      </c>
      <c r="AP30" s="31">
        <f t="shared" si="12"/>
        <v>334.95594719908468</v>
      </c>
    </row>
    <row r="31" spans="2:42" ht="18.75" customHeight="1">
      <c r="B31" s="12">
        <v>40178</v>
      </c>
      <c r="C31" s="32">
        <v>156.48185396894092</v>
      </c>
      <c r="D31" s="32">
        <v>98.082609174357998</v>
      </c>
      <c r="E31" s="32">
        <v>7.2864870386065208</v>
      </c>
      <c r="F31" s="32">
        <v>31.146581622913764</v>
      </c>
      <c r="G31" s="32">
        <v>3.4083042810903001</v>
      </c>
      <c r="H31" s="32">
        <v>0.81017913567253041</v>
      </c>
      <c r="I31" s="32">
        <v>9.5763422309999999</v>
      </c>
      <c r="J31" s="32">
        <v>29.609707883039995</v>
      </c>
      <c r="K31" s="32">
        <v>0.9953824804000001</v>
      </c>
      <c r="L31" s="32">
        <f t="shared" si="5"/>
        <v>307.78773993298199</v>
      </c>
      <c r="M31" s="34">
        <v>8.9376071065578005E-4</v>
      </c>
      <c r="N31" s="34">
        <v>1.0420905980000001E-3</v>
      </c>
      <c r="O31" s="34">
        <v>3.721276306879199E-4</v>
      </c>
      <c r="P31" s="34">
        <v>1.7268776503736007E-2</v>
      </c>
      <c r="Q31" s="34" t="s">
        <v>211</v>
      </c>
      <c r="R31" s="34">
        <v>6.7950313705500016E-6</v>
      </c>
      <c r="S31" s="34">
        <v>1.9247468333333337E-4</v>
      </c>
      <c r="T31" s="34">
        <v>3.9335170593833332E-2</v>
      </c>
      <c r="U31" s="34" t="s">
        <v>212</v>
      </c>
      <c r="V31" s="34">
        <f t="shared" si="6"/>
        <v>5.911119575161692E-2</v>
      </c>
      <c r="W31" s="36">
        <v>5.033055323221001E-3</v>
      </c>
      <c r="X31" s="36">
        <v>1.2505087176E-3</v>
      </c>
      <c r="Y31" s="36">
        <v>9.5362020704999997E-5</v>
      </c>
      <c r="Z31" s="36">
        <v>7.1407691362480017E-4</v>
      </c>
      <c r="AA31" s="36">
        <v>6.4082035000000003E-6</v>
      </c>
      <c r="AB31" s="36">
        <v>7.8482583789100017E-6</v>
      </c>
      <c r="AC31" s="36">
        <v>1.7437533970059735E-4</v>
      </c>
      <c r="AD31" s="36">
        <v>5.8521874924235748E-4</v>
      </c>
      <c r="AE31" s="36" t="s">
        <v>212</v>
      </c>
      <c r="AF31" s="36">
        <f t="shared" si="7"/>
        <v>7.8668535259726665E-3</v>
      </c>
      <c r="AG31" s="32">
        <f t="shared" si="8"/>
        <v>158.00404847302718</v>
      </c>
      <c r="AH31" s="32">
        <f t="shared" si="0"/>
        <v>98.481313037152788</v>
      </c>
      <c r="AI31" s="32">
        <f t="shared" si="1"/>
        <v>7.3242081115438085</v>
      </c>
      <c r="AJ31" s="32">
        <f t="shared" si="2"/>
        <v>31.791095955767354</v>
      </c>
      <c r="AK31" s="32">
        <f t="shared" si="9"/>
        <v>3.4102139257333</v>
      </c>
      <c r="AL31" s="32">
        <f t="shared" si="3"/>
        <v>0.81268779245370937</v>
      </c>
      <c r="AM31" s="32">
        <f t="shared" si="4"/>
        <v>9.6331179493141104</v>
      </c>
      <c r="AN31" s="32">
        <f t="shared" si="10"/>
        <v>1.1577744521200559</v>
      </c>
      <c r="AO31" s="32">
        <f t="shared" si="11"/>
        <v>0.9953824804000001</v>
      </c>
      <c r="AP31" s="32">
        <f t="shared" si="12"/>
        <v>311.60984217751223</v>
      </c>
    </row>
    <row r="32" spans="2:42" ht="18.75" customHeight="1">
      <c r="B32" s="11">
        <v>40543</v>
      </c>
      <c r="C32" s="31">
        <v>155.30533131696322</v>
      </c>
      <c r="D32" s="31">
        <v>105.00145360800481</v>
      </c>
      <c r="E32" s="31">
        <v>6.2747881254298132</v>
      </c>
      <c r="F32" s="31">
        <v>33.11237060463651</v>
      </c>
      <c r="G32" s="31">
        <v>6.2685968802267</v>
      </c>
      <c r="H32" s="31">
        <v>0.84926578786369078</v>
      </c>
      <c r="I32" s="31">
        <v>10.127526801</v>
      </c>
      <c r="J32" s="31">
        <v>31.73018980526999</v>
      </c>
      <c r="K32" s="31">
        <v>1.0029757584000001</v>
      </c>
      <c r="L32" s="31">
        <f t="shared" si="5"/>
        <v>317.9423088825248</v>
      </c>
      <c r="M32" s="33">
        <v>8.9133735945000011E-4</v>
      </c>
      <c r="N32" s="33">
        <v>1.116651852E-3</v>
      </c>
      <c r="O32" s="33">
        <v>3.3811860727472014E-4</v>
      </c>
      <c r="P32" s="33">
        <v>1.8067707852028703E-2</v>
      </c>
      <c r="Q32" s="33" t="s">
        <v>211</v>
      </c>
      <c r="R32" s="33">
        <v>6.9324190768999997E-6</v>
      </c>
      <c r="S32" s="33">
        <v>2.0315962000000003E-4</v>
      </c>
      <c r="T32" s="33">
        <v>4.4608680784490005E-2</v>
      </c>
      <c r="U32" s="33" t="s">
        <v>212</v>
      </c>
      <c r="V32" s="33">
        <f t="shared" si="6"/>
        <v>6.5232588494320329E-2</v>
      </c>
      <c r="W32" s="35">
        <v>5.0449302173599993E-3</v>
      </c>
      <c r="X32" s="35">
        <v>1.3399822224000001E-3</v>
      </c>
      <c r="Y32" s="35">
        <v>8.5280373254100042E-5</v>
      </c>
      <c r="Z32" s="35">
        <v>7.6555768529060003E-4</v>
      </c>
      <c r="AA32" s="35">
        <v>1.20669635E-5</v>
      </c>
      <c r="AB32" s="35">
        <v>7.8732767206600012E-6</v>
      </c>
      <c r="AC32" s="35">
        <v>1.9398646697436201E-4</v>
      </c>
      <c r="AD32" s="35">
        <v>6.3144442056010702E-4</v>
      </c>
      <c r="AE32" s="35" t="s">
        <v>212</v>
      </c>
      <c r="AF32" s="35">
        <f t="shared" si="7"/>
        <v>8.0811216260598291E-3</v>
      </c>
      <c r="AG32" s="31">
        <f t="shared" si="8"/>
        <v>156.83100395572274</v>
      </c>
      <c r="AH32" s="31">
        <f t="shared" si="0"/>
        <v>105.42868460658002</v>
      </c>
      <c r="AI32" s="31">
        <f t="shared" si="1"/>
        <v>6.3086546418414029</v>
      </c>
      <c r="AJ32" s="31">
        <f t="shared" si="2"/>
        <v>33.792199491153823</v>
      </c>
      <c r="AK32" s="31">
        <f t="shared" si="9"/>
        <v>6.2721928353497001</v>
      </c>
      <c r="AL32" s="31">
        <f t="shared" si="3"/>
        <v>0.85178533480336993</v>
      </c>
      <c r="AM32" s="31">
        <f t="shared" si="4"/>
        <v>10.190413758658359</v>
      </c>
      <c r="AN32" s="31">
        <f t="shared" si="10"/>
        <v>1.3033874569391621</v>
      </c>
      <c r="AO32" s="31">
        <f t="shared" si="11"/>
        <v>1.0029757584000001</v>
      </c>
      <c r="AP32" s="31">
        <f t="shared" si="12"/>
        <v>321.98129783944859</v>
      </c>
    </row>
    <row r="33" spans="2:42" ht="18.75" customHeight="1">
      <c r="B33" s="12">
        <v>40908</v>
      </c>
      <c r="C33" s="32">
        <v>160.39058687533895</v>
      </c>
      <c r="D33" s="32">
        <v>101.04328376870001</v>
      </c>
      <c r="E33" s="32">
        <v>5.592926315026121</v>
      </c>
      <c r="F33" s="32">
        <v>30.539386428644313</v>
      </c>
      <c r="G33" s="32">
        <v>6.2420579869999999</v>
      </c>
      <c r="H33" s="32">
        <v>0.84854343804586763</v>
      </c>
      <c r="I33" s="32">
        <v>10.375572878000003</v>
      </c>
      <c r="J33" s="32">
        <v>33.63445627454</v>
      </c>
      <c r="K33" s="32">
        <v>1.0282984712000001</v>
      </c>
      <c r="L33" s="32">
        <f t="shared" si="5"/>
        <v>316.06065616195531</v>
      </c>
      <c r="M33" s="34">
        <v>9.2207617130370026E-4</v>
      </c>
      <c r="N33" s="34">
        <v>1.0723310000000002E-3</v>
      </c>
      <c r="O33" s="34">
        <v>2.9923268496293996E-4</v>
      </c>
      <c r="P33" s="34">
        <v>1.7231189762889999E-2</v>
      </c>
      <c r="Q33" s="34" t="s">
        <v>211</v>
      </c>
      <c r="R33" s="34">
        <v>7.4531357576300009E-6</v>
      </c>
      <c r="S33" s="34">
        <v>2.1668825000000007E-4</v>
      </c>
      <c r="T33" s="34">
        <v>5.1985581890910001E-2</v>
      </c>
      <c r="U33" s="34" t="s">
        <v>212</v>
      </c>
      <c r="V33" s="34">
        <f t="shared" si="6"/>
        <v>7.1734552895824269E-2</v>
      </c>
      <c r="W33" s="36">
        <v>5.2114345911250005E-3</v>
      </c>
      <c r="X33" s="36">
        <v>1.2867972000000002E-3</v>
      </c>
      <c r="Y33" s="36">
        <v>7.5482743862953988E-5</v>
      </c>
      <c r="Z33" s="36">
        <v>7.1695859129460005E-4</v>
      </c>
      <c r="AA33" s="36">
        <v>1.1792500000000001E-5</v>
      </c>
      <c r="AB33" s="36">
        <v>7.9989305657499998E-6</v>
      </c>
      <c r="AC33" s="36">
        <v>2.1180715252766503E-4</v>
      </c>
      <c r="AD33" s="36">
        <v>6.7180707165111003E-4</v>
      </c>
      <c r="AE33" s="36" t="s">
        <v>212</v>
      </c>
      <c r="AF33" s="36">
        <f t="shared" si="7"/>
        <v>8.1940787810270803E-3</v>
      </c>
      <c r="AG33" s="32">
        <f t="shared" si="8"/>
        <v>161.9666462877768</v>
      </c>
      <c r="AH33" s="32">
        <f t="shared" si="0"/>
        <v>101.45355760930001</v>
      </c>
      <c r="AI33" s="32">
        <f t="shared" si="1"/>
        <v>5.6229009898213551</v>
      </c>
      <c r="AJ33" s="32">
        <f t="shared" si="2"/>
        <v>31.183819832922353</v>
      </c>
      <c r="AK33" s="32">
        <f t="shared" si="9"/>
        <v>6.2455721520000003</v>
      </c>
      <c r="AL33" s="32">
        <f t="shared" si="3"/>
        <v>0.85111344774840181</v>
      </c>
      <c r="AM33" s="32">
        <f t="shared" si="4"/>
        <v>10.444108615703247</v>
      </c>
      <c r="AN33" s="32">
        <f t="shared" si="10"/>
        <v>1.4998380546247807</v>
      </c>
      <c r="AO33" s="32">
        <f t="shared" si="11"/>
        <v>1.0282984712000001</v>
      </c>
      <c r="AP33" s="32">
        <f t="shared" si="12"/>
        <v>320.29585546109701</v>
      </c>
    </row>
    <row r="34" spans="2:42" ht="18.75" customHeight="1">
      <c r="B34" s="11">
        <v>41274</v>
      </c>
      <c r="C34" s="31">
        <v>170.31277736373656</v>
      </c>
      <c r="D34" s="31">
        <v>103.1670219164</v>
      </c>
      <c r="E34" s="31">
        <v>6.1326484334295506</v>
      </c>
      <c r="F34" s="31">
        <v>28.268675294308562</v>
      </c>
      <c r="G34" s="31">
        <v>6.0756181500000004</v>
      </c>
      <c r="H34" s="31">
        <v>0.82421115096239772</v>
      </c>
      <c r="I34" s="31">
        <v>10.573812785000001</v>
      </c>
      <c r="J34" s="31">
        <v>37.068027874820004</v>
      </c>
      <c r="K34" s="31">
        <v>1.0187142680000001</v>
      </c>
      <c r="L34" s="31">
        <f t="shared" si="5"/>
        <v>326.37347936183704</v>
      </c>
      <c r="M34" s="33">
        <v>9.7867416441630014E-4</v>
      </c>
      <c r="N34" s="33">
        <v>1.101334E-3</v>
      </c>
      <c r="O34" s="33">
        <v>3.1763480425749986E-4</v>
      </c>
      <c r="P34" s="33">
        <v>2.2731322877518868E-2</v>
      </c>
      <c r="Q34" s="33" t="s">
        <v>211</v>
      </c>
      <c r="R34" s="33">
        <v>7.5358540569499995E-6</v>
      </c>
      <c r="S34" s="33">
        <v>2.2072879000000005E-4</v>
      </c>
      <c r="T34" s="33">
        <v>6.4505643677380001E-2</v>
      </c>
      <c r="U34" s="33" t="s">
        <v>212</v>
      </c>
      <c r="V34" s="33">
        <f t="shared" si="6"/>
        <v>8.9862874167629614E-2</v>
      </c>
      <c r="W34" s="35">
        <v>5.5457525119949995E-3</v>
      </c>
      <c r="X34" s="35">
        <v>1.3216007999999999E-3</v>
      </c>
      <c r="Y34" s="35">
        <v>8.0668562846500006E-5</v>
      </c>
      <c r="Z34" s="35">
        <v>6.3601784637420001E-4</v>
      </c>
      <c r="AA34" s="35">
        <v>1.1526500000000001E-5</v>
      </c>
      <c r="AB34" s="35">
        <v>7.9837517767499995E-6</v>
      </c>
      <c r="AC34" s="35">
        <v>2.2004539248023902E-4</v>
      </c>
      <c r="AD34" s="35">
        <v>7.3149452479462514E-4</v>
      </c>
      <c r="AE34" s="35" t="s">
        <v>212</v>
      </c>
      <c r="AF34" s="35">
        <f t="shared" si="7"/>
        <v>8.5550898902673131E-3</v>
      </c>
      <c r="AG34" s="31">
        <f t="shared" si="8"/>
        <v>171.98987846642149</v>
      </c>
      <c r="AH34" s="31">
        <f t="shared" si="0"/>
        <v>103.5883923048</v>
      </c>
      <c r="AI34" s="31">
        <f t="shared" si="1"/>
        <v>6.1646285352642449</v>
      </c>
      <c r="AJ34" s="31">
        <f t="shared" si="2"/>
        <v>29.026491684466045</v>
      </c>
      <c r="AK34" s="31">
        <f t="shared" si="9"/>
        <v>6.0790530470000004</v>
      </c>
      <c r="AL34" s="31">
        <f t="shared" si="3"/>
        <v>0.82677870534329301</v>
      </c>
      <c r="AM34" s="31">
        <f t="shared" si="4"/>
        <v>10.644904531709113</v>
      </c>
      <c r="AN34" s="31">
        <f t="shared" si="10"/>
        <v>1.8306264603232982</v>
      </c>
      <c r="AO34" s="31">
        <f t="shared" si="11"/>
        <v>1.0187142680000001</v>
      </c>
      <c r="AP34" s="31">
        <f t="shared" si="12"/>
        <v>331.16946800332749</v>
      </c>
    </row>
    <row r="35" spans="2:42" ht="18.75" customHeight="1">
      <c r="B35" s="12">
        <v>41639</v>
      </c>
      <c r="C35" s="32">
        <v>167.72972121026103</v>
      </c>
      <c r="D35" s="32">
        <v>113.95125072270002</v>
      </c>
      <c r="E35" s="32">
        <v>5.7062523789086184</v>
      </c>
      <c r="F35" s="32">
        <v>23.91095638154038</v>
      </c>
      <c r="G35" s="32">
        <v>6.4162416102000002</v>
      </c>
      <c r="H35" s="32">
        <v>0.82094508899194407</v>
      </c>
      <c r="I35" s="32">
        <v>11.204491941000001</v>
      </c>
      <c r="J35" s="32">
        <v>37.956412925449989</v>
      </c>
      <c r="K35" s="32">
        <v>0.97851405959999993</v>
      </c>
      <c r="L35" s="32">
        <f t="shared" si="5"/>
        <v>330.718373393202</v>
      </c>
      <c r="M35" s="34">
        <v>9.6641164702560001E-4</v>
      </c>
      <c r="N35" s="34">
        <v>1.2205170000000002E-3</v>
      </c>
      <c r="O35" s="34">
        <v>3.0170953851999996E-4</v>
      </c>
      <c r="P35" s="34">
        <v>2.3650185076185239E-2</v>
      </c>
      <c r="Q35" s="34" t="s">
        <v>211</v>
      </c>
      <c r="R35" s="34">
        <v>7.5875968833000002E-6</v>
      </c>
      <c r="S35" s="34">
        <v>2.2556165000000005E-4</v>
      </c>
      <c r="T35" s="34">
        <v>6.4987753457659989E-2</v>
      </c>
      <c r="U35" s="34" t="s">
        <v>212</v>
      </c>
      <c r="V35" s="34">
        <f t="shared" si="6"/>
        <v>9.1359725966274133E-2</v>
      </c>
      <c r="W35" s="36">
        <v>5.4690095009200003E-3</v>
      </c>
      <c r="X35" s="36">
        <v>1.4646204000000002E-3</v>
      </c>
      <c r="Y35" s="36">
        <v>7.6981254914399987E-5</v>
      </c>
      <c r="Z35" s="36">
        <v>5.2615951355300004E-4</v>
      </c>
      <c r="AA35" s="36">
        <v>1.2360500000000001E-5</v>
      </c>
      <c r="AB35" s="36">
        <v>8.032195834180002E-6</v>
      </c>
      <c r="AC35" s="36">
        <v>2.2817392052546496E-4</v>
      </c>
      <c r="AD35" s="36">
        <v>7.45911952435906E-4</v>
      </c>
      <c r="AE35" s="36" t="s">
        <v>212</v>
      </c>
      <c r="AF35" s="36">
        <f t="shared" si="7"/>
        <v>8.5312492381829502E-3</v>
      </c>
      <c r="AG35" s="32">
        <f t="shared" si="8"/>
        <v>169.38364633271084</v>
      </c>
      <c r="AH35" s="32">
        <f t="shared" si="0"/>
        <v>114.41822052690001</v>
      </c>
      <c r="AI35" s="32">
        <f t="shared" si="1"/>
        <v>5.7367355313361097</v>
      </c>
      <c r="AJ35" s="32">
        <f t="shared" si="2"/>
        <v>24.659006543483805</v>
      </c>
      <c r="AK35" s="32">
        <f t="shared" si="9"/>
        <v>6.4199250391999998</v>
      </c>
      <c r="AL35" s="32">
        <f t="shared" si="3"/>
        <v>0.82352837327261219</v>
      </c>
      <c r="AM35" s="32">
        <f t="shared" si="4"/>
        <v>11.278126810566588</v>
      </c>
      <c r="AN35" s="32">
        <f t="shared" si="10"/>
        <v>1.8469755982673997</v>
      </c>
      <c r="AO35" s="32">
        <f t="shared" si="11"/>
        <v>0.97851405959999993</v>
      </c>
      <c r="AP35" s="32">
        <f t="shared" si="12"/>
        <v>335.54467881533742</v>
      </c>
    </row>
    <row r="36" spans="2:42" ht="18.75" customHeight="1">
      <c r="B36" s="11">
        <v>42004</v>
      </c>
      <c r="C36" s="31">
        <v>162.79358312020875</v>
      </c>
      <c r="D36" s="31">
        <v>105.65158445474214</v>
      </c>
      <c r="E36" s="31">
        <v>4.999928282391175</v>
      </c>
      <c r="F36" s="31">
        <v>20.546024105481994</v>
      </c>
      <c r="G36" s="31">
        <v>5.4907711789720004</v>
      </c>
      <c r="H36" s="31">
        <v>0.8241279328289508</v>
      </c>
      <c r="I36" s="31">
        <v>12.307606684000003</v>
      </c>
      <c r="J36" s="31">
        <v>39.791787634250021</v>
      </c>
      <c r="K36" s="31">
        <v>0.97439584879999996</v>
      </c>
      <c r="L36" s="31">
        <f t="shared" si="5"/>
        <v>313.58802160742505</v>
      </c>
      <c r="M36" s="33">
        <v>9.348002163E-4</v>
      </c>
      <c r="N36" s="33">
        <v>1.1292390000000002E-3</v>
      </c>
      <c r="O36" s="33">
        <v>2.6370551706273902E-4</v>
      </c>
      <c r="P36" s="33">
        <v>2.3275582431056513E-2</v>
      </c>
      <c r="Q36" s="33" t="s">
        <v>211</v>
      </c>
      <c r="R36" s="33">
        <v>7.704218588349999E-6</v>
      </c>
      <c r="S36" s="33">
        <v>2.4275948000000006E-4</v>
      </c>
      <c r="T36" s="33">
        <v>6.7042401628850001E-2</v>
      </c>
      <c r="U36" s="33" t="s">
        <v>212</v>
      </c>
      <c r="V36" s="33">
        <f t="shared" si="6"/>
        <v>9.2896192491857599E-2</v>
      </c>
      <c r="W36" s="35">
        <v>5.2937938995200017E-3</v>
      </c>
      <c r="X36" s="35">
        <v>1.3550868E-3</v>
      </c>
      <c r="Y36" s="35">
        <v>6.7036953403480025E-5</v>
      </c>
      <c r="Z36" s="35">
        <v>4.3407367099740021E-4</v>
      </c>
      <c r="AA36" s="35">
        <v>1.0690000000000001E-5</v>
      </c>
      <c r="AB36" s="35">
        <v>7.8495498931099987E-6</v>
      </c>
      <c r="AC36" s="35">
        <v>2.5467351071138802E-4</v>
      </c>
      <c r="AD36" s="35">
        <v>7.8375790997463704E-4</v>
      </c>
      <c r="AE36" s="35" t="s">
        <v>212</v>
      </c>
      <c r="AF36" s="35">
        <f t="shared" si="7"/>
        <v>8.2069622945000163E-3</v>
      </c>
      <c r="AG36" s="31">
        <f t="shared" si="8"/>
        <v>164.39450370767321</v>
      </c>
      <c r="AH36" s="31">
        <f t="shared" si="0"/>
        <v>106.08363129614213</v>
      </c>
      <c r="AI36" s="31">
        <f t="shared" si="1"/>
        <v>5.0264979324319805</v>
      </c>
      <c r="AJ36" s="31">
        <f t="shared" si="2"/>
        <v>21.257267620215632</v>
      </c>
      <c r="AK36" s="31">
        <f t="shared" si="9"/>
        <v>5.4939567989720004</v>
      </c>
      <c r="AL36" s="31">
        <f t="shared" si="3"/>
        <v>0.82665970416180634</v>
      </c>
      <c r="AM36" s="31">
        <f t="shared" si="4"/>
        <v>12.389568377191997</v>
      </c>
      <c r="AN36" s="31">
        <f t="shared" si="10"/>
        <v>1.9096198978936918</v>
      </c>
      <c r="AO36" s="31">
        <f t="shared" si="11"/>
        <v>0.97439584879999996</v>
      </c>
      <c r="AP36" s="31">
        <f t="shared" si="12"/>
        <v>318.35610118348251</v>
      </c>
    </row>
    <row r="37" spans="2:42" ht="18.75" customHeight="1">
      <c r="B37" s="12">
        <v>42369</v>
      </c>
      <c r="C37" s="32">
        <v>161.77944699109861</v>
      </c>
      <c r="D37" s="32">
        <v>100.35018294088</v>
      </c>
      <c r="E37" s="32">
        <v>3.8962605257765874</v>
      </c>
      <c r="F37" s="32">
        <v>20.151653200169431</v>
      </c>
      <c r="G37" s="32">
        <v>1.3585151840000002E-2</v>
      </c>
      <c r="H37" s="32">
        <v>0.65561440553402617</v>
      </c>
      <c r="I37" s="32">
        <v>11.875146366000001</v>
      </c>
      <c r="J37" s="32">
        <v>40.547800532939995</v>
      </c>
      <c r="K37" s="32">
        <v>0.98350958640000008</v>
      </c>
      <c r="L37" s="32">
        <f t="shared" si="5"/>
        <v>299.70539916769872</v>
      </c>
      <c r="M37" s="34">
        <v>9.3024548226000006E-4</v>
      </c>
      <c r="N37" s="34">
        <v>1.0731460000000001E-3</v>
      </c>
      <c r="O37" s="34">
        <v>1.9884242253469996E-4</v>
      </c>
      <c r="P37" s="34">
        <v>2.3623487461899319E-2</v>
      </c>
      <c r="Q37" s="34" t="s">
        <v>211</v>
      </c>
      <c r="R37" s="34">
        <v>6.145731079850001E-6</v>
      </c>
      <c r="S37" s="34">
        <v>2.3174784000000003E-4</v>
      </c>
      <c r="T37" s="34">
        <v>6.981249279066E-2</v>
      </c>
      <c r="U37" s="34" t="s">
        <v>212</v>
      </c>
      <c r="V37" s="34">
        <f t="shared" si="6"/>
        <v>9.5876107728433871E-2</v>
      </c>
      <c r="W37" s="36">
        <v>5.2548697933E-3</v>
      </c>
      <c r="X37" s="36">
        <v>1.2877752E-3</v>
      </c>
      <c r="Y37" s="36">
        <v>5.1725073253080017E-5</v>
      </c>
      <c r="Z37" s="36">
        <v>4.1714861808240004E-4</v>
      </c>
      <c r="AA37" s="36">
        <v>2.6000000000000001E-8</v>
      </c>
      <c r="AB37" s="36">
        <v>6.1571751321700005E-6</v>
      </c>
      <c r="AC37" s="36">
        <v>2.4617303903498399E-4</v>
      </c>
      <c r="AD37" s="36">
        <v>8.0618874518461692E-4</v>
      </c>
      <c r="AE37" s="36" t="s">
        <v>212</v>
      </c>
      <c r="AF37" s="36">
        <f t="shared" si="7"/>
        <v>8.0700636439872513E-3</v>
      </c>
      <c r="AG37" s="32">
        <f t="shared" si="8"/>
        <v>163.36865432655853</v>
      </c>
      <c r="AH37" s="32">
        <f t="shared" si="0"/>
        <v>100.76076860048001</v>
      </c>
      <c r="AI37" s="32">
        <f t="shared" si="1"/>
        <v>3.9166456581693727</v>
      </c>
      <c r="AJ37" s="32">
        <f t="shared" si="2"/>
        <v>20.866550674905472</v>
      </c>
      <c r="AK37" s="32">
        <f t="shared" si="9"/>
        <v>1.3592899840000002E-2</v>
      </c>
      <c r="AL37" s="32">
        <f t="shared" si="3"/>
        <v>0.65760288700040914</v>
      </c>
      <c r="AM37" s="32">
        <f t="shared" si="4"/>
        <v>11.954299627632425</v>
      </c>
      <c r="AN37" s="32">
        <f t="shared" si="10"/>
        <v>1.9855565658315157</v>
      </c>
      <c r="AO37" s="32">
        <f t="shared" si="11"/>
        <v>0.98350958640000008</v>
      </c>
      <c r="AP37" s="32">
        <f t="shared" si="12"/>
        <v>304.50718082681772</v>
      </c>
    </row>
    <row r="38" spans="2:42" ht="18.75" customHeight="1">
      <c r="B38" s="11">
        <v>42735</v>
      </c>
      <c r="C38" s="31">
        <v>156.60194900736607</v>
      </c>
      <c r="D38" s="31">
        <v>93.932997038229999</v>
      </c>
      <c r="E38" s="31">
        <v>3.4009001319537973</v>
      </c>
      <c r="F38" s="31">
        <v>27.266442632498666</v>
      </c>
      <c r="G38" s="31">
        <v>0</v>
      </c>
      <c r="H38" s="31">
        <v>0.64103959018257228</v>
      </c>
      <c r="I38" s="31">
        <v>12.809984083</v>
      </c>
      <c r="J38" s="31">
        <v>40.756005822620004</v>
      </c>
      <c r="K38" s="31">
        <v>0.92097022159999997</v>
      </c>
      <c r="L38" s="31">
        <f t="shared" si="5"/>
        <v>295.57428270483115</v>
      </c>
      <c r="M38" s="33">
        <v>8.9850327243000015E-4</v>
      </c>
      <c r="N38" s="33">
        <v>1.0039630000000001E-3</v>
      </c>
      <c r="O38" s="33">
        <v>1.7651657347660002E-4</v>
      </c>
      <c r="P38" s="33">
        <v>2.7232265238224699E-2</v>
      </c>
      <c r="Q38" s="33" t="s">
        <v>211</v>
      </c>
      <c r="R38" s="33">
        <v>6.9601609817999994E-6</v>
      </c>
      <c r="S38" s="33">
        <v>2.4892978000000003E-4</v>
      </c>
      <c r="T38" s="33">
        <v>7.065944579177999E-2</v>
      </c>
      <c r="U38" s="33" t="s">
        <v>212</v>
      </c>
      <c r="V38" s="33">
        <f t="shared" si="6"/>
        <v>0.10022658381689309</v>
      </c>
      <c r="W38" s="35">
        <v>5.0852522014200015E-3</v>
      </c>
      <c r="X38" s="35">
        <v>1.2047556E-3</v>
      </c>
      <c r="Y38" s="35">
        <v>4.5679292441500006E-5</v>
      </c>
      <c r="Z38" s="35">
        <v>6.0716177227060017E-4</v>
      </c>
      <c r="AA38" s="35">
        <v>0</v>
      </c>
      <c r="AB38" s="35">
        <v>6.7394107201600013E-6</v>
      </c>
      <c r="AC38" s="35">
        <v>2.7150439463811797E-4</v>
      </c>
      <c r="AD38" s="35">
        <v>7.957407227115259E-4</v>
      </c>
      <c r="AE38" s="35" t="s">
        <v>212</v>
      </c>
      <c r="AF38" s="35">
        <f t="shared" si="7"/>
        <v>8.0168333942019047E-3</v>
      </c>
      <c r="AG38" s="31">
        <f t="shared" si="8"/>
        <v>158.13981674519997</v>
      </c>
      <c r="AH38" s="31">
        <f t="shared" si="0"/>
        <v>94.317113282029993</v>
      </c>
      <c r="AI38" s="31">
        <f t="shared" si="1"/>
        <v>3.4189254754382792</v>
      </c>
      <c r="AJ38" s="31">
        <f t="shared" si="2"/>
        <v>28.128183471590923</v>
      </c>
      <c r="AK38" s="31">
        <f t="shared" si="9"/>
        <v>0</v>
      </c>
      <c r="AL38" s="31">
        <f t="shared" si="3"/>
        <v>0.64322193860172505</v>
      </c>
      <c r="AM38" s="31">
        <f t="shared" si="4"/>
        <v>12.897115637102159</v>
      </c>
      <c r="AN38" s="31">
        <f t="shared" si="10"/>
        <v>2.0036168801625345</v>
      </c>
      <c r="AO38" s="31">
        <f t="shared" si="11"/>
        <v>0.92097022159999997</v>
      </c>
      <c r="AP38" s="31">
        <f t="shared" si="12"/>
        <v>300.46896365172557</v>
      </c>
    </row>
    <row r="39" spans="2:42" ht="18.75" customHeight="1">
      <c r="B39" s="12">
        <v>43100</v>
      </c>
      <c r="C39" s="32">
        <v>152.90411692582228</v>
      </c>
      <c r="D39" s="32">
        <v>76.302714253440001</v>
      </c>
      <c r="E39" s="32">
        <v>1.7725698246588781</v>
      </c>
      <c r="F39" s="32">
        <v>28.452746690643256</v>
      </c>
      <c r="G39" s="32">
        <v>0</v>
      </c>
      <c r="H39" s="32">
        <v>0.66488776723615994</v>
      </c>
      <c r="I39" s="32">
        <v>11.929093997999999</v>
      </c>
      <c r="J39" s="32">
        <v>39.755465846139998</v>
      </c>
      <c r="K39" s="32">
        <v>0.95359741840000001</v>
      </c>
      <c r="L39" s="32">
        <f t="shared" si="5"/>
        <v>272.97972687820061</v>
      </c>
      <c r="M39" s="34">
        <v>8.8448881032000012E-4</v>
      </c>
      <c r="N39" s="34">
        <v>8.1721600000000006E-4</v>
      </c>
      <c r="O39" s="34">
        <v>9.4628870257819993E-5</v>
      </c>
      <c r="P39" s="34">
        <v>2.7997779088557412E-2</v>
      </c>
      <c r="Q39" s="34" t="s">
        <v>211</v>
      </c>
      <c r="R39" s="34">
        <v>5.5864936661000002E-6</v>
      </c>
      <c r="S39" s="34">
        <v>2.4099369000000001E-4</v>
      </c>
      <c r="T39" s="34">
        <v>7.0416340273789998E-2</v>
      </c>
      <c r="U39" s="34" t="s">
        <v>212</v>
      </c>
      <c r="V39" s="34">
        <f t="shared" si="6"/>
        <v>0.10045703322659133</v>
      </c>
      <c r="W39" s="36">
        <v>5.0170543535000001E-3</v>
      </c>
      <c r="X39" s="36">
        <v>9.806591999999999E-4</v>
      </c>
      <c r="Y39" s="36">
        <v>2.5493217834280001E-5</v>
      </c>
      <c r="Z39" s="36">
        <v>6.3413282844679991E-4</v>
      </c>
      <c r="AA39" s="36">
        <v>0</v>
      </c>
      <c r="AB39" s="36">
        <v>5.5814547340600006E-6</v>
      </c>
      <c r="AC39" s="36">
        <v>2.4906113942160904E-4</v>
      </c>
      <c r="AD39" s="36">
        <v>7.7090452865647102E-4</v>
      </c>
      <c r="AE39" s="36" t="s">
        <v>212</v>
      </c>
      <c r="AF39" s="36">
        <f t="shared" si="7"/>
        <v>7.6828867225932195E-3</v>
      </c>
      <c r="AG39" s="32">
        <f t="shared" si="8"/>
        <v>154.4213113434233</v>
      </c>
      <c r="AH39" s="32">
        <f t="shared" si="0"/>
        <v>76.615381095039993</v>
      </c>
      <c r="AI39" s="32">
        <f t="shared" si="1"/>
        <v>1.7825325253299391</v>
      </c>
      <c r="AJ39" s="32">
        <f t="shared" si="2"/>
        <v>29.34166275073434</v>
      </c>
      <c r="AK39" s="32">
        <f t="shared" si="9"/>
        <v>0</v>
      </c>
      <c r="AL39" s="32">
        <f t="shared" si="3"/>
        <v>0.66669070308856238</v>
      </c>
      <c r="AM39" s="32">
        <f t="shared" si="4"/>
        <v>12.009339059797638</v>
      </c>
      <c r="AN39" s="32">
        <f t="shared" si="10"/>
        <v>1.9901380563843782</v>
      </c>
      <c r="AO39" s="32">
        <f t="shared" si="11"/>
        <v>0.95359741840000001</v>
      </c>
      <c r="AP39" s="32">
        <f t="shared" si="12"/>
        <v>277.78065295219812</v>
      </c>
    </row>
    <row r="40" spans="2:42" ht="18.75" customHeight="1">
      <c r="B40" s="11">
        <v>43465</v>
      </c>
      <c r="C40" s="31">
        <v>148.99715752634239</v>
      </c>
      <c r="D40" s="31">
        <v>68.580252379460006</v>
      </c>
      <c r="E40" s="31">
        <v>1.4801894004339287</v>
      </c>
      <c r="F40" s="31">
        <v>27.57778731724342</v>
      </c>
      <c r="G40" s="31">
        <v>0</v>
      </c>
      <c r="H40" s="31">
        <v>0.72887542239911995</v>
      </c>
      <c r="I40" s="31">
        <v>11.464589238000002</v>
      </c>
      <c r="J40" s="31">
        <v>39.272285918910001</v>
      </c>
      <c r="K40" s="31">
        <v>0.92327823720000002</v>
      </c>
      <c r="L40" s="31">
        <f t="shared" si="5"/>
        <v>259.75212952107887</v>
      </c>
      <c r="M40" s="33">
        <v>8.6710451557149017E-4</v>
      </c>
      <c r="N40" s="33">
        <v>7.3663299999999999E-4</v>
      </c>
      <c r="O40" s="33">
        <v>7.8049894942544115E-5</v>
      </c>
      <c r="P40" s="33">
        <v>2.8701185256004867E-2</v>
      </c>
      <c r="Q40" s="33" t="s">
        <v>211</v>
      </c>
      <c r="R40" s="33">
        <v>5.1902799090499995E-6</v>
      </c>
      <c r="S40" s="33">
        <v>2.3185689000000003E-4</v>
      </c>
      <c r="T40" s="33">
        <v>6.8853865785929988E-2</v>
      </c>
      <c r="U40" s="33" t="s">
        <v>212</v>
      </c>
      <c r="V40" s="33">
        <f t="shared" si="6"/>
        <v>9.9473885622357941E-2</v>
      </c>
      <c r="W40" s="35">
        <v>4.91274271189564E-3</v>
      </c>
      <c r="X40" s="35">
        <v>8.8395960000000001E-4</v>
      </c>
      <c r="Y40" s="35">
        <v>2.0936647546948504E-5</v>
      </c>
      <c r="Z40" s="35">
        <v>6.1387469632677297E-4</v>
      </c>
      <c r="AA40" s="35">
        <v>0</v>
      </c>
      <c r="AB40" s="35">
        <v>5.2484632063699996E-6</v>
      </c>
      <c r="AC40" s="35">
        <v>2.4296993942160897E-4</v>
      </c>
      <c r="AD40" s="35">
        <v>7.7012317465647109E-4</v>
      </c>
      <c r="AE40" s="35" t="s">
        <v>212</v>
      </c>
      <c r="AF40" s="35">
        <f t="shared" si="7"/>
        <v>7.4498552330538115E-3</v>
      </c>
      <c r="AG40" s="31">
        <f t="shared" si="8"/>
        <v>150.48283246737657</v>
      </c>
      <c r="AH40" s="31">
        <f t="shared" si="0"/>
        <v>68.862088165260005</v>
      </c>
      <c r="AI40" s="31">
        <f t="shared" si="1"/>
        <v>1.488379768776483</v>
      </c>
      <c r="AJ40" s="31">
        <f t="shared" si="2"/>
        <v>28.47825160814892</v>
      </c>
      <c r="AK40" s="31">
        <f t="shared" si="9"/>
        <v>0</v>
      </c>
      <c r="AL40" s="31">
        <f t="shared" si="3"/>
        <v>0.73056922143234448</v>
      </c>
      <c r="AM40" s="31">
        <f t="shared" si="4"/>
        <v>11.542790702197642</v>
      </c>
      <c r="AN40" s="31">
        <f t="shared" si="10"/>
        <v>1.950843350695878</v>
      </c>
      <c r="AO40" s="31">
        <f t="shared" si="11"/>
        <v>0.92327823720000002</v>
      </c>
      <c r="AP40" s="31">
        <f t="shared" si="12"/>
        <v>264.45903352108786</v>
      </c>
    </row>
    <row r="41" spans="2:42" ht="14.25" customHeight="1">
      <c r="B41" s="9" t="s">
        <v>11</v>
      </c>
      <c r="V41" s="10" t="s">
        <v>12</v>
      </c>
      <c r="AP41" s="10" t="s">
        <v>12</v>
      </c>
    </row>
    <row r="42" spans="2:42" ht="18.75" customHeight="1"/>
    <row r="43" spans="2:42" ht="18.75" customHeight="1"/>
    <row r="44" spans="2:42" ht="18.75" customHeight="1"/>
    <row r="45" spans="2:42" ht="18.75" customHeight="1"/>
    <row r="46" spans="2:42" ht="18.75" customHeight="1"/>
    <row r="47" spans="2:42" ht="18.75" customHeight="1"/>
    <row r="48" spans="2:4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2:AD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6" width="16.6640625" style="2" customWidth="1"/>
    <col min="17" max="23" width="12.109375" style="2" bestFit="1" customWidth="1"/>
    <col min="24" max="30" width="11.44140625" style="2"/>
    <col min="31" max="31" width="12.44140625" style="2" bestFit="1" customWidth="1"/>
    <col min="32" max="16384" width="11.44140625" style="2"/>
  </cols>
  <sheetData>
    <row r="2" spans="2:30" ht="14.25" customHeight="1">
      <c r="B2" s="1"/>
    </row>
    <row r="3" spans="2:30" ht="22.5" customHeight="1">
      <c r="B3" s="3" t="s">
        <v>112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30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/>
      <c r="J4" s="14" t="s">
        <v>19</v>
      </c>
      <c r="K4" s="14" t="s">
        <v>19</v>
      </c>
      <c r="L4" s="14" t="s">
        <v>19</v>
      </c>
      <c r="M4" s="14" t="s">
        <v>19</v>
      </c>
      <c r="N4" s="14" t="s">
        <v>19</v>
      </c>
      <c r="O4" s="14" t="s">
        <v>19</v>
      </c>
      <c r="P4" s="14"/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 t="s">
        <v>19</v>
      </c>
      <c r="W4" s="14"/>
      <c r="X4" s="14" t="s">
        <v>52</v>
      </c>
      <c r="Y4" s="28">
        <v>25</v>
      </c>
      <c r="Z4" s="14"/>
      <c r="AA4" s="14"/>
      <c r="AB4" s="14"/>
      <c r="AC4" s="14"/>
      <c r="AD4" s="14"/>
    </row>
    <row r="5" spans="2:30" s="15" customFormat="1" ht="18.75" customHeight="1">
      <c r="B5" s="16" t="s">
        <v>14</v>
      </c>
      <c r="C5" s="17" t="s">
        <v>109</v>
      </c>
      <c r="D5" s="17" t="s">
        <v>109</v>
      </c>
      <c r="E5" s="17" t="s">
        <v>109</v>
      </c>
      <c r="F5" s="17" t="s">
        <v>109</v>
      </c>
      <c r="G5" s="17" t="s">
        <v>109</v>
      </c>
      <c r="H5" s="17" t="s">
        <v>109</v>
      </c>
      <c r="I5" s="17"/>
      <c r="J5" s="17" t="s">
        <v>109</v>
      </c>
      <c r="K5" s="17" t="s">
        <v>109</v>
      </c>
      <c r="L5" s="17" t="s">
        <v>109</v>
      </c>
      <c r="M5" s="17" t="s">
        <v>109</v>
      </c>
      <c r="N5" s="17" t="s">
        <v>109</v>
      </c>
      <c r="O5" s="17" t="s">
        <v>109</v>
      </c>
      <c r="P5" s="17"/>
      <c r="Q5" s="17" t="s">
        <v>109</v>
      </c>
      <c r="R5" s="17" t="s">
        <v>109</v>
      </c>
      <c r="S5" s="17" t="s">
        <v>109</v>
      </c>
      <c r="T5" s="17" t="s">
        <v>109</v>
      </c>
      <c r="U5" s="17" t="s">
        <v>109</v>
      </c>
      <c r="V5" s="17" t="s">
        <v>109</v>
      </c>
      <c r="W5" s="17"/>
      <c r="X5" s="17" t="s">
        <v>53</v>
      </c>
      <c r="Y5" s="29">
        <v>298</v>
      </c>
      <c r="Z5" s="17"/>
      <c r="AA5" s="17"/>
      <c r="AB5" s="17"/>
      <c r="AC5" s="17"/>
      <c r="AD5" s="17"/>
    </row>
    <row r="6" spans="2:30" s="15" customFormat="1" ht="18.75" customHeight="1">
      <c r="B6" s="13" t="s">
        <v>15</v>
      </c>
      <c r="C6" s="14" t="s">
        <v>105</v>
      </c>
      <c r="D6" s="14" t="s">
        <v>107</v>
      </c>
      <c r="E6" s="14" t="s">
        <v>111</v>
      </c>
      <c r="F6" s="14" t="s">
        <v>106</v>
      </c>
      <c r="G6" s="14" t="s">
        <v>110</v>
      </c>
      <c r="H6" s="14" t="s">
        <v>108</v>
      </c>
      <c r="I6" s="14"/>
      <c r="J6" s="14" t="s">
        <v>105</v>
      </c>
      <c r="K6" s="14" t="s">
        <v>107</v>
      </c>
      <c r="L6" s="14" t="s">
        <v>111</v>
      </c>
      <c r="M6" s="14" t="s">
        <v>106</v>
      </c>
      <c r="N6" s="14" t="s">
        <v>110</v>
      </c>
      <c r="O6" s="14" t="s">
        <v>108</v>
      </c>
      <c r="P6" s="14"/>
      <c r="Q6" s="14" t="s">
        <v>105</v>
      </c>
      <c r="R6" s="14" t="s">
        <v>107</v>
      </c>
      <c r="S6" s="14" t="s">
        <v>111</v>
      </c>
      <c r="T6" s="14" t="s">
        <v>106</v>
      </c>
      <c r="U6" s="14" t="s">
        <v>110</v>
      </c>
      <c r="V6" s="14" t="s">
        <v>108</v>
      </c>
      <c r="W6" s="14"/>
      <c r="X6" s="14"/>
      <c r="Y6" s="14"/>
      <c r="Z6" s="14"/>
      <c r="AA6" s="14"/>
      <c r="AB6" s="14"/>
      <c r="AC6" s="14"/>
      <c r="AD6" s="14"/>
    </row>
    <row r="7" spans="2:30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/>
      <c r="J7" s="17" t="s">
        <v>50</v>
      </c>
      <c r="K7" s="17" t="s">
        <v>50</v>
      </c>
      <c r="L7" s="17" t="s">
        <v>50</v>
      </c>
      <c r="M7" s="17" t="s">
        <v>50</v>
      </c>
      <c r="N7" s="17" t="s">
        <v>50</v>
      </c>
      <c r="O7" s="17" t="s">
        <v>50</v>
      </c>
      <c r="P7" s="17"/>
      <c r="Q7" s="17" t="s">
        <v>51</v>
      </c>
      <c r="R7" s="17" t="s">
        <v>51</v>
      </c>
      <c r="S7" s="17" t="s">
        <v>51</v>
      </c>
      <c r="T7" s="17" t="s">
        <v>51</v>
      </c>
      <c r="U7" s="17" t="s">
        <v>51</v>
      </c>
      <c r="V7" s="17" t="s">
        <v>51</v>
      </c>
      <c r="W7" s="17"/>
      <c r="X7" s="17"/>
      <c r="Y7" s="17"/>
      <c r="Z7" s="17"/>
      <c r="AA7" s="17"/>
      <c r="AB7" s="17"/>
      <c r="AC7" s="17"/>
      <c r="AD7" s="17"/>
    </row>
    <row r="8" spans="2:30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2:30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55</v>
      </c>
      <c r="Y9" s="30" t="s">
        <v>55</v>
      </c>
      <c r="Z9" s="30" t="s">
        <v>55</v>
      </c>
      <c r="AA9" s="30" t="s">
        <v>55</v>
      </c>
      <c r="AB9" s="30" t="s">
        <v>55</v>
      </c>
      <c r="AC9" s="30" t="s">
        <v>55</v>
      </c>
      <c r="AD9" s="30" t="s">
        <v>55</v>
      </c>
    </row>
    <row r="10" spans="2:30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4" t="s">
        <v>47</v>
      </c>
      <c r="K10" s="24" t="s">
        <v>47</v>
      </c>
      <c r="L10" s="24" t="s">
        <v>47</v>
      </c>
      <c r="M10" s="24" t="s">
        <v>47</v>
      </c>
      <c r="N10" s="24" t="s">
        <v>47</v>
      </c>
      <c r="O10" s="24" t="s">
        <v>47</v>
      </c>
      <c r="P10" s="24" t="s">
        <v>47</v>
      </c>
      <c r="Q10" s="26" t="s">
        <v>48</v>
      </c>
      <c r="R10" s="26" t="s">
        <v>48</v>
      </c>
      <c r="S10" s="26" t="s">
        <v>48</v>
      </c>
      <c r="T10" s="26" t="s">
        <v>48</v>
      </c>
      <c r="U10" s="26" t="s">
        <v>48</v>
      </c>
      <c r="V10" s="26" t="s">
        <v>48</v>
      </c>
      <c r="W10" s="26" t="s">
        <v>48</v>
      </c>
      <c r="X10" s="5" t="s">
        <v>49</v>
      </c>
      <c r="Y10" s="5" t="s">
        <v>49</v>
      </c>
      <c r="Z10" s="5" t="s">
        <v>49</v>
      </c>
      <c r="AA10" s="5" t="s">
        <v>49</v>
      </c>
      <c r="AB10" s="5" t="s">
        <v>49</v>
      </c>
      <c r="AC10" s="5" t="s">
        <v>49</v>
      </c>
      <c r="AD10" s="5" t="s">
        <v>49</v>
      </c>
    </row>
    <row r="11" spans="2:30" ht="48">
      <c r="B11" s="4" t="s">
        <v>45</v>
      </c>
      <c r="C11" s="22" t="s">
        <v>23</v>
      </c>
      <c r="D11" s="23" t="s">
        <v>198</v>
      </c>
      <c r="E11" s="22" t="s">
        <v>89</v>
      </c>
      <c r="F11" s="22" t="s">
        <v>26</v>
      </c>
      <c r="G11" s="22" t="s">
        <v>90</v>
      </c>
      <c r="H11" s="22" t="s">
        <v>30</v>
      </c>
      <c r="I11" s="22" t="s">
        <v>44</v>
      </c>
      <c r="J11" s="24" t="s">
        <v>23</v>
      </c>
      <c r="K11" s="25" t="s">
        <v>198</v>
      </c>
      <c r="L11" s="24" t="s">
        <v>89</v>
      </c>
      <c r="M11" s="24" t="s">
        <v>26</v>
      </c>
      <c r="N11" s="24" t="s">
        <v>90</v>
      </c>
      <c r="O11" s="24" t="s">
        <v>30</v>
      </c>
      <c r="P11" s="24" t="s">
        <v>31</v>
      </c>
      <c r="Q11" s="26" t="s">
        <v>23</v>
      </c>
      <c r="R11" s="27" t="s">
        <v>198</v>
      </c>
      <c r="S11" s="26" t="s">
        <v>89</v>
      </c>
      <c r="T11" s="26" t="s">
        <v>26</v>
      </c>
      <c r="U11" s="26" t="s">
        <v>90</v>
      </c>
      <c r="V11" s="26" t="s">
        <v>30</v>
      </c>
      <c r="W11" s="26" t="s">
        <v>31</v>
      </c>
      <c r="X11" s="5" t="s">
        <v>23</v>
      </c>
      <c r="Y11" s="6" t="s">
        <v>198</v>
      </c>
      <c r="Z11" s="5" t="s">
        <v>89</v>
      </c>
      <c r="AA11" s="5" t="s">
        <v>26</v>
      </c>
      <c r="AB11" s="5" t="s">
        <v>90</v>
      </c>
      <c r="AC11" s="5" t="s">
        <v>30</v>
      </c>
      <c r="AD11" s="5" t="s">
        <v>57</v>
      </c>
    </row>
    <row r="12" spans="2:30" ht="18.75" customHeight="1">
      <c r="B12" s="11">
        <v>33238</v>
      </c>
      <c r="C12" s="31">
        <v>34.352270433933342</v>
      </c>
      <c r="D12" s="31">
        <v>3.8554899247700001</v>
      </c>
      <c r="E12" s="31">
        <v>54.693600522625005</v>
      </c>
      <c r="F12" s="31">
        <v>31.564236268358851</v>
      </c>
      <c r="G12" s="31">
        <v>4.1701550328308912</v>
      </c>
      <c r="H12" s="31">
        <v>9.2918280000000006</v>
      </c>
      <c r="I12" s="31">
        <f>SUM(C12:G12)</f>
        <v>128.6357521825181</v>
      </c>
      <c r="J12" s="35">
        <v>8.0345298920000016E-2</v>
      </c>
      <c r="K12" s="35">
        <v>6.3658843800000007E-3</v>
      </c>
      <c r="L12" s="35">
        <v>4.4334180374999997E-5</v>
      </c>
      <c r="M12" s="35">
        <v>6.2308862354399004E-4</v>
      </c>
      <c r="N12" s="35">
        <v>7.9046906492354465E-4</v>
      </c>
      <c r="O12" s="35">
        <v>1.1188E-2</v>
      </c>
      <c r="P12" s="35">
        <f t="shared" ref="P12:P40" si="0">SUM(J12:O12)</f>
        <v>9.9357075168842554E-2</v>
      </c>
      <c r="Q12" s="35">
        <v>1.5346152000000003E-3</v>
      </c>
      <c r="R12" s="35">
        <v>2.5168840200000004E-4</v>
      </c>
      <c r="S12" s="35">
        <v>4.5811986387500001E-4</v>
      </c>
      <c r="T12" s="35">
        <v>1.7540402299876082E-4</v>
      </c>
      <c r="U12" s="35">
        <v>2.1344266068745003E-5</v>
      </c>
      <c r="V12" s="35">
        <v>1.3890000000000002E-4</v>
      </c>
      <c r="W12" s="35">
        <f t="shared" ref="W12:W40" si="1">SUM(Q12:V12)</f>
        <v>2.5800717549425063E-3</v>
      </c>
      <c r="X12" s="31">
        <f t="shared" ref="X12:X40" si="2">SUM(C12,J12*$Y$4,Q12*$Y$5)</f>
        <v>36.81821823653334</v>
      </c>
      <c r="Y12" s="31">
        <f t="shared" ref="Y12:Y40" si="3">SUM(D12,K12*$Y$4,R12*$Y$5)</f>
        <v>4.0896401780659994</v>
      </c>
      <c r="Z12" s="31">
        <f t="shared" ref="Z12:Z40" si="4">SUM(E12,L12*$Y$4,S12*$Y$5)</f>
        <v>54.831228596569133</v>
      </c>
      <c r="AA12" s="31">
        <f t="shared" ref="AA12:AA40" si="5">SUM(F12,M12*$Y$4,T12*$Y$5)</f>
        <v>31.63208388280108</v>
      </c>
      <c r="AB12" s="31">
        <f t="shared" ref="AB12:AB40" si="6">SUM(G12,N12*$Y$4,U12*$Y$5)</f>
        <v>4.1962773507424656</v>
      </c>
      <c r="AC12" s="31">
        <f t="shared" ref="AC12:AC40" si="7">SUM(O12*$Y$4,V12*$Y$5)</f>
        <v>0.32109219999999999</v>
      </c>
      <c r="AD12" s="31">
        <f t="shared" ref="AD12:AD40" si="8">SUM(X12:AC12)</f>
        <v>131.88854044471202</v>
      </c>
    </row>
    <row r="13" spans="2:30" ht="18.75" customHeight="1">
      <c r="B13" s="12">
        <v>33603</v>
      </c>
      <c r="C13" s="32">
        <v>20.175498705386708</v>
      </c>
      <c r="D13" s="32">
        <v>4.77214045551304</v>
      </c>
      <c r="E13" s="32">
        <v>64.484055994564827</v>
      </c>
      <c r="F13" s="32">
        <v>37.548822203060794</v>
      </c>
      <c r="G13" s="32">
        <v>4.3666289826958247</v>
      </c>
      <c r="H13" s="32">
        <v>9.2918279999999989</v>
      </c>
      <c r="I13" s="32">
        <f t="shared" ref="I13:I40" si="9">SUM(C13:G13)</f>
        <v>131.34714634122119</v>
      </c>
      <c r="J13" s="36">
        <v>4.9383278077395454E-2</v>
      </c>
      <c r="K13" s="36">
        <v>8.0900676576441226E-3</v>
      </c>
      <c r="L13" s="36">
        <v>5.1666619555796311E-5</v>
      </c>
      <c r="M13" s="36">
        <v>7.4076761999425009E-4</v>
      </c>
      <c r="N13" s="36">
        <v>8.1834890118161782E-4</v>
      </c>
      <c r="O13" s="36">
        <v>1.1188000000000002E-2</v>
      </c>
      <c r="P13" s="36">
        <f t="shared" si="0"/>
        <v>7.0272128875771236E-2</v>
      </c>
      <c r="Q13" s="36">
        <v>9.12238640000002E-4</v>
      </c>
      <c r="R13" s="36">
        <v>3.282517281203013E-4</v>
      </c>
      <c r="S13" s="36">
        <v>5.3630289438425416E-4</v>
      </c>
      <c r="T13" s="36">
        <v>2.084275027354803E-4</v>
      </c>
      <c r="U13" s="36">
        <v>2.2111950278303697E-5</v>
      </c>
      <c r="V13" s="36">
        <v>1.3890000000000002E-4</v>
      </c>
      <c r="W13" s="36">
        <f t="shared" si="1"/>
        <v>2.1462327155183413E-3</v>
      </c>
      <c r="X13" s="32">
        <f t="shared" si="2"/>
        <v>21.681927772041593</v>
      </c>
      <c r="Y13" s="32">
        <f t="shared" si="3"/>
        <v>5.0722111619339927</v>
      </c>
      <c r="Z13" s="32">
        <f t="shared" si="4"/>
        <v>64.645165922580233</v>
      </c>
      <c r="AA13" s="32">
        <f t="shared" si="5"/>
        <v>37.629452789375826</v>
      </c>
      <c r="AB13" s="32">
        <f t="shared" si="6"/>
        <v>4.3936770664082996</v>
      </c>
      <c r="AC13" s="32">
        <f t="shared" si="7"/>
        <v>0.32109220000000005</v>
      </c>
      <c r="AD13" s="32">
        <f t="shared" si="8"/>
        <v>133.74352691233995</v>
      </c>
    </row>
    <row r="14" spans="2:30" ht="18.75" customHeight="1">
      <c r="B14" s="11">
        <v>33969</v>
      </c>
      <c r="C14" s="31">
        <v>13.275328736830511</v>
      </c>
      <c r="D14" s="31">
        <v>3.926569148873702</v>
      </c>
      <c r="E14" s="31">
        <v>63.434254171922426</v>
      </c>
      <c r="F14" s="31">
        <v>38.701223295227777</v>
      </c>
      <c r="G14" s="31">
        <v>3.9896322779265603</v>
      </c>
      <c r="H14" s="31">
        <v>9.2918280000000006</v>
      </c>
      <c r="I14" s="31">
        <f t="shared" si="9"/>
        <v>123.32700763078098</v>
      </c>
      <c r="J14" s="35">
        <v>3.2522971146285801E-2</v>
      </c>
      <c r="K14" s="35">
        <v>6.8484109521008392E-3</v>
      </c>
      <c r="L14" s="35">
        <v>5.0039859629502977E-5</v>
      </c>
      <c r="M14" s="35">
        <v>7.6310529466737072E-4</v>
      </c>
      <c r="N14" s="35">
        <v>7.4994784666623131E-4</v>
      </c>
      <c r="O14" s="35">
        <v>1.1187999999999998E-2</v>
      </c>
      <c r="P14" s="35">
        <f t="shared" si="0"/>
        <v>5.2122475099349745E-2</v>
      </c>
      <c r="Q14" s="35">
        <v>6.0591323238095402E-4</v>
      </c>
      <c r="R14" s="35">
        <v>2.7513250026890761E-4</v>
      </c>
      <c r="S14" s="35">
        <v>5.2259623880718969E-4</v>
      </c>
      <c r="T14" s="35">
        <v>2.1425101167898625E-4</v>
      </c>
      <c r="U14" s="35">
        <v>2.0080085952669479E-5</v>
      </c>
      <c r="V14" s="35">
        <v>1.3890000000000002E-4</v>
      </c>
      <c r="W14" s="35">
        <f t="shared" si="1"/>
        <v>1.776873069088707E-3</v>
      </c>
      <c r="X14" s="31">
        <f t="shared" si="2"/>
        <v>14.268965158737181</v>
      </c>
      <c r="Y14" s="31">
        <f t="shared" si="3"/>
        <v>4.1797689077563573</v>
      </c>
      <c r="Z14" s="31">
        <f t="shared" si="4"/>
        <v>63.591238847577706</v>
      </c>
      <c r="AA14" s="31">
        <f t="shared" si="5"/>
        <v>38.784147729074796</v>
      </c>
      <c r="AB14" s="31">
        <f t="shared" si="6"/>
        <v>4.0143648397071114</v>
      </c>
      <c r="AC14" s="31">
        <f t="shared" si="7"/>
        <v>0.32109219999999994</v>
      </c>
      <c r="AD14" s="31">
        <f t="shared" si="8"/>
        <v>125.15957768285315</v>
      </c>
    </row>
    <row r="15" spans="2:30" ht="18.75" customHeight="1">
      <c r="B15" s="12">
        <v>34334</v>
      </c>
      <c r="C15" s="32">
        <v>11.917041880771864</v>
      </c>
      <c r="D15" s="32">
        <v>3.8347170049970596</v>
      </c>
      <c r="E15" s="32">
        <v>70.156993397391091</v>
      </c>
      <c r="F15" s="32">
        <v>44.631949632870672</v>
      </c>
      <c r="G15" s="32">
        <v>3.3189111387453631</v>
      </c>
      <c r="H15" s="32">
        <v>9.2918279999999989</v>
      </c>
      <c r="I15" s="32">
        <f t="shared" si="9"/>
        <v>133.85961305477605</v>
      </c>
      <c r="J15" s="36">
        <v>2.921391332E-2</v>
      </c>
      <c r="K15" s="36">
        <v>6.5940923176470607E-3</v>
      </c>
      <c r="L15" s="36">
        <v>5.5010383787401582E-5</v>
      </c>
      <c r="M15" s="36">
        <v>8.8072574798426714E-4</v>
      </c>
      <c r="N15" s="36">
        <v>6.9434847420656888E-4</v>
      </c>
      <c r="O15" s="36">
        <v>1.1188E-2</v>
      </c>
      <c r="P15" s="36">
        <f t="shared" si="0"/>
        <v>4.8626090243625297E-2</v>
      </c>
      <c r="Q15" s="36">
        <v>5.4264816356275304E-4</v>
      </c>
      <c r="R15" s="36">
        <v>2.633586230588236E-4</v>
      </c>
      <c r="S15" s="36">
        <v>5.7587381246981633E-4</v>
      </c>
      <c r="T15" s="36">
        <v>2.4608088127826925E-4</v>
      </c>
      <c r="U15" s="36">
        <v>1.7040590290230263E-5</v>
      </c>
      <c r="V15" s="36">
        <v>1.3890000000000002E-4</v>
      </c>
      <c r="W15" s="36">
        <f t="shared" si="1"/>
        <v>1.7839020706598924E-3</v>
      </c>
      <c r="X15" s="32">
        <f t="shared" si="2"/>
        <v>12.809098866513564</v>
      </c>
      <c r="Y15" s="32">
        <f t="shared" si="3"/>
        <v>4.0780501826097657</v>
      </c>
      <c r="Z15" s="32">
        <f t="shared" si="4"/>
        <v>70.329979053101781</v>
      </c>
      <c r="AA15" s="32">
        <f t="shared" si="5"/>
        <v>44.7272998791912</v>
      </c>
      <c r="AB15" s="32">
        <f t="shared" si="6"/>
        <v>3.3413479465070162</v>
      </c>
      <c r="AC15" s="32">
        <f t="shared" si="7"/>
        <v>0.32109219999999999</v>
      </c>
      <c r="AD15" s="32">
        <f t="shared" si="8"/>
        <v>135.60686812792335</v>
      </c>
    </row>
    <row r="16" spans="2:30" ht="18.75" customHeight="1">
      <c r="B16" s="11">
        <v>34699</v>
      </c>
      <c r="C16" s="31">
        <v>10.0400515611</v>
      </c>
      <c r="D16" s="31">
        <v>3.669604638</v>
      </c>
      <c r="E16" s="31">
        <v>67.557387820000002</v>
      </c>
      <c r="F16" s="31">
        <v>43.557902872200003</v>
      </c>
      <c r="G16" s="31">
        <v>3.5098845719274192</v>
      </c>
      <c r="H16" s="31">
        <v>9.2918280000000006</v>
      </c>
      <c r="I16" s="31">
        <f t="shared" si="9"/>
        <v>128.33483146322743</v>
      </c>
      <c r="J16" s="35">
        <v>2.4438178960000001E-2</v>
      </c>
      <c r="K16" s="35">
        <v>6.1748564000000013E-3</v>
      </c>
      <c r="L16" s="35">
        <v>5.2957710000000004E-5</v>
      </c>
      <c r="M16" s="35">
        <v>8.5978860000000021E-4</v>
      </c>
      <c r="N16" s="35">
        <v>6.5241879498709133E-4</v>
      </c>
      <c r="O16" s="35">
        <v>1.1188E-2</v>
      </c>
      <c r="P16" s="35">
        <f t="shared" si="0"/>
        <v>4.3366200464987098E-2</v>
      </c>
      <c r="Q16" s="35">
        <v>4.5258349999999995E-4</v>
      </c>
      <c r="R16" s="35">
        <v>2.5179105000000003E-4</v>
      </c>
      <c r="S16" s="35">
        <v>5.5444467000000011E-4</v>
      </c>
      <c r="T16" s="35">
        <v>2.3987721E-4</v>
      </c>
      <c r="U16" s="35">
        <v>1.7969879477631516E-5</v>
      </c>
      <c r="V16" s="35">
        <v>1.3890000000000002E-4</v>
      </c>
      <c r="W16" s="35">
        <f t="shared" si="1"/>
        <v>1.6555663094776315E-3</v>
      </c>
      <c r="X16" s="31">
        <f t="shared" si="2"/>
        <v>10.7858759181</v>
      </c>
      <c r="Y16" s="31">
        <f t="shared" si="3"/>
        <v>3.8990097809000002</v>
      </c>
      <c r="Z16" s="31">
        <f t="shared" si="4"/>
        <v>67.723936274410008</v>
      </c>
      <c r="AA16" s="31">
        <f t="shared" si="5"/>
        <v>43.650880995780007</v>
      </c>
      <c r="AB16" s="31">
        <f t="shared" si="6"/>
        <v>3.5315500658864307</v>
      </c>
      <c r="AC16" s="31">
        <f t="shared" si="7"/>
        <v>0.32109219999999999</v>
      </c>
      <c r="AD16" s="31">
        <f t="shared" si="8"/>
        <v>129.91234523507646</v>
      </c>
    </row>
    <row r="17" spans="2:30" ht="18.75" customHeight="1">
      <c r="B17" s="12">
        <v>35064</v>
      </c>
      <c r="C17" s="32">
        <v>6.4581171743999999</v>
      </c>
      <c r="D17" s="32">
        <v>3.8464436197000005</v>
      </c>
      <c r="E17" s="32">
        <v>66.570479160000005</v>
      </c>
      <c r="F17" s="32">
        <v>49.039864600000001</v>
      </c>
      <c r="G17" s="32">
        <v>3.0580279692002872</v>
      </c>
      <c r="H17" s="32">
        <v>9.3543180960000001</v>
      </c>
      <c r="I17" s="32">
        <f t="shared" si="9"/>
        <v>128.9729325233003</v>
      </c>
      <c r="J17" s="36">
        <v>1.5568445280000003E-2</v>
      </c>
      <c r="K17" s="36">
        <v>6.4813475800000004E-3</v>
      </c>
      <c r="L17" s="36">
        <v>5.396148E-5</v>
      </c>
      <c r="M17" s="36">
        <v>9.6745000000000012E-4</v>
      </c>
      <c r="N17" s="36">
        <v>5.9999663761026731E-4</v>
      </c>
      <c r="O17" s="36">
        <v>1.1268276000000001E-2</v>
      </c>
      <c r="P17" s="36">
        <f t="shared" si="0"/>
        <v>3.4939476977610275E-2</v>
      </c>
      <c r="Q17" s="36">
        <v>2.8895680000000005E-4</v>
      </c>
      <c r="R17" s="36">
        <v>2.7031240000000001E-4</v>
      </c>
      <c r="S17" s="36">
        <v>5.4860838000000002E-4</v>
      </c>
      <c r="T17" s="36">
        <v>2.7264500000000002E-4</v>
      </c>
      <c r="U17" s="36">
        <v>1.6011925598399422E-5</v>
      </c>
      <c r="V17" s="36">
        <v>1.3741800000000002E-4</v>
      </c>
      <c r="W17" s="36">
        <f t="shared" si="1"/>
        <v>1.5339525055983994E-3</v>
      </c>
      <c r="X17" s="32">
        <f t="shared" si="2"/>
        <v>6.9334374327999999</v>
      </c>
      <c r="Y17" s="32">
        <f t="shared" si="3"/>
        <v>4.0890304044000008</v>
      </c>
      <c r="Z17" s="32">
        <f t="shared" si="4"/>
        <v>66.735313494240003</v>
      </c>
      <c r="AA17" s="32">
        <f t="shared" si="5"/>
        <v>49.145299059999999</v>
      </c>
      <c r="AB17" s="32">
        <f t="shared" si="6"/>
        <v>3.0777994389688668</v>
      </c>
      <c r="AC17" s="32">
        <f t="shared" si="7"/>
        <v>0.32265746400000006</v>
      </c>
      <c r="AD17" s="32">
        <f t="shared" si="8"/>
        <v>130.30353729440887</v>
      </c>
    </row>
    <row r="18" spans="2:30" ht="18.75" customHeight="1">
      <c r="B18" s="11">
        <v>35430</v>
      </c>
      <c r="C18" s="31">
        <v>6.8472839288000005</v>
      </c>
      <c r="D18" s="31">
        <v>3.6376980879000005</v>
      </c>
      <c r="E18" s="31">
        <v>70.531585440000001</v>
      </c>
      <c r="F18" s="31">
        <v>57.989282290800006</v>
      </c>
      <c r="G18" s="31">
        <v>3.2712319136909733</v>
      </c>
      <c r="H18" s="31">
        <v>9.3543180960000001</v>
      </c>
      <c r="I18" s="31">
        <f t="shared" si="9"/>
        <v>142.27708166119098</v>
      </c>
      <c r="J18" s="35">
        <v>1.6484861760000004E-2</v>
      </c>
      <c r="K18" s="35">
        <v>6.1830295990100009E-3</v>
      </c>
      <c r="L18" s="35">
        <v>5.5828770479999999E-5</v>
      </c>
      <c r="M18" s="35">
        <v>1.2703199079900003E-3</v>
      </c>
      <c r="N18" s="35">
        <v>5.6287697470468754E-4</v>
      </c>
      <c r="O18" s="35">
        <v>1.1054672544680001E-2</v>
      </c>
      <c r="P18" s="35">
        <f t="shared" si="0"/>
        <v>3.5611589556864692E-2</v>
      </c>
      <c r="Q18" s="35">
        <v>3.1153896128000008E-4</v>
      </c>
      <c r="R18" s="35">
        <v>2.5443886160000001E-4</v>
      </c>
      <c r="S18" s="35">
        <v>5.7520118280000008E-4</v>
      </c>
      <c r="T18" s="35">
        <v>3.1607049978000005E-4</v>
      </c>
      <c r="U18" s="35">
        <v>1.6605638622128935E-5</v>
      </c>
      <c r="V18" s="35">
        <v>1.3774230648000001E-4</v>
      </c>
      <c r="W18" s="35">
        <f t="shared" si="1"/>
        <v>1.6115974505621293E-3</v>
      </c>
      <c r="X18" s="31">
        <f t="shared" si="2"/>
        <v>7.3522440832614411</v>
      </c>
      <c r="Y18" s="31">
        <f t="shared" si="3"/>
        <v>3.8680966086320505</v>
      </c>
      <c r="Z18" s="31">
        <f t="shared" si="4"/>
        <v>70.704391111736413</v>
      </c>
      <c r="AA18" s="31">
        <f t="shared" si="5"/>
        <v>58.115229297434198</v>
      </c>
      <c r="AB18" s="31">
        <f t="shared" si="6"/>
        <v>3.2902523183679846</v>
      </c>
      <c r="AC18" s="31">
        <f t="shared" si="7"/>
        <v>0.31741402094804</v>
      </c>
      <c r="AD18" s="31">
        <f t="shared" si="8"/>
        <v>143.64762744038012</v>
      </c>
    </row>
    <row r="19" spans="2:30" ht="18.75" customHeight="1">
      <c r="B19" s="12">
        <v>35795</v>
      </c>
      <c r="C19" s="32">
        <v>3.5974711320999999</v>
      </c>
      <c r="D19" s="32">
        <v>3.2295282651000004</v>
      </c>
      <c r="E19" s="32">
        <v>74.993585060000001</v>
      </c>
      <c r="F19" s="32">
        <v>53.446736038400005</v>
      </c>
      <c r="G19" s="32">
        <v>3.0048481660151176</v>
      </c>
      <c r="H19" s="32">
        <v>15.710643204</v>
      </c>
      <c r="I19" s="32">
        <f t="shared" si="9"/>
        <v>138.27216866161513</v>
      </c>
      <c r="J19" s="36">
        <v>8.6560030800000021E-3</v>
      </c>
      <c r="K19" s="36">
        <v>5.2137416580200005E-3</v>
      </c>
      <c r="L19" s="36">
        <v>5.7932088540000005E-5</v>
      </c>
      <c r="M19" s="36">
        <v>1.2869578669400001E-3</v>
      </c>
      <c r="N19" s="36">
        <v>5.2394692704676267E-4</v>
      </c>
      <c r="O19" s="36">
        <v>1.8207651981140001E-2</v>
      </c>
      <c r="P19" s="36">
        <f t="shared" si="0"/>
        <v>3.3946233601686762E-2</v>
      </c>
      <c r="Q19" s="36">
        <v>1.6657703552E-4</v>
      </c>
      <c r="R19" s="36">
        <v>2.3523347920000002E-4</v>
      </c>
      <c r="S19" s="36">
        <v>6.0515628689999999E-4</v>
      </c>
      <c r="T19" s="36">
        <v>2.8546320668000001E-4</v>
      </c>
      <c r="U19" s="36">
        <v>1.5145302245356047E-5</v>
      </c>
      <c r="V19" s="36">
        <v>2.3188385004000001E-4</v>
      </c>
      <c r="W19" s="36">
        <f t="shared" si="1"/>
        <v>1.539459160585356E-3</v>
      </c>
      <c r="X19" s="32">
        <f t="shared" si="2"/>
        <v>3.8635111656849599</v>
      </c>
      <c r="Y19" s="32">
        <f t="shared" si="3"/>
        <v>3.4299713833521004</v>
      </c>
      <c r="Z19" s="32">
        <f t="shared" si="4"/>
        <v>75.17536993570971</v>
      </c>
      <c r="AA19" s="32">
        <f t="shared" si="5"/>
        <v>53.563978020664145</v>
      </c>
      <c r="AB19" s="32">
        <f t="shared" si="6"/>
        <v>3.0224601392604025</v>
      </c>
      <c r="AC19" s="32">
        <f t="shared" si="7"/>
        <v>0.52429268684042007</v>
      </c>
      <c r="AD19" s="32">
        <f t="shared" si="8"/>
        <v>139.57958333151174</v>
      </c>
    </row>
    <row r="20" spans="2:30" ht="18.75" customHeight="1">
      <c r="B20" s="11">
        <v>36160</v>
      </c>
      <c r="C20" s="31">
        <v>2.8643241366000001</v>
      </c>
      <c r="D20" s="31">
        <v>2.4053315372000004</v>
      </c>
      <c r="E20" s="31">
        <v>69.827507199999999</v>
      </c>
      <c r="F20" s="31">
        <v>54.014040748200003</v>
      </c>
      <c r="G20" s="31">
        <v>2.8103343793067048</v>
      </c>
      <c r="H20" s="31">
        <v>16.309608732000001</v>
      </c>
      <c r="I20" s="31">
        <f t="shared" si="9"/>
        <v>131.92153800130671</v>
      </c>
      <c r="J20" s="35">
        <v>6.87484416E-3</v>
      </c>
      <c r="K20" s="35">
        <v>3.7037325806000003E-3</v>
      </c>
      <c r="L20" s="35">
        <v>5.2611187200000003E-5</v>
      </c>
      <c r="M20" s="35">
        <v>1.4195272213700003E-3</v>
      </c>
      <c r="N20" s="35">
        <v>4.8115610807904148E-4</v>
      </c>
      <c r="O20" s="35">
        <v>1.8529389798930002E-2</v>
      </c>
      <c r="P20" s="35">
        <f t="shared" si="0"/>
        <v>3.1061261056179047E-2</v>
      </c>
      <c r="Q20" s="35">
        <v>1.3460895088000002E-4</v>
      </c>
      <c r="R20" s="35">
        <v>1.5101570500000001E-4</v>
      </c>
      <c r="S20" s="35">
        <v>5.5747859199999994E-4</v>
      </c>
      <c r="T20" s="35">
        <v>2.8293594214000002E-4</v>
      </c>
      <c r="U20" s="35">
        <v>1.4093512841329264E-5</v>
      </c>
      <c r="V20" s="35">
        <v>2.4128982198000002E-4</v>
      </c>
      <c r="W20" s="35">
        <f t="shared" si="1"/>
        <v>1.381422524841329E-3</v>
      </c>
      <c r="X20" s="31">
        <f t="shared" si="2"/>
        <v>3.07630870796224</v>
      </c>
      <c r="Y20" s="31">
        <f t="shared" si="3"/>
        <v>2.5429275318050006</v>
      </c>
      <c r="Z20" s="31">
        <f t="shared" si="4"/>
        <v>69.994951100096003</v>
      </c>
      <c r="AA20" s="31">
        <f t="shared" si="5"/>
        <v>54.133843839491973</v>
      </c>
      <c r="AB20" s="31">
        <f t="shared" si="6"/>
        <v>2.8265631488353971</v>
      </c>
      <c r="AC20" s="31">
        <f t="shared" si="7"/>
        <v>0.53513911192329011</v>
      </c>
      <c r="AD20" s="31">
        <f t="shared" si="8"/>
        <v>133.1097334401139</v>
      </c>
    </row>
    <row r="21" spans="2:30" ht="18.75" customHeight="1">
      <c r="B21" s="12">
        <v>36525</v>
      </c>
      <c r="C21" s="32">
        <v>2.6103412354</v>
      </c>
      <c r="D21" s="32">
        <v>2.5685545056000003</v>
      </c>
      <c r="E21" s="32">
        <v>58.917921460000002</v>
      </c>
      <c r="F21" s="32">
        <v>53.140968762</v>
      </c>
      <c r="G21" s="32">
        <v>2.5518945822305601</v>
      </c>
      <c r="H21" s="32">
        <v>16.758475499999999</v>
      </c>
      <c r="I21" s="32">
        <f t="shared" si="9"/>
        <v>119.78968054523057</v>
      </c>
      <c r="J21" s="36">
        <v>6.2536681200000008E-3</v>
      </c>
      <c r="K21" s="36">
        <v>4.3427646673599996E-3</v>
      </c>
      <c r="L21" s="36">
        <v>4.3269092280000002E-5</v>
      </c>
      <c r="M21" s="36">
        <v>1.5127065265200001E-3</v>
      </c>
      <c r="N21" s="36">
        <v>4.4020267072347649E-4</v>
      </c>
      <c r="O21" s="36">
        <v>1.8656673035000002E-2</v>
      </c>
      <c r="P21" s="36">
        <f t="shared" si="0"/>
        <v>3.1249284111883477E-2</v>
      </c>
      <c r="Q21" s="36">
        <v>1.2460166720000004E-4</v>
      </c>
      <c r="R21" s="36">
        <v>1.924605936E-4</v>
      </c>
      <c r="S21" s="36">
        <v>4.6532581580000003E-4</v>
      </c>
      <c r="T21" s="36">
        <v>2.7271886543999996E-4</v>
      </c>
      <c r="U21" s="36">
        <v>1.3009169128753149E-5</v>
      </c>
      <c r="V21" s="36">
        <v>2.4851151E-4</v>
      </c>
      <c r="W21" s="36">
        <f t="shared" si="1"/>
        <v>1.3166276211687531E-3</v>
      </c>
      <c r="X21" s="32">
        <f t="shared" si="2"/>
        <v>2.8038142352255999</v>
      </c>
      <c r="Y21" s="32">
        <f t="shared" si="3"/>
        <v>2.7344768791768002</v>
      </c>
      <c r="Z21" s="32">
        <f t="shared" si="4"/>
        <v>59.057670280415408</v>
      </c>
      <c r="AA21" s="32">
        <f t="shared" si="5"/>
        <v>53.260056647064118</v>
      </c>
      <c r="AB21" s="32">
        <f t="shared" si="6"/>
        <v>2.5667763813990154</v>
      </c>
      <c r="AC21" s="32">
        <f t="shared" si="7"/>
        <v>0.54047325585500006</v>
      </c>
      <c r="AD21" s="32">
        <f t="shared" si="8"/>
        <v>120.96326767913594</v>
      </c>
    </row>
    <row r="22" spans="2:30" ht="18.75" customHeight="1">
      <c r="B22" s="11">
        <v>36891</v>
      </c>
      <c r="C22" s="31">
        <v>1.9914366340000003</v>
      </c>
      <c r="D22" s="31">
        <v>2.8362952736000002</v>
      </c>
      <c r="E22" s="31">
        <v>57.4880031</v>
      </c>
      <c r="F22" s="31">
        <v>52.927609911200001</v>
      </c>
      <c r="G22" s="31">
        <v>2.5363884259928984</v>
      </c>
      <c r="H22" s="31">
        <v>16.848228432000003</v>
      </c>
      <c r="I22" s="31">
        <f t="shared" si="9"/>
        <v>117.7797333447929</v>
      </c>
      <c r="J22" s="35">
        <v>4.7656147200000002E-3</v>
      </c>
      <c r="K22" s="35">
        <v>4.5237836858000001E-3</v>
      </c>
      <c r="L22" s="35">
        <v>4.1123882250000004E-5</v>
      </c>
      <c r="M22" s="35">
        <v>1.6223750242000002E-3</v>
      </c>
      <c r="N22" s="35">
        <v>4.425344575071813E-4</v>
      </c>
      <c r="O22" s="35">
        <v>1.8371867117800002E-2</v>
      </c>
      <c r="P22" s="35">
        <f t="shared" si="0"/>
        <v>2.9767298887557185E-2</v>
      </c>
      <c r="Q22" s="35">
        <v>9.6552068800000019E-5</v>
      </c>
      <c r="R22" s="35">
        <v>2.3691355300000004E-4</v>
      </c>
      <c r="S22" s="35">
        <v>4.4910075375000004E-4</v>
      </c>
      <c r="T22" s="35">
        <v>2.6602837240000002E-4</v>
      </c>
      <c r="U22" s="35">
        <v>1.2665294694330811E-5</v>
      </c>
      <c r="V22" s="35">
        <v>2.5042657080000003E-4</v>
      </c>
      <c r="W22" s="35">
        <f t="shared" si="1"/>
        <v>1.3116866134443308E-3</v>
      </c>
      <c r="X22" s="31">
        <f t="shared" si="2"/>
        <v>2.1393495185024003</v>
      </c>
      <c r="Y22" s="31">
        <f t="shared" si="3"/>
        <v>3.0199901045390001</v>
      </c>
      <c r="Z22" s="31">
        <f t="shared" si="4"/>
        <v>57.622863221673747</v>
      </c>
      <c r="AA22" s="31">
        <f t="shared" si="5"/>
        <v>53.047445741780201</v>
      </c>
      <c r="AB22" s="31">
        <f t="shared" si="6"/>
        <v>2.5512260452494884</v>
      </c>
      <c r="AC22" s="31">
        <f t="shared" si="7"/>
        <v>0.53392379604340001</v>
      </c>
      <c r="AD22" s="31">
        <f t="shared" si="8"/>
        <v>118.91479842778824</v>
      </c>
    </row>
    <row r="23" spans="2:30" ht="18.75" customHeight="1">
      <c r="B23" s="12">
        <v>37256</v>
      </c>
      <c r="C23" s="32">
        <v>2.2161545484000005</v>
      </c>
      <c r="D23" s="32">
        <v>2.9345447681000003</v>
      </c>
      <c r="E23" s="32">
        <v>66.16684810000001</v>
      </c>
      <c r="F23" s="32">
        <v>57.274859096400007</v>
      </c>
      <c r="G23" s="32">
        <v>2.5526612597997613</v>
      </c>
      <c r="H23" s="32">
        <v>19.227344832</v>
      </c>
      <c r="I23" s="32">
        <f t="shared" si="9"/>
        <v>131.14506777269978</v>
      </c>
      <c r="J23" s="36">
        <v>5.3000596800000001E-3</v>
      </c>
      <c r="K23" s="36">
        <v>4.5035725913800005E-3</v>
      </c>
      <c r="L23" s="36">
        <v>4.6071863700000002E-5</v>
      </c>
      <c r="M23" s="36">
        <v>1.8799177570800003E-3</v>
      </c>
      <c r="N23" s="36">
        <v>4.4405929664135971E-4</v>
      </c>
      <c r="O23" s="36">
        <v>2.0527083063359999E-2</v>
      </c>
      <c r="P23" s="36">
        <f t="shared" si="0"/>
        <v>3.2700764252161361E-2</v>
      </c>
      <c r="Q23" s="36">
        <v>1.091638464E-4</v>
      </c>
      <c r="R23" s="36">
        <v>2.5666868680000005E-4</v>
      </c>
      <c r="S23" s="36">
        <v>5.1122426950000002E-4</v>
      </c>
      <c r="T23" s="36">
        <v>2.8168736376000007E-4</v>
      </c>
      <c r="U23" s="36">
        <v>1.2516112127490269E-5</v>
      </c>
      <c r="V23" s="36">
        <v>2.8645557696000003E-4</v>
      </c>
      <c r="W23" s="36">
        <f t="shared" si="1"/>
        <v>1.4577158555474903E-3</v>
      </c>
      <c r="X23" s="32">
        <f t="shared" si="2"/>
        <v>2.3811868666272002</v>
      </c>
      <c r="Y23" s="32">
        <f t="shared" si="3"/>
        <v>3.1236213515509004</v>
      </c>
      <c r="Z23" s="32">
        <f t="shared" si="4"/>
        <v>66.320344728903507</v>
      </c>
      <c r="AA23" s="32">
        <f t="shared" si="5"/>
        <v>57.405799874727492</v>
      </c>
      <c r="AB23" s="32">
        <f t="shared" si="6"/>
        <v>2.5674925436297871</v>
      </c>
      <c r="AC23" s="32">
        <f t="shared" si="7"/>
        <v>0.59854083851808004</v>
      </c>
      <c r="AD23" s="32">
        <f t="shared" si="8"/>
        <v>132.39698620395697</v>
      </c>
    </row>
    <row r="24" spans="2:30" ht="18.75" customHeight="1">
      <c r="B24" s="11">
        <v>37621</v>
      </c>
      <c r="C24" s="31">
        <v>1.6291095324</v>
      </c>
      <c r="D24" s="31">
        <v>2.866286203</v>
      </c>
      <c r="E24" s="31">
        <v>58.288677440000001</v>
      </c>
      <c r="F24" s="31">
        <v>56.037442507600005</v>
      </c>
      <c r="G24" s="31">
        <v>2.3032008579982337</v>
      </c>
      <c r="H24" s="31">
        <v>18.733550544</v>
      </c>
      <c r="I24" s="31">
        <f t="shared" si="9"/>
        <v>121.12471654099824</v>
      </c>
      <c r="J24" s="35">
        <v>3.8987270400000001E-3</v>
      </c>
      <c r="K24" s="35">
        <v>4.6851012198599997E-3</v>
      </c>
      <c r="L24" s="35">
        <v>3.9475971360000007E-5</v>
      </c>
      <c r="M24" s="35">
        <v>1.9616849603600003E-3</v>
      </c>
      <c r="N24" s="35">
        <v>4.3797839165703103E-4</v>
      </c>
      <c r="O24" s="35">
        <v>1.9572133235640003E-2</v>
      </c>
      <c r="P24" s="35">
        <f t="shared" si="0"/>
        <v>3.0595100818877036E-2</v>
      </c>
      <c r="Q24" s="35">
        <v>8.157073504000001E-5</v>
      </c>
      <c r="R24" s="35">
        <v>2.7744505460000006E-4</v>
      </c>
      <c r="S24" s="35">
        <v>4.4535478960000004E-4</v>
      </c>
      <c r="T24" s="35">
        <v>2.6968042391999997E-4</v>
      </c>
      <c r="U24" s="35">
        <v>1.1284256901295671E-5</v>
      </c>
      <c r="V24" s="35">
        <v>2.7974833704000004E-4</v>
      </c>
      <c r="W24" s="35">
        <f t="shared" si="1"/>
        <v>1.3650835971012959E-3</v>
      </c>
      <c r="X24" s="31">
        <f t="shared" si="2"/>
        <v>1.7508857874419199</v>
      </c>
      <c r="Y24" s="31">
        <f t="shared" si="3"/>
        <v>3.0660923597673002</v>
      </c>
      <c r="Z24" s="31">
        <f t="shared" si="4"/>
        <v>58.4223800665848</v>
      </c>
      <c r="AA24" s="31">
        <f t="shared" si="5"/>
        <v>56.166849397937163</v>
      </c>
      <c r="AB24" s="31">
        <f t="shared" si="6"/>
        <v>2.3175130263462456</v>
      </c>
      <c r="AC24" s="31">
        <f t="shared" si="7"/>
        <v>0.57266833532892014</v>
      </c>
      <c r="AD24" s="31">
        <f t="shared" si="8"/>
        <v>122.29638897340635</v>
      </c>
    </row>
    <row r="25" spans="2:30" ht="18.75" customHeight="1">
      <c r="B25" s="12">
        <v>37986</v>
      </c>
      <c r="C25" s="32">
        <v>1.9097887742999999</v>
      </c>
      <c r="D25" s="32">
        <v>1.7354782538000002</v>
      </c>
      <c r="E25" s="32">
        <v>57.374456420000001</v>
      </c>
      <c r="F25" s="32">
        <v>58.265817246000005</v>
      </c>
      <c r="G25" s="32">
        <v>2.4878330153474737</v>
      </c>
      <c r="H25" s="32">
        <v>19.43676834</v>
      </c>
      <c r="I25" s="32">
        <f t="shared" si="9"/>
        <v>121.77337370944748</v>
      </c>
      <c r="J25" s="36">
        <v>4.5722398800000005E-3</v>
      </c>
      <c r="K25" s="36">
        <v>2.6671778592799998E-3</v>
      </c>
      <c r="L25" s="36">
        <v>3.7763895120000004E-5</v>
      </c>
      <c r="M25" s="36">
        <v>2.1682263844800004E-3</v>
      </c>
      <c r="N25" s="36">
        <v>4.4316873862222E-4</v>
      </c>
      <c r="O25" s="36">
        <v>1.9862996027599999E-2</v>
      </c>
      <c r="P25" s="36">
        <f t="shared" si="0"/>
        <v>2.975157278510222E-2</v>
      </c>
      <c r="Q25" s="36">
        <v>9.7237954560000004E-5</v>
      </c>
      <c r="R25" s="36">
        <v>1.7446051680000002E-4</v>
      </c>
      <c r="S25" s="36">
        <v>4.3344766320000002E-4</v>
      </c>
      <c r="T25" s="36">
        <v>2.7441784656000005E-4</v>
      </c>
      <c r="U25" s="36">
        <v>1.1836901896350746E-5</v>
      </c>
      <c r="V25" s="36">
        <v>2.9092335360000004E-4</v>
      </c>
      <c r="W25" s="36">
        <f t="shared" si="1"/>
        <v>1.2823242366163507E-3</v>
      </c>
      <c r="X25" s="32">
        <f t="shared" si="2"/>
        <v>2.0530716817588801</v>
      </c>
      <c r="Y25" s="32">
        <f t="shared" si="3"/>
        <v>1.8541469342884003</v>
      </c>
      <c r="Z25" s="32">
        <f t="shared" si="4"/>
        <v>57.504567921011606</v>
      </c>
      <c r="AA25" s="32">
        <f t="shared" si="5"/>
        <v>58.401799423886885</v>
      </c>
      <c r="AB25" s="32">
        <f t="shared" si="6"/>
        <v>2.5024396305781416</v>
      </c>
      <c r="AC25" s="32">
        <f t="shared" si="7"/>
        <v>0.58327006006280002</v>
      </c>
      <c r="AD25" s="32">
        <f t="shared" si="8"/>
        <v>122.89929565158671</v>
      </c>
    </row>
    <row r="26" spans="2:30" ht="18.75" customHeight="1">
      <c r="B26" s="11">
        <v>38352</v>
      </c>
      <c r="C26" s="31">
        <v>1.6547972466</v>
      </c>
      <c r="D26" s="31">
        <v>1.4197496202000002</v>
      </c>
      <c r="E26" s="31">
        <v>51.036790000000003</v>
      </c>
      <c r="F26" s="31">
        <v>56.832843786600002</v>
      </c>
      <c r="G26" s="31">
        <v>2.0021645014649936</v>
      </c>
      <c r="H26" s="31">
        <v>18.973176729541049</v>
      </c>
      <c r="I26" s="31">
        <f t="shared" si="9"/>
        <v>112.94634515486499</v>
      </c>
      <c r="J26" s="35">
        <v>3.9498863999999998E-3</v>
      </c>
      <c r="K26" s="35">
        <v>1.88290607806E-3</v>
      </c>
      <c r="L26" s="35">
        <v>3.2620245000000006E-5</v>
      </c>
      <c r="M26" s="35">
        <v>2.2397520138200001E-3</v>
      </c>
      <c r="N26" s="35">
        <v>4.2322672844786688E-4</v>
      </c>
      <c r="O26" s="35">
        <v>1.8956194078243848E-2</v>
      </c>
      <c r="P26" s="35">
        <f t="shared" si="0"/>
        <v>2.7484585543571714E-2</v>
      </c>
      <c r="Q26" s="35">
        <v>8.5343818880000009E-5</v>
      </c>
      <c r="R26" s="35">
        <v>1.439161876E-4</v>
      </c>
      <c r="S26" s="35">
        <v>3.8119007499999997E-4</v>
      </c>
      <c r="T26" s="35">
        <v>2.6175021604000001E-4</v>
      </c>
      <c r="U26" s="35">
        <v>9.6734682941706045E-6</v>
      </c>
      <c r="V26" s="35">
        <v>2.8464207416555742E-4</v>
      </c>
      <c r="W26" s="35">
        <f t="shared" si="1"/>
        <v>1.166515839979728E-3</v>
      </c>
      <c r="X26" s="31">
        <f t="shared" si="2"/>
        <v>1.7789768646262401</v>
      </c>
      <c r="Y26" s="31">
        <f t="shared" si="3"/>
        <v>1.5097092960563001</v>
      </c>
      <c r="Z26" s="31">
        <f t="shared" si="4"/>
        <v>51.151200148475006</v>
      </c>
      <c r="AA26" s="31">
        <f t="shared" si="5"/>
        <v>56.966839151325416</v>
      </c>
      <c r="AB26" s="31">
        <f t="shared" si="6"/>
        <v>2.015627863227853</v>
      </c>
      <c r="AC26" s="31">
        <f t="shared" si="7"/>
        <v>0.55872819005743235</v>
      </c>
      <c r="AD26" s="31">
        <f t="shared" si="8"/>
        <v>113.98108151376825</v>
      </c>
    </row>
    <row r="27" spans="2:30" ht="18.75" customHeight="1">
      <c r="B27" s="12">
        <v>38717</v>
      </c>
      <c r="C27" s="32">
        <v>1.6872611404000002</v>
      </c>
      <c r="D27" s="32">
        <v>1.5173612833000001</v>
      </c>
      <c r="E27" s="32">
        <v>50.80466328</v>
      </c>
      <c r="F27" s="32">
        <v>55.043733760000002</v>
      </c>
      <c r="G27" s="32">
        <v>1.9144330119100024</v>
      </c>
      <c r="H27" s="32">
        <v>18.637113614467822</v>
      </c>
      <c r="I27" s="32">
        <f t="shared" si="9"/>
        <v>110.96745247561</v>
      </c>
      <c r="J27" s="36">
        <v>4.0263940800000005E-3</v>
      </c>
      <c r="K27" s="36">
        <v>2.0974117966999998E-3</v>
      </c>
      <c r="L27" s="36">
        <v>3.1504107600000004E-5</v>
      </c>
      <c r="M27" s="36">
        <v>2.2887283149999999E-3</v>
      </c>
      <c r="N27" s="36">
        <v>4.1316737578286038E-4</v>
      </c>
      <c r="O27" s="36">
        <v>1.8195924016965903E-2</v>
      </c>
      <c r="P27" s="36">
        <f t="shared" si="0"/>
        <v>2.7053129692048764E-2</v>
      </c>
      <c r="Q27" s="36">
        <v>8.83891504E-5</v>
      </c>
      <c r="R27" s="36">
        <v>1.5942851200000002E-4</v>
      </c>
      <c r="S27" s="36">
        <v>3.75097926E-4</v>
      </c>
      <c r="T27" s="36">
        <v>2.4761643000000005E-4</v>
      </c>
      <c r="U27" s="36">
        <v>9.1907761292094631E-6</v>
      </c>
      <c r="V27" s="36">
        <v>2.8024568850861886E-4</v>
      </c>
      <c r="W27" s="36">
        <f t="shared" si="1"/>
        <v>1.1599684830378284E-3</v>
      </c>
      <c r="X27" s="32">
        <f t="shared" si="2"/>
        <v>1.8142609592192001</v>
      </c>
      <c r="Y27" s="32">
        <f t="shared" si="3"/>
        <v>1.6173062747935001</v>
      </c>
      <c r="Z27" s="32">
        <f t="shared" si="4"/>
        <v>50.917230064637998</v>
      </c>
      <c r="AA27" s="32">
        <f t="shared" si="5"/>
        <v>55.174741664015002</v>
      </c>
      <c r="AB27" s="32">
        <f t="shared" si="6"/>
        <v>1.9275010475910783</v>
      </c>
      <c r="AC27" s="32">
        <f t="shared" si="7"/>
        <v>0.538411315599716</v>
      </c>
      <c r="AD27" s="32">
        <f t="shared" si="8"/>
        <v>111.98945132585649</v>
      </c>
    </row>
    <row r="28" spans="2:30" ht="18.75" customHeight="1">
      <c r="B28" s="11">
        <v>39082</v>
      </c>
      <c r="C28" s="31">
        <v>1.9643142998000001</v>
      </c>
      <c r="D28" s="31">
        <v>1.9288849105000001</v>
      </c>
      <c r="E28" s="31">
        <v>53.844516640000002</v>
      </c>
      <c r="F28" s="31">
        <v>53.610048723000006</v>
      </c>
      <c r="G28" s="31">
        <v>1.9613742083468335</v>
      </c>
      <c r="H28" s="31">
        <v>22.153659072505668</v>
      </c>
      <c r="I28" s="31">
        <f t="shared" si="9"/>
        <v>113.30913878164684</v>
      </c>
      <c r="J28" s="35">
        <v>4.7008599600000013E-3</v>
      </c>
      <c r="K28" s="35">
        <v>2.774122039903076E-3</v>
      </c>
      <c r="L28" s="35">
        <v>3.3389128800000005E-5</v>
      </c>
      <c r="M28" s="35">
        <v>2.3595368703200003E-3</v>
      </c>
      <c r="N28" s="35">
        <v>3.7409074983722903E-4</v>
      </c>
      <c r="O28" s="35">
        <v>2.1521227776088996E-2</v>
      </c>
      <c r="P28" s="35">
        <f t="shared" si="0"/>
        <v>3.1763226524949305E-2</v>
      </c>
      <c r="Q28" s="35">
        <v>1.0318690079999999E-4</v>
      </c>
      <c r="R28" s="35">
        <v>2.1336650459721163E-4</v>
      </c>
      <c r="S28" s="35">
        <v>3.9754158799999999E-4</v>
      </c>
      <c r="T28" s="35">
        <v>2.4123514380000003E-4</v>
      </c>
      <c r="U28" s="35">
        <v>9.2251889437807522E-6</v>
      </c>
      <c r="V28" s="35">
        <v>3.3505864491398685E-4</v>
      </c>
      <c r="W28" s="35">
        <f t="shared" si="1"/>
        <v>1.2996139710549793E-3</v>
      </c>
      <c r="X28" s="31">
        <f t="shared" si="2"/>
        <v>2.1125854952384002</v>
      </c>
      <c r="Y28" s="31">
        <f t="shared" si="3"/>
        <v>2.0618211798675459</v>
      </c>
      <c r="Z28" s="31">
        <f t="shared" si="4"/>
        <v>53.963818761444003</v>
      </c>
      <c r="AA28" s="31">
        <f t="shared" si="5"/>
        <v>53.74092521761041</v>
      </c>
      <c r="AB28" s="31">
        <f t="shared" si="6"/>
        <v>1.9734755833980109</v>
      </c>
      <c r="AC28" s="31">
        <f t="shared" si="7"/>
        <v>0.63787817058659291</v>
      </c>
      <c r="AD28" s="31">
        <f t="shared" si="8"/>
        <v>114.49050440814496</v>
      </c>
    </row>
    <row r="29" spans="2:30" ht="18.75" customHeight="1">
      <c r="B29" s="12">
        <v>39447</v>
      </c>
      <c r="C29" s="32">
        <v>1.3402402476000002</v>
      </c>
      <c r="D29" s="32">
        <v>2.5520389542000004</v>
      </c>
      <c r="E29" s="32">
        <v>32.47893972</v>
      </c>
      <c r="F29" s="32">
        <v>49.905426297600009</v>
      </c>
      <c r="G29" s="32">
        <v>1.8968445401754959</v>
      </c>
      <c r="H29" s="32">
        <v>22.9714025327964</v>
      </c>
      <c r="I29" s="32">
        <f t="shared" si="9"/>
        <v>88.173489759575503</v>
      </c>
      <c r="J29" s="36">
        <v>3.1897382400000005E-3</v>
      </c>
      <c r="K29" s="36">
        <v>3.6098587634523045E-3</v>
      </c>
      <c r="L29" s="36">
        <v>2.0140277400000005E-5</v>
      </c>
      <c r="M29" s="36">
        <v>2.3179796717400004E-3</v>
      </c>
      <c r="N29" s="36">
        <v>3.625613515724759E-4</v>
      </c>
      <c r="O29" s="36">
        <v>2.2202499836715264E-2</v>
      </c>
      <c r="P29" s="36">
        <f t="shared" si="0"/>
        <v>3.1702778140880045E-2</v>
      </c>
      <c r="Q29" s="36">
        <v>6.9971923200000006E-5</v>
      </c>
      <c r="R29" s="36">
        <v>2.7446472038884637E-4</v>
      </c>
      <c r="S29" s="36">
        <v>2.3979654900000002E-4</v>
      </c>
      <c r="T29" s="36">
        <v>2.2463017380000002E-4</v>
      </c>
      <c r="U29" s="36">
        <v>8.8685321964892337E-6</v>
      </c>
      <c r="V29" s="36">
        <v>3.4943345058582203E-4</v>
      </c>
      <c r="W29" s="36">
        <f t="shared" si="1"/>
        <v>1.1671653491711577E-3</v>
      </c>
      <c r="X29" s="32">
        <f t="shared" si="2"/>
        <v>1.4408353367136002</v>
      </c>
      <c r="Y29" s="32">
        <f t="shared" si="3"/>
        <v>2.7240759099621843</v>
      </c>
      <c r="Z29" s="32">
        <f t="shared" si="4"/>
        <v>32.550902598537</v>
      </c>
      <c r="AA29" s="32">
        <f t="shared" si="5"/>
        <v>50.03031558118591</v>
      </c>
      <c r="AB29" s="32">
        <f t="shared" si="6"/>
        <v>1.9085513965593617</v>
      </c>
      <c r="AC29" s="32">
        <f t="shared" si="7"/>
        <v>0.65919366419245651</v>
      </c>
      <c r="AD29" s="32">
        <f t="shared" si="8"/>
        <v>89.313874487150514</v>
      </c>
    </row>
    <row r="30" spans="2:30" ht="18.75" customHeight="1">
      <c r="B30" s="11">
        <v>39813</v>
      </c>
      <c r="C30" s="31">
        <v>1.9591289232</v>
      </c>
      <c r="D30" s="31">
        <v>2.4574754181</v>
      </c>
      <c r="E30" s="31">
        <v>47.872212940000004</v>
      </c>
      <c r="F30" s="31">
        <v>52.542231025200003</v>
      </c>
      <c r="G30" s="31">
        <v>2.0179925712726288</v>
      </c>
      <c r="H30" s="31">
        <v>27.307783293296573</v>
      </c>
      <c r="I30" s="31">
        <f t="shared" si="9"/>
        <v>106.84904087777264</v>
      </c>
      <c r="J30" s="35">
        <v>4.6530057600000004E-3</v>
      </c>
      <c r="K30" s="35">
        <v>3.3715583775892287E-3</v>
      </c>
      <c r="L30" s="35">
        <v>2.9685687300000002E-5</v>
      </c>
      <c r="M30" s="35">
        <v>2.5670104324799999E-3</v>
      </c>
      <c r="N30" s="35">
        <v>3.6051899435875971E-4</v>
      </c>
      <c r="O30" s="35">
        <v>2.6259976726261888E-2</v>
      </c>
      <c r="P30" s="35">
        <f t="shared" si="0"/>
        <v>3.7241755977989878E-2</v>
      </c>
      <c r="Q30" s="35">
        <v>1.0207099679999999E-4</v>
      </c>
      <c r="R30" s="35">
        <v>2.7669673379163482E-4</v>
      </c>
      <c r="S30" s="35">
        <v>3.5344723550000004E-4</v>
      </c>
      <c r="T30" s="35">
        <v>2.3643566640000002E-4</v>
      </c>
      <c r="U30" s="35">
        <v>9.5128848645618159E-6</v>
      </c>
      <c r="V30" s="35">
        <v>4.1778242200426124E-4</v>
      </c>
      <c r="W30" s="35">
        <f t="shared" si="1"/>
        <v>1.3959459393604579E-3</v>
      </c>
      <c r="X30" s="31">
        <f t="shared" si="2"/>
        <v>2.1058712242463997</v>
      </c>
      <c r="Y30" s="31">
        <f t="shared" si="3"/>
        <v>2.6242200042096377</v>
      </c>
      <c r="Z30" s="31">
        <f t="shared" si="4"/>
        <v>47.978282358361504</v>
      </c>
      <c r="AA30" s="31">
        <f t="shared" si="5"/>
        <v>52.676864114599205</v>
      </c>
      <c r="AB30" s="31">
        <f t="shared" si="6"/>
        <v>2.0298403858212373</v>
      </c>
      <c r="AC30" s="31">
        <f t="shared" si="7"/>
        <v>0.78099857991381705</v>
      </c>
      <c r="AD30" s="31">
        <f t="shared" si="8"/>
        <v>108.19607666715179</v>
      </c>
    </row>
    <row r="31" spans="2:30" ht="18.75" customHeight="1">
      <c r="B31" s="12">
        <v>40178</v>
      </c>
      <c r="C31" s="32">
        <v>2.0530448568000002</v>
      </c>
      <c r="D31" s="32">
        <v>1.6870808962999999</v>
      </c>
      <c r="E31" s="32">
        <v>41.027509520000002</v>
      </c>
      <c r="F31" s="32">
        <v>51.922383683100001</v>
      </c>
      <c r="G31" s="32">
        <v>1.9268791558643517</v>
      </c>
      <c r="H31" s="32">
        <v>23.883064569197522</v>
      </c>
      <c r="I31" s="32">
        <f t="shared" si="9"/>
        <v>98.616898112064362</v>
      </c>
      <c r="J31" s="36">
        <v>4.8998476799999996E-3</v>
      </c>
      <c r="K31" s="36">
        <v>2.6507909591854963E-3</v>
      </c>
      <c r="L31" s="36">
        <v>2.5441268400000002E-5</v>
      </c>
      <c r="M31" s="36">
        <v>2.6593696541400004E-3</v>
      </c>
      <c r="N31" s="36">
        <v>5.1495468469346943E-4</v>
      </c>
      <c r="O31" s="36">
        <v>2.2853247213012972E-2</v>
      </c>
      <c r="P31" s="36">
        <f t="shared" si="0"/>
        <v>3.3603651459431935E-2</v>
      </c>
      <c r="Q31" s="36">
        <v>1.0748586240000001E-4</v>
      </c>
      <c r="R31" s="36">
        <v>1.9373251992213362E-4</v>
      </c>
      <c r="S31" s="36">
        <v>3.0291183399999997E-4</v>
      </c>
      <c r="T31" s="36">
        <v>2.3337738540000003E-4</v>
      </c>
      <c r="U31" s="36">
        <v>1.0161272370028852E-5</v>
      </c>
      <c r="V31" s="36">
        <v>3.6747137463472197E-4</v>
      </c>
      <c r="W31" s="36">
        <f t="shared" si="1"/>
        <v>1.2151402487268845E-3</v>
      </c>
      <c r="X31" s="32">
        <f t="shared" si="2"/>
        <v>2.2075718357951999</v>
      </c>
      <c r="Y31" s="32">
        <f t="shared" si="3"/>
        <v>1.8110829612164332</v>
      </c>
      <c r="Z31" s="32">
        <f t="shared" si="4"/>
        <v>41.118413278242002</v>
      </c>
      <c r="AA31" s="32">
        <f t="shared" si="5"/>
        <v>52.058414385302704</v>
      </c>
      <c r="AB31" s="32">
        <f t="shared" si="6"/>
        <v>1.942781082147957</v>
      </c>
      <c r="AC31" s="32">
        <f t="shared" si="7"/>
        <v>0.68083764996647145</v>
      </c>
      <c r="AD31" s="32">
        <f t="shared" si="8"/>
        <v>99.819101192670786</v>
      </c>
    </row>
    <row r="32" spans="2:30" ht="18.75" customHeight="1">
      <c r="B32" s="11">
        <v>40543</v>
      </c>
      <c r="C32" s="31">
        <v>2.2533059928000005</v>
      </c>
      <c r="D32" s="31">
        <v>3.0167571088000003</v>
      </c>
      <c r="E32" s="31">
        <v>41.403457100000004</v>
      </c>
      <c r="F32" s="31">
        <v>56.854559176000002</v>
      </c>
      <c r="G32" s="31">
        <v>1.9739760285527257</v>
      </c>
      <c r="H32" s="31">
        <v>28.424168098407012</v>
      </c>
      <c r="I32" s="31">
        <f t="shared" si="9"/>
        <v>105.50205540615273</v>
      </c>
      <c r="J32" s="35">
        <v>5.3963769600000001E-3</v>
      </c>
      <c r="K32" s="35">
        <v>6.5751016574682004E-3</v>
      </c>
      <c r="L32" s="35">
        <v>2.5674394500000004E-5</v>
      </c>
      <c r="M32" s="35">
        <v>3.0497010000000001E-3</v>
      </c>
      <c r="N32" s="35">
        <v>5.0029826649540163E-4</v>
      </c>
      <c r="O32" s="35">
        <v>2.7059553364799108E-2</v>
      </c>
      <c r="P32" s="35">
        <f t="shared" si="0"/>
        <v>4.2606705643262709E-2</v>
      </c>
      <c r="Q32" s="35">
        <v>1.183780128E-4</v>
      </c>
      <c r="R32" s="35">
        <v>3.2759179236962002E-4</v>
      </c>
      <c r="S32" s="35">
        <v>3.0568750750000005E-4</v>
      </c>
      <c r="T32" s="35">
        <v>2.5556494380000002E-4</v>
      </c>
      <c r="U32" s="35">
        <v>1.0239527625613495E-5</v>
      </c>
      <c r="V32" s="35">
        <v>4.3982451689689579E-4</v>
      </c>
      <c r="W32" s="35">
        <f t="shared" si="1"/>
        <v>1.4572863009921296E-3</v>
      </c>
      <c r="X32" s="31">
        <f t="shared" si="2"/>
        <v>2.4234920646144005</v>
      </c>
      <c r="Y32" s="31">
        <f t="shared" si="3"/>
        <v>3.2787570043628524</v>
      </c>
      <c r="Z32" s="31">
        <f t="shared" si="4"/>
        <v>41.495193837097503</v>
      </c>
      <c r="AA32" s="31">
        <f t="shared" si="5"/>
        <v>57.006960054252403</v>
      </c>
      <c r="AB32" s="31">
        <f t="shared" si="6"/>
        <v>1.9895348644475437</v>
      </c>
      <c r="AC32" s="31">
        <f t="shared" si="7"/>
        <v>0.80755654015525269</v>
      </c>
      <c r="AD32" s="31">
        <f t="shared" si="8"/>
        <v>107.00149436492995</v>
      </c>
    </row>
    <row r="33" spans="2:30" ht="18.75" customHeight="1">
      <c r="B33" s="12">
        <v>40908</v>
      </c>
      <c r="C33" s="32">
        <v>1.91446731</v>
      </c>
      <c r="D33" s="32">
        <v>3.7811373392000003</v>
      </c>
      <c r="E33" s="32">
        <v>34.732700680000001</v>
      </c>
      <c r="F33" s="32">
        <v>47.283356892800001</v>
      </c>
      <c r="G33" s="32">
        <v>1.8416487635166752</v>
      </c>
      <c r="H33" s="32">
        <v>25.370772792099434</v>
      </c>
      <c r="I33" s="32">
        <f t="shared" si="9"/>
        <v>89.553310985516674</v>
      </c>
      <c r="J33" s="36">
        <v>4.5726220800000007E-3</v>
      </c>
      <c r="K33" s="36">
        <v>7.052668136095841E-3</v>
      </c>
      <c r="L33" s="36">
        <v>2.1537840600000005E-5</v>
      </c>
      <c r="M33" s="36">
        <v>2.5360440000000003E-3</v>
      </c>
      <c r="N33" s="36">
        <v>5.3516288734429358E-4</v>
      </c>
      <c r="O33" s="36">
        <v>2.4029353189927521E-2</v>
      </c>
      <c r="P33" s="36">
        <f t="shared" si="0"/>
        <v>3.8747388133967657E-2</v>
      </c>
      <c r="Q33" s="36">
        <v>1.0030765440000001E-4</v>
      </c>
      <c r="R33" s="36">
        <v>4.1681962869694403E-4</v>
      </c>
      <c r="S33" s="36">
        <v>2.5643638100000002E-4</v>
      </c>
      <c r="T33" s="36">
        <v>2.1252048720000002E-4</v>
      </c>
      <c r="U33" s="36">
        <v>1.0300486847383999E-5</v>
      </c>
      <c r="V33" s="36">
        <v>3.9257669932349674E-4</v>
      </c>
      <c r="W33" s="36">
        <f t="shared" si="1"/>
        <v>1.3889613374678247E-3</v>
      </c>
      <c r="X33" s="32">
        <f t="shared" si="2"/>
        <v>2.0586745430111999</v>
      </c>
      <c r="Y33" s="32">
        <f t="shared" si="3"/>
        <v>4.081666291954086</v>
      </c>
      <c r="Z33" s="32">
        <f t="shared" si="4"/>
        <v>34.809657167552999</v>
      </c>
      <c r="AA33" s="32">
        <f t="shared" si="5"/>
        <v>47.410089097985598</v>
      </c>
      <c r="AB33" s="32">
        <f t="shared" si="6"/>
        <v>1.858097380780803</v>
      </c>
      <c r="AC33" s="32">
        <f t="shared" si="7"/>
        <v>0.71772168614659004</v>
      </c>
      <c r="AD33" s="32">
        <f t="shared" si="8"/>
        <v>90.93590616743127</v>
      </c>
    </row>
    <row r="34" spans="2:30" ht="18.75" customHeight="1">
      <c r="B34" s="11">
        <v>41274</v>
      </c>
      <c r="C34" s="31">
        <v>1.8942661465999999</v>
      </c>
      <c r="D34" s="31">
        <v>1.168859826</v>
      </c>
      <c r="E34" s="31">
        <v>37.574994660000002</v>
      </c>
      <c r="F34" s="31">
        <v>51.248474118400004</v>
      </c>
      <c r="G34" s="31">
        <v>1.8258669269968746</v>
      </c>
      <c r="H34" s="31">
        <v>30.228273779908452</v>
      </c>
      <c r="I34" s="31">
        <f t="shared" si="9"/>
        <v>93.712461677996885</v>
      </c>
      <c r="J34" s="35">
        <v>4.5240124800000007E-3</v>
      </c>
      <c r="K34" s="35">
        <v>2.5246627631341002E-3</v>
      </c>
      <c r="L34" s="35">
        <v>2.33003547E-5</v>
      </c>
      <c r="M34" s="35">
        <v>2.7495390000000001E-3</v>
      </c>
      <c r="N34" s="35">
        <v>4.3409525103229056E-4</v>
      </c>
      <c r="O34" s="35">
        <v>2.8476491045307722E-2</v>
      </c>
      <c r="P34" s="35">
        <f t="shared" si="0"/>
        <v>3.8732100894174115E-2</v>
      </c>
      <c r="Q34" s="35">
        <v>9.9241326400000012E-5</v>
      </c>
      <c r="R34" s="35">
        <v>1.2585137618481001E-4</v>
      </c>
      <c r="S34" s="35">
        <v>2.7742143449999997E-4</v>
      </c>
      <c r="T34" s="35">
        <v>2.304113682E-4</v>
      </c>
      <c r="U34" s="35">
        <v>1.0245216608390422E-5</v>
      </c>
      <c r="V34" s="35">
        <v>4.6774330443374098E-4</v>
      </c>
      <c r="W34" s="35">
        <f t="shared" si="1"/>
        <v>1.2109140263269415E-3</v>
      </c>
      <c r="X34" s="31">
        <f t="shared" si="2"/>
        <v>2.0369403738671998</v>
      </c>
      <c r="Y34" s="31">
        <f t="shared" si="3"/>
        <v>1.269480105181426</v>
      </c>
      <c r="Z34" s="31">
        <f t="shared" si="4"/>
        <v>37.658248756348506</v>
      </c>
      <c r="AA34" s="31">
        <f t="shared" si="5"/>
        <v>51.385875181123609</v>
      </c>
      <c r="AB34" s="31">
        <f t="shared" si="6"/>
        <v>1.8397723828219821</v>
      </c>
      <c r="AC34" s="31">
        <f t="shared" si="7"/>
        <v>0.85129978085394786</v>
      </c>
      <c r="AD34" s="31">
        <f t="shared" si="8"/>
        <v>95.04161658019666</v>
      </c>
    </row>
    <row r="35" spans="2:30" ht="18.75" customHeight="1">
      <c r="B35" s="12">
        <v>41639</v>
      </c>
      <c r="C35" s="32">
        <v>2.0010576438000003</v>
      </c>
      <c r="D35" s="32">
        <v>0.80387178820000005</v>
      </c>
      <c r="E35" s="32">
        <v>40.958670920000003</v>
      </c>
      <c r="F35" s="32">
        <v>54.041777997900006</v>
      </c>
      <c r="G35" s="32">
        <v>1.9280769146456915</v>
      </c>
      <c r="H35" s="32">
        <v>31.331108931501142</v>
      </c>
      <c r="I35" s="32">
        <f t="shared" si="9"/>
        <v>99.733455264545697</v>
      </c>
      <c r="J35" s="36">
        <v>4.7881641600000004E-3</v>
      </c>
      <c r="K35" s="36">
        <v>2.03863796051697E-3</v>
      </c>
      <c r="L35" s="36">
        <v>2.5398581400000006E-5</v>
      </c>
      <c r="M35" s="36">
        <v>2.8980150000000003E-3</v>
      </c>
      <c r="N35" s="36">
        <v>3.6147393141435207E-4</v>
      </c>
      <c r="O35" s="36">
        <v>2.9358781760746359E-2</v>
      </c>
      <c r="P35" s="36">
        <f t="shared" si="0"/>
        <v>3.947047139407768E-2</v>
      </c>
      <c r="Q35" s="36">
        <v>1.0503590880000002E-4</v>
      </c>
      <c r="R35" s="36">
        <v>8.2746005734077001E-5</v>
      </c>
      <c r="S35" s="36">
        <v>3.02403589E-4</v>
      </c>
      <c r="T35" s="36">
        <v>2.4285365700000002E-4</v>
      </c>
      <c r="U35" s="36">
        <v>1.0453863977125504E-5</v>
      </c>
      <c r="V35" s="36">
        <v>4.8481037561692218E-4</v>
      </c>
      <c r="W35" s="36">
        <f t="shared" si="1"/>
        <v>1.2283034001281247E-3</v>
      </c>
      <c r="X35" s="32">
        <f t="shared" si="2"/>
        <v>2.1520624486224005</v>
      </c>
      <c r="Y35" s="32">
        <f t="shared" si="3"/>
        <v>0.87949604692167926</v>
      </c>
      <c r="Z35" s="32">
        <f t="shared" si="4"/>
        <v>41.049422154057005</v>
      </c>
      <c r="AA35" s="32">
        <f t="shared" si="5"/>
        <v>54.18659876268601</v>
      </c>
      <c r="AB35" s="32">
        <f t="shared" si="6"/>
        <v>1.9402290143962337</v>
      </c>
      <c r="AC35" s="32">
        <f t="shared" si="7"/>
        <v>0.87844303595250184</v>
      </c>
      <c r="AD35" s="32">
        <f t="shared" si="8"/>
        <v>101.08625146263583</v>
      </c>
    </row>
    <row r="36" spans="2:30" ht="18.75" customHeight="1">
      <c r="B36" s="11">
        <v>42004</v>
      </c>
      <c r="C36" s="31">
        <v>1.4337195238079998</v>
      </c>
      <c r="D36" s="31">
        <v>0.95402970200000003</v>
      </c>
      <c r="E36" s="31">
        <v>34.734773240000003</v>
      </c>
      <c r="F36" s="31">
        <v>43.672423552000005</v>
      </c>
      <c r="G36" s="31">
        <v>1.6748531016742962</v>
      </c>
      <c r="H36" s="31">
        <v>24.801763101293293</v>
      </c>
      <c r="I36" s="31">
        <f t="shared" si="9"/>
        <v>82.469799119482303</v>
      </c>
      <c r="J36" s="35">
        <v>3.414528E-3</v>
      </c>
      <c r="K36" s="35">
        <v>1.8957974505273199E-3</v>
      </c>
      <c r="L36" s="35">
        <v>2.1539125800000003E-5</v>
      </c>
      <c r="M36" s="35">
        <v>2.3422709999999999E-3</v>
      </c>
      <c r="N36" s="35">
        <v>3.5651945728904823E-4</v>
      </c>
      <c r="O36" s="35">
        <v>2.3118789607342188E-2</v>
      </c>
      <c r="P36" s="35">
        <f t="shared" si="0"/>
        <v>3.1149444640958555E-2</v>
      </c>
      <c r="Q36" s="35">
        <v>7.490304E-5</v>
      </c>
      <c r="R36" s="35">
        <v>9.2575344894012005E-5</v>
      </c>
      <c r="S36" s="35">
        <v>2.5645168300000002E-4</v>
      </c>
      <c r="T36" s="35">
        <v>1.9628230980000004E-4</v>
      </c>
      <c r="U36" s="35">
        <v>9.6767962520413884E-6</v>
      </c>
      <c r="V36" s="35">
        <v>3.8377706434178046E-4</v>
      </c>
      <c r="W36" s="35">
        <f t="shared" si="1"/>
        <v>1.013666238287834E-3</v>
      </c>
      <c r="X36" s="31">
        <f t="shared" si="2"/>
        <v>1.5414038297279997</v>
      </c>
      <c r="Y36" s="31">
        <f t="shared" si="3"/>
        <v>1.0290120910415987</v>
      </c>
      <c r="Z36" s="31">
        <f t="shared" si="4"/>
        <v>34.811734319679005</v>
      </c>
      <c r="AA36" s="31">
        <f t="shared" si="5"/>
        <v>43.789472455320407</v>
      </c>
      <c r="AB36" s="31">
        <f t="shared" si="6"/>
        <v>1.6866497733896306</v>
      </c>
      <c r="AC36" s="31">
        <f t="shared" si="7"/>
        <v>0.69233530535740528</v>
      </c>
      <c r="AD36" s="31">
        <f t="shared" si="8"/>
        <v>83.550607774516038</v>
      </c>
    </row>
    <row r="37" spans="2:30" ht="18.75" customHeight="1">
      <c r="B37" s="12">
        <v>42369</v>
      </c>
      <c r="C37" s="32">
        <v>1.39804373088</v>
      </c>
      <c r="D37" s="32">
        <v>1.4156050349</v>
      </c>
      <c r="E37" s="32">
        <v>33.832099339999999</v>
      </c>
      <c r="F37" s="32">
        <v>48.137358772800006</v>
      </c>
      <c r="G37" s="32">
        <v>1.9504687226293151</v>
      </c>
      <c r="H37" s="32">
        <v>24.810060067057467</v>
      </c>
      <c r="I37" s="32">
        <f t="shared" si="9"/>
        <v>86.733575601209324</v>
      </c>
      <c r="J37" s="36">
        <v>3.3355670400000001E-3</v>
      </c>
      <c r="K37" s="36">
        <v>3.0256690408141905E-3</v>
      </c>
      <c r="L37" s="36">
        <v>2.0979375300000001E-5</v>
      </c>
      <c r="M37" s="36">
        <v>2.5839180000000002E-3</v>
      </c>
      <c r="N37" s="36">
        <v>3.7291451539927644E-4</v>
      </c>
      <c r="O37" s="36">
        <v>2.3004305180605651E-2</v>
      </c>
      <c r="P37" s="36">
        <f t="shared" si="0"/>
        <v>3.2343353152119114E-2</v>
      </c>
      <c r="Q37" s="36">
        <v>7.317090720000001E-5</v>
      </c>
      <c r="R37" s="36">
        <v>1.5370637302967899E-4</v>
      </c>
      <c r="S37" s="36">
        <v>2.4978711549999998E-4</v>
      </c>
      <c r="T37" s="36">
        <v>2.165323284E-4</v>
      </c>
      <c r="U37" s="36">
        <v>1.0863062751263679E-5</v>
      </c>
      <c r="V37" s="36">
        <v>3.8390604758355552E-4</v>
      </c>
      <c r="W37" s="36">
        <f t="shared" si="1"/>
        <v>1.0879658344644981E-3</v>
      </c>
      <c r="X37" s="32">
        <f t="shared" si="2"/>
        <v>1.5032378372256001</v>
      </c>
      <c r="Y37" s="32">
        <f t="shared" si="3"/>
        <v>1.5370512600831991</v>
      </c>
      <c r="Z37" s="32">
        <f t="shared" si="4"/>
        <v>33.907060384801504</v>
      </c>
      <c r="AA37" s="32">
        <f t="shared" si="5"/>
        <v>48.266483356663208</v>
      </c>
      <c r="AB37" s="32">
        <f t="shared" si="6"/>
        <v>1.9630287782141738</v>
      </c>
      <c r="AC37" s="32">
        <f t="shared" si="7"/>
        <v>0.68951163169504082</v>
      </c>
      <c r="AD37" s="32">
        <f t="shared" si="8"/>
        <v>87.866373248682734</v>
      </c>
    </row>
    <row r="38" spans="2:30" ht="18.75" customHeight="1">
      <c r="B38" s="11">
        <v>42735</v>
      </c>
      <c r="C38" s="31">
        <v>1.3534502400000001</v>
      </c>
      <c r="D38" s="31">
        <v>0.79558116080000019</v>
      </c>
      <c r="E38" s="31">
        <v>32.79848406</v>
      </c>
      <c r="F38" s="31">
        <v>50.887449974759996</v>
      </c>
      <c r="G38" s="31">
        <v>2.4134873152178629</v>
      </c>
      <c r="H38" s="31">
        <v>22.863084459499103</v>
      </c>
      <c r="I38" s="31">
        <f t="shared" si="9"/>
        <v>88.248452750777858</v>
      </c>
      <c r="J38" s="35">
        <v>3.2248320000000004E-3</v>
      </c>
      <c r="K38" s="35">
        <v>2.0445102948081803E-3</v>
      </c>
      <c r="L38" s="35">
        <v>2.03384277E-5</v>
      </c>
      <c r="M38" s="35">
        <v>2.7339060000000004E-3</v>
      </c>
      <c r="N38" s="35">
        <v>3.7699741965108131E-4</v>
      </c>
      <c r="O38" s="35">
        <v>2.111695011763504E-2</v>
      </c>
      <c r="P38" s="35">
        <f t="shared" si="0"/>
        <v>2.9517534259794302E-2</v>
      </c>
      <c r="Q38" s="35">
        <v>7.0741760000000005E-5</v>
      </c>
      <c r="R38" s="35">
        <v>8.1867339396537995E-5</v>
      </c>
      <c r="S38" s="35">
        <v>2.4215578949999999E-4</v>
      </c>
      <c r="T38" s="35">
        <v>2.2910132280000003E-4</v>
      </c>
      <c r="U38" s="35">
        <v>1.2632576280496976E-5</v>
      </c>
      <c r="V38" s="35">
        <v>3.5377949866384446E-4</v>
      </c>
      <c r="W38" s="35">
        <f t="shared" si="1"/>
        <v>9.9027828664087947E-4</v>
      </c>
      <c r="X38" s="31">
        <f t="shared" si="2"/>
        <v>1.4551520844800001</v>
      </c>
      <c r="Y38" s="31">
        <f t="shared" si="3"/>
        <v>0.87109038531037297</v>
      </c>
      <c r="Z38" s="31">
        <f t="shared" si="4"/>
        <v>32.871154945963504</v>
      </c>
      <c r="AA38" s="31">
        <f t="shared" si="5"/>
        <v>51.024069818954395</v>
      </c>
      <c r="AB38" s="31">
        <f t="shared" si="6"/>
        <v>2.4266767584407281</v>
      </c>
      <c r="AC38" s="31">
        <f t="shared" si="7"/>
        <v>0.63335004354270164</v>
      </c>
      <c r="AD38" s="31">
        <f t="shared" si="8"/>
        <v>89.281494036691711</v>
      </c>
    </row>
    <row r="39" spans="2:30" ht="18.75" customHeight="1">
      <c r="B39" s="12">
        <v>43100</v>
      </c>
      <c r="C39" s="32">
        <v>1.4301369561700001</v>
      </c>
      <c r="D39" s="32">
        <v>0.63754422628000007</v>
      </c>
      <c r="E39" s="32">
        <v>33.001298859999999</v>
      </c>
      <c r="F39" s="32">
        <v>49.65901066</v>
      </c>
      <c r="G39" s="32">
        <v>1.8906234416080525</v>
      </c>
      <c r="H39" s="32">
        <v>23.500566482896364</v>
      </c>
      <c r="I39" s="32">
        <f t="shared" si="9"/>
        <v>86.618614144058057</v>
      </c>
      <c r="J39" s="36">
        <v>3.4147651200000001E-3</v>
      </c>
      <c r="K39" s="36">
        <v>1.7074997978120201E-3</v>
      </c>
      <c r="L39" s="36">
        <v>2.0464193700000002E-5</v>
      </c>
      <c r="M39" s="36">
        <v>2.6685600000000004E-3</v>
      </c>
      <c r="N39" s="36">
        <v>3.480510432534716E-4</v>
      </c>
      <c r="O39" s="36">
        <v>2.1621276955731981E-2</v>
      </c>
      <c r="P39" s="36">
        <f t="shared" si="0"/>
        <v>2.9780617110497475E-2</v>
      </c>
      <c r="Q39" s="36">
        <v>7.4908241599999997E-5</v>
      </c>
      <c r="R39" s="36">
        <v>6.8770387266281998E-5</v>
      </c>
      <c r="S39" s="36">
        <v>2.436531995E-4</v>
      </c>
      <c r="T39" s="36">
        <v>2.2362532800000002E-4</v>
      </c>
      <c r="U39" s="36">
        <v>1.0662872356915055E-5</v>
      </c>
      <c r="V39" s="36">
        <v>3.63644262080244E-4</v>
      </c>
      <c r="W39" s="36">
        <f t="shared" si="1"/>
        <v>9.8526429080344102E-4</v>
      </c>
      <c r="X39" s="32">
        <f t="shared" si="2"/>
        <v>1.5378287401668</v>
      </c>
      <c r="Y39" s="32">
        <f t="shared" si="3"/>
        <v>0.70072529663065264</v>
      </c>
      <c r="Z39" s="32">
        <f t="shared" si="4"/>
        <v>33.074419118293498</v>
      </c>
      <c r="AA39" s="32">
        <f t="shared" si="5"/>
        <v>49.792365007743996</v>
      </c>
      <c r="AB39" s="32">
        <f t="shared" si="6"/>
        <v>1.90250225365175</v>
      </c>
      <c r="AC39" s="32">
        <f t="shared" si="7"/>
        <v>0.64889791399321228</v>
      </c>
      <c r="AD39" s="32">
        <f t="shared" si="8"/>
        <v>87.656738330479911</v>
      </c>
    </row>
    <row r="40" spans="2:30" ht="18.75" customHeight="1">
      <c r="B40" s="11">
        <v>43465</v>
      </c>
      <c r="C40" s="31">
        <v>1.3908051424800001</v>
      </c>
      <c r="D40" s="31">
        <v>0.59676138960000003</v>
      </c>
      <c r="E40" s="31">
        <v>30.743096700000002</v>
      </c>
      <c r="F40" s="31">
        <v>47.966681619500001</v>
      </c>
      <c r="G40" s="31">
        <v>1.9978604622425273</v>
      </c>
      <c r="H40" s="31">
        <v>22.748575062602054</v>
      </c>
      <c r="I40" s="31">
        <f t="shared" si="9"/>
        <v>82.695205313822527</v>
      </c>
      <c r="J40" s="35">
        <v>3.3305875200000004E-3</v>
      </c>
      <c r="K40" s="35">
        <v>1.6070896188120202E-3</v>
      </c>
      <c r="L40" s="35">
        <v>1.9063876500000005E-5</v>
      </c>
      <c r="M40" s="35">
        <v>2.58267E-3</v>
      </c>
      <c r="N40" s="35">
        <v>3.3261532829960969E-4</v>
      </c>
      <c r="O40" s="35">
        <v>2.084779395585596E-2</v>
      </c>
      <c r="P40" s="35">
        <f t="shared" si="0"/>
        <v>2.871982029946759E-2</v>
      </c>
      <c r="Q40" s="35">
        <v>7.3061673599999995E-5</v>
      </c>
      <c r="R40" s="35">
        <v>6.4273769266281995E-5</v>
      </c>
      <c r="S40" s="35">
        <v>2.2698057749999999E-4</v>
      </c>
      <c r="T40" s="35">
        <v>2.1642774600000002E-4</v>
      </c>
      <c r="U40" s="35">
        <v>1.0952469827617189E-5</v>
      </c>
      <c r="V40" s="35">
        <v>3.5200854919113919E-4</v>
      </c>
      <c r="W40" s="35">
        <f t="shared" si="1"/>
        <v>9.4370478538503832E-4</v>
      </c>
      <c r="X40" s="31">
        <f t="shared" si="2"/>
        <v>1.4958422092128001</v>
      </c>
      <c r="Y40" s="31">
        <f t="shared" si="3"/>
        <v>0.65609221331165257</v>
      </c>
      <c r="Z40" s="31">
        <f t="shared" si="4"/>
        <v>30.811213509007501</v>
      </c>
      <c r="AA40" s="31">
        <f t="shared" si="5"/>
        <v>48.095743837808001</v>
      </c>
      <c r="AB40" s="31">
        <f t="shared" si="6"/>
        <v>2.0094396814586473</v>
      </c>
      <c r="AC40" s="31">
        <f t="shared" si="7"/>
        <v>0.62609339655535845</v>
      </c>
      <c r="AD40" s="31">
        <f t="shared" si="8"/>
        <v>83.694424847353972</v>
      </c>
    </row>
    <row r="41" spans="2:30" ht="14.25" customHeight="1">
      <c r="B41" s="9" t="s">
        <v>11</v>
      </c>
      <c r="P41" s="10" t="s">
        <v>12</v>
      </c>
      <c r="AD41" s="10" t="s">
        <v>12</v>
      </c>
    </row>
    <row r="42" spans="2:30" ht="18.75" customHeight="1"/>
    <row r="43" spans="2:30" ht="18.75" customHeight="1"/>
    <row r="44" spans="2:30" ht="18.75" customHeight="1"/>
    <row r="45" spans="2:30" ht="18.75" customHeight="1"/>
    <row r="46" spans="2:30" ht="18.75" customHeight="1"/>
    <row r="47" spans="2:30" ht="18.75" customHeight="1"/>
    <row r="48" spans="2:30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2:AT56"/>
  <sheetViews>
    <sheetView showGridLines="0" topLeftCell="A4" zoomScaleNormal="100" zoomScalePageLayoutView="150" workbookViewId="0">
      <selection activeCell="AT12" sqref="AT12"/>
    </sheetView>
  </sheetViews>
  <sheetFormatPr baseColWidth="10" defaultColWidth="11.44140625" defaultRowHeight="14.4"/>
  <cols>
    <col min="1" max="1" width="5.44140625" style="2" customWidth="1"/>
    <col min="2" max="24" width="16.6640625" style="2" customWidth="1"/>
    <col min="25" max="29" width="12.109375" style="2" bestFit="1" customWidth="1"/>
    <col min="30" max="30" width="12.109375" style="2" customWidth="1"/>
    <col min="31" max="31" width="12.109375" style="2" bestFit="1" customWidth="1"/>
    <col min="32" max="32" width="12.109375" style="2" customWidth="1"/>
    <col min="33" max="35" width="12.109375" style="2" bestFit="1" customWidth="1"/>
    <col min="36" max="46" width="11.44140625" style="2"/>
    <col min="47" max="47" width="12.44140625" style="2" bestFit="1" customWidth="1"/>
    <col min="48" max="16384" width="11.44140625" style="2"/>
  </cols>
  <sheetData>
    <row r="2" spans="2:46" ht="14.25" customHeight="1">
      <c r="B2" s="1"/>
    </row>
    <row r="3" spans="2:46" ht="22.5" customHeight="1">
      <c r="B3" s="3" t="s">
        <v>148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46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 t="s">
        <v>19</v>
      </c>
      <c r="M4" s="14"/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 t="s">
        <v>19</v>
      </c>
      <c r="W4" s="14" t="s">
        <v>19</v>
      </c>
      <c r="X4" s="14"/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 t="s">
        <v>19</v>
      </c>
      <c r="AG4" s="14" t="s">
        <v>19</v>
      </c>
      <c r="AH4" s="14" t="s">
        <v>19</v>
      </c>
      <c r="AI4" s="14"/>
      <c r="AJ4" s="14" t="s">
        <v>52</v>
      </c>
      <c r="AK4" s="28">
        <v>25</v>
      </c>
      <c r="AL4" s="14"/>
      <c r="AM4" s="14"/>
      <c r="AN4" s="14"/>
      <c r="AO4" s="14"/>
      <c r="AP4" s="14"/>
      <c r="AQ4" s="14"/>
      <c r="AR4" s="14"/>
      <c r="AS4" s="14"/>
      <c r="AT4" s="14"/>
    </row>
    <row r="5" spans="2:46" s="15" customFormat="1" ht="18.75" customHeight="1">
      <c r="B5" s="16" t="s">
        <v>14</v>
      </c>
      <c r="C5" s="17" t="s">
        <v>113</v>
      </c>
      <c r="D5" s="17" t="s">
        <v>113</v>
      </c>
      <c r="E5" s="17" t="s">
        <v>113</v>
      </c>
      <c r="F5" s="17" t="s">
        <v>113</v>
      </c>
      <c r="G5" s="17" t="s">
        <v>113</v>
      </c>
      <c r="H5" s="17" t="s">
        <v>113</v>
      </c>
      <c r="I5" s="17" t="s">
        <v>113</v>
      </c>
      <c r="J5" s="17" t="s">
        <v>113</v>
      </c>
      <c r="K5" s="17" t="s">
        <v>113</v>
      </c>
      <c r="L5" s="17" t="s">
        <v>113</v>
      </c>
      <c r="M5" s="17"/>
      <c r="N5" s="17" t="s">
        <v>113</v>
      </c>
      <c r="O5" s="17" t="s">
        <v>113</v>
      </c>
      <c r="P5" s="17" t="s">
        <v>113</v>
      </c>
      <c r="Q5" s="17" t="s">
        <v>113</v>
      </c>
      <c r="R5" s="17" t="s">
        <v>113</v>
      </c>
      <c r="S5" s="17" t="s">
        <v>113</v>
      </c>
      <c r="T5" s="17" t="s">
        <v>113</v>
      </c>
      <c r="U5" s="17" t="s">
        <v>113</v>
      </c>
      <c r="V5" s="17" t="s">
        <v>113</v>
      </c>
      <c r="W5" s="17" t="s">
        <v>113</v>
      </c>
      <c r="X5" s="17"/>
      <c r="Y5" s="17" t="s">
        <v>113</v>
      </c>
      <c r="Z5" s="17" t="s">
        <v>113</v>
      </c>
      <c r="AA5" s="17" t="s">
        <v>113</v>
      </c>
      <c r="AB5" s="17" t="s">
        <v>113</v>
      </c>
      <c r="AC5" s="17" t="s">
        <v>113</v>
      </c>
      <c r="AD5" s="17" t="s">
        <v>113</v>
      </c>
      <c r="AE5" s="17" t="s">
        <v>113</v>
      </c>
      <c r="AF5" s="17" t="s">
        <v>113</v>
      </c>
      <c r="AG5" s="17" t="s">
        <v>113</v>
      </c>
      <c r="AH5" s="17" t="s">
        <v>113</v>
      </c>
      <c r="AI5" s="17"/>
      <c r="AJ5" s="17" t="s">
        <v>53</v>
      </c>
      <c r="AK5" s="29">
        <v>298</v>
      </c>
      <c r="AL5" s="17"/>
      <c r="AM5" s="17"/>
      <c r="AN5" s="17"/>
      <c r="AO5" s="17"/>
      <c r="AP5" s="17"/>
      <c r="AQ5" s="17"/>
      <c r="AR5" s="17"/>
      <c r="AS5" s="17"/>
      <c r="AT5" s="17"/>
    </row>
    <row r="6" spans="2:46" s="15" customFormat="1" ht="18.75" customHeight="1">
      <c r="B6" s="13" t="s">
        <v>15</v>
      </c>
      <c r="C6" s="14" t="s">
        <v>101</v>
      </c>
      <c r="D6" s="14" t="s">
        <v>102</v>
      </c>
      <c r="E6" s="14" t="s">
        <v>88</v>
      </c>
      <c r="F6" s="14" t="s">
        <v>96</v>
      </c>
      <c r="G6" s="14" t="s">
        <v>103</v>
      </c>
      <c r="H6" s="14" t="s">
        <v>209</v>
      </c>
      <c r="I6" s="14" t="s">
        <v>208</v>
      </c>
      <c r="J6" s="14" t="s">
        <v>98</v>
      </c>
      <c r="K6" s="14" t="s">
        <v>91</v>
      </c>
      <c r="L6" s="14" t="s">
        <v>104</v>
      </c>
      <c r="M6" s="14"/>
      <c r="N6" s="14" t="s">
        <v>101</v>
      </c>
      <c r="O6" s="14" t="s">
        <v>102</v>
      </c>
      <c r="P6" s="14" t="s">
        <v>88</v>
      </c>
      <c r="Q6" s="14" t="s">
        <v>96</v>
      </c>
      <c r="R6" s="14" t="s">
        <v>103</v>
      </c>
      <c r="S6" s="14" t="s">
        <v>80</v>
      </c>
      <c r="T6" s="14" t="s">
        <v>81</v>
      </c>
      <c r="U6" s="14" t="s">
        <v>98</v>
      </c>
      <c r="V6" s="14" t="s">
        <v>91</v>
      </c>
      <c r="W6" s="14" t="s">
        <v>104</v>
      </c>
      <c r="X6" s="14"/>
      <c r="Y6" s="14" t="s">
        <v>101</v>
      </c>
      <c r="Z6" s="14" t="s">
        <v>102</v>
      </c>
      <c r="AA6" s="14" t="s">
        <v>88</v>
      </c>
      <c r="AB6" s="14" t="s">
        <v>96</v>
      </c>
      <c r="AC6" s="14" t="s">
        <v>103</v>
      </c>
      <c r="AD6" s="14" t="s">
        <v>80</v>
      </c>
      <c r="AE6" s="14" t="s">
        <v>81</v>
      </c>
      <c r="AF6" s="14" t="s">
        <v>98</v>
      </c>
      <c r="AG6" s="14" t="s">
        <v>91</v>
      </c>
      <c r="AH6" s="14" t="s">
        <v>104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2:46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 t="s">
        <v>32</v>
      </c>
      <c r="L7" s="17" t="s">
        <v>32</v>
      </c>
      <c r="M7" s="17"/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 t="s">
        <v>50</v>
      </c>
      <c r="W7" s="17" t="s">
        <v>50</v>
      </c>
      <c r="X7" s="17"/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 t="s">
        <v>51</v>
      </c>
      <c r="AG7" s="17" t="s">
        <v>51</v>
      </c>
      <c r="AH7" s="17" t="s">
        <v>51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2:46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2:46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54</v>
      </c>
      <c r="AH9" s="30" t="s">
        <v>54</v>
      </c>
      <c r="AI9" s="30" t="s">
        <v>54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 t="s">
        <v>55</v>
      </c>
      <c r="AP9" s="30" t="s">
        <v>55</v>
      </c>
      <c r="AQ9" s="30" t="s">
        <v>55</v>
      </c>
      <c r="AR9" s="30" t="s">
        <v>55</v>
      </c>
      <c r="AS9" s="30" t="s">
        <v>55</v>
      </c>
      <c r="AT9" s="30" t="s">
        <v>55</v>
      </c>
    </row>
    <row r="10" spans="2:46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2" t="s">
        <v>46</v>
      </c>
      <c r="N10" s="24" t="s">
        <v>47</v>
      </c>
      <c r="O10" s="24" t="s">
        <v>47</v>
      </c>
      <c r="P10" s="24" t="s">
        <v>47</v>
      </c>
      <c r="Q10" s="24" t="s">
        <v>46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4" t="s">
        <v>47</v>
      </c>
      <c r="X10" s="24" t="s">
        <v>47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26" t="s">
        <v>48</v>
      </c>
      <c r="AH10" s="26" t="s">
        <v>48</v>
      </c>
      <c r="AI10" s="26" t="s">
        <v>48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 t="s">
        <v>49</v>
      </c>
      <c r="AP10" s="5" t="s">
        <v>49</v>
      </c>
      <c r="AQ10" s="5" t="s">
        <v>49</v>
      </c>
      <c r="AR10" s="5" t="s">
        <v>49</v>
      </c>
      <c r="AS10" s="5" t="s">
        <v>49</v>
      </c>
      <c r="AT10" s="5" t="s">
        <v>49</v>
      </c>
    </row>
    <row r="11" spans="2:46" ht="48">
      <c r="B11" s="4" t="s">
        <v>45</v>
      </c>
      <c r="C11" s="22" t="s">
        <v>23</v>
      </c>
      <c r="D11" s="23" t="s">
        <v>24</v>
      </c>
      <c r="E11" s="22" t="s">
        <v>89</v>
      </c>
      <c r="F11" s="22" t="s">
        <v>95</v>
      </c>
      <c r="G11" s="22" t="s">
        <v>26</v>
      </c>
      <c r="H11" s="22" t="s">
        <v>77</v>
      </c>
      <c r="I11" s="22" t="s">
        <v>78</v>
      </c>
      <c r="J11" s="22" t="s">
        <v>97</v>
      </c>
      <c r="K11" s="22" t="s">
        <v>90</v>
      </c>
      <c r="L11" s="22" t="s">
        <v>30</v>
      </c>
      <c r="M11" s="22" t="s">
        <v>44</v>
      </c>
      <c r="N11" s="24" t="s">
        <v>23</v>
      </c>
      <c r="O11" s="47" t="s">
        <v>24</v>
      </c>
      <c r="P11" s="24" t="s">
        <v>89</v>
      </c>
      <c r="Q11" s="24" t="s">
        <v>95</v>
      </c>
      <c r="R11" s="24" t="s">
        <v>26</v>
      </c>
      <c r="S11" s="24" t="s">
        <v>77</v>
      </c>
      <c r="T11" s="24" t="s">
        <v>78</v>
      </c>
      <c r="U11" s="24" t="s">
        <v>97</v>
      </c>
      <c r="V11" s="24" t="s">
        <v>90</v>
      </c>
      <c r="W11" s="24" t="s">
        <v>30</v>
      </c>
      <c r="X11" s="24" t="s">
        <v>31</v>
      </c>
      <c r="Y11" s="26" t="s">
        <v>23</v>
      </c>
      <c r="Z11" s="27" t="s">
        <v>24</v>
      </c>
      <c r="AA11" s="26" t="s">
        <v>89</v>
      </c>
      <c r="AB11" s="26" t="s">
        <v>95</v>
      </c>
      <c r="AC11" s="26" t="s">
        <v>26</v>
      </c>
      <c r="AD11" s="26" t="s">
        <v>77</v>
      </c>
      <c r="AE11" s="26" t="s">
        <v>78</v>
      </c>
      <c r="AF11" s="26" t="s">
        <v>97</v>
      </c>
      <c r="AG11" s="26" t="s">
        <v>90</v>
      </c>
      <c r="AH11" s="26" t="s">
        <v>30</v>
      </c>
      <c r="AI11" s="26" t="s">
        <v>31</v>
      </c>
      <c r="AJ11" s="5" t="s">
        <v>23</v>
      </c>
      <c r="AK11" s="46" t="s">
        <v>24</v>
      </c>
      <c r="AL11" s="5" t="s">
        <v>89</v>
      </c>
      <c r="AM11" s="5" t="s">
        <v>95</v>
      </c>
      <c r="AN11" s="5" t="s">
        <v>26</v>
      </c>
      <c r="AO11" s="5" t="s">
        <v>77</v>
      </c>
      <c r="AP11" s="5" t="s">
        <v>78</v>
      </c>
      <c r="AQ11" s="5" t="s">
        <v>97</v>
      </c>
      <c r="AR11" s="5" t="s">
        <v>90</v>
      </c>
      <c r="AS11" s="5" t="s">
        <v>30</v>
      </c>
      <c r="AT11" s="5" t="s">
        <v>57</v>
      </c>
    </row>
    <row r="12" spans="2:46" ht="18.75" customHeight="1">
      <c r="B12" s="11">
        <v>33238</v>
      </c>
      <c r="C12" s="31">
        <v>3.7419016629000006</v>
      </c>
      <c r="D12" s="31">
        <v>0.76751026200000005</v>
      </c>
      <c r="E12" s="31">
        <v>1.0336893</v>
      </c>
      <c r="F12" s="31">
        <v>0.13087155510000001</v>
      </c>
      <c r="G12" s="31">
        <v>0.50832936049999999</v>
      </c>
      <c r="H12" s="31">
        <v>1.5715681895916833</v>
      </c>
      <c r="I12" s="31">
        <v>1.1858935254836791</v>
      </c>
      <c r="J12" s="31">
        <v>2.8129977020000001</v>
      </c>
      <c r="K12" s="31">
        <v>4.4735861900000007E-2</v>
      </c>
      <c r="L12" s="31" t="s">
        <v>211</v>
      </c>
      <c r="M12" s="31">
        <f>SUM(C12:K12)</f>
        <v>11.797497419475363</v>
      </c>
      <c r="N12" s="35">
        <v>9.9831729999999997E-3</v>
      </c>
      <c r="O12" s="35">
        <v>2.8774000000000006E-5</v>
      </c>
      <c r="P12" s="35">
        <v>2.7930000000000002E-7</v>
      </c>
      <c r="Q12" s="51">
        <v>3.2820000000000005E-8</v>
      </c>
      <c r="R12" s="35">
        <v>1.8258000000000004E-7</v>
      </c>
      <c r="S12" s="35">
        <v>1.11969723728475E-3</v>
      </c>
      <c r="T12" s="35">
        <v>2.5691382289363284E-5</v>
      </c>
      <c r="U12" s="55">
        <v>1.9496845435628648E-5</v>
      </c>
      <c r="V12" s="35">
        <v>1.5340000000000004E-8</v>
      </c>
      <c r="W12" s="35" t="s">
        <v>211</v>
      </c>
      <c r="X12" s="35">
        <f t="shared" ref="X12:X40" si="0">SUM(N12:W12)</f>
        <v>1.1177342505009742E-2</v>
      </c>
      <c r="Y12" s="35">
        <v>1.4134250000000001E-5</v>
      </c>
      <c r="Z12" s="35">
        <v>3.4382400000000005E-5</v>
      </c>
      <c r="AA12" s="35">
        <v>7.8204000000000005E-6</v>
      </c>
      <c r="AB12" s="35">
        <v>9.1896000000000007E-7</v>
      </c>
      <c r="AC12" s="35">
        <v>2.6474100000000001E-6</v>
      </c>
      <c r="AD12" s="35">
        <v>5.2777478232458056E-5</v>
      </c>
      <c r="AE12" s="35">
        <v>1.6101579556352301E-5</v>
      </c>
      <c r="AF12" s="35">
        <v>7.6804978298074459E-5</v>
      </c>
      <c r="AG12" s="35">
        <v>2.2243000000000001E-7</v>
      </c>
      <c r="AH12" s="35" t="s">
        <v>211</v>
      </c>
      <c r="AI12" s="35">
        <f t="shared" ref="AI12:AI40" si="1">SUM(Y12:AH12)</f>
        <v>2.058098860868848E-4</v>
      </c>
      <c r="AJ12" s="31">
        <f t="shared" ref="AJ12:AJ40" si="2">SUM(C12,N12*$AK$4,Y12*$AK$5)</f>
        <v>3.9956929944000006</v>
      </c>
      <c r="AK12" s="31">
        <f t="shared" ref="AK12:AK40" si="3">SUM(D12,O12*$AK$4,Z12*$AK$5)</f>
        <v>0.77847556720000011</v>
      </c>
      <c r="AL12" s="31">
        <f t="shared" ref="AL12:AL40" si="4">SUM(E12,P12*$AK$4,AA12*$AK$5)</f>
        <v>1.0360267617000001</v>
      </c>
      <c r="AM12" s="31">
        <f t="shared" ref="AM12:AM40" si="5">SUM(F12,Q12*$AK$4,AB12*$AK$5)</f>
        <v>0.13114622568000001</v>
      </c>
      <c r="AN12" s="31">
        <f t="shared" ref="AN12:AN40" si="6">SUM(G12,R12*$AK$4,AC12*$AK$5)</f>
        <v>0.50912285317999995</v>
      </c>
      <c r="AO12" s="31">
        <f t="shared" ref="AO12:AO40" si="7">SUM(H12,S12*$AK$4,AD12*$AK$5)</f>
        <v>1.6152883090370744</v>
      </c>
      <c r="AP12" s="31">
        <f t="shared" ref="AP12:AP40" si="8">SUM(I12,T12*$AK$4,AE12*$AK$5)</f>
        <v>1.1913340807487061</v>
      </c>
      <c r="AQ12" s="31">
        <f t="shared" ref="AQ12:AQ40" si="9">SUM(J12,U12*$AK$4,AF12*$AK$5)</f>
        <v>2.8363730066687172</v>
      </c>
      <c r="AR12" s="31">
        <f t="shared" ref="AR12:AR40" si="10">SUM(K12,V12*$AK$4,AG12*$AK$5)</f>
        <v>4.4802529540000004E-2</v>
      </c>
      <c r="AS12" s="31">
        <f t="shared" ref="AS12:AS40" si="11">SUM(W12*$AK$4,AH12*$AK$5)</f>
        <v>0</v>
      </c>
      <c r="AT12" s="31">
        <f t="shared" ref="AT12:AT40" si="12">SUM(AJ12:AS12)</f>
        <v>12.138262328154498</v>
      </c>
    </row>
    <row r="13" spans="2:46" ht="18.75" customHeight="1">
      <c r="B13" s="12">
        <v>33603</v>
      </c>
      <c r="C13" s="32">
        <v>2.4507552070999998</v>
      </c>
      <c r="D13" s="32">
        <v>0.86490662530000006</v>
      </c>
      <c r="E13" s="32">
        <v>1.21696282</v>
      </c>
      <c r="F13" s="32">
        <v>0.12106216980000001</v>
      </c>
      <c r="G13" s="32">
        <v>0.49366718310000002</v>
      </c>
      <c r="H13" s="32">
        <v>1.2375753505604503</v>
      </c>
      <c r="I13" s="32">
        <v>0.43966844252598103</v>
      </c>
      <c r="J13" s="32">
        <v>1.6185528280000001</v>
      </c>
      <c r="K13" s="32">
        <v>9.8335650000000007E-4</v>
      </c>
      <c r="L13" s="32" t="s">
        <v>211</v>
      </c>
      <c r="M13" s="32">
        <f t="shared" ref="M13:M40" si="13">SUM(C13:K13)</f>
        <v>8.4441339828864326</v>
      </c>
      <c r="N13" s="36">
        <v>6.4482360000000004E-3</v>
      </c>
      <c r="O13" s="36">
        <v>3.311E-5</v>
      </c>
      <c r="P13" s="36">
        <v>3.1943000000000005E-7</v>
      </c>
      <c r="Q13" s="52">
        <v>2.7080000000000002E-8</v>
      </c>
      <c r="R13" s="36">
        <v>1.7706000000000003E-7</v>
      </c>
      <c r="S13" s="36">
        <v>5.5608277157597375E-4</v>
      </c>
      <c r="T13" s="36">
        <v>8.8142381089012998E-6</v>
      </c>
      <c r="U13" s="56">
        <v>1.130007854906105E-5</v>
      </c>
      <c r="V13" s="36">
        <v>3E-10</v>
      </c>
      <c r="W13" s="36" t="s">
        <v>211</v>
      </c>
      <c r="X13" s="36">
        <f t="shared" si="0"/>
        <v>7.0580669582339366E-3</v>
      </c>
      <c r="Y13" s="36">
        <v>9.3605400000000007E-6</v>
      </c>
      <c r="Z13" s="36">
        <v>3.8427199999999997E-5</v>
      </c>
      <c r="AA13" s="36">
        <v>9.2069600000000024E-6</v>
      </c>
      <c r="AB13" s="36">
        <v>8.5008000000000011E-7</v>
      </c>
      <c r="AC13" s="36">
        <v>2.5673700000000002E-6</v>
      </c>
      <c r="AD13" s="36">
        <v>4.4882923523950403E-5</v>
      </c>
      <c r="AE13" s="36">
        <v>7.555943340175839E-6</v>
      </c>
      <c r="AF13" s="36">
        <v>4.4193981398322812E-5</v>
      </c>
      <c r="AG13" s="36">
        <v>4.3500000000000001E-9</v>
      </c>
      <c r="AH13" s="36" t="s">
        <v>211</v>
      </c>
      <c r="AI13" s="36">
        <f t="shared" si="1"/>
        <v>1.5704934826244905E-4</v>
      </c>
      <c r="AJ13" s="32">
        <f t="shared" si="2"/>
        <v>2.61475054802</v>
      </c>
      <c r="AK13" s="32">
        <f t="shared" si="3"/>
        <v>0.87718568090000004</v>
      </c>
      <c r="AL13" s="32">
        <f t="shared" si="4"/>
        <v>1.2197144798299999</v>
      </c>
      <c r="AM13" s="32">
        <f t="shared" si="5"/>
        <v>0.12131617064000001</v>
      </c>
      <c r="AN13" s="32">
        <f t="shared" si="6"/>
        <v>0.49443668586</v>
      </c>
      <c r="AO13" s="32">
        <f t="shared" si="7"/>
        <v>1.264852531059987</v>
      </c>
      <c r="AP13" s="32">
        <f t="shared" si="8"/>
        <v>0.44214046959407594</v>
      </c>
      <c r="AQ13" s="32">
        <f t="shared" si="9"/>
        <v>1.6320051364204269</v>
      </c>
      <c r="AR13" s="32">
        <f t="shared" si="10"/>
        <v>9.8466029999999993E-4</v>
      </c>
      <c r="AS13" s="32">
        <f t="shared" si="11"/>
        <v>0</v>
      </c>
      <c r="AT13" s="32">
        <f t="shared" si="12"/>
        <v>8.6673863626244891</v>
      </c>
    </row>
    <row r="14" spans="2:46" ht="18.75" customHeight="1">
      <c r="B14" s="11">
        <v>33969</v>
      </c>
      <c r="C14" s="31">
        <v>1.5514292394</v>
      </c>
      <c r="D14" s="31">
        <v>0.80487261269999999</v>
      </c>
      <c r="E14" s="31">
        <v>0.75552214000000006</v>
      </c>
      <c r="F14" s="31">
        <v>0.12760176000000001</v>
      </c>
      <c r="G14" s="31">
        <v>0.50092288390000006</v>
      </c>
      <c r="H14" s="31">
        <v>1.0847475658539221</v>
      </c>
      <c r="I14" s="31">
        <v>0.49754540872102715</v>
      </c>
      <c r="J14" s="31">
        <v>1.1044364259999999</v>
      </c>
      <c r="K14" s="31">
        <v>9.8315100000000003E-4</v>
      </c>
      <c r="L14" s="31" t="s">
        <v>211</v>
      </c>
      <c r="M14" s="31">
        <f t="shared" si="13"/>
        <v>6.4280611875749489</v>
      </c>
      <c r="N14" s="35">
        <v>4.1369180000000007E-3</v>
      </c>
      <c r="O14" s="35">
        <v>3.3324000000000001E-5</v>
      </c>
      <c r="P14" s="35">
        <v>1.9474000000000001E-7</v>
      </c>
      <c r="Q14" s="51">
        <v>2.8720000000000002E-8</v>
      </c>
      <c r="R14" s="35">
        <v>1.7954E-7</v>
      </c>
      <c r="S14" s="35">
        <v>4.4366782840254439E-4</v>
      </c>
      <c r="T14" s="35">
        <v>1.0191478897872436E-5</v>
      </c>
      <c r="U14" s="55">
        <v>7.7507524068727767E-6</v>
      </c>
      <c r="V14" s="35">
        <v>3E-10</v>
      </c>
      <c r="W14" s="35" t="s">
        <v>211</v>
      </c>
      <c r="X14" s="35">
        <f t="shared" si="0"/>
        <v>4.63225535970729E-3</v>
      </c>
      <c r="Y14" s="35">
        <v>5.9366700000000007E-6</v>
      </c>
      <c r="Z14" s="35">
        <v>3.5088000000000007E-5</v>
      </c>
      <c r="AA14" s="35">
        <v>5.7159200000000003E-6</v>
      </c>
      <c r="AB14" s="35">
        <v>8.9600000000000008E-7</v>
      </c>
      <c r="AC14" s="35">
        <v>2.6033300000000001E-6</v>
      </c>
      <c r="AD14" s="35">
        <v>4.3462983126577765E-5</v>
      </c>
      <c r="AE14" s="35">
        <v>7.9289211020852362E-6</v>
      </c>
      <c r="AF14" s="35">
        <v>3.0156984497275532E-5</v>
      </c>
      <c r="AG14" s="35">
        <v>4.3500000000000001E-9</v>
      </c>
      <c r="AH14" s="35" t="s">
        <v>211</v>
      </c>
      <c r="AI14" s="35">
        <f t="shared" si="1"/>
        <v>1.3179315872593851E-4</v>
      </c>
      <c r="AJ14" s="31">
        <f t="shared" si="2"/>
        <v>1.6566213170600002</v>
      </c>
      <c r="AK14" s="31">
        <f t="shared" si="3"/>
        <v>0.81616193670000003</v>
      </c>
      <c r="AL14" s="31">
        <f t="shared" si="4"/>
        <v>0.75723035266000005</v>
      </c>
      <c r="AM14" s="31">
        <f t="shared" si="5"/>
        <v>0.12786948600000003</v>
      </c>
      <c r="AN14" s="31">
        <f t="shared" si="6"/>
        <v>0.5017031647400001</v>
      </c>
      <c r="AO14" s="31">
        <f t="shared" si="7"/>
        <v>1.1087912305357057</v>
      </c>
      <c r="AP14" s="31">
        <f t="shared" si="8"/>
        <v>0.50016301418189535</v>
      </c>
      <c r="AQ14" s="31">
        <f t="shared" si="9"/>
        <v>1.1136169761903598</v>
      </c>
      <c r="AR14" s="31">
        <f t="shared" si="10"/>
        <v>9.844547999999999E-4</v>
      </c>
      <c r="AS14" s="31">
        <f t="shared" si="11"/>
        <v>0</v>
      </c>
      <c r="AT14" s="31">
        <f t="shared" si="12"/>
        <v>6.5831419328679619</v>
      </c>
    </row>
    <row r="15" spans="2:46" ht="18.75" customHeight="1">
      <c r="B15" s="12">
        <v>34334</v>
      </c>
      <c r="C15" s="32">
        <v>0.98345307800000004</v>
      </c>
      <c r="D15" s="32">
        <v>0.54137271109999996</v>
      </c>
      <c r="E15" s="32">
        <v>0.47461624000000002</v>
      </c>
      <c r="F15" s="32">
        <v>8.1027117600000004E-2</v>
      </c>
      <c r="G15" s="32">
        <v>0.54281689799999999</v>
      </c>
      <c r="H15" s="32">
        <v>0.92270326142498804</v>
      </c>
      <c r="I15" s="32">
        <v>0.45863148122426783</v>
      </c>
      <c r="J15" s="32">
        <v>1.15692152756</v>
      </c>
      <c r="K15" s="32">
        <v>1.0899366000000001E-3</v>
      </c>
      <c r="L15" s="32" t="s">
        <v>211</v>
      </c>
      <c r="M15" s="32">
        <f t="shared" si="13"/>
        <v>5.1626322515092555</v>
      </c>
      <c r="N15" s="36">
        <v>2.6235000000000004E-3</v>
      </c>
      <c r="O15" s="36">
        <v>2.7440000000000002E-5</v>
      </c>
      <c r="P15" s="36">
        <v>1.1713E-7</v>
      </c>
      <c r="Q15" s="52">
        <v>1.8679999999999999E-8</v>
      </c>
      <c r="R15" s="36">
        <v>1.9464000000000003E-7</v>
      </c>
      <c r="S15" s="36">
        <v>3.3833579122288061E-4</v>
      </c>
      <c r="T15" s="36">
        <v>9.4719823987526345E-6</v>
      </c>
      <c r="U15" s="56">
        <v>8.0784028345663986E-6</v>
      </c>
      <c r="V15" s="36">
        <v>3.4000000000000001E-10</v>
      </c>
      <c r="W15" s="36" t="s">
        <v>211</v>
      </c>
      <c r="X15" s="36">
        <f t="shared" si="0"/>
        <v>3.0071569664561998E-3</v>
      </c>
      <c r="Y15" s="36">
        <v>3.7409500000000002E-6</v>
      </c>
      <c r="Z15" s="36">
        <v>2.2220800000000002E-5</v>
      </c>
      <c r="AA15" s="36">
        <v>3.5907200000000007E-6</v>
      </c>
      <c r="AB15" s="36">
        <v>5.6896000000000014E-7</v>
      </c>
      <c r="AC15" s="36">
        <v>2.8222799999999999E-6</v>
      </c>
      <c r="AD15" s="36">
        <v>4.0574278334833224E-5</v>
      </c>
      <c r="AE15" s="36">
        <v>7.251468081043627E-6</v>
      </c>
      <c r="AF15" s="36">
        <v>3.1589286793299319E-5</v>
      </c>
      <c r="AG15" s="36">
        <v>4.9299999999999993E-9</v>
      </c>
      <c r="AH15" s="36" t="s">
        <v>211</v>
      </c>
      <c r="AI15" s="36">
        <f t="shared" si="1"/>
        <v>1.1236367320917618E-4</v>
      </c>
      <c r="AJ15" s="32">
        <f t="shared" si="2"/>
        <v>1.0501553811</v>
      </c>
      <c r="AK15" s="32">
        <f t="shared" si="3"/>
        <v>0.54868050949999991</v>
      </c>
      <c r="AL15" s="32">
        <f t="shared" si="4"/>
        <v>0.47568920280999999</v>
      </c>
      <c r="AM15" s="32">
        <f t="shared" si="5"/>
        <v>8.1197134680000005E-2</v>
      </c>
      <c r="AN15" s="32">
        <f t="shared" si="6"/>
        <v>0.54366280344000006</v>
      </c>
      <c r="AO15" s="32">
        <f t="shared" si="7"/>
        <v>0.94325279114934035</v>
      </c>
      <c r="AP15" s="32">
        <f t="shared" si="8"/>
        <v>0.46102921827238763</v>
      </c>
      <c r="AQ15" s="32">
        <f t="shared" si="9"/>
        <v>1.1665370950952674</v>
      </c>
      <c r="AR15" s="32">
        <f t="shared" si="10"/>
        <v>1.0914142400000001E-3</v>
      </c>
      <c r="AS15" s="32">
        <f t="shared" si="11"/>
        <v>0</v>
      </c>
      <c r="AT15" s="32">
        <f t="shared" si="12"/>
        <v>5.2712955502869958</v>
      </c>
    </row>
    <row r="16" spans="2:46" ht="18.75" customHeight="1">
      <c r="B16" s="11">
        <v>34699</v>
      </c>
      <c r="C16" s="31">
        <v>0.44863904230000007</v>
      </c>
      <c r="D16" s="31">
        <v>0.26367628170000001</v>
      </c>
      <c r="E16" s="31">
        <v>0.45544506000000001</v>
      </c>
      <c r="F16" s="31">
        <v>5.1678712800000005E-2</v>
      </c>
      <c r="G16" s="31">
        <v>0.54094669000000006</v>
      </c>
      <c r="H16" s="31">
        <v>0.81757150777535037</v>
      </c>
      <c r="I16" s="31">
        <v>0.44083811874019552</v>
      </c>
      <c r="J16" s="31">
        <v>1.7645710583200001</v>
      </c>
      <c r="K16" s="31">
        <v>9.7988850000000011E-4</v>
      </c>
      <c r="L16" s="31" t="s">
        <v>211</v>
      </c>
      <c r="M16" s="31">
        <f t="shared" si="13"/>
        <v>4.7843463601355456</v>
      </c>
      <c r="N16" s="35">
        <v>1.136048E-3</v>
      </c>
      <c r="O16" s="35">
        <v>6.3589999999999996E-6</v>
      </c>
      <c r="P16" s="35">
        <v>1.1748000000000002E-7</v>
      </c>
      <c r="Q16" s="51">
        <v>1.2960000000000002E-8</v>
      </c>
      <c r="R16" s="35">
        <v>1.9400000000000002E-7</v>
      </c>
      <c r="S16" s="35">
        <v>2.6701963546556934E-4</v>
      </c>
      <c r="T16" s="35">
        <v>8.8327620742246067E-6</v>
      </c>
      <c r="U16" s="55">
        <v>1.220376824672482E-5</v>
      </c>
      <c r="V16" s="35">
        <v>3E-10</v>
      </c>
      <c r="W16" s="35" t="s">
        <v>211</v>
      </c>
      <c r="X16" s="35">
        <f t="shared" si="0"/>
        <v>1.4307879057865189E-3</v>
      </c>
      <c r="Y16" s="35">
        <v>1.7104200000000001E-6</v>
      </c>
      <c r="Z16" s="35">
        <v>1.2708000000000001E-5</v>
      </c>
      <c r="AA16" s="35">
        <v>3.4456800000000002E-6</v>
      </c>
      <c r="AB16" s="35">
        <v>3.6288000000000008E-7</v>
      </c>
      <c r="AC16" s="35">
        <v>2.813E-6</v>
      </c>
      <c r="AD16" s="35">
        <v>3.8753607724792026E-5</v>
      </c>
      <c r="AE16" s="35">
        <v>7.1053651122618342E-6</v>
      </c>
      <c r="AF16" s="35">
        <v>4.8178588467776012E-5</v>
      </c>
      <c r="AG16" s="35">
        <v>4.3500000000000001E-9</v>
      </c>
      <c r="AH16" s="35" t="s">
        <v>211</v>
      </c>
      <c r="AI16" s="35">
        <f t="shared" si="1"/>
        <v>1.1508189130482987E-4</v>
      </c>
      <c r="AJ16" s="31">
        <f t="shared" si="2"/>
        <v>0.47754994746000007</v>
      </c>
      <c r="AK16" s="31">
        <f t="shared" si="3"/>
        <v>0.26762224070000001</v>
      </c>
      <c r="AL16" s="31">
        <f t="shared" si="4"/>
        <v>0.45647480963999998</v>
      </c>
      <c r="AM16" s="31">
        <f t="shared" si="5"/>
        <v>5.1787175040000008E-2</v>
      </c>
      <c r="AN16" s="31">
        <f t="shared" si="6"/>
        <v>0.54178981400000004</v>
      </c>
      <c r="AO16" s="31">
        <f t="shared" si="7"/>
        <v>0.83579557376397762</v>
      </c>
      <c r="AP16" s="31">
        <f t="shared" si="8"/>
        <v>0.44317633659550515</v>
      </c>
      <c r="AQ16" s="31">
        <f t="shared" si="9"/>
        <v>1.7792333718895654</v>
      </c>
      <c r="AR16" s="31">
        <f t="shared" si="10"/>
        <v>9.8119229999999997E-4</v>
      </c>
      <c r="AS16" s="31">
        <f t="shared" si="11"/>
        <v>0</v>
      </c>
      <c r="AT16" s="31">
        <f t="shared" si="12"/>
        <v>4.8544104613890484</v>
      </c>
    </row>
    <row r="17" spans="2:46" ht="18.75" customHeight="1">
      <c r="B17" s="12">
        <v>35064</v>
      </c>
      <c r="C17" s="32">
        <v>0.11917909581438701</v>
      </c>
      <c r="D17" s="32">
        <v>0.11725068206267761</v>
      </c>
      <c r="E17" s="32">
        <v>0.60894829814489015</v>
      </c>
      <c r="F17" s="32">
        <v>3.8166691279860007E-4</v>
      </c>
      <c r="G17" s="32">
        <v>0.61727223479345061</v>
      </c>
      <c r="H17" s="32">
        <v>0.71613392437531298</v>
      </c>
      <c r="I17" s="32">
        <v>0.64149915649770994</v>
      </c>
      <c r="J17" s="32">
        <v>1.18299852656</v>
      </c>
      <c r="K17" s="32">
        <v>9.546831906422765E-4</v>
      </c>
      <c r="L17" s="32">
        <v>0</v>
      </c>
      <c r="M17" s="32">
        <f t="shared" si="13"/>
        <v>4.0046182683518694</v>
      </c>
      <c r="N17" s="36">
        <v>3.2680198320400003E-4</v>
      </c>
      <c r="O17" s="36">
        <v>3.0706881560000003E-6</v>
      </c>
      <c r="P17" s="36">
        <v>1.6453615189000002E-7</v>
      </c>
      <c r="Q17" s="52">
        <v>9.5714520000000023E-11</v>
      </c>
      <c r="R17" s="36">
        <v>2.2140800547840004E-7</v>
      </c>
      <c r="S17" s="36">
        <v>2.0986094321616918E-4</v>
      </c>
      <c r="T17" s="36">
        <v>1.3108158924055147E-5</v>
      </c>
      <c r="U17" s="56">
        <v>8.2009630910187321E-6</v>
      </c>
      <c r="V17" s="36">
        <v>2.9224742152000004E-10</v>
      </c>
      <c r="W17" s="36">
        <v>0</v>
      </c>
      <c r="X17" s="36">
        <f t="shared" si="0"/>
        <v>5.6142906871055299E-4</v>
      </c>
      <c r="Y17" s="36">
        <v>4.3936082233999993E-7</v>
      </c>
      <c r="Z17" s="36">
        <v>5.5855587744000004E-6</v>
      </c>
      <c r="AA17" s="36">
        <v>4.6070122529200007E-6</v>
      </c>
      <c r="AB17" s="36">
        <v>2.6800065600000005E-9</v>
      </c>
      <c r="AC17" s="36">
        <v>3.2104160794368003E-6</v>
      </c>
      <c r="AD17" s="36">
        <v>3.5984413872261542E-5</v>
      </c>
      <c r="AE17" s="36">
        <v>9.465521383830058E-6</v>
      </c>
      <c r="AF17" s="36">
        <v>3.2300103285213274E-5</v>
      </c>
      <c r="AG17" s="36">
        <v>4.2375876120399998E-9</v>
      </c>
      <c r="AH17" s="36">
        <v>0</v>
      </c>
      <c r="AI17" s="36">
        <f t="shared" si="1"/>
        <v>9.1599304064573706E-5</v>
      </c>
      <c r="AJ17" s="32">
        <f t="shared" si="2"/>
        <v>0.12748007491954436</v>
      </c>
      <c r="AK17" s="32">
        <f t="shared" si="3"/>
        <v>0.11899194578134881</v>
      </c>
      <c r="AL17" s="32">
        <f t="shared" si="4"/>
        <v>0.61032530120005757</v>
      </c>
      <c r="AM17" s="32">
        <f t="shared" si="5"/>
        <v>3.8246794761648002E-4</v>
      </c>
      <c r="AN17" s="32">
        <f t="shared" si="6"/>
        <v>0.61823447398525966</v>
      </c>
      <c r="AO17" s="32">
        <f t="shared" si="7"/>
        <v>0.73210380328965119</v>
      </c>
      <c r="AP17" s="32">
        <f t="shared" si="8"/>
        <v>0.64464758584319259</v>
      </c>
      <c r="AQ17" s="32">
        <f t="shared" si="9"/>
        <v>1.1928289814162691</v>
      </c>
      <c r="AR17" s="32">
        <f t="shared" si="10"/>
        <v>9.5595329793620235E-4</v>
      </c>
      <c r="AS17" s="32">
        <f t="shared" si="11"/>
        <v>0</v>
      </c>
      <c r="AT17" s="32">
        <f t="shared" si="12"/>
        <v>4.0459505876808759</v>
      </c>
    </row>
    <row r="18" spans="2:46" ht="18.75" customHeight="1">
      <c r="B18" s="11">
        <v>35430</v>
      </c>
      <c r="C18" s="31">
        <v>3.2365571955266806E-2</v>
      </c>
      <c r="D18" s="31">
        <v>0.11207972165773832</v>
      </c>
      <c r="E18" s="31">
        <v>0.63828127502140009</v>
      </c>
      <c r="F18" s="31" t="s">
        <v>211</v>
      </c>
      <c r="G18" s="31">
        <v>0.67111057727594503</v>
      </c>
      <c r="H18" s="31">
        <v>0.63021690448232226</v>
      </c>
      <c r="I18" s="31">
        <v>0.27611210029881106</v>
      </c>
      <c r="J18" s="31">
        <v>0.77975535656000006</v>
      </c>
      <c r="K18" s="31">
        <v>7.0009023994394405E-4</v>
      </c>
      <c r="L18" s="31">
        <v>0</v>
      </c>
      <c r="M18" s="31">
        <f t="shared" si="13"/>
        <v>3.1406215974914273</v>
      </c>
      <c r="N18" s="35">
        <v>8.6461991104000002E-5</v>
      </c>
      <c r="O18" s="35">
        <v>2.6088937980000003E-6</v>
      </c>
      <c r="P18" s="35">
        <v>1.7043541476355004E-7</v>
      </c>
      <c r="Q18" s="51" t="s">
        <v>211</v>
      </c>
      <c r="R18" s="35">
        <v>2.6663825883340804E-7</v>
      </c>
      <c r="S18" s="35">
        <v>1.734668077609113E-4</v>
      </c>
      <c r="T18" s="35">
        <v>5.4380994151254589E-6</v>
      </c>
      <c r="U18" s="55">
        <v>5.3793031403734173E-6</v>
      </c>
      <c r="V18" s="35">
        <v>2.3800981143780004E-10</v>
      </c>
      <c r="W18" s="35">
        <v>0</v>
      </c>
      <c r="X18" s="35">
        <f t="shared" si="0"/>
        <v>2.7379240690181863E-4</v>
      </c>
      <c r="Y18" s="35">
        <v>1.1901654950000001E-7</v>
      </c>
      <c r="Z18" s="35">
        <v>5.4270571152000002E-6</v>
      </c>
      <c r="AA18" s="35">
        <v>4.8287590973586003E-6</v>
      </c>
      <c r="AB18" s="35" t="s">
        <v>211</v>
      </c>
      <c r="AC18" s="35">
        <v>3.4878256680959996E-6</v>
      </c>
      <c r="AD18" s="35">
        <v>3.2186821938879155E-5</v>
      </c>
      <c r="AE18" s="35">
        <v>4.9576930246529346E-6</v>
      </c>
      <c r="AF18" s="35">
        <v>2.1289611185586257E-5</v>
      </c>
      <c r="AG18" s="35">
        <v>3.1133443985999998E-9</v>
      </c>
      <c r="AH18" s="35">
        <v>0</v>
      </c>
      <c r="AI18" s="35">
        <f t="shared" si="1"/>
        <v>7.2299897923671554E-5</v>
      </c>
      <c r="AJ18" s="31">
        <f t="shared" si="2"/>
        <v>3.4562588664617803E-2</v>
      </c>
      <c r="AK18" s="31">
        <f t="shared" si="3"/>
        <v>0.11376220702301792</v>
      </c>
      <c r="AL18" s="31">
        <f t="shared" si="4"/>
        <v>0.63972450611778209</v>
      </c>
      <c r="AM18" s="31">
        <f t="shared" si="5"/>
        <v>0</v>
      </c>
      <c r="AN18" s="31">
        <f t="shared" si="6"/>
        <v>0.6721566152815085</v>
      </c>
      <c r="AO18" s="31">
        <f t="shared" si="7"/>
        <v>0.64414524761413094</v>
      </c>
      <c r="AP18" s="31">
        <f t="shared" si="8"/>
        <v>0.27772544530553578</v>
      </c>
      <c r="AQ18" s="31">
        <f t="shared" si="9"/>
        <v>0.78623414327181407</v>
      </c>
      <c r="AR18" s="31">
        <f t="shared" si="10"/>
        <v>7.0102396682001277E-4</v>
      </c>
      <c r="AS18" s="31">
        <f t="shared" si="11"/>
        <v>0</v>
      </c>
      <c r="AT18" s="31">
        <f t="shared" si="12"/>
        <v>3.1690117772452266</v>
      </c>
    </row>
    <row r="19" spans="2:46" ht="18.75" customHeight="1">
      <c r="B19" s="12">
        <v>35795</v>
      </c>
      <c r="C19" s="32">
        <v>7.1128544846022004E-3</v>
      </c>
      <c r="D19" s="32">
        <v>0.10409273400791522</v>
      </c>
      <c r="E19" s="32">
        <v>0.45024103031322105</v>
      </c>
      <c r="F19" s="32" t="s">
        <v>211</v>
      </c>
      <c r="G19" s="32">
        <v>0.58236124664158617</v>
      </c>
      <c r="H19" s="32">
        <v>0.64683052242662598</v>
      </c>
      <c r="I19" s="32">
        <v>0.2246402817633405</v>
      </c>
      <c r="J19" s="32">
        <v>1.0173925298400002</v>
      </c>
      <c r="K19" s="32">
        <v>6.0340868898664871E-4</v>
      </c>
      <c r="L19" s="32">
        <v>0</v>
      </c>
      <c r="M19" s="32">
        <f t="shared" si="13"/>
        <v>3.0332746081662778</v>
      </c>
      <c r="N19" s="36">
        <v>1.8317115492000001E-5</v>
      </c>
      <c r="O19" s="36">
        <v>2.1326829120000002E-6</v>
      </c>
      <c r="P19" s="36">
        <v>1.187950192112565E-7</v>
      </c>
      <c r="Q19" s="52" t="s">
        <v>211</v>
      </c>
      <c r="R19" s="36">
        <v>2.5381533533506564E-7</v>
      </c>
      <c r="S19" s="36">
        <v>1.6480826059470907E-4</v>
      </c>
      <c r="T19" s="36">
        <v>4.3816817722295919E-6</v>
      </c>
      <c r="U19" s="56">
        <v>7.0022876645832076E-6</v>
      </c>
      <c r="V19" s="36">
        <v>2.2524261890458005E-10</v>
      </c>
      <c r="W19" s="36">
        <v>0</v>
      </c>
      <c r="X19" s="36">
        <f t="shared" si="0"/>
        <v>1.9701486403268711E-4</v>
      </c>
      <c r="Y19" s="36">
        <v>2.6300903880000003E-8</v>
      </c>
      <c r="Z19" s="36">
        <v>5.118438988800001E-6</v>
      </c>
      <c r="AA19" s="36">
        <v>3.4060654868169589E-6</v>
      </c>
      <c r="AB19" s="36" t="s">
        <v>211</v>
      </c>
      <c r="AC19" s="36">
        <v>3.0240939707136002E-6</v>
      </c>
      <c r="AD19" s="36">
        <v>3.2763220983108607E-5</v>
      </c>
      <c r="AE19" s="36">
        <v>4.2793656242481636E-6</v>
      </c>
      <c r="AF19" s="36">
        <v>2.7777486015045495E-5</v>
      </c>
      <c r="AG19" s="36">
        <v>2.6836630847300002E-9</v>
      </c>
      <c r="AH19" s="36">
        <v>0</v>
      </c>
      <c r="AI19" s="36">
        <f t="shared" si="1"/>
        <v>7.6397655635697555E-5</v>
      </c>
      <c r="AJ19" s="32">
        <f t="shared" si="2"/>
        <v>7.5786200412584406E-3</v>
      </c>
      <c r="AK19" s="32">
        <f t="shared" si="3"/>
        <v>0.10567134589937761</v>
      </c>
      <c r="AL19" s="32">
        <f t="shared" si="4"/>
        <v>0.45125900770377275</v>
      </c>
      <c r="AM19" s="32">
        <f t="shared" si="5"/>
        <v>0</v>
      </c>
      <c r="AN19" s="32">
        <f t="shared" si="6"/>
        <v>0.58326877202824223</v>
      </c>
      <c r="AO19" s="32">
        <f t="shared" si="7"/>
        <v>0.6607141687944601</v>
      </c>
      <c r="AP19" s="32">
        <f t="shared" si="8"/>
        <v>0.2260250747636722</v>
      </c>
      <c r="AQ19" s="32">
        <f t="shared" si="9"/>
        <v>1.0258452778640983</v>
      </c>
      <c r="AR19" s="32">
        <f t="shared" si="10"/>
        <v>6.0421405165137084E-4</v>
      </c>
      <c r="AS19" s="32">
        <f t="shared" si="11"/>
        <v>0</v>
      </c>
      <c r="AT19" s="32">
        <f t="shared" si="12"/>
        <v>3.0609664811465329</v>
      </c>
    </row>
    <row r="20" spans="2:46" ht="18.75" customHeight="1">
      <c r="B20" s="11">
        <v>36160</v>
      </c>
      <c r="C20" s="31">
        <v>6.8472974131143999E-3</v>
      </c>
      <c r="D20" s="31">
        <v>8.2818061322781009E-2</v>
      </c>
      <c r="E20" s="31">
        <v>0.40669863246582605</v>
      </c>
      <c r="F20" s="31" t="s">
        <v>211</v>
      </c>
      <c r="G20" s="31">
        <v>0.55685643099175075</v>
      </c>
      <c r="H20" s="31">
        <v>0.60445399641839126</v>
      </c>
      <c r="I20" s="31">
        <v>0.25015587345132018</v>
      </c>
      <c r="J20" s="31">
        <v>1.1350495124800002</v>
      </c>
      <c r="K20" s="31">
        <v>4.43289234444528E-4</v>
      </c>
      <c r="L20" s="31">
        <v>0</v>
      </c>
      <c r="M20" s="31">
        <f t="shared" si="13"/>
        <v>3.0433230937776283</v>
      </c>
      <c r="N20" s="35">
        <v>1.6782557703999999E-5</v>
      </c>
      <c r="O20" s="35">
        <v>1.7131509600000002E-6</v>
      </c>
      <c r="P20" s="35">
        <v>1.0601526767668351E-7</v>
      </c>
      <c r="Q20" s="51" t="s">
        <v>211</v>
      </c>
      <c r="R20" s="35">
        <v>2.6444012112207361E-7</v>
      </c>
      <c r="S20" s="35">
        <v>1.4259655296095124E-4</v>
      </c>
      <c r="T20" s="35">
        <v>5.0470534635101381E-6</v>
      </c>
      <c r="U20" s="55">
        <v>7.7921238874317999E-6</v>
      </c>
      <c r="V20" s="35">
        <v>1.8015522831570001E-10</v>
      </c>
      <c r="W20" s="35">
        <v>0</v>
      </c>
      <c r="X20" s="35">
        <f t="shared" si="0"/>
        <v>1.7430207451992025E-4</v>
      </c>
      <c r="Y20" s="35">
        <v>2.5659282439999998E-8</v>
      </c>
      <c r="Z20" s="35">
        <v>4.0679226240000004E-6</v>
      </c>
      <c r="AA20" s="35">
        <v>3.076558122979122E-6</v>
      </c>
      <c r="AB20" s="35" t="s">
        <v>211</v>
      </c>
      <c r="AC20" s="35">
        <v>2.8927814079744001E-6</v>
      </c>
      <c r="AD20" s="35">
        <v>2.967600116862484E-5</v>
      </c>
      <c r="AE20" s="35">
        <v>4.5080020620370576E-6</v>
      </c>
      <c r="AF20" s="35">
        <v>3.0989465101034574E-5</v>
      </c>
      <c r="AG20" s="35">
        <v>1.9707663602999999E-9</v>
      </c>
      <c r="AH20" s="35">
        <v>0</v>
      </c>
      <c r="AI20" s="35">
        <f t="shared" si="1"/>
        <v>7.523836053545029E-5</v>
      </c>
      <c r="AJ20" s="31">
        <f t="shared" si="2"/>
        <v>7.2745078218815198E-3</v>
      </c>
      <c r="AK20" s="31">
        <f t="shared" si="3"/>
        <v>8.4073131038733012E-2</v>
      </c>
      <c r="AL20" s="31">
        <f t="shared" si="4"/>
        <v>0.40761809716816572</v>
      </c>
      <c r="AM20" s="31">
        <f t="shared" si="5"/>
        <v>0</v>
      </c>
      <c r="AN20" s="31">
        <f t="shared" si="6"/>
        <v>0.55772509085435518</v>
      </c>
      <c r="AO20" s="31">
        <f t="shared" si="7"/>
        <v>0.61686235859066529</v>
      </c>
      <c r="AP20" s="31">
        <f t="shared" si="8"/>
        <v>0.25162543440239493</v>
      </c>
      <c r="AQ20" s="31">
        <f t="shared" si="9"/>
        <v>1.1444791761772943</v>
      </c>
      <c r="AR20" s="31">
        <f t="shared" si="10"/>
        <v>4.438810267006053E-4</v>
      </c>
      <c r="AS20" s="31">
        <f t="shared" si="11"/>
        <v>0</v>
      </c>
      <c r="AT20" s="31">
        <f t="shared" si="12"/>
        <v>3.0701016770801908</v>
      </c>
    </row>
    <row r="21" spans="2:46" ht="18.75" customHeight="1">
      <c r="B21" s="12">
        <v>36525</v>
      </c>
      <c r="C21" s="32">
        <v>6.3985994435909006E-3</v>
      </c>
      <c r="D21" s="32">
        <v>7.7670673343914504E-2</v>
      </c>
      <c r="E21" s="32">
        <v>0.36349500227071702</v>
      </c>
      <c r="F21" s="32" t="s">
        <v>211</v>
      </c>
      <c r="G21" s="32">
        <v>0.54809925881905153</v>
      </c>
      <c r="H21" s="32">
        <v>0.49529944672003112</v>
      </c>
      <c r="I21" s="32">
        <v>0.21357532260875761</v>
      </c>
      <c r="J21" s="32">
        <v>0.89564288128000002</v>
      </c>
      <c r="K21" s="32">
        <v>5.3573362161568508E-4</v>
      </c>
      <c r="L21" s="32">
        <v>0</v>
      </c>
      <c r="M21" s="32">
        <f t="shared" si="13"/>
        <v>2.6007169181076781</v>
      </c>
      <c r="N21" s="36">
        <v>1.5660113546000001E-5</v>
      </c>
      <c r="O21" s="36">
        <v>1.5913398700000001E-6</v>
      </c>
      <c r="P21" s="36">
        <v>9.3599226469600998E-8</v>
      </c>
      <c r="Q21" s="52" t="s">
        <v>211</v>
      </c>
      <c r="R21" s="36">
        <v>2.8151951615262722E-7</v>
      </c>
      <c r="S21" s="36">
        <v>1.0574129589422599E-4</v>
      </c>
      <c r="T21" s="36">
        <v>4.3174793680828537E-6</v>
      </c>
      <c r="U21" s="56">
        <v>6.1501317848857643E-6</v>
      </c>
      <c r="V21" s="36">
        <v>2.3992005602520002E-10</v>
      </c>
      <c r="W21" s="36">
        <v>0</v>
      </c>
      <c r="X21" s="36">
        <f t="shared" si="0"/>
        <v>1.3383571912587285E-4</v>
      </c>
      <c r="Y21" s="36">
        <v>2.3943148810000001E-8</v>
      </c>
      <c r="Z21" s="36">
        <v>3.8192156879999999E-6</v>
      </c>
      <c r="AA21" s="36">
        <v>2.7496368774847321E-6</v>
      </c>
      <c r="AB21" s="36" t="s">
        <v>211</v>
      </c>
      <c r="AC21" s="36">
        <v>2.8466059862015997E-6</v>
      </c>
      <c r="AD21" s="36">
        <v>2.3254720934567359E-5</v>
      </c>
      <c r="AE21" s="36">
        <v>3.9797458930756033E-6</v>
      </c>
      <c r="AF21" s="36">
        <v>2.4453146468514439E-5</v>
      </c>
      <c r="AG21" s="36">
        <v>2.4259698831000003E-9</v>
      </c>
      <c r="AH21" s="36">
        <v>0</v>
      </c>
      <c r="AI21" s="36">
        <f t="shared" si="1"/>
        <v>6.1129440966536822E-5</v>
      </c>
      <c r="AJ21" s="32">
        <f t="shared" si="2"/>
        <v>6.7972373405862808E-3</v>
      </c>
      <c r="AK21" s="32">
        <f t="shared" si="3"/>
        <v>7.8848583115688514E-2</v>
      </c>
      <c r="AL21" s="32">
        <f t="shared" si="4"/>
        <v>0.36431673404086923</v>
      </c>
      <c r="AM21" s="32">
        <f t="shared" si="5"/>
        <v>0</v>
      </c>
      <c r="AN21" s="32">
        <f t="shared" si="6"/>
        <v>0.54895458539084341</v>
      </c>
      <c r="AO21" s="32">
        <f t="shared" si="7"/>
        <v>0.50487288595588786</v>
      </c>
      <c r="AP21" s="32">
        <f t="shared" si="8"/>
        <v>0.21486922386909624</v>
      </c>
      <c r="AQ21" s="32">
        <f t="shared" si="9"/>
        <v>0.90308367222223951</v>
      </c>
      <c r="AR21" s="32">
        <f t="shared" si="10"/>
        <v>5.3646255864224957E-4</v>
      </c>
      <c r="AS21" s="32">
        <f t="shared" si="11"/>
        <v>0</v>
      </c>
      <c r="AT21" s="32">
        <f t="shared" si="12"/>
        <v>2.6222793844938534</v>
      </c>
    </row>
    <row r="22" spans="2:46" ht="18.75" customHeight="1">
      <c r="B22" s="11">
        <v>36891</v>
      </c>
      <c r="C22" s="31">
        <v>5.9191674386256006E-3</v>
      </c>
      <c r="D22" s="31">
        <v>6.9056182209760189E-2</v>
      </c>
      <c r="E22" s="31">
        <v>0.32072693048569001</v>
      </c>
      <c r="F22" s="31" t="s">
        <v>211</v>
      </c>
      <c r="G22" s="31">
        <v>0.52352359593539788</v>
      </c>
      <c r="H22" s="31">
        <v>0.54650563576883893</v>
      </c>
      <c r="I22" s="31">
        <v>0.14262729834677754</v>
      </c>
      <c r="J22" s="31">
        <v>0.72252770456000015</v>
      </c>
      <c r="K22" s="31">
        <v>4.8980563918328806E-4</v>
      </c>
      <c r="L22" s="31">
        <v>0</v>
      </c>
      <c r="M22" s="31">
        <f t="shared" si="13"/>
        <v>2.3313763203842734</v>
      </c>
      <c r="N22" s="35">
        <v>1.4468549832000001E-5</v>
      </c>
      <c r="O22" s="35">
        <v>1.414843612E-6</v>
      </c>
      <c r="P22" s="35">
        <v>8.1568285144462509E-8</v>
      </c>
      <c r="Q22" s="51" t="s">
        <v>211</v>
      </c>
      <c r="R22" s="35">
        <v>2.8919760441292805E-7</v>
      </c>
      <c r="S22" s="35">
        <v>1.0575440857268518E-4</v>
      </c>
      <c r="T22" s="35">
        <v>2.7970879749109031E-6</v>
      </c>
      <c r="U22" s="55">
        <v>4.9525836981839838E-6</v>
      </c>
      <c r="V22" s="35">
        <v>2.3461912491700002E-10</v>
      </c>
      <c r="W22" s="35">
        <v>0</v>
      </c>
      <c r="X22" s="35">
        <f t="shared" si="0"/>
        <v>1.2975847419846237E-4</v>
      </c>
      <c r="Y22" s="35">
        <v>2.2121336520000003E-8</v>
      </c>
      <c r="Z22" s="35">
        <v>3.3956246688E-6</v>
      </c>
      <c r="AA22" s="35">
        <v>2.4260336176565505E-6</v>
      </c>
      <c r="AB22" s="35" t="s">
        <v>211</v>
      </c>
      <c r="AC22" s="35">
        <v>2.7185512246271997E-6</v>
      </c>
      <c r="AD22" s="35">
        <v>2.3591677238716599E-5</v>
      </c>
      <c r="AE22" s="35">
        <v>3.102188182443029E-6</v>
      </c>
      <c r="AF22" s="35">
        <v>1.9726523272649099E-5</v>
      </c>
      <c r="AG22" s="35">
        <v>2.2054958258000001E-9</v>
      </c>
      <c r="AH22" s="35">
        <v>0</v>
      </c>
      <c r="AI22" s="35">
        <f t="shared" si="1"/>
        <v>5.4984925037238277E-5</v>
      </c>
      <c r="AJ22" s="31">
        <f t="shared" si="2"/>
        <v>6.2874733427085612E-3</v>
      </c>
      <c r="AK22" s="31">
        <f t="shared" si="3"/>
        <v>7.0103449451362584E-2</v>
      </c>
      <c r="AL22" s="31">
        <f t="shared" si="4"/>
        <v>0.32145192771088027</v>
      </c>
      <c r="AM22" s="31">
        <f t="shared" si="5"/>
        <v>0</v>
      </c>
      <c r="AN22" s="31">
        <f t="shared" si="6"/>
        <v>0.52434095414044712</v>
      </c>
      <c r="AO22" s="31">
        <f t="shared" si="7"/>
        <v>0.55617981580029363</v>
      </c>
      <c r="AP22" s="31">
        <f t="shared" si="8"/>
        <v>0.14362167762451833</v>
      </c>
      <c r="AQ22" s="31">
        <f t="shared" si="9"/>
        <v>0.7285300230877042</v>
      </c>
      <c r="AR22" s="31">
        <f t="shared" si="10"/>
        <v>4.9046874241749942E-4</v>
      </c>
      <c r="AS22" s="31">
        <f t="shared" si="11"/>
        <v>0</v>
      </c>
      <c r="AT22" s="31">
        <f t="shared" si="12"/>
        <v>2.351005789900332</v>
      </c>
    </row>
    <row r="23" spans="2:46" ht="18.75" customHeight="1">
      <c r="B23" s="12">
        <v>37256</v>
      </c>
      <c r="C23" s="32">
        <v>5.3749730470464005E-3</v>
      </c>
      <c r="D23" s="32">
        <v>6.1582749276744897E-2</v>
      </c>
      <c r="E23" s="32">
        <v>0.311483413116172</v>
      </c>
      <c r="F23" s="32" t="s">
        <v>211</v>
      </c>
      <c r="G23" s="32">
        <v>0.54083347487892175</v>
      </c>
      <c r="H23" s="32">
        <v>0.57598914153046554</v>
      </c>
      <c r="I23" s="32">
        <v>0.18228888331159088</v>
      </c>
      <c r="J23" s="32">
        <v>0.23420770168000002</v>
      </c>
      <c r="K23" s="32">
        <v>5.8001586610865704E-4</v>
      </c>
      <c r="L23" s="32">
        <v>0</v>
      </c>
      <c r="M23" s="32">
        <f t="shared" si="13"/>
        <v>1.9123403527070502</v>
      </c>
      <c r="N23" s="36">
        <v>1.3129062408000001E-5</v>
      </c>
      <c r="O23" s="36">
        <v>1.261725694E-6</v>
      </c>
      <c r="P23" s="36">
        <v>7.8228541608074015E-8</v>
      </c>
      <c r="Q23" s="52" t="s">
        <v>211</v>
      </c>
      <c r="R23" s="36">
        <v>3.1956854800066563E-7</v>
      </c>
      <c r="S23" s="36">
        <v>1.0548423359840418E-4</v>
      </c>
      <c r="T23" s="36">
        <v>3.7790759236743724E-6</v>
      </c>
      <c r="U23" s="56">
        <v>1.6105034109064298E-6</v>
      </c>
      <c r="V23" s="36">
        <v>2.9690867697140001E-10</v>
      </c>
      <c r="W23" s="36">
        <v>0</v>
      </c>
      <c r="X23" s="36">
        <f t="shared" si="0"/>
        <v>1.2566269503327067E-4</v>
      </c>
      <c r="Y23" s="36">
        <v>2.0073359880000001E-8</v>
      </c>
      <c r="Z23" s="36">
        <v>3.0281416655999997E-6</v>
      </c>
      <c r="AA23" s="36">
        <v>2.3560299018573684E-6</v>
      </c>
      <c r="AB23" s="36" t="s">
        <v>211</v>
      </c>
      <c r="AC23" s="36">
        <v>2.8066286771711999E-6</v>
      </c>
      <c r="AD23" s="36">
        <v>2.3800586641873523E-5</v>
      </c>
      <c r="AE23" s="36">
        <v>3.4599347260847622E-6</v>
      </c>
      <c r="AF23" s="36">
        <v>6.3944609140684951E-6</v>
      </c>
      <c r="AG23" s="36">
        <v>2.6076170903E-9</v>
      </c>
      <c r="AH23" s="36">
        <v>0</v>
      </c>
      <c r="AI23" s="36">
        <f t="shared" si="1"/>
        <v>4.1868463503625651E-5</v>
      </c>
      <c r="AJ23" s="32">
        <f t="shared" si="2"/>
        <v>5.7091814684906411E-3</v>
      </c>
      <c r="AK23" s="32">
        <f t="shared" si="3"/>
        <v>6.2516678635443704E-2</v>
      </c>
      <c r="AL23" s="32">
        <f t="shared" si="4"/>
        <v>0.31218746574046574</v>
      </c>
      <c r="AM23" s="32">
        <f t="shared" si="5"/>
        <v>0</v>
      </c>
      <c r="AN23" s="32">
        <f t="shared" si="6"/>
        <v>0.54167783943841885</v>
      </c>
      <c r="AO23" s="32">
        <f t="shared" si="7"/>
        <v>0.58571882218970395</v>
      </c>
      <c r="AP23" s="32">
        <f t="shared" si="8"/>
        <v>0.183414420758056</v>
      </c>
      <c r="AQ23" s="32">
        <f t="shared" si="9"/>
        <v>0.23615351361766507</v>
      </c>
      <c r="AR23" s="32">
        <f t="shared" si="10"/>
        <v>5.808003587184907E-4</v>
      </c>
      <c r="AS23" s="32">
        <f t="shared" si="11"/>
        <v>0</v>
      </c>
      <c r="AT23" s="32">
        <f t="shared" si="12"/>
        <v>1.9279587222069623</v>
      </c>
    </row>
    <row r="24" spans="2:46" ht="18.75" customHeight="1">
      <c r="B24" s="11">
        <v>37621</v>
      </c>
      <c r="C24" s="31">
        <v>5.5991604870432006E-3</v>
      </c>
      <c r="D24" s="31">
        <v>5.3331012244777501E-2</v>
      </c>
      <c r="E24" s="31">
        <v>0.28181847142508398</v>
      </c>
      <c r="F24" s="31" t="s">
        <v>211</v>
      </c>
      <c r="G24" s="31">
        <v>0.52788728971508903</v>
      </c>
      <c r="H24" s="31">
        <v>0.58164579960054552</v>
      </c>
      <c r="I24" s="31">
        <v>0.16891904904047558</v>
      </c>
      <c r="J24" s="31">
        <v>0.32973935368000001</v>
      </c>
      <c r="K24" s="31">
        <v>5.50947692565972E-4</v>
      </c>
      <c r="L24" s="31">
        <v>0</v>
      </c>
      <c r="M24" s="31">
        <f t="shared" si="13"/>
        <v>1.9494910838855808</v>
      </c>
      <c r="N24" s="35">
        <v>1.3675481952E-5</v>
      </c>
      <c r="O24" s="35">
        <v>1.0926616500000002E-6</v>
      </c>
      <c r="P24" s="35">
        <v>6.9883518549141019E-8</v>
      </c>
      <c r="Q24" s="51" t="s">
        <v>211</v>
      </c>
      <c r="R24" s="35">
        <v>3.3236217994152965E-7</v>
      </c>
      <c r="S24" s="35">
        <v>9.9230920433801819E-5</v>
      </c>
      <c r="T24" s="35">
        <v>3.5958648813302515E-6</v>
      </c>
      <c r="U24" s="55">
        <v>2.2539102343148966E-6</v>
      </c>
      <c r="V24" s="35">
        <v>3.0116532845880001E-10</v>
      </c>
      <c r="W24" s="35">
        <v>0</v>
      </c>
      <c r="X24" s="35">
        <f t="shared" si="0"/>
        <v>1.202513860152661E-4</v>
      </c>
      <c r="Y24" s="35">
        <v>2.0908794720000001E-8</v>
      </c>
      <c r="Z24" s="35">
        <v>2.62238796E-6</v>
      </c>
      <c r="AA24" s="35">
        <v>2.1315710539320124E-6</v>
      </c>
      <c r="AB24" s="35" t="s">
        <v>211</v>
      </c>
      <c r="AC24" s="35">
        <v>2.7389892635136006E-6</v>
      </c>
      <c r="AD24" s="35">
        <v>1.7407443947992329E-5</v>
      </c>
      <c r="AE24" s="35">
        <v>3.24894912873562E-6</v>
      </c>
      <c r="AF24" s="35">
        <v>9.0024504186712712E-6</v>
      </c>
      <c r="AG24" s="35">
        <v>2.4818967107999998E-9</v>
      </c>
      <c r="AH24" s="35">
        <v>0</v>
      </c>
      <c r="AI24" s="35">
        <f t="shared" si="1"/>
        <v>3.7175182464275631E-5</v>
      </c>
      <c r="AJ24" s="31">
        <f t="shared" si="2"/>
        <v>5.9472783566697609E-3</v>
      </c>
      <c r="AK24" s="31">
        <f t="shared" si="3"/>
        <v>5.41398003981075E-2</v>
      </c>
      <c r="AL24" s="31">
        <f t="shared" si="4"/>
        <v>0.28245542668711948</v>
      </c>
      <c r="AM24" s="31">
        <f t="shared" si="5"/>
        <v>0</v>
      </c>
      <c r="AN24" s="31">
        <f t="shared" si="6"/>
        <v>0.52871181757011465</v>
      </c>
      <c r="AO24" s="31">
        <f t="shared" si="7"/>
        <v>0.58931399090789227</v>
      </c>
      <c r="AP24" s="31">
        <f t="shared" si="8"/>
        <v>0.16997713250287205</v>
      </c>
      <c r="AQ24" s="31">
        <f t="shared" si="9"/>
        <v>0.33247843166062196</v>
      </c>
      <c r="AR24" s="31">
        <f t="shared" si="10"/>
        <v>5.5169482691900184E-4</v>
      </c>
      <c r="AS24" s="31">
        <f t="shared" si="11"/>
        <v>0</v>
      </c>
      <c r="AT24" s="31">
        <f t="shared" si="12"/>
        <v>1.9635755729103168</v>
      </c>
    </row>
    <row r="25" spans="2:46" ht="18.75" customHeight="1">
      <c r="B25" s="12">
        <v>37986</v>
      </c>
      <c r="C25" s="32">
        <v>5.3542567808400002E-3</v>
      </c>
      <c r="D25" s="32">
        <v>4.2725840928062399E-2</v>
      </c>
      <c r="E25" s="32">
        <v>0.26698053447641401</v>
      </c>
      <c r="F25" s="32" t="s">
        <v>211</v>
      </c>
      <c r="G25" s="32">
        <v>0.5291724709947111</v>
      </c>
      <c r="H25" s="32">
        <v>0.49678954696494521</v>
      </c>
      <c r="I25" s="32">
        <v>0.11254092648004604</v>
      </c>
      <c r="J25" s="32">
        <v>0.51494313792000002</v>
      </c>
      <c r="K25" s="32">
        <v>4.3071804015845763E-4</v>
      </c>
      <c r="L25" s="32">
        <v>0</v>
      </c>
      <c r="M25" s="32">
        <f t="shared" si="13"/>
        <v>1.9689374325851772</v>
      </c>
      <c r="N25" s="36">
        <v>1.3087892400000002E-5</v>
      </c>
      <c r="O25" s="36">
        <v>8.7537974400000002E-7</v>
      </c>
      <c r="P25" s="36">
        <v>6.5356488580284011E-8</v>
      </c>
      <c r="Q25" s="52" t="s">
        <v>211</v>
      </c>
      <c r="R25" s="36">
        <v>3.5387408517304325E-7</v>
      </c>
      <c r="S25" s="36">
        <v>7.9118659615490155E-5</v>
      </c>
      <c r="T25" s="36">
        <v>2.340815144975599E-6</v>
      </c>
      <c r="U25" s="56">
        <v>3.5258157167720854E-6</v>
      </c>
      <c r="V25" s="36">
        <v>2.4773574824832005E-10</v>
      </c>
      <c r="W25" s="36">
        <v>0</v>
      </c>
      <c r="X25" s="36">
        <f t="shared" si="0"/>
        <v>9.9368040930739417E-5</v>
      </c>
      <c r="Y25" s="36">
        <v>2.0010414000000001E-8</v>
      </c>
      <c r="Z25" s="36">
        <v>2.1009113856000002E-6</v>
      </c>
      <c r="AA25" s="36">
        <v>2.0192702299550887E-6</v>
      </c>
      <c r="AB25" s="36" t="s">
        <v>211</v>
      </c>
      <c r="AC25" s="36">
        <v>2.7468812821248001E-6</v>
      </c>
      <c r="AD25" s="36">
        <v>1.3751616226304311E-5</v>
      </c>
      <c r="AE25" s="36">
        <v>2.4423002718758631E-6</v>
      </c>
      <c r="AF25" s="36">
        <v>1.4058949050869938E-5</v>
      </c>
      <c r="AG25" s="36">
        <v>1.9230023284799997E-9</v>
      </c>
      <c r="AH25" s="36">
        <v>0</v>
      </c>
      <c r="AI25" s="36">
        <f t="shared" si="1"/>
        <v>3.7141861863058483E-5</v>
      </c>
      <c r="AJ25" s="32">
        <f t="shared" si="2"/>
        <v>5.6874171942119999E-3</v>
      </c>
      <c r="AK25" s="32">
        <f t="shared" si="3"/>
        <v>4.3373797014571197E-2</v>
      </c>
      <c r="AL25" s="32">
        <f t="shared" si="4"/>
        <v>0.26758391091715517</v>
      </c>
      <c r="AM25" s="32">
        <f t="shared" si="5"/>
        <v>0</v>
      </c>
      <c r="AN25" s="32">
        <f t="shared" si="6"/>
        <v>0.52999988846891366</v>
      </c>
      <c r="AO25" s="32">
        <f t="shared" si="7"/>
        <v>0.50286549509077116</v>
      </c>
      <c r="AP25" s="32">
        <f t="shared" si="8"/>
        <v>0.11332725233968943</v>
      </c>
      <c r="AQ25" s="32">
        <f t="shared" si="9"/>
        <v>0.51922085013007857</v>
      </c>
      <c r="AR25" s="32">
        <f t="shared" si="10"/>
        <v>4.3129728824605086E-4</v>
      </c>
      <c r="AS25" s="32">
        <f t="shared" si="11"/>
        <v>0</v>
      </c>
      <c r="AT25" s="32">
        <f t="shared" si="12"/>
        <v>1.9824899084436371</v>
      </c>
    </row>
    <row r="26" spans="2:46" ht="18.75" customHeight="1">
      <c r="B26" s="11">
        <v>38352</v>
      </c>
      <c r="C26" s="31">
        <v>5.413376513811601E-3</v>
      </c>
      <c r="D26" s="31">
        <v>3.7797105218139004E-2</v>
      </c>
      <c r="E26" s="31">
        <v>0.22755437835888997</v>
      </c>
      <c r="F26" s="31" t="s">
        <v>211</v>
      </c>
      <c r="G26" s="31">
        <v>0.50442792066119579</v>
      </c>
      <c r="H26" s="31">
        <v>0.42273832174742648</v>
      </c>
      <c r="I26" s="31">
        <v>0.10370135791681925</v>
      </c>
      <c r="J26" s="31">
        <v>0.38684255215999996</v>
      </c>
      <c r="K26" s="31">
        <v>2.9531888474054399E-4</v>
      </c>
      <c r="L26" s="31">
        <v>1.2934313288496678E-3</v>
      </c>
      <c r="M26" s="31">
        <f t="shared" si="13"/>
        <v>1.6887703314610227</v>
      </c>
      <c r="N26" s="35">
        <v>1.3194088776000002E-5</v>
      </c>
      <c r="O26" s="35">
        <v>7.7439833999999996E-7</v>
      </c>
      <c r="P26" s="35">
        <v>5.4982573047132503E-8</v>
      </c>
      <c r="Q26" s="51" t="s">
        <v>211</v>
      </c>
      <c r="R26" s="35">
        <v>3.5697789755320331E-7</v>
      </c>
      <c r="S26" s="35">
        <v>6.3656645072821089E-5</v>
      </c>
      <c r="T26" s="35">
        <v>2.2207218952846417E-6</v>
      </c>
      <c r="U26" s="55">
        <v>2.6471531143117426E-6</v>
      </c>
      <c r="V26" s="35">
        <v>1.7887829845536E-10</v>
      </c>
      <c r="W26" s="35">
        <v>8.6990585964327123E-8</v>
      </c>
      <c r="X26" s="35">
        <f t="shared" si="0"/>
        <v>8.2992137133280596E-5</v>
      </c>
      <c r="Y26" s="35">
        <v>2.0172780360000002E-8</v>
      </c>
      <c r="Z26" s="35">
        <v>1.858556016E-6</v>
      </c>
      <c r="AA26" s="35">
        <v>1.7210144838269903E-6</v>
      </c>
      <c r="AB26" s="35" t="s">
        <v>211</v>
      </c>
      <c r="AC26" s="35">
        <v>2.6188613784576001E-6</v>
      </c>
      <c r="AD26" s="35">
        <v>1.0969110533505822E-5</v>
      </c>
      <c r="AE26" s="35">
        <v>2.2847480636047776E-6</v>
      </c>
      <c r="AF26" s="35">
        <v>1.0561523803159742E-5</v>
      </c>
      <c r="AG26" s="35">
        <v>1.31228703648E-9</v>
      </c>
      <c r="AH26" s="35">
        <v>3.1280817668470129E-8</v>
      </c>
      <c r="AI26" s="35">
        <f t="shared" si="1"/>
        <v>3.006658016361988E-5</v>
      </c>
      <c r="AJ26" s="31">
        <f t="shared" si="2"/>
        <v>5.7492402217588813E-3</v>
      </c>
      <c r="AK26" s="31">
        <f t="shared" si="3"/>
        <v>3.8370314869407E-2</v>
      </c>
      <c r="AL26" s="31">
        <f t="shared" si="4"/>
        <v>0.22806861523939659</v>
      </c>
      <c r="AM26" s="31">
        <f t="shared" si="5"/>
        <v>0</v>
      </c>
      <c r="AN26" s="31">
        <f t="shared" si="6"/>
        <v>0.50521726579941495</v>
      </c>
      <c r="AO26" s="31">
        <f t="shared" si="7"/>
        <v>0.42759853281323174</v>
      </c>
      <c r="AP26" s="31">
        <f t="shared" si="8"/>
        <v>0.10443773088715559</v>
      </c>
      <c r="AQ26" s="31">
        <f t="shared" si="9"/>
        <v>0.39005606508119939</v>
      </c>
      <c r="AR26" s="31">
        <f t="shared" si="10"/>
        <v>2.9571441823487645E-4</v>
      </c>
      <c r="AS26" s="31">
        <f t="shared" si="11"/>
        <v>1.1496448314312277E-5</v>
      </c>
      <c r="AT26" s="31">
        <f t="shared" si="12"/>
        <v>1.6998049757781131</v>
      </c>
    </row>
    <row r="27" spans="2:46" ht="18.75" customHeight="1">
      <c r="B27" s="12">
        <v>38717</v>
      </c>
      <c r="C27" s="32">
        <v>5.1802047031680003E-3</v>
      </c>
      <c r="D27" s="32">
        <v>1.4908910345503202E-2</v>
      </c>
      <c r="E27" s="32">
        <v>0.24921596784667002</v>
      </c>
      <c r="F27" s="32" t="s">
        <v>211</v>
      </c>
      <c r="G27" s="32">
        <v>0.517768375183147</v>
      </c>
      <c r="H27" s="32">
        <v>0.50146553764184698</v>
      </c>
      <c r="I27" s="32">
        <v>0.27979006029508363</v>
      </c>
      <c r="J27" s="32">
        <v>0.16115356272</v>
      </c>
      <c r="K27" s="32">
        <v>1.8157041888742023E-4</v>
      </c>
      <c r="L27" s="32">
        <v>9.2146018154223852E-3</v>
      </c>
      <c r="M27" s="32">
        <f t="shared" si="13"/>
        <v>1.7296641891543061</v>
      </c>
      <c r="N27" s="36">
        <v>1.2629045154000002E-5</v>
      </c>
      <c r="O27" s="36">
        <v>3.0545819199999999E-7</v>
      </c>
      <c r="P27" s="36">
        <v>5.9425315218775E-8</v>
      </c>
      <c r="Q27" s="52" t="s">
        <v>211</v>
      </c>
      <c r="R27" s="36">
        <v>3.8634729381043201E-7</v>
      </c>
      <c r="S27" s="36">
        <v>7.1295305081312007E-5</v>
      </c>
      <c r="T27" s="36">
        <v>8.1839347718964621E-6</v>
      </c>
      <c r="U27" s="56">
        <v>1.1053090777658667E-6</v>
      </c>
      <c r="V27" s="36">
        <v>1.1595831324660002E-10</v>
      </c>
      <c r="W27" s="36">
        <v>6.6872408139833879E-7</v>
      </c>
      <c r="X27" s="36">
        <f t="shared" si="0"/>
        <v>9.4633664925715128E-5</v>
      </c>
      <c r="Y27" s="36">
        <v>1.930887069E-8</v>
      </c>
      <c r="Z27" s="36">
        <v>7.3309966080000002E-7</v>
      </c>
      <c r="AA27" s="36">
        <v>1.8847757200833003E-6</v>
      </c>
      <c r="AB27" s="36" t="s">
        <v>211</v>
      </c>
      <c r="AC27" s="36">
        <v>2.6868277027583996E-6</v>
      </c>
      <c r="AD27" s="36">
        <v>1.1942396318586269E-5</v>
      </c>
      <c r="AE27" s="36">
        <v>4.2190226726150864E-6</v>
      </c>
      <c r="AF27" s="36">
        <v>4.399837110915352E-6</v>
      </c>
      <c r="AG27" s="36">
        <v>8.0642472042000005E-10</v>
      </c>
      <c r="AH27" s="36">
        <v>1.7411154000817571E-7</v>
      </c>
      <c r="AI27" s="36">
        <f t="shared" si="1"/>
        <v>2.6060186021177003E-5</v>
      </c>
      <c r="AJ27" s="32">
        <f t="shared" si="2"/>
        <v>5.5016848754836202E-3</v>
      </c>
      <c r="AK27" s="32">
        <f t="shared" si="3"/>
        <v>1.5135010499221601E-2</v>
      </c>
      <c r="AL27" s="32">
        <f t="shared" si="4"/>
        <v>0.24977911664413532</v>
      </c>
      <c r="AM27" s="32">
        <f t="shared" si="5"/>
        <v>0</v>
      </c>
      <c r="AN27" s="32">
        <f t="shared" si="6"/>
        <v>0.51857870852091426</v>
      </c>
      <c r="AO27" s="32">
        <f t="shared" si="7"/>
        <v>0.50680675437181844</v>
      </c>
      <c r="AP27" s="32">
        <f t="shared" si="8"/>
        <v>0.28125192742082034</v>
      </c>
      <c r="AQ27" s="32">
        <f t="shared" si="9"/>
        <v>0.16249234690599693</v>
      </c>
      <c r="AR27" s="32">
        <f t="shared" si="10"/>
        <v>1.8181363241193656E-4</v>
      </c>
      <c r="AS27" s="32">
        <f t="shared" si="11"/>
        <v>6.8603340957394839E-5</v>
      </c>
      <c r="AT27" s="32">
        <f t="shared" si="12"/>
        <v>1.7397959662117597</v>
      </c>
    </row>
    <row r="28" spans="2:46" ht="18.75" customHeight="1">
      <c r="B28" s="11">
        <v>39082</v>
      </c>
      <c r="C28" s="31">
        <v>5.1596688525407993E-3</v>
      </c>
      <c r="D28" s="31">
        <v>1.2634612845661801E-2</v>
      </c>
      <c r="E28" s="31">
        <v>0.25044337099151703</v>
      </c>
      <c r="F28" s="31" t="s">
        <v>211</v>
      </c>
      <c r="G28" s="31">
        <v>0.51140404022906882</v>
      </c>
      <c r="H28" s="31">
        <v>0.44844569187328953</v>
      </c>
      <c r="I28" s="31">
        <v>0.16722018929135554</v>
      </c>
      <c r="J28" s="31">
        <v>0.17896732152000003</v>
      </c>
      <c r="K28" s="31">
        <v>2.0316968668458E-4</v>
      </c>
      <c r="L28" s="31">
        <v>1.0972232633212554E-2</v>
      </c>
      <c r="M28" s="31">
        <f t="shared" si="13"/>
        <v>1.5744780652901185</v>
      </c>
      <c r="N28" s="35">
        <v>1.2613326528E-5</v>
      </c>
      <c r="O28" s="35">
        <v>2.5886170800000003E-7</v>
      </c>
      <c r="P28" s="35">
        <v>6.0387912529810806E-8</v>
      </c>
      <c r="Q28" s="51" t="s">
        <v>211</v>
      </c>
      <c r="R28" s="35">
        <v>3.8170628573184003E-7</v>
      </c>
      <c r="S28" s="35">
        <v>6.0781276174307774E-5</v>
      </c>
      <c r="T28" s="35">
        <v>4.8093051762801587E-6</v>
      </c>
      <c r="U28" s="55">
        <v>1.2711632038005838E-6</v>
      </c>
      <c r="V28" s="35">
        <v>1.29621271626E-10</v>
      </c>
      <c r="W28" s="35">
        <v>1.0161907062336579E-6</v>
      </c>
      <c r="X28" s="35">
        <f t="shared" si="0"/>
        <v>8.1192347316155455E-5</v>
      </c>
      <c r="Y28" s="35">
        <v>1.928483808E-8</v>
      </c>
      <c r="Z28" s="35">
        <v>6.2126809920000014E-7</v>
      </c>
      <c r="AA28" s="35">
        <v>1.8941034629289083E-6</v>
      </c>
      <c r="AB28" s="35" t="s">
        <v>211</v>
      </c>
      <c r="AC28" s="35">
        <v>2.6545521070080002E-6</v>
      </c>
      <c r="AD28" s="35">
        <v>9.7699725072158138E-6</v>
      </c>
      <c r="AE28" s="35">
        <v>2.8542365962107205E-6</v>
      </c>
      <c r="AF28" s="35">
        <v>4.8870355193423738E-6</v>
      </c>
      <c r="AG28" s="35">
        <v>9.0144289619999992E-10</v>
      </c>
      <c r="AH28" s="35">
        <v>2.2373246343309085E-7</v>
      </c>
      <c r="AI28" s="35">
        <f t="shared" si="1"/>
        <v>2.2925087036315104E-5</v>
      </c>
      <c r="AJ28" s="31">
        <f t="shared" si="2"/>
        <v>5.4807488974886387E-3</v>
      </c>
      <c r="AK28" s="31">
        <f t="shared" si="3"/>
        <v>1.2826222281923401E-2</v>
      </c>
      <c r="AL28" s="31">
        <f t="shared" si="4"/>
        <v>0.25100932352128313</v>
      </c>
      <c r="AM28" s="31">
        <f t="shared" si="5"/>
        <v>0</v>
      </c>
      <c r="AN28" s="31">
        <f t="shared" si="6"/>
        <v>0.51220463941410044</v>
      </c>
      <c r="AO28" s="31">
        <f t="shared" si="7"/>
        <v>0.45287667558479755</v>
      </c>
      <c r="AP28" s="31">
        <f t="shared" si="8"/>
        <v>0.16819098442643332</v>
      </c>
      <c r="AQ28" s="31">
        <f t="shared" si="9"/>
        <v>0.18045543718485907</v>
      </c>
      <c r="AR28" s="31">
        <f t="shared" si="10"/>
        <v>2.0344155719943826E-4</v>
      </c>
      <c r="AS28" s="31">
        <f t="shared" si="11"/>
        <v>9.2077041758902522E-5</v>
      </c>
      <c r="AT28" s="31">
        <f t="shared" si="12"/>
        <v>1.5833395499098439</v>
      </c>
    </row>
    <row r="29" spans="2:46" ht="18.75" customHeight="1">
      <c r="B29" s="12">
        <v>39447</v>
      </c>
      <c r="C29" s="32">
        <v>4.8839113813050001E-3</v>
      </c>
      <c r="D29" s="32">
        <v>6.9327309079808995E-3</v>
      </c>
      <c r="E29" s="32">
        <v>0.19605196436915101</v>
      </c>
      <c r="F29" s="32" t="s">
        <v>211</v>
      </c>
      <c r="G29" s="32">
        <v>0.40161540891377673</v>
      </c>
      <c r="H29" s="32">
        <v>0.35041306765273533</v>
      </c>
      <c r="I29" s="32">
        <v>0.16254899584900243</v>
      </c>
      <c r="J29" s="32">
        <v>0.18815074032000001</v>
      </c>
      <c r="K29" s="32">
        <v>1.80057781050131E-4</v>
      </c>
      <c r="L29" s="32">
        <v>1.155217591241578E-2</v>
      </c>
      <c r="M29" s="32">
        <f t="shared" si="13"/>
        <v>1.3107768771750017</v>
      </c>
      <c r="N29" s="36">
        <v>1.18628037E-5</v>
      </c>
      <c r="O29" s="36">
        <v>1.4203985399999999E-7</v>
      </c>
      <c r="P29" s="36">
        <v>4.7797267616937298E-8</v>
      </c>
      <c r="Q29" s="52" t="s">
        <v>211</v>
      </c>
      <c r="R29" s="36">
        <v>2.9984821802496007E-7</v>
      </c>
      <c r="S29" s="36">
        <v>4.4453224904279753E-5</v>
      </c>
      <c r="T29" s="36">
        <v>4.8117556435486787E-6</v>
      </c>
      <c r="U29" s="56">
        <v>1.5779608286268406E-6</v>
      </c>
      <c r="V29" s="36">
        <v>1.1272500187350001E-10</v>
      </c>
      <c r="W29" s="36">
        <v>8.1524943854675661E-7</v>
      </c>
      <c r="X29" s="36">
        <f t="shared" si="0"/>
        <v>6.40107925796458E-5</v>
      </c>
      <c r="Y29" s="36">
        <v>1.8137344499999998E-8</v>
      </c>
      <c r="Z29" s="36">
        <v>3.4089564959999995E-7</v>
      </c>
      <c r="AA29" s="36">
        <v>1.4827765158907583E-6</v>
      </c>
      <c r="AB29" s="36" t="s">
        <v>211</v>
      </c>
      <c r="AC29" s="36">
        <v>2.0852753771520002E-6</v>
      </c>
      <c r="AD29" s="36">
        <v>6.9962141058220563E-6</v>
      </c>
      <c r="AE29" s="36">
        <v>2.7430248195870677E-6</v>
      </c>
      <c r="AF29" s="36">
        <v>5.1425212534844938E-6</v>
      </c>
      <c r="AG29" s="36">
        <v>7.8393886194999999E-10</v>
      </c>
      <c r="AH29" s="36">
        <v>2.1667584366699616E-7</v>
      </c>
      <c r="AI29" s="36">
        <f t="shared" si="1"/>
        <v>1.9026304848565323E-5</v>
      </c>
      <c r="AJ29" s="32">
        <f t="shared" si="2"/>
        <v>5.1858864024660004E-3</v>
      </c>
      <c r="AK29" s="32">
        <f t="shared" si="3"/>
        <v>7.0378688079116994E-3</v>
      </c>
      <c r="AL29" s="32">
        <f t="shared" si="4"/>
        <v>0.19649502670257687</v>
      </c>
      <c r="AM29" s="32">
        <f t="shared" si="5"/>
        <v>0</v>
      </c>
      <c r="AN29" s="32">
        <f t="shared" si="6"/>
        <v>0.40224431718161863</v>
      </c>
      <c r="AO29" s="32">
        <f t="shared" si="7"/>
        <v>0.35360927007887727</v>
      </c>
      <c r="AP29" s="32">
        <f t="shared" si="8"/>
        <v>0.16348671113632809</v>
      </c>
      <c r="AQ29" s="32">
        <f t="shared" si="9"/>
        <v>0.18972266067425406</v>
      </c>
      <c r="AR29" s="32">
        <f t="shared" si="10"/>
        <v>1.8029421295603893E-4</v>
      </c>
      <c r="AS29" s="32">
        <f t="shared" si="11"/>
        <v>8.4950637376433768E-5</v>
      </c>
      <c r="AT29" s="32">
        <f t="shared" si="12"/>
        <v>1.3180469858343651</v>
      </c>
    </row>
    <row r="30" spans="2:46" ht="18.75" customHeight="1">
      <c r="B30" s="11">
        <v>39813</v>
      </c>
      <c r="C30" s="31">
        <v>5.4339638009711999E-3</v>
      </c>
      <c r="D30" s="31">
        <v>4.1755436046630005E-3</v>
      </c>
      <c r="E30" s="31">
        <v>0.18080011025630402</v>
      </c>
      <c r="F30" s="31" t="s">
        <v>211</v>
      </c>
      <c r="G30" s="31">
        <v>0.3968136794913662</v>
      </c>
      <c r="H30" s="31">
        <v>0.36274452677876312</v>
      </c>
      <c r="I30" s="31">
        <v>0.1158779780735795</v>
      </c>
      <c r="J30" s="31">
        <v>0.26351721576000003</v>
      </c>
      <c r="K30" s="31">
        <v>2.0925030573899282E-4</v>
      </c>
      <c r="L30" s="31">
        <v>1.2444434224122222E-2</v>
      </c>
      <c r="M30" s="31">
        <f t="shared" si="13"/>
        <v>1.3295722680713862</v>
      </c>
      <c r="N30" s="35">
        <v>1.3171477506000001E-5</v>
      </c>
      <c r="O30" s="35">
        <v>8.5549780000000004E-8</v>
      </c>
      <c r="P30" s="35">
        <v>4.4562512989948803E-8</v>
      </c>
      <c r="Q30" s="51" t="s">
        <v>211</v>
      </c>
      <c r="R30" s="35">
        <v>2.9618420723942398E-7</v>
      </c>
      <c r="S30" s="35">
        <v>4.1617534488361852E-5</v>
      </c>
      <c r="T30" s="35">
        <v>3.5223485632755299E-6</v>
      </c>
      <c r="U30" s="55">
        <v>1.7986050000000002E-6</v>
      </c>
      <c r="V30" s="35">
        <v>1.3377821752440002E-10</v>
      </c>
      <c r="W30" s="35">
        <v>1.1096777394779555E-6</v>
      </c>
      <c r="X30" s="35">
        <f t="shared" si="0"/>
        <v>6.1646073575562241E-5</v>
      </c>
      <c r="Y30" s="35">
        <v>2.0138209410000003E-8</v>
      </c>
      <c r="Z30" s="35">
        <v>2.0531947200000001E-7</v>
      </c>
      <c r="AA30" s="35">
        <v>1.3674565485799683E-6</v>
      </c>
      <c r="AB30" s="35" t="s">
        <v>211</v>
      </c>
      <c r="AC30" s="35">
        <v>2.0597942469887998E-6</v>
      </c>
      <c r="AD30" s="35">
        <v>6.1143876647775682E-6</v>
      </c>
      <c r="AE30" s="35">
        <v>2.1999697022853405E-6</v>
      </c>
      <c r="AF30" s="35">
        <v>7.1944200000000007E-6</v>
      </c>
      <c r="AG30" s="35">
        <v>9.303521122800001E-10</v>
      </c>
      <c r="AH30" s="35">
        <v>2.2822765447206241E-7</v>
      </c>
      <c r="AI30" s="35">
        <f t="shared" si="1"/>
        <v>1.9390643850626022E-5</v>
      </c>
      <c r="AJ30" s="31">
        <f t="shared" si="2"/>
        <v>5.7692519250253796E-3</v>
      </c>
      <c r="AK30" s="31">
        <f t="shared" si="3"/>
        <v>4.2388675518190005E-3</v>
      </c>
      <c r="AL30" s="31">
        <f t="shared" si="4"/>
        <v>0.18120872637060559</v>
      </c>
      <c r="AM30" s="31">
        <f t="shared" si="5"/>
        <v>0</v>
      </c>
      <c r="AN30" s="31">
        <f t="shared" si="6"/>
        <v>0.39743490278214988</v>
      </c>
      <c r="AO30" s="31">
        <f t="shared" si="7"/>
        <v>0.36560705266507593</v>
      </c>
      <c r="AP30" s="31">
        <f t="shared" si="8"/>
        <v>0.11662162775894241</v>
      </c>
      <c r="AQ30" s="31">
        <f t="shared" si="9"/>
        <v>0.26570611804500005</v>
      </c>
      <c r="AR30" s="31">
        <f t="shared" si="10"/>
        <v>2.0953089512389036E-4</v>
      </c>
      <c r="AS30" s="31">
        <f t="shared" si="11"/>
        <v>9.5753784519623489E-5</v>
      </c>
      <c r="AT30" s="31">
        <f t="shared" si="12"/>
        <v>1.3368918317782619</v>
      </c>
    </row>
    <row r="31" spans="2:46" ht="18.75" customHeight="1">
      <c r="B31" s="12">
        <v>40178</v>
      </c>
      <c r="C31" s="32">
        <v>4.8880431734336996E-3</v>
      </c>
      <c r="D31" s="32">
        <v>4.1940939013974006E-3</v>
      </c>
      <c r="E31" s="32">
        <v>0.18389610318966199</v>
      </c>
      <c r="F31" s="32" t="s">
        <v>211</v>
      </c>
      <c r="G31" s="32">
        <v>0.37934043673101003</v>
      </c>
      <c r="H31" s="32">
        <v>0.35943963629206443</v>
      </c>
      <c r="I31" s="32">
        <v>0.10044640305489388</v>
      </c>
      <c r="J31" s="32">
        <v>0.32206035048000009</v>
      </c>
      <c r="K31" s="32">
        <v>2.636087229417731E-4</v>
      </c>
      <c r="L31" s="32">
        <v>1.6619242570691389E-2</v>
      </c>
      <c r="M31" s="32">
        <f t="shared" si="13"/>
        <v>1.3545286755454033</v>
      </c>
      <c r="N31" s="36">
        <v>1.1906013042E-5</v>
      </c>
      <c r="O31" s="36">
        <v>8.5929844000000006E-8</v>
      </c>
      <c r="P31" s="36">
        <v>4.5817507903590203E-8</v>
      </c>
      <c r="Q31" s="52" t="s">
        <v>211</v>
      </c>
      <c r="R31" s="36">
        <v>2.8281606111129599E-7</v>
      </c>
      <c r="S31" s="36">
        <v>3.9009803405419637E-5</v>
      </c>
      <c r="T31" s="36">
        <v>3.0946830950183425E-6</v>
      </c>
      <c r="U31" s="56">
        <v>2.1989865803757511E-6</v>
      </c>
      <c r="V31" s="36">
        <v>1.6845659884470001E-10</v>
      </c>
      <c r="W31" s="36">
        <v>1.3275157903481959E-6</v>
      </c>
      <c r="X31" s="36">
        <f t="shared" si="0"/>
        <v>5.7951733782775652E-5</v>
      </c>
      <c r="Y31" s="36">
        <v>1.8203408370000001E-8</v>
      </c>
      <c r="Z31" s="36">
        <v>2.062316256E-7</v>
      </c>
      <c r="AA31" s="36">
        <v>1.3909057870540788E-6</v>
      </c>
      <c r="AB31" s="36" t="s">
        <v>211</v>
      </c>
      <c r="AC31" s="36">
        <v>1.9668263242751999E-6</v>
      </c>
      <c r="AD31" s="36">
        <v>5.3158893441161923E-6</v>
      </c>
      <c r="AE31" s="36">
        <v>2.0036388229439409E-6</v>
      </c>
      <c r="AF31" s="36">
        <v>8.7927518632182502E-6</v>
      </c>
      <c r="AG31" s="36">
        <v>1.1715207113900001E-9</v>
      </c>
      <c r="AH31" s="36">
        <v>2.8933136811790317E-7</v>
      </c>
      <c r="AI31" s="36">
        <f t="shared" si="1"/>
        <v>1.9984950064406955E-5</v>
      </c>
      <c r="AJ31" s="32">
        <f t="shared" si="2"/>
        <v>5.1911181151779598E-3</v>
      </c>
      <c r="AK31" s="32">
        <f t="shared" si="3"/>
        <v>4.2576991719262009E-3</v>
      </c>
      <c r="AL31" s="32">
        <f t="shared" si="4"/>
        <v>0.18431173855190169</v>
      </c>
      <c r="AM31" s="32">
        <f t="shared" si="5"/>
        <v>0</v>
      </c>
      <c r="AN31" s="32">
        <f t="shared" si="6"/>
        <v>0.37993362137717185</v>
      </c>
      <c r="AO31" s="32">
        <f t="shared" si="7"/>
        <v>0.36199901640174653</v>
      </c>
      <c r="AP31" s="32">
        <f t="shared" si="8"/>
        <v>0.10112085450150664</v>
      </c>
      <c r="AQ31" s="32">
        <f t="shared" si="9"/>
        <v>0.3247355651997485</v>
      </c>
      <c r="AR31" s="32">
        <f t="shared" si="10"/>
        <v>2.639620475287384E-4</v>
      </c>
      <c r="AS31" s="32">
        <f t="shared" si="11"/>
        <v>1.1940864245784004E-4</v>
      </c>
      <c r="AT31" s="32">
        <f t="shared" si="12"/>
        <v>1.3619329840091658</v>
      </c>
    </row>
    <row r="32" spans="2:46" ht="18.75" customHeight="1">
      <c r="B32" s="11">
        <v>40543</v>
      </c>
      <c r="C32" s="31">
        <v>4.6737445565160005E-3</v>
      </c>
      <c r="D32" s="31">
        <v>4.3452869414922005E-3</v>
      </c>
      <c r="E32" s="31">
        <v>0.18591602201616203</v>
      </c>
      <c r="F32" s="31" t="s">
        <v>211</v>
      </c>
      <c r="G32" s="31">
        <v>0.41841303127621637</v>
      </c>
      <c r="H32" s="31">
        <v>0.35637770753271497</v>
      </c>
      <c r="I32" s="31">
        <v>9.9259102968733276E-2</v>
      </c>
      <c r="J32" s="31">
        <v>0.24072232528000004</v>
      </c>
      <c r="K32" s="31">
        <v>3.3512896524165995E-4</v>
      </c>
      <c r="L32" s="31">
        <v>2.0802170423710468E-2</v>
      </c>
      <c r="M32" s="31">
        <f t="shared" si="13"/>
        <v>1.3100423495370765</v>
      </c>
      <c r="N32" s="35">
        <v>1.142337042E-5</v>
      </c>
      <c r="O32" s="35">
        <v>8.9027532000000005E-8</v>
      </c>
      <c r="P32" s="35">
        <v>4.6818084982183999E-8</v>
      </c>
      <c r="Q32" s="51" t="s">
        <v>211</v>
      </c>
      <c r="R32" s="35">
        <v>3.1196937856204805E-7</v>
      </c>
      <c r="S32" s="35">
        <v>3.652715810955042E-5</v>
      </c>
      <c r="T32" s="35">
        <v>3.1092442927760503E-6</v>
      </c>
      <c r="U32" s="55">
        <v>1.6464106679429388E-6</v>
      </c>
      <c r="V32" s="35">
        <v>2.139121054734E-10</v>
      </c>
      <c r="W32" s="35">
        <v>2.452463720985718E-6</v>
      </c>
      <c r="X32" s="35">
        <f t="shared" si="0"/>
        <v>5.5606676118904837E-5</v>
      </c>
      <c r="Y32" s="35">
        <v>1.7465483700000002E-8</v>
      </c>
      <c r="Z32" s="35">
        <v>2.136660768E-7</v>
      </c>
      <c r="AA32" s="35">
        <v>1.4062170160242536E-6</v>
      </c>
      <c r="AB32" s="35" t="s">
        <v>211</v>
      </c>
      <c r="AC32" s="35">
        <v>2.1695712178176003E-6</v>
      </c>
      <c r="AD32" s="35">
        <v>4.6197506247810608E-6</v>
      </c>
      <c r="AE32" s="35">
        <v>1.9798160029039988E-6</v>
      </c>
      <c r="AF32" s="35">
        <v>6.5721504186634613E-6</v>
      </c>
      <c r="AG32" s="35">
        <v>1.4876381435799999E-9</v>
      </c>
      <c r="AH32" s="35">
        <v>3.2418578733169245E-7</v>
      </c>
      <c r="AI32" s="35">
        <f t="shared" si="1"/>
        <v>1.7304310266165647E-5</v>
      </c>
      <c r="AJ32" s="31">
        <f t="shared" si="2"/>
        <v>4.9645335311586008E-3</v>
      </c>
      <c r="AK32" s="31">
        <f t="shared" si="3"/>
        <v>4.4111851206786006E-3</v>
      </c>
      <c r="AL32" s="31">
        <f t="shared" si="4"/>
        <v>0.1863362451390618</v>
      </c>
      <c r="AM32" s="31">
        <f t="shared" si="5"/>
        <v>0</v>
      </c>
      <c r="AN32" s="31">
        <f t="shared" si="6"/>
        <v>0.41906736273359008</v>
      </c>
      <c r="AO32" s="31">
        <f t="shared" si="7"/>
        <v>0.35866757217163847</v>
      </c>
      <c r="AP32" s="31">
        <f t="shared" si="8"/>
        <v>9.9926819244918072E-2</v>
      </c>
      <c r="AQ32" s="31">
        <f t="shared" si="9"/>
        <v>0.24272198637146031</v>
      </c>
      <c r="AR32" s="31">
        <f t="shared" si="10"/>
        <v>3.3557762921108362E-4</v>
      </c>
      <c r="AS32" s="31">
        <f t="shared" si="11"/>
        <v>1.579189576494873E-4</v>
      </c>
      <c r="AT32" s="31">
        <f t="shared" si="12"/>
        <v>1.3165892008993665</v>
      </c>
    </row>
    <row r="33" spans="2:46" ht="18.75" customHeight="1">
      <c r="B33" s="12">
        <v>40908</v>
      </c>
      <c r="C33" s="32">
        <v>4.8119349559050005E-3</v>
      </c>
      <c r="D33" s="32">
        <v>2.5494717535055997E-3</v>
      </c>
      <c r="E33" s="32">
        <v>0.137192466536154</v>
      </c>
      <c r="F33" s="32" t="s">
        <v>211</v>
      </c>
      <c r="G33" s="32">
        <v>0.35378718336693044</v>
      </c>
      <c r="H33" s="32">
        <v>0.34380661360541021</v>
      </c>
      <c r="I33" s="32">
        <v>7.0738854327428491E-2</v>
      </c>
      <c r="J33" s="32">
        <v>0.30137957936000004</v>
      </c>
      <c r="K33" s="32">
        <v>2.6944636446648001E-4</v>
      </c>
      <c r="L33" s="32">
        <v>2.3603365784008151E-2</v>
      </c>
      <c r="M33" s="32">
        <f t="shared" si="13"/>
        <v>1.2145355502698003</v>
      </c>
      <c r="N33" s="36">
        <v>1.1729629164000002E-5</v>
      </c>
      <c r="O33" s="36">
        <v>5.2234336000000004E-8</v>
      </c>
      <c r="P33" s="36">
        <v>3.4915315922832605E-8</v>
      </c>
      <c r="Q33" s="52" t="s">
        <v>211</v>
      </c>
      <c r="R33" s="36">
        <v>2.6375784048230403E-7</v>
      </c>
      <c r="S33" s="36">
        <v>3.4353881032331096E-5</v>
      </c>
      <c r="T33" s="36">
        <v>2.0748075880139629E-6</v>
      </c>
      <c r="U33" s="56">
        <v>2.0570300000000004E-6</v>
      </c>
      <c r="V33" s="36">
        <v>1.7181661842000001E-10</v>
      </c>
      <c r="W33" s="36">
        <v>5.2524551409115519E-6</v>
      </c>
      <c r="X33" s="36">
        <f t="shared" si="0"/>
        <v>5.5818882234280164E-5</v>
      </c>
      <c r="Y33" s="36">
        <v>1.7933730540000001E-8</v>
      </c>
      <c r="Z33" s="36">
        <v>1.253624064E-7</v>
      </c>
      <c r="AA33" s="36">
        <v>1.0377103237538762E-6</v>
      </c>
      <c r="AB33" s="36" t="s">
        <v>211</v>
      </c>
      <c r="AC33" s="36">
        <v>1.8342871400447999E-6</v>
      </c>
      <c r="AD33" s="36">
        <v>4.0242870906004609E-6</v>
      </c>
      <c r="AE33" s="36">
        <v>1.6196541222855066E-6</v>
      </c>
      <c r="AF33" s="36">
        <v>8.2281200000000014E-6</v>
      </c>
      <c r="AG33" s="36">
        <v>1.1948877539999999E-9</v>
      </c>
      <c r="AH33" s="36">
        <v>3.490875607754152E-7</v>
      </c>
      <c r="AI33" s="36">
        <f t="shared" si="1"/>
        <v>1.7237637262154062E-5</v>
      </c>
      <c r="AJ33" s="32">
        <f t="shared" si="2"/>
        <v>5.1105199367059203E-3</v>
      </c>
      <c r="AK33" s="32">
        <f t="shared" si="3"/>
        <v>2.5881356090127999E-3</v>
      </c>
      <c r="AL33" s="32">
        <f t="shared" si="4"/>
        <v>0.13750257709553074</v>
      </c>
      <c r="AM33" s="32">
        <f t="shared" si="5"/>
        <v>0</v>
      </c>
      <c r="AN33" s="32">
        <f t="shared" si="6"/>
        <v>0.35434039488067581</v>
      </c>
      <c r="AO33" s="32">
        <f t="shared" si="7"/>
        <v>0.34586469818421745</v>
      </c>
      <c r="AP33" s="32">
        <f t="shared" si="8"/>
        <v>7.1273381445569925E-2</v>
      </c>
      <c r="AQ33" s="32">
        <f t="shared" si="9"/>
        <v>0.30388298487000004</v>
      </c>
      <c r="AR33" s="32">
        <f t="shared" si="10"/>
        <v>2.6980673643263252E-4</v>
      </c>
      <c r="AS33" s="32">
        <f t="shared" si="11"/>
        <v>2.3533947163386254E-4</v>
      </c>
      <c r="AT33" s="32">
        <f t="shared" si="12"/>
        <v>1.2210678382297793</v>
      </c>
    </row>
    <row r="34" spans="2:46" ht="18.75" customHeight="1">
      <c r="B34" s="11">
        <v>41274</v>
      </c>
      <c r="C34" s="31">
        <v>4.5905372166142001E-3</v>
      </c>
      <c r="D34" s="31">
        <v>2.8237503739473001E-3</v>
      </c>
      <c r="E34" s="31">
        <v>0.13882189087632002</v>
      </c>
      <c r="F34" s="31" t="s">
        <v>211</v>
      </c>
      <c r="G34" s="31">
        <v>0.36897578708366141</v>
      </c>
      <c r="H34" s="31">
        <v>0.30602304249538259</v>
      </c>
      <c r="I34" s="31">
        <v>9.5461383417884793E-2</v>
      </c>
      <c r="J34" s="31">
        <v>8.57739559776E-2</v>
      </c>
      <c r="K34" s="31">
        <v>3.1283518517060598E-4</v>
      </c>
      <c r="L34" s="31">
        <v>3.1535651719038771E-2</v>
      </c>
      <c r="M34" s="31">
        <f t="shared" si="13"/>
        <v>1.0027831826265809</v>
      </c>
      <c r="N34" s="35">
        <v>1.1189057066000003E-5</v>
      </c>
      <c r="O34" s="35">
        <v>5.7853838000000004E-8</v>
      </c>
      <c r="P34" s="35">
        <v>3.5701344430176006E-8</v>
      </c>
      <c r="Q34" s="51" t="s">
        <v>211</v>
      </c>
      <c r="R34" s="35">
        <v>2.7516399939532805E-7</v>
      </c>
      <c r="S34" s="35">
        <v>2.9926021135762053E-5</v>
      </c>
      <c r="T34" s="35">
        <v>3.1183862957406689E-6</v>
      </c>
      <c r="U34" s="55">
        <v>5.854398E-7</v>
      </c>
      <c r="V34" s="35">
        <v>1.9946983113959999E-10</v>
      </c>
      <c r="W34" s="35">
        <v>9.9960544669897229E-6</v>
      </c>
      <c r="X34" s="35">
        <f t="shared" si="0"/>
        <v>5.5183877416149099E-5</v>
      </c>
      <c r="Y34" s="35">
        <v>1.7107236010000003E-8</v>
      </c>
      <c r="Z34" s="35">
        <v>1.3884921120000002E-7</v>
      </c>
      <c r="AA34" s="35">
        <v>1.0500601354009602E-6</v>
      </c>
      <c r="AB34" s="35" t="s">
        <v>211</v>
      </c>
      <c r="AC34" s="35">
        <v>1.9136105473535999E-6</v>
      </c>
      <c r="AD34" s="35">
        <v>3.2631146423122469E-6</v>
      </c>
      <c r="AE34" s="35">
        <v>1.8487114933434992E-6</v>
      </c>
      <c r="AF34" s="35">
        <v>2.3417592E-6</v>
      </c>
      <c r="AG34" s="35">
        <v>1.3872002645199999E-9</v>
      </c>
      <c r="AH34" s="35">
        <v>4.4397726952952548E-7</v>
      </c>
      <c r="AI34" s="35">
        <f t="shared" si="1"/>
        <v>1.1018576935414353E-5</v>
      </c>
      <c r="AJ34" s="31">
        <f t="shared" si="2"/>
        <v>4.8753615995951799E-3</v>
      </c>
      <c r="AK34" s="31">
        <f t="shared" si="3"/>
        <v>2.8665737848349001E-3</v>
      </c>
      <c r="AL34" s="31">
        <f t="shared" si="4"/>
        <v>0.13913570133028025</v>
      </c>
      <c r="AM34" s="31">
        <f t="shared" si="5"/>
        <v>0</v>
      </c>
      <c r="AN34" s="31">
        <f t="shared" si="6"/>
        <v>0.36955292212675767</v>
      </c>
      <c r="AO34" s="31">
        <f t="shared" si="7"/>
        <v>0.30774360118718569</v>
      </c>
      <c r="AP34" s="31">
        <f t="shared" si="8"/>
        <v>9.6090259100294673E-2</v>
      </c>
      <c r="AQ34" s="31">
        <f t="shared" si="9"/>
        <v>8.6486436214199991E-2</v>
      </c>
      <c r="AR34" s="31">
        <f t="shared" si="10"/>
        <v>3.1325355759521142E-4</v>
      </c>
      <c r="AS34" s="31">
        <f t="shared" si="11"/>
        <v>3.8220658799454168E-4</v>
      </c>
      <c r="AT34" s="31">
        <f t="shared" si="12"/>
        <v>1.0074463154887381</v>
      </c>
    </row>
    <row r="35" spans="2:46" ht="18.75" customHeight="1">
      <c r="B35" s="12">
        <v>41639</v>
      </c>
      <c r="C35" s="32">
        <v>4.7234788794468007E-3</v>
      </c>
      <c r="D35" s="32">
        <v>2.6333424602783999E-3</v>
      </c>
      <c r="E35" s="32">
        <v>0.13134147759686801</v>
      </c>
      <c r="F35" s="32" t="s">
        <v>211</v>
      </c>
      <c r="G35" s="32">
        <v>0.37957495628040472</v>
      </c>
      <c r="H35" s="32">
        <v>0.2999199032169747</v>
      </c>
      <c r="I35" s="32">
        <v>7.295265095978877E-2</v>
      </c>
      <c r="J35" s="32">
        <v>0.15013028965440003</v>
      </c>
      <c r="K35" s="32">
        <v>3.5782720283742986E-4</v>
      </c>
      <c r="L35" s="32">
        <v>3.5073731315959603E-2</v>
      </c>
      <c r="M35" s="32">
        <f t="shared" si="13"/>
        <v>1.041633926250999</v>
      </c>
      <c r="N35" s="36">
        <v>1.1535026316000002E-5</v>
      </c>
      <c r="O35" s="36">
        <v>5.3952703999999998E-8</v>
      </c>
      <c r="P35" s="36">
        <v>3.4128910836235605E-8</v>
      </c>
      <c r="Q35" s="52" t="s">
        <v>211</v>
      </c>
      <c r="R35" s="36">
        <v>2.8293283477555201E-7</v>
      </c>
      <c r="S35" s="36">
        <v>2.8806249654864508E-5</v>
      </c>
      <c r="T35" s="36">
        <v>2.2751609876805866E-6</v>
      </c>
      <c r="U35" s="56">
        <v>1.0246962000000001E-6</v>
      </c>
      <c r="V35" s="36">
        <v>2.2810948780020002E-10</v>
      </c>
      <c r="W35" s="36">
        <v>1.4031188841688341E-5</v>
      </c>
      <c r="X35" s="36">
        <f t="shared" si="0"/>
        <v>5.8043564559333025E-5</v>
      </c>
      <c r="Y35" s="36">
        <v>1.7636197259999999E-8</v>
      </c>
      <c r="Z35" s="36">
        <v>1.294864896E-7</v>
      </c>
      <c r="AA35" s="36">
        <v>9.9350133634608292E-7</v>
      </c>
      <c r="AB35" s="36" t="s">
        <v>211</v>
      </c>
      <c r="AC35" s="36">
        <v>1.9676384193023998E-6</v>
      </c>
      <c r="AD35" s="36">
        <v>2.9375962273609093E-6</v>
      </c>
      <c r="AE35" s="36">
        <v>1.5694092813146709E-6</v>
      </c>
      <c r="AF35" s="36">
        <v>4.0987848000000004E-6</v>
      </c>
      <c r="AG35" s="36">
        <v>1.58637293674E-9</v>
      </c>
      <c r="AH35" s="36">
        <v>4.8485620262445805E-7</v>
      </c>
      <c r="AI35" s="36">
        <f t="shared" si="1"/>
        <v>1.2200495326745261E-5</v>
      </c>
      <c r="AJ35" s="32">
        <f t="shared" si="2"/>
        <v>5.0171101241302807E-3</v>
      </c>
      <c r="AK35" s="32">
        <f t="shared" si="3"/>
        <v>2.6732782517791998E-3</v>
      </c>
      <c r="AL35" s="32">
        <f t="shared" si="4"/>
        <v>0.13163839421787005</v>
      </c>
      <c r="AM35" s="32">
        <f t="shared" si="5"/>
        <v>0</v>
      </c>
      <c r="AN35" s="32">
        <f t="shared" si="6"/>
        <v>0.38016838585022622</v>
      </c>
      <c r="AO35" s="32">
        <f t="shared" si="7"/>
        <v>0.30151546313409988</v>
      </c>
      <c r="AP35" s="32">
        <f t="shared" si="8"/>
        <v>7.347721395031255E-2</v>
      </c>
      <c r="AQ35" s="32">
        <f t="shared" si="9"/>
        <v>0.15137734492980004</v>
      </c>
      <c r="AR35" s="32">
        <f t="shared" si="10"/>
        <v>3.5830564470977342E-4</v>
      </c>
      <c r="AS35" s="32">
        <f t="shared" si="11"/>
        <v>4.9526686942429705E-4</v>
      </c>
      <c r="AT35" s="32">
        <f t="shared" si="12"/>
        <v>1.0467207629723525</v>
      </c>
    </row>
    <row r="36" spans="2:46" ht="18.75" customHeight="1">
      <c r="B36" s="11">
        <v>42004</v>
      </c>
      <c r="C36" s="31">
        <v>4.8097357251453516E-3</v>
      </c>
      <c r="D36" s="31">
        <v>2.1461360463279002E-3</v>
      </c>
      <c r="E36" s="31">
        <v>0.103057059587274</v>
      </c>
      <c r="F36" s="31" t="s">
        <v>211</v>
      </c>
      <c r="G36" s="31">
        <v>0.30227372339134467</v>
      </c>
      <c r="H36" s="31">
        <v>0.2708148210664616</v>
      </c>
      <c r="I36" s="31">
        <v>7.539472685296518E-2</v>
      </c>
      <c r="J36" s="31">
        <v>0.22414352227520001</v>
      </c>
      <c r="K36" s="31">
        <v>2.7368071728212161E-4</v>
      </c>
      <c r="L36" s="31">
        <v>4.2643484002127287E-2</v>
      </c>
      <c r="M36" s="31">
        <f t="shared" si="13"/>
        <v>0.98291340566200092</v>
      </c>
      <c r="N36" s="35">
        <v>1.1690548100000001E-5</v>
      </c>
      <c r="O36" s="35">
        <v>4.3970674000000006E-8</v>
      </c>
      <c r="P36" s="35">
        <v>2.7054914643338397E-8</v>
      </c>
      <c r="Q36" s="51" t="s">
        <v>211</v>
      </c>
      <c r="R36" s="35">
        <v>2.2534350445900804E-7</v>
      </c>
      <c r="S36" s="35">
        <v>2.6009595085131248E-5</v>
      </c>
      <c r="T36" s="35">
        <v>2.3036068030790164E-6</v>
      </c>
      <c r="U36" s="55">
        <v>1.5298646000000003E-6</v>
      </c>
      <c r="V36" s="35">
        <v>1.7434033828200003E-10</v>
      </c>
      <c r="W36" s="35">
        <v>1.9672002468503867E-5</v>
      </c>
      <c r="X36" s="35">
        <f t="shared" si="0"/>
        <v>6.1502160490154757E-5</v>
      </c>
      <c r="Y36" s="35">
        <v>1.78739785E-8</v>
      </c>
      <c r="Z36" s="35">
        <v>1.0552961760000002E-7</v>
      </c>
      <c r="AA36" s="35">
        <v>7.7956915433810404E-7</v>
      </c>
      <c r="AB36" s="35" t="s">
        <v>211</v>
      </c>
      <c r="AC36" s="35">
        <v>1.5671370813696002E-6</v>
      </c>
      <c r="AD36" s="35">
        <v>2.6523997157805575E-6</v>
      </c>
      <c r="AE36" s="35">
        <v>1.6731541162761449E-6</v>
      </c>
      <c r="AF36" s="35">
        <v>6.1194584000000012E-6</v>
      </c>
      <c r="AG36" s="35">
        <v>1.2124388034E-9</v>
      </c>
      <c r="AH36" s="35">
        <v>6.024905966920772E-7</v>
      </c>
      <c r="AI36" s="35">
        <f t="shared" si="1"/>
        <v>1.3518825099359885E-5</v>
      </c>
      <c r="AJ36" s="31">
        <f t="shared" si="2"/>
        <v>5.1073258732383517E-3</v>
      </c>
      <c r="AK36" s="31">
        <f t="shared" si="3"/>
        <v>2.1786831392227E-3</v>
      </c>
      <c r="AL36" s="31">
        <f t="shared" si="4"/>
        <v>0.10329004756813284</v>
      </c>
      <c r="AM36" s="31">
        <f t="shared" si="5"/>
        <v>0</v>
      </c>
      <c r="AN36" s="31">
        <f t="shared" si="6"/>
        <v>0.30274636382920428</v>
      </c>
      <c r="AO36" s="31">
        <f t="shared" si="7"/>
        <v>0.27225547605889244</v>
      </c>
      <c r="AP36" s="31">
        <f t="shared" si="8"/>
        <v>7.5950916949692443E-2</v>
      </c>
      <c r="AQ36" s="31">
        <f t="shared" si="9"/>
        <v>0.2260053674934</v>
      </c>
      <c r="AR36" s="31">
        <f t="shared" si="10"/>
        <v>2.7404638255399186E-4</v>
      </c>
      <c r="AS36" s="31">
        <f t="shared" si="11"/>
        <v>6.7134225952683569E-4</v>
      </c>
      <c r="AT36" s="31">
        <f t="shared" si="12"/>
        <v>0.98847956955386385</v>
      </c>
    </row>
    <row r="37" spans="2:46" ht="18.75" customHeight="1">
      <c r="B37" s="12">
        <v>42369</v>
      </c>
      <c r="C37" s="32">
        <v>4.2842180020294402E-3</v>
      </c>
      <c r="D37" s="32">
        <v>2.2585018487643002E-3</v>
      </c>
      <c r="E37" s="32">
        <v>9.5989083978744005E-2</v>
      </c>
      <c r="F37" s="32" t="s">
        <v>211</v>
      </c>
      <c r="G37" s="32">
        <v>0.28715957585512247</v>
      </c>
      <c r="H37" s="32">
        <v>0.25232312006294405</v>
      </c>
      <c r="I37" s="32">
        <v>6.3303049326499938E-2</v>
      </c>
      <c r="J37" s="32">
        <v>0.27298297514879999</v>
      </c>
      <c r="K37" s="32">
        <v>3.4970405608981508E-4</v>
      </c>
      <c r="L37" s="32">
        <v>3.9083578245795662E-2</v>
      </c>
      <c r="M37" s="32">
        <f t="shared" si="13"/>
        <v>0.97865022827899395</v>
      </c>
      <c r="N37" s="36">
        <v>1.0432001932000002E-5</v>
      </c>
      <c r="O37" s="36">
        <v>4.6272858000000001E-8</v>
      </c>
      <c r="P37" s="36">
        <v>2.5456170204036001E-8</v>
      </c>
      <c r="Q37" s="52" t="s">
        <v>211</v>
      </c>
      <c r="R37" s="36">
        <v>2.1425677976908803E-7</v>
      </c>
      <c r="S37" s="36">
        <v>2.3528992914572369E-5</v>
      </c>
      <c r="T37" s="36">
        <v>1.9840938416521122E-6</v>
      </c>
      <c r="U37" s="56">
        <v>1.8632124000000001E-6</v>
      </c>
      <c r="V37" s="36">
        <v>2.1979628296920002E-10</v>
      </c>
      <c r="W37" s="36">
        <v>1.8619059593648405E-5</v>
      </c>
      <c r="X37" s="36">
        <f t="shared" si="0"/>
        <v>5.6713566286128975E-5</v>
      </c>
      <c r="Y37" s="36">
        <v>1.5949755020000002E-8</v>
      </c>
      <c r="Z37" s="36">
        <v>1.1105485920000001E-7</v>
      </c>
      <c r="AA37" s="36">
        <v>7.2612115314552004E-7</v>
      </c>
      <c r="AB37" s="36" t="s">
        <v>211</v>
      </c>
      <c r="AC37" s="36">
        <v>1.4900351590656002E-6</v>
      </c>
      <c r="AD37" s="36">
        <v>2.3994335134763821E-6</v>
      </c>
      <c r="AE37" s="36">
        <v>1.3666323823180534E-6</v>
      </c>
      <c r="AF37" s="36">
        <v>7.4528496000000004E-6</v>
      </c>
      <c r="AG37" s="36">
        <v>1.5285592820400001E-9</v>
      </c>
      <c r="AH37" s="36">
        <v>5.438932011220079E-7</v>
      </c>
      <c r="AI37" s="36">
        <f t="shared" si="1"/>
        <v>1.4107498182629603E-5</v>
      </c>
      <c r="AJ37" s="32">
        <f t="shared" si="2"/>
        <v>4.5497710773253998E-3</v>
      </c>
      <c r="AK37" s="32">
        <f t="shared" si="3"/>
        <v>2.2927530182559001E-3</v>
      </c>
      <c r="AL37" s="32">
        <f t="shared" si="4"/>
        <v>9.6206104486636468E-2</v>
      </c>
      <c r="AM37" s="32">
        <f t="shared" si="5"/>
        <v>0</v>
      </c>
      <c r="AN37" s="32">
        <f t="shared" si="6"/>
        <v>0.28760896275201825</v>
      </c>
      <c r="AO37" s="32">
        <f t="shared" si="7"/>
        <v>0.25362637607282429</v>
      </c>
      <c r="AP37" s="32">
        <f t="shared" si="8"/>
        <v>6.3759908122472023E-2</v>
      </c>
      <c r="AQ37" s="32">
        <f t="shared" si="9"/>
        <v>0.27525050463959999</v>
      </c>
      <c r="AR37" s="32">
        <f t="shared" si="10"/>
        <v>3.5016506166293723E-4</v>
      </c>
      <c r="AS37" s="32">
        <f t="shared" si="11"/>
        <v>6.2755666377556851E-4</v>
      </c>
      <c r="AT37" s="32">
        <f t="shared" si="12"/>
        <v>0.98427210189457082</v>
      </c>
    </row>
    <row r="38" spans="2:46" ht="18.75" customHeight="1">
      <c r="B38" s="11">
        <v>42735</v>
      </c>
      <c r="C38" s="31">
        <v>4.2266220819839996E-3</v>
      </c>
      <c r="D38" s="31">
        <v>2.3601027743748006E-3</v>
      </c>
      <c r="E38" s="31">
        <v>9.5173871429760012E-2</v>
      </c>
      <c r="F38" s="31" t="s">
        <v>211</v>
      </c>
      <c r="G38" s="31">
        <v>0.33652368750649975</v>
      </c>
      <c r="H38" s="31">
        <v>0.2271804935080883</v>
      </c>
      <c r="I38" s="31">
        <v>6.9510113935134524E-2</v>
      </c>
      <c r="J38" s="31">
        <v>0.28166764577440007</v>
      </c>
      <c r="K38" s="31">
        <v>3.1429740969000003E-4</v>
      </c>
      <c r="L38" s="31">
        <v>4.230480273913699E-2</v>
      </c>
      <c r="M38" s="31">
        <f t="shared" si="13"/>
        <v>1.0169568344199313</v>
      </c>
      <c r="N38" s="35">
        <v>1.0277923920000001E-5</v>
      </c>
      <c r="O38" s="35">
        <v>4.8354488000000007E-8</v>
      </c>
      <c r="P38" s="35">
        <v>2.5494562587264003E-8</v>
      </c>
      <c r="Q38" s="51" t="s">
        <v>211</v>
      </c>
      <c r="R38" s="35">
        <v>2.51306272790784E-7</v>
      </c>
      <c r="S38" s="35">
        <v>2.1184975499397215E-5</v>
      </c>
      <c r="T38" s="35">
        <v>1.9858389272388467E-6</v>
      </c>
      <c r="U38" s="55">
        <v>1.92503908005855E-6</v>
      </c>
      <c r="V38" s="35">
        <v>1.9758043800000001E-10</v>
      </c>
      <c r="W38" s="35">
        <v>2.1589779583850921E-5</v>
      </c>
      <c r="X38" s="35">
        <f t="shared" si="0"/>
        <v>5.7288909914361574E-5</v>
      </c>
      <c r="Y38" s="35">
        <v>1.5714181199999999E-8</v>
      </c>
      <c r="Z38" s="35">
        <v>1.160507712E-7</v>
      </c>
      <c r="AA38" s="35">
        <v>7.1997152203264012E-7</v>
      </c>
      <c r="AB38" s="35" t="s">
        <v>211</v>
      </c>
      <c r="AC38" s="35">
        <v>1.7476935038208E-6</v>
      </c>
      <c r="AD38" s="35">
        <v>2.1603959157957686E-6</v>
      </c>
      <c r="AE38" s="35">
        <v>1.6873730467801182E-6</v>
      </c>
      <c r="AF38" s="35">
        <v>7.6900046139768109E-6</v>
      </c>
      <c r="AG38" s="35">
        <v>1.3740605999999999E-9</v>
      </c>
      <c r="AH38" s="35">
        <v>5.9083179101985513E-7</v>
      </c>
      <c r="AI38" s="35">
        <f t="shared" si="1"/>
        <v>1.4729409406425993E-5</v>
      </c>
      <c r="AJ38" s="31">
        <f t="shared" si="2"/>
        <v>4.4882530059816E-3</v>
      </c>
      <c r="AK38" s="31">
        <f t="shared" si="3"/>
        <v>2.3958947663924009E-3</v>
      </c>
      <c r="AL38" s="31">
        <f t="shared" si="4"/>
        <v>9.5389060307390416E-2</v>
      </c>
      <c r="AM38" s="31">
        <f t="shared" si="5"/>
        <v>0</v>
      </c>
      <c r="AN38" s="31">
        <f t="shared" si="6"/>
        <v>0.33705078282745815</v>
      </c>
      <c r="AO38" s="31">
        <f t="shared" si="7"/>
        <v>0.22835391587848039</v>
      </c>
      <c r="AP38" s="31">
        <f t="shared" si="8"/>
        <v>7.0062597076255964E-2</v>
      </c>
      <c r="AQ38" s="31">
        <f t="shared" si="9"/>
        <v>0.28400739312636664</v>
      </c>
      <c r="AR38" s="31">
        <f t="shared" si="10"/>
        <v>3.1471181925975001E-4</v>
      </c>
      <c r="AS38" s="31">
        <f t="shared" si="11"/>
        <v>7.1581236332018982E-4</v>
      </c>
      <c r="AT38" s="31">
        <f t="shared" si="12"/>
        <v>1.0227784211709054</v>
      </c>
    </row>
    <row r="39" spans="2:46" ht="18.75" customHeight="1">
      <c r="B39" s="12">
        <v>43100</v>
      </c>
      <c r="C39" s="32">
        <v>4.7547306862126505E-3</v>
      </c>
      <c r="D39" s="32">
        <v>2.6259233958450001E-3</v>
      </c>
      <c r="E39" s="32">
        <v>9.9920442657024003E-2</v>
      </c>
      <c r="F39" s="32" t="s">
        <v>211</v>
      </c>
      <c r="G39" s="32">
        <v>0.36698763726858241</v>
      </c>
      <c r="H39" s="32">
        <v>0.18887465241177195</v>
      </c>
      <c r="I39" s="32">
        <v>6.7074172969373985E-2</v>
      </c>
      <c r="J39" s="32">
        <v>0.11036455936</v>
      </c>
      <c r="K39" s="32">
        <v>3.0251982857416198E-4</v>
      </c>
      <c r="L39" s="32">
        <v>4.2017674880826639E-2</v>
      </c>
      <c r="M39" s="32">
        <f t="shared" si="13"/>
        <v>0.84090463857738429</v>
      </c>
      <c r="N39" s="36">
        <v>1.1586607890000002E-5</v>
      </c>
      <c r="O39" s="36">
        <v>5.3800700000000003E-8</v>
      </c>
      <c r="P39" s="36">
        <v>2.7033325920691199E-8</v>
      </c>
      <c r="Q39" s="52" t="s">
        <v>211</v>
      </c>
      <c r="R39" s="36">
        <v>2.7412279013376003E-7</v>
      </c>
      <c r="S39" s="36">
        <v>1.7613732908662195E-5</v>
      </c>
      <c r="T39" s="36">
        <v>1.6055235389291187E-6</v>
      </c>
      <c r="U39" s="56">
        <v>7.5328000000000003E-7</v>
      </c>
      <c r="V39" s="36">
        <v>1.9017656013240002E-10</v>
      </c>
      <c r="W39" s="36">
        <v>2.2794063738187494E-5</v>
      </c>
      <c r="X39" s="36">
        <f t="shared" si="0"/>
        <v>5.4708355068393394E-5</v>
      </c>
      <c r="Y39" s="36">
        <v>1.7715061650000001E-8</v>
      </c>
      <c r="Z39" s="36">
        <v>1.2912168000000001E-7</v>
      </c>
      <c r="AA39" s="36">
        <v>7.558963938155521E-7</v>
      </c>
      <c r="AB39" s="36" t="s">
        <v>211</v>
      </c>
      <c r="AC39" s="36">
        <v>1.9063695237120002E-6</v>
      </c>
      <c r="AD39" s="36">
        <v>1.7962086686800302E-6</v>
      </c>
      <c r="AE39" s="36">
        <v>1.9995271276045214E-6</v>
      </c>
      <c r="AF39" s="36">
        <v>3.0131200000000001E-6</v>
      </c>
      <c r="AG39" s="36">
        <v>1.3225708018799999E-9</v>
      </c>
      <c r="AH39" s="36">
        <v>5.9605753786564588E-7</v>
      </c>
      <c r="AI39" s="36">
        <f t="shared" si="1"/>
        <v>1.0215338564129629E-5</v>
      </c>
      <c r="AJ39" s="32">
        <f t="shared" si="2"/>
        <v>5.0496749718343505E-3</v>
      </c>
      <c r="AK39" s="32">
        <f t="shared" si="3"/>
        <v>2.6657466739849998E-3</v>
      </c>
      <c r="AL39" s="32">
        <f t="shared" si="4"/>
        <v>0.10014637561552905</v>
      </c>
      <c r="AM39" s="32">
        <f t="shared" si="5"/>
        <v>0</v>
      </c>
      <c r="AN39" s="32">
        <f t="shared" si="6"/>
        <v>0.36756258845640194</v>
      </c>
      <c r="AO39" s="32">
        <f t="shared" si="7"/>
        <v>0.18985026591775517</v>
      </c>
      <c r="AP39" s="32">
        <f t="shared" si="8"/>
        <v>6.771017014187336E-2</v>
      </c>
      <c r="AQ39" s="32">
        <f t="shared" si="9"/>
        <v>0.11128130112</v>
      </c>
      <c r="AR39" s="32">
        <f t="shared" si="10"/>
        <v>3.0291870908712555E-4</v>
      </c>
      <c r="AS39" s="32">
        <f t="shared" si="11"/>
        <v>7.4747673973864985E-4</v>
      </c>
      <c r="AT39" s="32">
        <f t="shared" si="12"/>
        <v>0.84531651834620469</v>
      </c>
    </row>
    <row r="40" spans="2:46" ht="18.75" customHeight="1">
      <c r="B40" s="11">
        <v>43465</v>
      </c>
      <c r="C40" s="31">
        <v>4.5360655229916011E-3</v>
      </c>
      <c r="D40" s="31">
        <v>2.1620546944469995E-3</v>
      </c>
      <c r="E40" s="31">
        <v>9.5206197681023993E-2</v>
      </c>
      <c r="F40" s="31" t="s">
        <v>211</v>
      </c>
      <c r="G40" s="31">
        <v>0.34226655018256519</v>
      </c>
      <c r="H40" s="31">
        <v>0.17671125990722553</v>
      </c>
      <c r="I40" s="31">
        <v>5.208555498697888E-2</v>
      </c>
      <c r="J40" s="31">
        <v>7.5069490915199988E-2</v>
      </c>
      <c r="K40" s="31">
        <v>2.9615387740335002E-4</v>
      </c>
      <c r="L40" s="31">
        <v>3.9165089544494762E-2</v>
      </c>
      <c r="M40" s="31">
        <f t="shared" si="13"/>
        <v>0.74833332776783545</v>
      </c>
      <c r="N40" s="35">
        <v>1.108615794E-5</v>
      </c>
      <c r="O40" s="35">
        <v>4.4296819999999998E-8</v>
      </c>
      <c r="P40" s="35">
        <v>2.6012566088908803E-8</v>
      </c>
      <c r="Q40" s="51" t="s">
        <v>211</v>
      </c>
      <c r="R40" s="35">
        <v>2.5615834046208008E-7</v>
      </c>
      <c r="S40" s="35">
        <v>1.6476940033390084E-5</v>
      </c>
      <c r="T40" s="35">
        <v>1.1601535548767081E-6</v>
      </c>
      <c r="U40" s="55">
        <v>5.1585005219971468E-7</v>
      </c>
      <c r="V40" s="35">
        <v>1.8617465817000002E-10</v>
      </c>
      <c r="W40" s="35">
        <v>2.1158570077080238E-5</v>
      </c>
      <c r="X40" s="35">
        <f t="shared" si="0"/>
        <v>5.0724325558755909E-5</v>
      </c>
      <c r="Y40" s="35">
        <v>1.6949910899999999E-8</v>
      </c>
      <c r="Z40" s="35">
        <v>1.06312368E-7</v>
      </c>
      <c r="AA40" s="35">
        <v>7.2025036300236815E-7</v>
      </c>
      <c r="AB40" s="35" t="s">
        <v>211</v>
      </c>
      <c r="AC40" s="35">
        <v>1.7814369000960002E-6</v>
      </c>
      <c r="AD40" s="35">
        <v>1.6802811008188601E-6</v>
      </c>
      <c r="AE40" s="35">
        <v>1.6580147082321108E-6</v>
      </c>
      <c r="AF40" s="35">
        <v>2.0495781519666694E-6</v>
      </c>
      <c r="AG40" s="35">
        <v>1.2947398290000001E-9</v>
      </c>
      <c r="AH40" s="35">
        <v>5.5637237291278624E-7</v>
      </c>
      <c r="AI40" s="35">
        <f t="shared" si="1"/>
        <v>8.5704906157577954E-6</v>
      </c>
      <c r="AJ40" s="31">
        <f t="shared" si="2"/>
        <v>4.8182705449398011E-3</v>
      </c>
      <c r="AK40" s="31">
        <f t="shared" si="3"/>
        <v>2.1948432006109997E-3</v>
      </c>
      <c r="AL40" s="31">
        <f t="shared" si="4"/>
        <v>9.5421482603350927E-2</v>
      </c>
      <c r="AM40" s="31">
        <f t="shared" si="5"/>
        <v>0</v>
      </c>
      <c r="AN40" s="31">
        <f t="shared" si="6"/>
        <v>0.34280382233730533</v>
      </c>
      <c r="AO40" s="31">
        <f t="shared" si="7"/>
        <v>0.1776239071761043</v>
      </c>
      <c r="AP40" s="31">
        <f t="shared" si="8"/>
        <v>5.2608647208903965E-2</v>
      </c>
      <c r="AQ40" s="31">
        <f t="shared" si="9"/>
        <v>7.5693161455791039E-2</v>
      </c>
      <c r="AR40" s="31">
        <f t="shared" si="10"/>
        <v>2.9654436423884626E-4</v>
      </c>
      <c r="AS40" s="31">
        <f t="shared" si="11"/>
        <v>6.9476321905501625E-4</v>
      </c>
      <c r="AT40" s="31">
        <f t="shared" si="12"/>
        <v>0.75215544211030039</v>
      </c>
    </row>
    <row r="41" spans="2:46" ht="14.25" customHeight="1">
      <c r="B41" s="9" t="s">
        <v>11</v>
      </c>
      <c r="X41" s="10" t="s">
        <v>12</v>
      </c>
      <c r="AT41" s="10" t="s">
        <v>12</v>
      </c>
    </row>
    <row r="42" spans="2:46" ht="18.75" customHeight="1"/>
    <row r="43" spans="2:46" ht="18.75" customHeight="1"/>
    <row r="44" spans="2:46" ht="18.75" customHeight="1"/>
    <row r="45" spans="2:46" ht="18.75" customHeight="1"/>
    <row r="46" spans="2:46" ht="18.75" customHeight="1"/>
    <row r="47" spans="2:46" ht="18.75" customHeight="1"/>
    <row r="48" spans="2:4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AL56"/>
  <sheetViews>
    <sheetView showGridLines="0" topLeftCell="U19" zoomScaleNormal="100" zoomScalePageLayoutView="150" workbookViewId="0">
      <selection activeCell="AL15" sqref="AL15"/>
    </sheetView>
  </sheetViews>
  <sheetFormatPr baseColWidth="10" defaultColWidth="11.44140625" defaultRowHeight="14.4"/>
  <cols>
    <col min="1" max="1" width="5.44140625" style="2" customWidth="1"/>
    <col min="2" max="20" width="16.6640625" style="2" customWidth="1"/>
    <col min="21" max="25" width="12.109375" style="2" bestFit="1" customWidth="1"/>
    <col min="26" max="26" width="12.109375" style="2" customWidth="1"/>
    <col min="27" max="27" width="12.109375" style="2" bestFit="1" customWidth="1"/>
    <col min="28" max="28" width="12.109375" style="2" customWidth="1"/>
    <col min="29" max="29" width="12.109375" style="2" bestFit="1" customWidth="1"/>
    <col min="30" max="38" width="11.44140625" style="2"/>
    <col min="39" max="39" width="12.44140625" style="2" bestFit="1" customWidth="1"/>
    <col min="40" max="16384" width="11.44140625" style="2"/>
  </cols>
  <sheetData>
    <row r="2" spans="2:38" ht="14.25" customHeight="1">
      <c r="B2" s="1"/>
    </row>
    <row r="3" spans="2:38" ht="22.5" customHeight="1">
      <c r="B3" s="3" t="s">
        <v>149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 t="s">
        <v>19</v>
      </c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/>
      <c r="U4" s="14" t="s">
        <v>19</v>
      </c>
      <c r="V4" s="14" t="s">
        <v>19</v>
      </c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/>
      <c r="AD4" s="14" t="s">
        <v>52</v>
      </c>
      <c r="AE4" s="28">
        <v>25</v>
      </c>
      <c r="AF4" s="14"/>
      <c r="AG4" s="14"/>
      <c r="AH4" s="14"/>
      <c r="AI4" s="14"/>
      <c r="AJ4" s="14"/>
      <c r="AK4" s="14"/>
      <c r="AL4" s="14"/>
    </row>
    <row r="5" spans="2:38" s="15" customFormat="1" ht="18.75" customHeight="1">
      <c r="B5" s="16" t="s">
        <v>14</v>
      </c>
      <c r="C5" s="17" t="s">
        <v>125</v>
      </c>
      <c r="D5" s="17" t="s">
        <v>125</v>
      </c>
      <c r="E5" s="17" t="s">
        <v>125</v>
      </c>
      <c r="F5" s="17" t="s">
        <v>125</v>
      </c>
      <c r="G5" s="17" t="s">
        <v>125</v>
      </c>
      <c r="H5" s="17" t="s">
        <v>125</v>
      </c>
      <c r="I5" s="17" t="s">
        <v>125</v>
      </c>
      <c r="J5" s="17" t="s">
        <v>125</v>
      </c>
      <c r="K5" s="17"/>
      <c r="L5" s="17" t="s">
        <v>125</v>
      </c>
      <c r="M5" s="17" t="s">
        <v>125</v>
      </c>
      <c r="N5" s="17" t="s">
        <v>125</v>
      </c>
      <c r="O5" s="17" t="s">
        <v>125</v>
      </c>
      <c r="P5" s="17" t="s">
        <v>125</v>
      </c>
      <c r="Q5" s="17" t="s">
        <v>125</v>
      </c>
      <c r="R5" s="17" t="s">
        <v>125</v>
      </c>
      <c r="S5" s="17" t="s">
        <v>125</v>
      </c>
      <c r="T5" s="17"/>
      <c r="U5" s="17" t="s">
        <v>125</v>
      </c>
      <c r="V5" s="17" t="s">
        <v>125</v>
      </c>
      <c r="W5" s="17" t="s">
        <v>125</v>
      </c>
      <c r="X5" s="17" t="s">
        <v>125</v>
      </c>
      <c r="Y5" s="17" t="s">
        <v>125</v>
      </c>
      <c r="Z5" s="17" t="s">
        <v>125</v>
      </c>
      <c r="AA5" s="17" t="s">
        <v>125</v>
      </c>
      <c r="AB5" s="17" t="s">
        <v>125</v>
      </c>
      <c r="AC5" s="17"/>
      <c r="AD5" s="17" t="s">
        <v>53</v>
      </c>
      <c r="AE5" s="29">
        <v>298</v>
      </c>
      <c r="AF5" s="17"/>
      <c r="AG5" s="17"/>
      <c r="AH5" s="17"/>
      <c r="AI5" s="17"/>
      <c r="AJ5" s="17"/>
      <c r="AK5" s="17"/>
      <c r="AL5" s="17"/>
    </row>
    <row r="6" spans="2:38" s="15" customFormat="1" ht="18.75" customHeight="1">
      <c r="B6" s="13" t="s">
        <v>15</v>
      </c>
      <c r="C6" s="14" t="s">
        <v>123</v>
      </c>
      <c r="D6" s="14" t="s">
        <v>124</v>
      </c>
      <c r="E6" s="14" t="s">
        <v>115</v>
      </c>
      <c r="F6" s="14" t="s">
        <v>126</v>
      </c>
      <c r="G6" s="14" t="s">
        <v>121</v>
      </c>
      <c r="H6" s="14" t="s">
        <v>114</v>
      </c>
      <c r="I6" s="14" t="s">
        <v>116</v>
      </c>
      <c r="J6" s="14" t="s">
        <v>122</v>
      </c>
      <c r="K6" s="14"/>
      <c r="L6" s="14" t="s">
        <v>123</v>
      </c>
      <c r="M6" s="14" t="s">
        <v>124</v>
      </c>
      <c r="N6" s="14" t="s">
        <v>115</v>
      </c>
      <c r="O6" s="14" t="s">
        <v>126</v>
      </c>
      <c r="P6" s="14" t="s">
        <v>121</v>
      </c>
      <c r="Q6" s="14" t="s">
        <v>114</v>
      </c>
      <c r="R6" s="14" t="s">
        <v>116</v>
      </c>
      <c r="S6" s="14" t="s">
        <v>122</v>
      </c>
      <c r="T6" s="14"/>
      <c r="U6" s="14" t="s">
        <v>123</v>
      </c>
      <c r="V6" s="14" t="s">
        <v>124</v>
      </c>
      <c r="W6" s="14" t="s">
        <v>115</v>
      </c>
      <c r="X6" s="14" t="s">
        <v>126</v>
      </c>
      <c r="Y6" s="14" t="s">
        <v>121</v>
      </c>
      <c r="Z6" s="14" t="s">
        <v>114</v>
      </c>
      <c r="AA6" s="14" t="s">
        <v>116</v>
      </c>
      <c r="AB6" s="14" t="s">
        <v>122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2:38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 t="s">
        <v>50</v>
      </c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/>
      <c r="U7" s="17" t="s">
        <v>51</v>
      </c>
      <c r="V7" s="17" t="s">
        <v>51</v>
      </c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2:38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2:38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55</v>
      </c>
      <c r="AE9" s="30" t="s">
        <v>55</v>
      </c>
      <c r="AF9" s="30" t="s">
        <v>55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</row>
    <row r="10" spans="2:38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4" t="s">
        <v>47</v>
      </c>
      <c r="M10" s="24" t="s">
        <v>47</v>
      </c>
      <c r="N10" s="24" t="s">
        <v>47</v>
      </c>
      <c r="O10" s="24" t="s">
        <v>46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6" t="s">
        <v>48</v>
      </c>
      <c r="V10" s="26" t="s">
        <v>48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5" t="s">
        <v>49</v>
      </c>
      <c r="AE10" s="5" t="s">
        <v>49</v>
      </c>
      <c r="AF10" s="5" t="s">
        <v>49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</row>
    <row r="11" spans="2:38" ht="60">
      <c r="B11" s="4" t="s">
        <v>45</v>
      </c>
      <c r="C11" s="22" t="s">
        <v>77</v>
      </c>
      <c r="D11" s="23" t="s">
        <v>78</v>
      </c>
      <c r="E11" s="22" t="s">
        <v>117</v>
      </c>
      <c r="F11" s="22" t="s">
        <v>79</v>
      </c>
      <c r="G11" s="22" t="s">
        <v>118</v>
      </c>
      <c r="H11" s="22" t="s">
        <v>26</v>
      </c>
      <c r="I11" s="22" t="s">
        <v>119</v>
      </c>
      <c r="J11" s="22" t="s">
        <v>120</v>
      </c>
      <c r="K11" s="22" t="s">
        <v>44</v>
      </c>
      <c r="L11" s="24" t="s">
        <v>77</v>
      </c>
      <c r="M11" s="47" t="s">
        <v>78</v>
      </c>
      <c r="N11" s="24" t="s">
        <v>117</v>
      </c>
      <c r="O11" s="24" t="s">
        <v>79</v>
      </c>
      <c r="P11" s="24" t="s">
        <v>118</v>
      </c>
      <c r="Q11" s="24" t="s">
        <v>26</v>
      </c>
      <c r="R11" s="24" t="s">
        <v>119</v>
      </c>
      <c r="S11" s="24" t="s">
        <v>120</v>
      </c>
      <c r="T11" s="24" t="s">
        <v>31</v>
      </c>
      <c r="U11" s="26" t="s">
        <v>77</v>
      </c>
      <c r="V11" s="27" t="s">
        <v>78</v>
      </c>
      <c r="W11" s="26" t="s">
        <v>117</v>
      </c>
      <c r="X11" s="26" t="s">
        <v>79</v>
      </c>
      <c r="Y11" s="26" t="s">
        <v>118</v>
      </c>
      <c r="Z11" s="26" t="s">
        <v>26</v>
      </c>
      <c r="AA11" s="26" t="s">
        <v>119</v>
      </c>
      <c r="AB11" s="26" t="s">
        <v>120</v>
      </c>
      <c r="AC11" s="26" t="s">
        <v>31</v>
      </c>
      <c r="AD11" s="5" t="s">
        <v>77</v>
      </c>
      <c r="AE11" s="46" t="s">
        <v>78</v>
      </c>
      <c r="AF11" s="5" t="s">
        <v>117</v>
      </c>
      <c r="AG11" s="5" t="s">
        <v>85</v>
      </c>
      <c r="AH11" s="5" t="s">
        <v>118</v>
      </c>
      <c r="AI11" s="5" t="s">
        <v>26</v>
      </c>
      <c r="AJ11" s="5" t="s">
        <v>119</v>
      </c>
      <c r="AK11" s="5" t="s">
        <v>120</v>
      </c>
      <c r="AL11" s="5" t="s">
        <v>57</v>
      </c>
    </row>
    <row r="12" spans="2:38" ht="18.75" customHeight="1">
      <c r="B12" s="11">
        <v>33238</v>
      </c>
      <c r="C12" s="31">
        <v>97.216778562383922</v>
      </c>
      <c r="D12" s="31">
        <v>60.034158274431832</v>
      </c>
      <c r="E12" s="31">
        <v>2.2804923215226336</v>
      </c>
      <c r="F12" s="31" t="s">
        <v>211</v>
      </c>
      <c r="G12" s="31">
        <v>9.04711578E-3</v>
      </c>
      <c r="H12" s="31" t="s">
        <v>211</v>
      </c>
      <c r="I12" s="31">
        <v>1.1298360611628975</v>
      </c>
      <c r="J12" s="31">
        <v>5.3609727692160006E-2</v>
      </c>
      <c r="K12" s="31">
        <f>SUM(C12:E12,G12:J12)</f>
        <v>160.72392206297346</v>
      </c>
      <c r="L12" s="35">
        <v>6.4557100896723424E-2</v>
      </c>
      <c r="M12" s="35">
        <v>2.0126983934069796E-3</v>
      </c>
      <c r="N12" s="35">
        <v>1.071435924572183E-4</v>
      </c>
      <c r="O12" s="51" t="s">
        <v>211</v>
      </c>
      <c r="P12" s="35">
        <v>2.6430535242600003E-6</v>
      </c>
      <c r="Q12" s="35" t="s">
        <v>211</v>
      </c>
      <c r="R12" s="35">
        <v>8.5855152199551123E-6</v>
      </c>
      <c r="S12" s="55">
        <v>1.1520000000000002E-6</v>
      </c>
      <c r="T12" s="35">
        <f t="shared" ref="T12:T40" si="0">SUM(L12:S12)</f>
        <v>6.6689323451331842E-2</v>
      </c>
      <c r="U12" s="35">
        <v>4.2862528803562835E-3</v>
      </c>
      <c r="V12" s="35">
        <v>5.7424606884106083E-4</v>
      </c>
      <c r="W12" s="35">
        <v>7.7151044822546682E-5</v>
      </c>
      <c r="X12" s="35" t="s">
        <v>211</v>
      </c>
      <c r="Y12" s="35">
        <v>0</v>
      </c>
      <c r="Z12" s="35" t="s">
        <v>211</v>
      </c>
      <c r="AA12" s="35">
        <v>4.1022330215267356E-5</v>
      </c>
      <c r="AB12" s="35">
        <v>8.6400000000000001E-7</v>
      </c>
      <c r="AC12" s="35">
        <f t="shared" ref="AC12:AC40" si="1">SUM(U12:AB12)</f>
        <v>4.9795363242351584E-3</v>
      </c>
      <c r="AD12" s="31">
        <f t="shared" ref="AD12:AD40" si="2">SUM(C12,L12*$AE$4,U12*$AE$5)</f>
        <v>100.10800944314818</v>
      </c>
      <c r="AE12" s="31">
        <f t="shared" ref="AE12:AE40" si="3">SUM(D12,M12*$AE$4,V12*$AE$5)</f>
        <v>60.255601062781643</v>
      </c>
      <c r="AF12" s="31">
        <f t="shared" ref="AF12:AF40" si="4">SUM(E12,N12*$AE$4,W12*$AE$5)</f>
        <v>2.3061619226911829</v>
      </c>
      <c r="AG12" s="31">
        <f>SUM(O12*$AE$4,X12*$AE$5)</f>
        <v>0</v>
      </c>
      <c r="AH12" s="31">
        <f t="shared" ref="AH12:AH40" si="5">SUM(G12,P12*$AE$4,Y12*$AE$5)</f>
        <v>9.1131921181064994E-3</v>
      </c>
      <c r="AI12" s="31">
        <f t="shared" ref="AI12:AI40" si="6">SUM(H12,Q12*$AE$4,Z12*$AE$5)</f>
        <v>0</v>
      </c>
      <c r="AJ12" s="31">
        <f t="shared" ref="AJ12:AJ40" si="7">SUM(I12,R12*$AE$4,AA12*$AE$5)</f>
        <v>1.142275353447546</v>
      </c>
      <c r="AK12" s="31">
        <f t="shared" ref="AK12:AK40" si="8">SUM(J12,S12*$AE$4,AB12*$AE$5)</f>
        <v>5.389599969216001E-2</v>
      </c>
      <c r="AL12" s="31">
        <f t="shared" ref="AL12:AL40" si="9">SUM(AD12:AK12)</f>
        <v>163.87505697387883</v>
      </c>
    </row>
    <row r="13" spans="2:38" ht="18.75" customHeight="1">
      <c r="B13" s="12">
        <v>33603</v>
      </c>
      <c r="C13" s="32">
        <v>97.337686753729812</v>
      </c>
      <c r="D13" s="32">
        <v>63.274930435328038</v>
      </c>
      <c r="E13" s="32">
        <v>2.203380524546882</v>
      </c>
      <c r="F13" s="32" t="s">
        <v>211</v>
      </c>
      <c r="G13" s="32">
        <v>8.98132133E-3</v>
      </c>
      <c r="H13" s="32" t="s">
        <v>211</v>
      </c>
      <c r="I13" s="32">
        <v>0.92441637347243777</v>
      </c>
      <c r="J13" s="32">
        <v>6.2874835834500001E-2</v>
      </c>
      <c r="K13" s="32">
        <f t="shared" ref="K13:K40" si="10">SUM(C13:E13,G13:J13)</f>
        <v>163.81227024424166</v>
      </c>
      <c r="L13" s="36">
        <v>5.2544867313885232E-2</v>
      </c>
      <c r="M13" s="36">
        <v>2.0168206059373583E-3</v>
      </c>
      <c r="N13" s="36">
        <v>1.0226564690264033E-4</v>
      </c>
      <c r="O13" s="52" t="s">
        <v>211</v>
      </c>
      <c r="P13" s="36">
        <v>2.62390096249E-6</v>
      </c>
      <c r="Q13" s="36" t="s">
        <v>211</v>
      </c>
      <c r="R13" s="36">
        <v>7.2916726371980809E-6</v>
      </c>
      <c r="S13" s="56">
        <v>1.35E-6</v>
      </c>
      <c r="T13" s="36">
        <f t="shared" si="0"/>
        <v>5.4675219140324915E-2</v>
      </c>
      <c r="U13" s="36">
        <v>4.7033521101581943E-3</v>
      </c>
      <c r="V13" s="36">
        <v>6.3065351650548758E-4</v>
      </c>
      <c r="W13" s="36">
        <v>7.4485092904795025E-5</v>
      </c>
      <c r="X13" s="36" t="s">
        <v>211</v>
      </c>
      <c r="Y13" s="36">
        <v>0</v>
      </c>
      <c r="Z13" s="36" t="s">
        <v>211</v>
      </c>
      <c r="AA13" s="36">
        <v>3.4839922538408238E-5</v>
      </c>
      <c r="AB13" s="36">
        <v>1.0125E-6</v>
      </c>
      <c r="AC13" s="36">
        <f t="shared" si="1"/>
        <v>5.4443431421068852E-3</v>
      </c>
      <c r="AD13" s="32">
        <f t="shared" si="2"/>
        <v>100.05290736540408</v>
      </c>
      <c r="AE13" s="32">
        <f t="shared" si="3"/>
        <v>63.513285698395102</v>
      </c>
      <c r="AF13" s="32">
        <f t="shared" si="4"/>
        <v>2.2281337234050769</v>
      </c>
      <c r="AG13" s="32">
        <f t="shared" ref="AG13:AG40" si="11">SUM(O13*$AE$4,X13*$AE$5)</f>
        <v>0</v>
      </c>
      <c r="AH13" s="32">
        <f t="shared" si="5"/>
        <v>9.0469188540622508E-3</v>
      </c>
      <c r="AI13" s="32">
        <f t="shared" si="6"/>
        <v>0</v>
      </c>
      <c r="AJ13" s="32">
        <f t="shared" si="7"/>
        <v>0.93498096220481342</v>
      </c>
      <c r="AK13" s="32">
        <f t="shared" si="8"/>
        <v>6.3210310834500003E-2</v>
      </c>
      <c r="AL13" s="32">
        <f t="shared" si="9"/>
        <v>166.80156497909763</v>
      </c>
    </row>
    <row r="14" spans="2:38" ht="18.75" customHeight="1">
      <c r="B14" s="11">
        <v>33969</v>
      </c>
      <c r="C14" s="31">
        <v>98.197781582951677</v>
      </c>
      <c r="D14" s="31">
        <v>68.395690090149444</v>
      </c>
      <c r="E14" s="31">
        <v>2.2377831653937115</v>
      </c>
      <c r="F14" s="31" t="s">
        <v>211</v>
      </c>
      <c r="G14" s="31">
        <v>1.5009440890000001E-2</v>
      </c>
      <c r="H14" s="31" t="s">
        <v>211</v>
      </c>
      <c r="I14" s="31">
        <v>0.81095531119070952</v>
      </c>
      <c r="J14" s="31">
        <v>5.0304555495E-2</v>
      </c>
      <c r="K14" s="31">
        <f t="shared" si="10"/>
        <v>169.70752414607054</v>
      </c>
      <c r="L14" s="35">
        <v>4.5472437906900157E-2</v>
      </c>
      <c r="M14" s="35">
        <v>2.1112773902394614E-3</v>
      </c>
      <c r="N14" s="35">
        <v>8.6215334510214423E-5</v>
      </c>
      <c r="O14" s="51" t="s">
        <v>211</v>
      </c>
      <c r="P14" s="35">
        <v>4.3859366453300003E-6</v>
      </c>
      <c r="Q14" s="35" t="s">
        <v>211</v>
      </c>
      <c r="R14" s="35">
        <v>6.5343168126122988E-6</v>
      </c>
      <c r="S14" s="55">
        <v>1.08E-6</v>
      </c>
      <c r="T14" s="35">
        <f t="shared" si="0"/>
        <v>4.7681930885107776E-2</v>
      </c>
      <c r="U14" s="35">
        <v>5.1033409594014693E-3</v>
      </c>
      <c r="V14" s="35">
        <v>7.0564853756172757E-4</v>
      </c>
      <c r="W14" s="35">
        <v>7.5673450276386766E-5</v>
      </c>
      <c r="X14" s="35" t="s">
        <v>211</v>
      </c>
      <c r="Y14" s="35">
        <v>0</v>
      </c>
      <c r="Z14" s="35" t="s">
        <v>211</v>
      </c>
      <c r="AA14" s="35">
        <v>3.122103226051846E-5</v>
      </c>
      <c r="AB14" s="35">
        <v>8.1000000000000008E-7</v>
      </c>
      <c r="AC14" s="35">
        <f t="shared" si="1"/>
        <v>5.9166939795001023E-3</v>
      </c>
      <c r="AD14" s="31">
        <f t="shared" si="2"/>
        <v>100.85538813652582</v>
      </c>
      <c r="AE14" s="31">
        <f t="shared" si="3"/>
        <v>68.658755289098821</v>
      </c>
      <c r="AF14" s="31">
        <f t="shared" si="4"/>
        <v>2.2624892369388303</v>
      </c>
      <c r="AG14" s="31">
        <f t="shared" si="11"/>
        <v>0</v>
      </c>
      <c r="AH14" s="31">
        <f t="shared" si="5"/>
        <v>1.5119089306133251E-2</v>
      </c>
      <c r="AI14" s="31">
        <f t="shared" si="6"/>
        <v>0</v>
      </c>
      <c r="AJ14" s="31">
        <f t="shared" si="7"/>
        <v>0.82042253672465937</v>
      </c>
      <c r="AK14" s="31">
        <f t="shared" si="8"/>
        <v>5.0572935494999999E-2</v>
      </c>
      <c r="AL14" s="31">
        <f t="shared" si="9"/>
        <v>172.66274722408926</v>
      </c>
    </row>
    <row r="15" spans="2:38" ht="18.75" customHeight="1">
      <c r="B15" s="12">
        <v>34334</v>
      </c>
      <c r="C15" s="32">
        <v>98.671315188917916</v>
      </c>
      <c r="D15" s="32">
        <v>72.447759150324231</v>
      </c>
      <c r="E15" s="32">
        <v>2.1497688367947578</v>
      </c>
      <c r="F15" s="32" t="s">
        <v>211</v>
      </c>
      <c r="G15" s="32">
        <v>1.20277948E-2</v>
      </c>
      <c r="H15" s="32" t="s">
        <v>211</v>
      </c>
      <c r="I15" s="32">
        <v>0.74126747747357602</v>
      </c>
      <c r="J15" s="32">
        <v>2.7761336408980004E-2</v>
      </c>
      <c r="K15" s="32">
        <f t="shared" si="10"/>
        <v>174.04989978471946</v>
      </c>
      <c r="L15" s="36">
        <v>3.9491959335248406E-2</v>
      </c>
      <c r="M15" s="36">
        <v>2.1463522813845435E-3</v>
      </c>
      <c r="N15" s="36">
        <v>7.7032401543251168E-5</v>
      </c>
      <c r="O15" s="52" t="s">
        <v>211</v>
      </c>
      <c r="P15" s="36">
        <v>3.5240713656800002E-6</v>
      </c>
      <c r="Q15" s="36" t="s">
        <v>211</v>
      </c>
      <c r="R15" s="36">
        <v>7.0532188718207546E-6</v>
      </c>
      <c r="S15" s="56">
        <v>5.9599999999999999E-7</v>
      </c>
      <c r="T15" s="36">
        <f t="shared" si="0"/>
        <v>4.1726517308413702E-2</v>
      </c>
      <c r="U15" s="36">
        <v>5.5043298920222803E-3</v>
      </c>
      <c r="V15" s="36">
        <v>7.6410086475525816E-4</v>
      </c>
      <c r="W15" s="36">
        <v>7.2215766223933042E-5</v>
      </c>
      <c r="X15" s="36" t="s">
        <v>211</v>
      </c>
      <c r="Y15" s="36">
        <v>0</v>
      </c>
      <c r="Z15" s="36" t="s">
        <v>211</v>
      </c>
      <c r="AA15" s="36">
        <v>2.8507688954916259E-5</v>
      </c>
      <c r="AB15" s="36">
        <v>4.4700000000000002E-7</v>
      </c>
      <c r="AC15" s="36">
        <f t="shared" si="1"/>
        <v>6.3696012119563872E-3</v>
      </c>
      <c r="AD15" s="32">
        <f t="shared" si="2"/>
        <v>101.29890448012176</v>
      </c>
      <c r="AE15" s="32">
        <f t="shared" si="3"/>
        <v>72.729120015055912</v>
      </c>
      <c r="AF15" s="32">
        <f t="shared" si="4"/>
        <v>2.1732149451680716</v>
      </c>
      <c r="AG15" s="32">
        <f t="shared" si="11"/>
        <v>0</v>
      </c>
      <c r="AH15" s="32">
        <f t="shared" si="5"/>
        <v>1.2115896584142E-2</v>
      </c>
      <c r="AI15" s="32">
        <f t="shared" si="6"/>
        <v>0</v>
      </c>
      <c r="AJ15" s="32">
        <f t="shared" si="7"/>
        <v>0.74993909925393665</v>
      </c>
      <c r="AK15" s="32">
        <f t="shared" si="8"/>
        <v>2.7909442408980006E-2</v>
      </c>
      <c r="AL15" s="32">
        <f t="shared" si="9"/>
        <v>176.99120387859278</v>
      </c>
    </row>
    <row r="16" spans="2:38" ht="18.75" customHeight="1">
      <c r="B16" s="11">
        <v>34699</v>
      </c>
      <c r="C16" s="31">
        <v>93.282870405916498</v>
      </c>
      <c r="D16" s="31">
        <v>74.022851618824461</v>
      </c>
      <c r="E16" s="31">
        <v>2.1349354005701358</v>
      </c>
      <c r="F16" s="31" t="s">
        <v>211</v>
      </c>
      <c r="G16" s="31">
        <v>1.2019958240000002E-2</v>
      </c>
      <c r="H16" s="31" t="s">
        <v>211</v>
      </c>
      <c r="I16" s="31">
        <v>0.71974712197977919</v>
      </c>
      <c r="J16" s="31">
        <v>2.1819608097300002E-2</v>
      </c>
      <c r="K16" s="31">
        <f t="shared" si="10"/>
        <v>170.19424411362817</v>
      </c>
      <c r="L16" s="35">
        <v>3.3271985614579003E-2</v>
      </c>
      <c r="M16" s="35">
        <v>1.9991294038948877E-3</v>
      </c>
      <c r="N16" s="35">
        <v>8.1911423103773855E-5</v>
      </c>
      <c r="O16" s="51" t="s">
        <v>211</v>
      </c>
      <c r="P16" s="35">
        <v>3.5240713656800002E-6</v>
      </c>
      <c r="Q16" s="35" t="s">
        <v>211</v>
      </c>
      <c r="R16" s="35">
        <v>7.1773490409739268E-6</v>
      </c>
      <c r="S16" s="55">
        <v>4.6800000000000001E-7</v>
      </c>
      <c r="T16" s="35">
        <f t="shared" si="0"/>
        <v>3.5364195861984318E-2</v>
      </c>
      <c r="U16" s="35">
        <v>5.5013547798599214E-3</v>
      </c>
      <c r="V16" s="35">
        <v>7.9628330112652146E-4</v>
      </c>
      <c r="W16" s="35">
        <v>7.1714442086320064E-5</v>
      </c>
      <c r="X16" s="35" t="s">
        <v>211</v>
      </c>
      <c r="Y16" s="35">
        <v>0</v>
      </c>
      <c r="Z16" s="35" t="s">
        <v>211</v>
      </c>
      <c r="AA16" s="35">
        <v>2.8323181025072322E-5</v>
      </c>
      <c r="AB16" s="35">
        <v>3.5100000000000001E-7</v>
      </c>
      <c r="AC16" s="35">
        <f t="shared" si="1"/>
        <v>6.398026704097835E-3</v>
      </c>
      <c r="AD16" s="31">
        <f t="shared" si="2"/>
        <v>95.754073770679241</v>
      </c>
      <c r="AE16" s="31">
        <f t="shared" si="3"/>
        <v>74.310122277657541</v>
      </c>
      <c r="AF16" s="31">
        <f t="shared" si="4"/>
        <v>2.1583540898894533</v>
      </c>
      <c r="AG16" s="31">
        <f t="shared" si="11"/>
        <v>0</v>
      </c>
      <c r="AH16" s="31">
        <f t="shared" si="5"/>
        <v>1.2108060024142001E-2</v>
      </c>
      <c r="AI16" s="31">
        <f t="shared" si="6"/>
        <v>0</v>
      </c>
      <c r="AJ16" s="31">
        <f t="shared" si="7"/>
        <v>0.72836686365127512</v>
      </c>
      <c r="AK16" s="31">
        <f t="shared" si="8"/>
        <v>2.1935906097300003E-2</v>
      </c>
      <c r="AL16" s="31">
        <f t="shared" si="9"/>
        <v>172.98496096799894</v>
      </c>
    </row>
    <row r="17" spans="2:38" ht="18.75" customHeight="1">
      <c r="B17" s="12">
        <v>35064</v>
      </c>
      <c r="C17" s="32">
        <v>94.996074304507403</v>
      </c>
      <c r="D17" s="32">
        <v>75.87726655010259</v>
      </c>
      <c r="E17" s="32">
        <v>2.2489865920736962</v>
      </c>
      <c r="F17" s="32">
        <v>0.10648320458984373</v>
      </c>
      <c r="G17" s="32">
        <v>9.0160796185084734E-3</v>
      </c>
      <c r="H17" s="32" t="s">
        <v>211</v>
      </c>
      <c r="I17" s="32">
        <v>0.72037399105468547</v>
      </c>
      <c r="J17" s="32">
        <v>3.25790779448E-2</v>
      </c>
      <c r="K17" s="32">
        <f t="shared" si="10"/>
        <v>173.88429659530166</v>
      </c>
      <c r="L17" s="36">
        <v>3.0558246350780138E-2</v>
      </c>
      <c r="M17" s="36">
        <v>1.9138041996203464E-3</v>
      </c>
      <c r="N17" s="36">
        <v>8.3449784682563548E-5</v>
      </c>
      <c r="O17" s="52">
        <v>2.7873852772076565E-6</v>
      </c>
      <c r="P17" s="36">
        <v>2.3478874956210001E-6</v>
      </c>
      <c r="Q17" s="36" t="s">
        <v>211</v>
      </c>
      <c r="R17" s="36">
        <v>7.3181533411426163E-6</v>
      </c>
      <c r="S17" s="56">
        <v>6.7200000000000009E-7</v>
      </c>
      <c r="T17" s="36">
        <f t="shared" si="0"/>
        <v>3.2568625761197019E-2</v>
      </c>
      <c r="U17" s="36">
        <v>5.8102545383314818E-3</v>
      </c>
      <c r="V17" s="36">
        <v>8.556221419767536E-4</v>
      </c>
      <c r="W17" s="36">
        <v>7.5543692364140377E-5</v>
      </c>
      <c r="X17" s="36">
        <v>1.2205176455047225E-6</v>
      </c>
      <c r="Y17" s="36">
        <v>7.4520000000000008E-8</v>
      </c>
      <c r="Z17" s="36" t="s">
        <v>211</v>
      </c>
      <c r="AA17" s="36">
        <v>2.8712612784024927E-5</v>
      </c>
      <c r="AB17" s="36">
        <v>5.0399999999999996E-7</v>
      </c>
      <c r="AC17" s="36">
        <f t="shared" si="1"/>
        <v>6.7719320231019054E-3</v>
      </c>
      <c r="AD17" s="32">
        <f t="shared" si="2"/>
        <v>97.491486315699689</v>
      </c>
      <c r="AE17" s="32">
        <f t="shared" si="3"/>
        <v>76.180087053402175</v>
      </c>
      <c r="AF17" s="32">
        <f t="shared" si="4"/>
        <v>2.2735848570152744</v>
      </c>
      <c r="AG17" s="32">
        <f t="shared" si="11"/>
        <v>4.3339889029059872E-4</v>
      </c>
      <c r="AH17" s="32">
        <f t="shared" si="5"/>
        <v>9.0969837658989982E-3</v>
      </c>
      <c r="AI17" s="32">
        <f t="shared" si="6"/>
        <v>0</v>
      </c>
      <c r="AJ17" s="32">
        <f t="shared" si="7"/>
        <v>0.72911330349785353</v>
      </c>
      <c r="AK17" s="32">
        <f t="shared" si="8"/>
        <v>3.2746069944799998E-2</v>
      </c>
      <c r="AL17" s="32">
        <f t="shared" si="9"/>
        <v>176.71654798221596</v>
      </c>
    </row>
    <row r="18" spans="2:38" ht="18.75" customHeight="1">
      <c r="B18" s="11">
        <v>35430</v>
      </c>
      <c r="C18" s="31">
        <v>94.990472154190698</v>
      </c>
      <c r="D18" s="31">
        <v>75.639110134787529</v>
      </c>
      <c r="E18" s="31">
        <v>2.1646945206321329</v>
      </c>
      <c r="F18" s="31">
        <v>0.14485680624389641</v>
      </c>
      <c r="G18" s="31">
        <v>7.4993386125364967E-3</v>
      </c>
      <c r="H18" s="31" t="s">
        <v>211</v>
      </c>
      <c r="I18" s="31">
        <v>0.67668545264052382</v>
      </c>
      <c r="J18" s="31">
        <v>0.15140328722422999</v>
      </c>
      <c r="K18" s="31">
        <f t="shared" si="10"/>
        <v>173.62986488808767</v>
      </c>
      <c r="L18" s="35">
        <v>2.7813761641002861E-2</v>
      </c>
      <c r="M18" s="35">
        <v>1.7033022420970953E-3</v>
      </c>
      <c r="N18" s="35">
        <v>7.6776272260411873E-5</v>
      </c>
      <c r="O18" s="51">
        <v>3.3664802892956923E-6</v>
      </c>
      <c r="P18" s="35">
        <v>1.7106012224850002E-6</v>
      </c>
      <c r="Q18" s="35" t="s">
        <v>211</v>
      </c>
      <c r="R18" s="35">
        <v>6.9164906133773518E-6</v>
      </c>
      <c r="S18" s="55">
        <v>3.70214E-4</v>
      </c>
      <c r="T18" s="35">
        <f t="shared" si="0"/>
        <v>2.9976047727485529E-2</v>
      </c>
      <c r="U18" s="35">
        <v>5.8283818232577906E-3</v>
      </c>
      <c r="V18" s="35">
        <v>8.984156948945635E-4</v>
      </c>
      <c r="W18" s="35">
        <v>7.2694816888388238E-5</v>
      </c>
      <c r="X18" s="35">
        <v>1.7600144329568482E-6</v>
      </c>
      <c r="Y18" s="35">
        <v>1.2420000000000001E-7</v>
      </c>
      <c r="Z18" s="35" t="s">
        <v>211</v>
      </c>
      <c r="AA18" s="35">
        <v>2.7015029034673091E-5</v>
      </c>
      <c r="AB18" s="35">
        <v>2.3085E-6</v>
      </c>
      <c r="AC18" s="35">
        <f t="shared" si="1"/>
        <v>6.830700078508372E-3</v>
      </c>
      <c r="AD18" s="31">
        <f t="shared" si="2"/>
        <v>97.422673978546584</v>
      </c>
      <c r="AE18" s="31">
        <f t="shared" si="3"/>
        <v>75.949420567918537</v>
      </c>
      <c r="AF18" s="31">
        <f t="shared" si="4"/>
        <v>2.1882769828713826</v>
      </c>
      <c r="AG18" s="31">
        <f t="shared" si="11"/>
        <v>6.0864630825353306E-4</v>
      </c>
      <c r="AH18" s="31">
        <f t="shared" si="5"/>
        <v>7.5791152430986219E-3</v>
      </c>
      <c r="AI18" s="31">
        <f t="shared" si="6"/>
        <v>0</v>
      </c>
      <c r="AJ18" s="31">
        <f t="shared" si="7"/>
        <v>0.68490884355819082</v>
      </c>
      <c r="AK18" s="31">
        <f t="shared" si="8"/>
        <v>0.16134657022422999</v>
      </c>
      <c r="AL18" s="31">
        <f t="shared" si="9"/>
        <v>176.41481470467025</v>
      </c>
    </row>
    <row r="19" spans="2:38" ht="18.75" customHeight="1">
      <c r="B19" s="12">
        <v>35795</v>
      </c>
      <c r="C19" s="32">
        <v>94.810627415494722</v>
      </c>
      <c r="D19" s="32">
        <v>76.295330006150934</v>
      </c>
      <c r="E19" s="32">
        <v>2.2771147166931192</v>
      </c>
      <c r="F19" s="32">
        <v>0.25856161114501969</v>
      </c>
      <c r="G19" s="32">
        <v>6.9117362193853032E-3</v>
      </c>
      <c r="H19" s="32" t="s">
        <v>211</v>
      </c>
      <c r="I19" s="32">
        <v>0.65605323656144399</v>
      </c>
      <c r="J19" s="32">
        <v>0.10343793284822</v>
      </c>
      <c r="K19" s="32">
        <f t="shared" si="10"/>
        <v>174.14947504396781</v>
      </c>
      <c r="L19" s="36">
        <v>2.4869539048000391E-2</v>
      </c>
      <c r="M19" s="36">
        <v>1.5809455866820563E-3</v>
      </c>
      <c r="N19" s="36">
        <v>8.4000362068394155E-5</v>
      </c>
      <c r="O19" s="52">
        <v>5.5202790834305104E-6</v>
      </c>
      <c r="P19" s="36">
        <v>1.3500063511909998E-6</v>
      </c>
      <c r="Q19" s="36" t="s">
        <v>211</v>
      </c>
      <c r="R19" s="36">
        <v>6.333927479863954E-6</v>
      </c>
      <c r="S19" s="56">
        <v>2.3992800000000001E-4</v>
      </c>
      <c r="T19" s="36">
        <f t="shared" si="0"/>
        <v>2.678761720966533E-2</v>
      </c>
      <c r="U19" s="36">
        <v>5.7066128805633772E-3</v>
      </c>
      <c r="V19" s="36">
        <v>9.4649321513307397E-4</v>
      </c>
      <c r="W19" s="36">
        <v>7.6431463000064219E-5</v>
      </c>
      <c r="X19" s="36">
        <v>3.2927982667788086E-6</v>
      </c>
      <c r="Y19" s="36">
        <v>1.7172000000000001E-7</v>
      </c>
      <c r="Z19" s="36" t="s">
        <v>211</v>
      </c>
      <c r="AA19" s="36">
        <v>2.7103224633817296E-5</v>
      </c>
      <c r="AB19" s="36">
        <v>1.5930000000000002E-6</v>
      </c>
      <c r="AC19" s="36">
        <f t="shared" si="1"/>
        <v>6.7616983015971119E-3</v>
      </c>
      <c r="AD19" s="32">
        <f t="shared" si="2"/>
        <v>97.132936530102612</v>
      </c>
      <c r="AE19" s="32">
        <f t="shared" si="3"/>
        <v>76.616908623927642</v>
      </c>
      <c r="AF19" s="32">
        <f t="shared" si="4"/>
        <v>2.3019913017188482</v>
      </c>
      <c r="AG19" s="32">
        <f t="shared" si="11"/>
        <v>1.1192608605858478E-3</v>
      </c>
      <c r="AH19" s="32">
        <f t="shared" si="5"/>
        <v>6.996658938165078E-3</v>
      </c>
      <c r="AI19" s="32">
        <f t="shared" si="6"/>
        <v>0</v>
      </c>
      <c r="AJ19" s="32">
        <f t="shared" si="7"/>
        <v>0.66428834568931805</v>
      </c>
      <c r="AK19" s="32">
        <f t="shared" si="8"/>
        <v>0.10991084684822</v>
      </c>
      <c r="AL19" s="32">
        <f t="shared" si="9"/>
        <v>176.83415156808539</v>
      </c>
    </row>
    <row r="20" spans="2:38" ht="18.75" customHeight="1">
      <c r="B20" s="11">
        <v>36160</v>
      </c>
      <c r="C20" s="31">
        <v>95.036381095335855</v>
      </c>
      <c r="D20" s="31">
        <v>79.39132348262055</v>
      </c>
      <c r="E20" s="31">
        <v>2.2826514789179426</v>
      </c>
      <c r="F20" s="31">
        <v>0.28893481245422342</v>
      </c>
      <c r="G20" s="31">
        <v>6.9144189066392197E-3</v>
      </c>
      <c r="H20" s="31" t="s">
        <v>211</v>
      </c>
      <c r="I20" s="31">
        <v>0.79471717958522825</v>
      </c>
      <c r="J20" s="31">
        <v>7.7703895359753999E-2</v>
      </c>
      <c r="K20" s="31">
        <f t="shared" si="10"/>
        <v>177.58969155072597</v>
      </c>
      <c r="L20" s="35">
        <v>2.2571430747804273E-2</v>
      </c>
      <c r="M20" s="35">
        <v>1.5321005598986632E-3</v>
      </c>
      <c r="N20" s="35">
        <v>7.9212300925802722E-5</v>
      </c>
      <c r="O20" s="51">
        <v>5.7329724911107371E-6</v>
      </c>
      <c r="P20" s="35">
        <v>1.123284619048E-6</v>
      </c>
      <c r="Q20" s="35" t="s">
        <v>211</v>
      </c>
      <c r="R20" s="35">
        <v>7.9508576286466855E-6</v>
      </c>
      <c r="S20" s="55">
        <v>1.6520266000000003E-4</v>
      </c>
      <c r="T20" s="35">
        <f t="shared" si="0"/>
        <v>2.4362753383367547E-2</v>
      </c>
      <c r="U20" s="35">
        <v>5.5176071842620474E-3</v>
      </c>
      <c r="V20" s="35">
        <v>1.0371955623133902E-3</v>
      </c>
      <c r="W20" s="35">
        <v>7.6491576618004602E-5</v>
      </c>
      <c r="X20" s="35">
        <v>3.8712000787854731E-6</v>
      </c>
      <c r="Y20" s="35">
        <v>2.2895999999999998E-7</v>
      </c>
      <c r="Z20" s="35" t="s">
        <v>211</v>
      </c>
      <c r="AA20" s="35">
        <v>3.2731921694169712E-5</v>
      </c>
      <c r="AB20" s="35">
        <v>1.2004950000000001E-6</v>
      </c>
      <c r="AC20" s="35">
        <f t="shared" si="1"/>
        <v>6.6693268999663971E-3</v>
      </c>
      <c r="AD20" s="31">
        <f t="shared" si="2"/>
        <v>97.244913804941049</v>
      </c>
      <c r="AE20" s="31">
        <f t="shared" si="3"/>
        <v>79.738710274187412</v>
      </c>
      <c r="AF20" s="31">
        <f t="shared" si="4"/>
        <v>2.3074262762732531</v>
      </c>
      <c r="AG20" s="31">
        <f t="shared" si="11"/>
        <v>1.2969419357558394E-3</v>
      </c>
      <c r="AH20" s="31">
        <f t="shared" si="5"/>
        <v>7.0107311021154204E-3</v>
      </c>
      <c r="AI20" s="31">
        <f t="shared" si="6"/>
        <v>0</v>
      </c>
      <c r="AJ20" s="31">
        <f t="shared" si="7"/>
        <v>0.80467006369080696</v>
      </c>
      <c r="AK20" s="31">
        <f t="shared" si="8"/>
        <v>8.2191709369754007E-2</v>
      </c>
      <c r="AL20" s="31">
        <f t="shared" si="9"/>
        <v>180.18621980150013</v>
      </c>
    </row>
    <row r="21" spans="2:38" ht="18.75" customHeight="1">
      <c r="B21" s="12">
        <v>36525</v>
      </c>
      <c r="C21" s="32">
        <v>95.055723448955519</v>
      </c>
      <c r="D21" s="32">
        <v>84.547209566394358</v>
      </c>
      <c r="E21" s="32">
        <v>2.3042643060930863</v>
      </c>
      <c r="F21" s="32">
        <v>0.38019601638793954</v>
      </c>
      <c r="G21" s="32">
        <v>6.4041468632853801E-3</v>
      </c>
      <c r="H21" s="32" t="s">
        <v>211</v>
      </c>
      <c r="I21" s="32">
        <v>0.76229839454268267</v>
      </c>
      <c r="J21" s="32">
        <v>7.8209579884993996E-2</v>
      </c>
      <c r="K21" s="32">
        <f t="shared" si="10"/>
        <v>182.75410944273392</v>
      </c>
      <c r="L21" s="36">
        <v>2.0461397672919327E-2</v>
      </c>
      <c r="M21" s="36">
        <v>1.4925356172304722E-3</v>
      </c>
      <c r="N21" s="36">
        <v>8.1941815379313798E-5</v>
      </c>
      <c r="O21" s="52">
        <v>6.9050096076395969E-6</v>
      </c>
      <c r="P21" s="36">
        <v>8.4581404425000001E-7</v>
      </c>
      <c r="Q21" s="36" t="s">
        <v>211</v>
      </c>
      <c r="R21" s="36">
        <v>7.6263185983561918E-6</v>
      </c>
      <c r="S21" s="56">
        <v>1.6610266000000002E-4</v>
      </c>
      <c r="T21" s="36">
        <f t="shared" si="0"/>
        <v>2.221735490777936E-2</v>
      </c>
      <c r="U21" s="36">
        <v>5.2692053592350695E-3</v>
      </c>
      <c r="V21" s="36">
        <v>1.1646938284230542E-3</v>
      </c>
      <c r="W21" s="36">
        <v>7.7204190549596272E-5</v>
      </c>
      <c r="X21" s="36">
        <v>5.3974449156241724E-6</v>
      </c>
      <c r="Y21" s="36">
        <v>2.7000000000000001E-7</v>
      </c>
      <c r="Z21" s="36" t="s">
        <v>211</v>
      </c>
      <c r="AA21" s="36">
        <v>3.1595331037141518E-5</v>
      </c>
      <c r="AB21" s="36">
        <v>1.2049950000000002E-6</v>
      </c>
      <c r="AC21" s="36">
        <f t="shared" si="1"/>
        <v>6.5495711491604857E-3</v>
      </c>
      <c r="AD21" s="32">
        <f t="shared" si="2"/>
        <v>97.13748158783055</v>
      </c>
      <c r="AE21" s="32">
        <f t="shared" si="3"/>
        <v>84.931601717695202</v>
      </c>
      <c r="AF21" s="32">
        <f t="shared" si="4"/>
        <v>2.3293197002613488</v>
      </c>
      <c r="AG21" s="32">
        <f t="shared" si="11"/>
        <v>1.7810638250469934E-3</v>
      </c>
      <c r="AH21" s="32">
        <f t="shared" si="5"/>
        <v>6.5057522143916304E-3</v>
      </c>
      <c r="AI21" s="32">
        <f t="shared" si="6"/>
        <v>0</v>
      </c>
      <c r="AJ21" s="32">
        <f t="shared" si="7"/>
        <v>0.77190446115670974</v>
      </c>
      <c r="AK21" s="32">
        <f t="shared" si="8"/>
        <v>8.2721234894993986E-2</v>
      </c>
      <c r="AL21" s="32">
        <f t="shared" si="9"/>
        <v>185.26131551787822</v>
      </c>
    </row>
    <row r="22" spans="2:38" ht="18.75" customHeight="1">
      <c r="B22" s="11">
        <v>36891</v>
      </c>
      <c r="C22" s="31">
        <v>90.42161246153924</v>
      </c>
      <c r="D22" s="31">
        <v>85.3384155783247</v>
      </c>
      <c r="E22" s="31">
        <v>2.4173908873324796</v>
      </c>
      <c r="F22" s="31">
        <v>0.86914083746337845</v>
      </c>
      <c r="G22" s="31">
        <v>6.0540100711202974E-3</v>
      </c>
      <c r="H22" s="31" t="s">
        <v>211</v>
      </c>
      <c r="I22" s="31">
        <v>0.72028191937862351</v>
      </c>
      <c r="J22" s="31">
        <v>6.6181726235244015E-2</v>
      </c>
      <c r="K22" s="31">
        <f t="shared" si="10"/>
        <v>178.96993658288142</v>
      </c>
      <c r="L22" s="35">
        <v>1.8338362223534781E-2</v>
      </c>
      <c r="M22" s="35">
        <v>1.3891087938563268E-3</v>
      </c>
      <c r="N22" s="35">
        <v>8.4628568342768766E-5</v>
      </c>
      <c r="O22" s="51">
        <v>1.449307905847284E-5</v>
      </c>
      <c r="P22" s="35">
        <v>5.9401008063799992E-7</v>
      </c>
      <c r="Q22" s="35" t="s">
        <v>211</v>
      </c>
      <c r="R22" s="35">
        <v>6.9615920979122613E-6</v>
      </c>
      <c r="S22" s="55">
        <v>1.2980266000000001E-4</v>
      </c>
      <c r="T22" s="35">
        <f t="shared" si="0"/>
        <v>1.99639509269709E-2</v>
      </c>
      <c r="U22" s="35">
        <v>4.6083826288732298E-3</v>
      </c>
      <c r="V22" s="35">
        <v>1.2346091822150644E-3</v>
      </c>
      <c r="W22" s="35">
        <v>8.0993966398464062E-5</v>
      </c>
      <c r="X22" s="35">
        <v>1.3009169923260513E-5</v>
      </c>
      <c r="Y22" s="35">
        <v>3.0456000000000002E-7</v>
      </c>
      <c r="Z22" s="35" t="s">
        <v>211</v>
      </c>
      <c r="AA22" s="35">
        <v>3.0373240461076847E-5</v>
      </c>
      <c r="AB22" s="35">
        <v>1.0234950000000001E-6</v>
      </c>
      <c r="AC22" s="35">
        <f t="shared" si="1"/>
        <v>5.9686962428710964E-3</v>
      </c>
      <c r="AD22" s="31">
        <f t="shared" si="2"/>
        <v>92.253369540531821</v>
      </c>
      <c r="AE22" s="31">
        <f t="shared" si="3"/>
        <v>85.741056834471195</v>
      </c>
      <c r="AF22" s="31">
        <f t="shared" si="4"/>
        <v>2.4436428035277911</v>
      </c>
      <c r="AG22" s="31">
        <f t="shared" si="11"/>
        <v>4.2390596135934537E-3</v>
      </c>
      <c r="AH22" s="31">
        <f t="shared" si="5"/>
        <v>6.1596192031362473E-3</v>
      </c>
      <c r="AI22" s="31">
        <f t="shared" si="6"/>
        <v>0</v>
      </c>
      <c r="AJ22" s="31">
        <f t="shared" si="7"/>
        <v>0.72950718483847221</v>
      </c>
      <c r="AK22" s="31">
        <f t="shared" si="8"/>
        <v>6.9731794245244019E-2</v>
      </c>
      <c r="AL22" s="31">
        <f t="shared" si="9"/>
        <v>181.24770683643123</v>
      </c>
    </row>
    <row r="23" spans="2:38" ht="18.75" customHeight="1">
      <c r="B23" s="12">
        <v>37256</v>
      </c>
      <c r="C23" s="32">
        <v>87.664006317628775</v>
      </c>
      <c r="D23" s="32">
        <v>84.408704228020511</v>
      </c>
      <c r="E23" s="32">
        <v>2.3583799605302729</v>
      </c>
      <c r="F23" s="32">
        <v>1.1851920510864253</v>
      </c>
      <c r="G23" s="32">
        <v>6.3215016937255902E-3</v>
      </c>
      <c r="H23" s="32" t="s">
        <v>211</v>
      </c>
      <c r="I23" s="32">
        <v>0.73355253558369815</v>
      </c>
      <c r="J23" s="32">
        <v>4.4942390677192003E-2</v>
      </c>
      <c r="K23" s="32">
        <f t="shared" si="10"/>
        <v>175.21590693413415</v>
      </c>
      <c r="L23" s="36">
        <v>1.6662030178971297E-2</v>
      </c>
      <c r="M23" s="36">
        <v>1.2899498833572453E-3</v>
      </c>
      <c r="N23" s="36">
        <v>8.3081523690284808E-5</v>
      </c>
      <c r="O23" s="52">
        <v>1.8598384762114477E-5</v>
      </c>
      <c r="P23" s="36">
        <v>4.607888330440826E-7</v>
      </c>
      <c r="Q23" s="36" t="s">
        <v>211</v>
      </c>
      <c r="R23" s="36">
        <v>7.079894688114374E-6</v>
      </c>
      <c r="S23" s="56">
        <v>6.5301879999999998E-5</v>
      </c>
      <c r="T23" s="36">
        <f t="shared" si="0"/>
        <v>1.8126502534302105E-2</v>
      </c>
      <c r="U23" s="36">
        <v>4.3154279907670432E-3</v>
      </c>
      <c r="V23" s="36">
        <v>1.2870785961589502E-3</v>
      </c>
      <c r="W23" s="36">
        <v>7.8990294295520517E-5</v>
      </c>
      <c r="X23" s="36">
        <v>1.8723708205666322E-5</v>
      </c>
      <c r="Y23" s="36">
        <v>1.9115902376208343E-7</v>
      </c>
      <c r="Z23" s="36" t="s">
        <v>211</v>
      </c>
      <c r="AA23" s="36">
        <v>3.08346059997415E-5</v>
      </c>
      <c r="AB23" s="36">
        <v>7.0041000000000006E-7</v>
      </c>
      <c r="AC23" s="36">
        <f t="shared" si="1"/>
        <v>5.7319467644506832E-3</v>
      </c>
      <c r="AD23" s="32">
        <f t="shared" si="2"/>
        <v>89.366554613351639</v>
      </c>
      <c r="AE23" s="32">
        <f t="shared" si="3"/>
        <v>84.824502396759812</v>
      </c>
      <c r="AF23" s="32">
        <f t="shared" si="4"/>
        <v>2.3839961063225954</v>
      </c>
      <c r="AG23" s="32">
        <f t="shared" si="11"/>
        <v>6.0446246643414258E-3</v>
      </c>
      <c r="AH23" s="32">
        <f t="shared" si="5"/>
        <v>6.3899868036327925E-3</v>
      </c>
      <c r="AI23" s="32">
        <f t="shared" si="6"/>
        <v>0</v>
      </c>
      <c r="AJ23" s="32">
        <f t="shared" si="7"/>
        <v>0.74291824553882402</v>
      </c>
      <c r="AK23" s="32">
        <f t="shared" si="8"/>
        <v>4.6783659857192003E-2</v>
      </c>
      <c r="AL23" s="32">
        <f t="shared" si="9"/>
        <v>177.37718963329806</v>
      </c>
    </row>
    <row r="24" spans="2:38" ht="18.75" customHeight="1">
      <c r="B24" s="11">
        <v>37621</v>
      </c>
      <c r="C24" s="31">
        <v>85.256608493758463</v>
      </c>
      <c r="D24" s="31">
        <v>84.852963736809784</v>
      </c>
      <c r="E24" s="31">
        <v>2.250276473276827</v>
      </c>
      <c r="F24" s="31">
        <v>1.4485680624389654</v>
      </c>
      <c r="G24" s="31">
        <v>3.9076287239074706E-2</v>
      </c>
      <c r="H24" s="31" t="s">
        <v>211</v>
      </c>
      <c r="I24" s="31">
        <v>0.76362562972513615</v>
      </c>
      <c r="J24" s="31">
        <v>2.5443349153512002E-2</v>
      </c>
      <c r="K24" s="31">
        <f t="shared" si="10"/>
        <v>173.18799396996278</v>
      </c>
      <c r="L24" s="35">
        <v>1.5513480470777207E-2</v>
      </c>
      <c r="M24" s="35">
        <v>1.2209922979948004E-3</v>
      </c>
      <c r="N24" s="35">
        <v>8.0311512541482886E-5</v>
      </c>
      <c r="O24" s="51">
        <v>2.1477132224423614E-5</v>
      </c>
      <c r="P24" s="35">
        <v>2.8750523907492681E-6</v>
      </c>
      <c r="Q24" s="35" t="s">
        <v>211</v>
      </c>
      <c r="R24" s="35">
        <v>7.2782339408013558E-6</v>
      </c>
      <c r="S24" s="55">
        <v>6.201880000000001E-6</v>
      </c>
      <c r="T24" s="35">
        <f t="shared" si="0"/>
        <v>1.6852616579869469E-2</v>
      </c>
      <c r="U24" s="35">
        <v>2.8312250425190024E-3</v>
      </c>
      <c r="V24" s="35">
        <v>1.350375352922659E-3</v>
      </c>
      <c r="W24" s="35">
        <v>7.5448112868762107E-5</v>
      </c>
      <c r="X24" s="35">
        <v>2.3897531525747083E-5</v>
      </c>
      <c r="Y24" s="35">
        <v>1.1580493744240922E-6</v>
      </c>
      <c r="Z24" s="35" t="s">
        <v>211</v>
      </c>
      <c r="AA24" s="35">
        <v>3.2126502739102176E-5</v>
      </c>
      <c r="AB24" s="35">
        <v>4.0491000000000004E-7</v>
      </c>
      <c r="AC24" s="35">
        <f t="shared" si="1"/>
        <v>4.314635501949696E-3</v>
      </c>
      <c r="AD24" s="31">
        <f t="shared" si="2"/>
        <v>86.488150568198563</v>
      </c>
      <c r="AE24" s="31">
        <f t="shared" si="3"/>
        <v>85.285900399430602</v>
      </c>
      <c r="AF24" s="31">
        <f t="shared" si="4"/>
        <v>2.274767798725255</v>
      </c>
      <c r="AG24" s="31">
        <f t="shared" si="11"/>
        <v>7.6583927002832211E-3</v>
      </c>
      <c r="AH24" s="31">
        <f t="shared" si="5"/>
        <v>3.9493262262421815E-2</v>
      </c>
      <c r="AI24" s="31">
        <f t="shared" si="6"/>
        <v>0</v>
      </c>
      <c r="AJ24" s="31">
        <f t="shared" si="7"/>
        <v>0.77338128338990864</v>
      </c>
      <c r="AK24" s="31">
        <f t="shared" si="8"/>
        <v>2.5719059333512002E-2</v>
      </c>
      <c r="AL24" s="31">
        <f t="shared" si="9"/>
        <v>174.89507076404055</v>
      </c>
    </row>
    <row r="25" spans="2:38" ht="18.75" customHeight="1">
      <c r="B25" s="12">
        <v>37986</v>
      </c>
      <c r="C25" s="32">
        <v>81.060975203306185</v>
      </c>
      <c r="D25" s="32">
        <v>82.867523695872649</v>
      </c>
      <c r="E25" s="32">
        <v>2.2371322604830062</v>
      </c>
      <c r="F25" s="32">
        <v>2.1203184913940425</v>
      </c>
      <c r="G25" s="32">
        <v>4.5078607131957951E-2</v>
      </c>
      <c r="H25" s="32" t="s">
        <v>211</v>
      </c>
      <c r="I25" s="32">
        <v>0.74122048740493796</v>
      </c>
      <c r="J25" s="32">
        <v>2.3548214108103999E-2</v>
      </c>
      <c r="K25" s="32">
        <f t="shared" si="10"/>
        <v>166.97547846830685</v>
      </c>
      <c r="L25" s="36">
        <v>1.4053930175629791E-2</v>
      </c>
      <c r="M25" s="36">
        <v>1.0866733935768866E-3</v>
      </c>
      <c r="N25" s="36">
        <v>7.9810028217651546E-5</v>
      </c>
      <c r="O25" s="52">
        <v>2.8518305038753141E-5</v>
      </c>
      <c r="P25" s="36">
        <v>2.9928653481265508E-6</v>
      </c>
      <c r="Q25" s="36" t="s">
        <v>211</v>
      </c>
      <c r="R25" s="36">
        <v>6.7604434633042596E-6</v>
      </c>
      <c r="S25" s="56">
        <v>5.0156000000000005E-7</v>
      </c>
      <c r="T25" s="36">
        <f t="shared" si="0"/>
        <v>1.5259186771274512E-2</v>
      </c>
      <c r="U25" s="36">
        <v>2.4863256065910397E-3</v>
      </c>
      <c r="V25" s="36">
        <v>1.357191746275694E-3</v>
      </c>
      <c r="W25" s="36">
        <v>7.4950116023621868E-5</v>
      </c>
      <c r="X25" s="36">
        <v>3.6038790680843393E-5</v>
      </c>
      <c r="Y25" s="36">
        <v>1.1498335702307447E-6</v>
      </c>
      <c r="Z25" s="36" t="s">
        <v>211</v>
      </c>
      <c r="AA25" s="36">
        <v>3.2301742648691351E-5</v>
      </c>
      <c r="AB25" s="36">
        <v>3.7617000000000001E-7</v>
      </c>
      <c r="AC25" s="36">
        <f t="shared" si="1"/>
        <v>3.9883340057901206E-3</v>
      </c>
      <c r="AD25" s="32">
        <f t="shared" si="2"/>
        <v>82.15324848846106</v>
      </c>
      <c r="AE25" s="32">
        <f t="shared" si="3"/>
        <v>83.299133671102226</v>
      </c>
      <c r="AF25" s="32">
        <f t="shared" si="4"/>
        <v>2.2614626457634865</v>
      </c>
      <c r="AG25" s="32">
        <f t="shared" si="11"/>
        <v>1.1452517248860161E-2</v>
      </c>
      <c r="AH25" s="32">
        <f t="shared" si="5"/>
        <v>4.5496079169589879E-2</v>
      </c>
      <c r="AI25" s="32">
        <f t="shared" si="6"/>
        <v>0</v>
      </c>
      <c r="AJ25" s="32">
        <f t="shared" si="7"/>
        <v>0.75101541780083059</v>
      </c>
      <c r="AK25" s="32">
        <f t="shared" si="8"/>
        <v>2.3672851768103999E-2</v>
      </c>
      <c r="AL25" s="32">
        <f t="shared" si="9"/>
        <v>168.54548167131418</v>
      </c>
    </row>
    <row r="26" spans="2:38" ht="18.75" customHeight="1">
      <c r="B26" s="11">
        <v>38352</v>
      </c>
      <c r="C26" s="31">
        <v>78.420081325744263</v>
      </c>
      <c r="D26" s="31">
        <v>85.242337475100072</v>
      </c>
      <c r="E26" s="31">
        <v>2.0877948765746401</v>
      </c>
      <c r="F26" s="31">
        <v>2.84853105813534</v>
      </c>
      <c r="G26" s="31">
        <v>0.12314943914794932</v>
      </c>
      <c r="H26" s="31" t="s">
        <v>211</v>
      </c>
      <c r="I26" s="31">
        <v>0.64869632887434137</v>
      </c>
      <c r="J26" s="31">
        <v>2.3556287910772002E-2</v>
      </c>
      <c r="K26" s="31">
        <f t="shared" si="10"/>
        <v>166.54561573335201</v>
      </c>
      <c r="L26" s="35">
        <v>1.3138624305003016E-2</v>
      </c>
      <c r="M26" s="35">
        <v>1.0762263721623255E-3</v>
      </c>
      <c r="N26" s="35">
        <v>7.1311827090082033E-5</v>
      </c>
      <c r="O26" s="51">
        <v>5.0009057438823217E-5</v>
      </c>
      <c r="P26" s="35">
        <v>6.994620589722154E-6</v>
      </c>
      <c r="Q26" s="35" t="s">
        <v>211</v>
      </c>
      <c r="R26" s="35">
        <v>5.9088097755029991E-6</v>
      </c>
      <c r="S26" s="55">
        <v>5.0158000000000007E-7</v>
      </c>
      <c r="T26" s="35">
        <f t="shared" si="0"/>
        <v>1.4349576572059469E-2</v>
      </c>
      <c r="U26" s="35">
        <v>2.2623927092678569E-3</v>
      </c>
      <c r="V26" s="35">
        <v>1.4439379376893124E-3</v>
      </c>
      <c r="W26" s="35">
        <v>7.0265028275453938E-5</v>
      </c>
      <c r="X26" s="35">
        <v>5.1185247071804983E-5</v>
      </c>
      <c r="Y26" s="35">
        <v>2.2896528104182915E-6</v>
      </c>
      <c r="Z26" s="35" t="s">
        <v>211</v>
      </c>
      <c r="AA26" s="35">
        <v>2.8232394187084632E-5</v>
      </c>
      <c r="AB26" s="35">
        <v>3.76185E-7</v>
      </c>
      <c r="AC26" s="35">
        <f t="shared" si="1"/>
        <v>3.8586791543019309E-3</v>
      </c>
      <c r="AD26" s="31">
        <f t="shared" si="2"/>
        <v>79.422739960731164</v>
      </c>
      <c r="AE26" s="31">
        <f t="shared" si="3"/>
        <v>85.699536639835557</v>
      </c>
      <c r="AF26" s="31">
        <f t="shared" si="4"/>
        <v>2.1105166506779773</v>
      </c>
      <c r="AG26" s="31">
        <f t="shared" si="11"/>
        <v>1.6503430063368466E-2</v>
      </c>
      <c r="AH26" s="31">
        <f t="shared" si="5"/>
        <v>0.12400662120019702</v>
      </c>
      <c r="AI26" s="31">
        <f t="shared" si="6"/>
        <v>0</v>
      </c>
      <c r="AJ26" s="31">
        <f t="shared" si="7"/>
        <v>0.65725730258648019</v>
      </c>
      <c r="AK26" s="31">
        <f t="shared" si="8"/>
        <v>2.3680930540771999E-2</v>
      </c>
      <c r="AL26" s="31">
        <f t="shared" si="9"/>
        <v>168.05424153563553</v>
      </c>
    </row>
    <row r="27" spans="2:38" ht="18.75" customHeight="1">
      <c r="B27" s="12">
        <v>38717</v>
      </c>
      <c r="C27" s="32">
        <v>72.57870267660067</v>
      </c>
      <c r="D27" s="32">
        <v>82.848327945926371</v>
      </c>
      <c r="E27" s="32">
        <v>2.2348707192205644</v>
      </c>
      <c r="F27" s="32">
        <v>5.6203523659421215</v>
      </c>
      <c r="G27" s="32">
        <v>0.15390011287689212</v>
      </c>
      <c r="H27" s="32">
        <v>0.17471504366940044</v>
      </c>
      <c r="I27" s="32">
        <v>0.57613860740022416</v>
      </c>
      <c r="J27" s="32">
        <v>2.4012999906472005E-2</v>
      </c>
      <c r="K27" s="32">
        <f t="shared" si="10"/>
        <v>158.5906681056006</v>
      </c>
      <c r="L27" s="36">
        <v>1.1786301425848947E-2</v>
      </c>
      <c r="M27" s="36">
        <v>9.8605400345703944E-4</v>
      </c>
      <c r="N27" s="36">
        <v>7.608075794887794E-5</v>
      </c>
      <c r="O27" s="52">
        <v>1.4413314486327487E-4</v>
      </c>
      <c r="P27" s="36">
        <v>9.4738299673787718E-6</v>
      </c>
      <c r="Q27" s="36">
        <v>4.509276411869652E-5</v>
      </c>
      <c r="R27" s="36">
        <v>5.2523739729532186E-6</v>
      </c>
      <c r="S27" s="56">
        <v>5.1136000000000005E-7</v>
      </c>
      <c r="T27" s="36">
        <f t="shared" si="0"/>
        <v>1.305289966017717E-2</v>
      </c>
      <c r="U27" s="36">
        <v>1.8866578276229623E-3</v>
      </c>
      <c r="V27" s="36">
        <v>1.4244433554541493E-3</v>
      </c>
      <c r="W27" s="36">
        <v>7.5191346913475383E-5</v>
      </c>
      <c r="X27" s="36">
        <v>1.0503574801515174E-4</v>
      </c>
      <c r="Y27" s="36">
        <v>3.5576867970460901E-6</v>
      </c>
      <c r="Z27" s="36">
        <v>5.5853515117553801E-7</v>
      </c>
      <c r="AA27" s="36">
        <v>2.5096010028222496E-5</v>
      </c>
      <c r="AB27" s="36">
        <v>3.8351999999999998E-7</v>
      </c>
      <c r="AC27" s="36">
        <f t="shared" si="1"/>
        <v>3.5209240299821833E-3</v>
      </c>
      <c r="AD27" s="32">
        <f t="shared" si="2"/>
        <v>73.435584244878541</v>
      </c>
      <c r="AE27" s="32">
        <f t="shared" si="3"/>
        <v>83.29746341593814</v>
      </c>
      <c r="AF27" s="32">
        <f t="shared" si="4"/>
        <v>2.259179759549502</v>
      </c>
      <c r="AG27" s="32">
        <f t="shared" si="11"/>
        <v>3.4903981530097092E-2</v>
      </c>
      <c r="AH27" s="32">
        <f t="shared" si="5"/>
        <v>0.15519714929159634</v>
      </c>
      <c r="AI27" s="32">
        <f t="shared" si="6"/>
        <v>0.17600880624741816</v>
      </c>
      <c r="AJ27" s="32">
        <f t="shared" si="7"/>
        <v>0.58374852773795827</v>
      </c>
      <c r="AK27" s="32">
        <f t="shared" si="8"/>
        <v>2.4140072866472004E-2</v>
      </c>
      <c r="AL27" s="32">
        <f t="shared" si="9"/>
        <v>159.96622595803973</v>
      </c>
    </row>
    <row r="28" spans="2:38" ht="18.75" customHeight="1">
      <c r="B28" s="11">
        <v>39082</v>
      </c>
      <c r="C28" s="31">
        <v>68.113994019814584</v>
      </c>
      <c r="D28" s="31">
        <v>83.126412588045966</v>
      </c>
      <c r="E28" s="31">
        <v>2.2856175361958484</v>
      </c>
      <c r="F28" s="31">
        <v>10.233661849048653</v>
      </c>
      <c r="G28" s="31">
        <v>0.3009876160812377</v>
      </c>
      <c r="H28" s="31">
        <v>0.2483747609381195</v>
      </c>
      <c r="I28" s="31">
        <v>0.56371468748988884</v>
      </c>
      <c r="J28" s="31">
        <v>2.4708787755728E-2</v>
      </c>
      <c r="K28" s="31">
        <f t="shared" si="10"/>
        <v>154.66380999632139</v>
      </c>
      <c r="L28" s="35">
        <v>1.0747812589958288E-2</v>
      </c>
      <c r="M28" s="35">
        <v>9.2034327486216179E-4</v>
      </c>
      <c r="N28" s="35">
        <v>7.8791057766380151E-5</v>
      </c>
      <c r="O28" s="51">
        <v>2.6119598950663856E-4</v>
      </c>
      <c r="P28" s="35">
        <v>1.8935739081334545E-5</v>
      </c>
      <c r="Q28" s="35">
        <v>6.4103836010898779E-5</v>
      </c>
      <c r="R28" s="35">
        <v>5.1292547708319543E-6</v>
      </c>
      <c r="S28" s="55">
        <v>5.2584000000000006E-7</v>
      </c>
      <c r="T28" s="35">
        <f t="shared" si="0"/>
        <v>1.2096837581956532E-2</v>
      </c>
      <c r="U28" s="35">
        <v>1.601359993288354E-3</v>
      </c>
      <c r="V28" s="35">
        <v>1.4876602805080177E-3</v>
      </c>
      <c r="W28" s="35">
        <v>7.6890774335537074E-5</v>
      </c>
      <c r="X28" s="35">
        <v>1.9694699470876976E-4</v>
      </c>
      <c r="Y28" s="35">
        <v>6.7280700715116481E-6</v>
      </c>
      <c r="Z28" s="35">
        <v>7.9401310691517287E-7</v>
      </c>
      <c r="AA28" s="35">
        <v>2.4507477329359372E-5</v>
      </c>
      <c r="AB28" s="35">
        <v>3.9437999999999996E-7</v>
      </c>
      <c r="AC28" s="35">
        <f t="shared" si="1"/>
        <v>3.3952819833484643E-3</v>
      </c>
      <c r="AD28" s="31">
        <f t="shared" si="2"/>
        <v>68.859894612563465</v>
      </c>
      <c r="AE28" s="31">
        <f t="shared" si="3"/>
        <v>83.592743933508899</v>
      </c>
      <c r="AF28" s="31">
        <f t="shared" si="4"/>
        <v>2.3105007633919978</v>
      </c>
      <c r="AG28" s="31">
        <f t="shared" si="11"/>
        <v>6.5220104160879352E-2</v>
      </c>
      <c r="AH28" s="31">
        <f t="shared" si="5"/>
        <v>0.30346597443958151</v>
      </c>
      <c r="AI28" s="31">
        <f t="shared" si="6"/>
        <v>0.25021397274425272</v>
      </c>
      <c r="AJ28" s="31">
        <f t="shared" si="7"/>
        <v>0.57114614710330869</v>
      </c>
      <c r="AK28" s="31">
        <f t="shared" si="8"/>
        <v>2.4839458995727998E-2</v>
      </c>
      <c r="AL28" s="31">
        <f t="shared" si="9"/>
        <v>155.97802496690812</v>
      </c>
    </row>
    <row r="29" spans="2:38" ht="18.75" customHeight="1">
      <c r="B29" s="12">
        <v>39447</v>
      </c>
      <c r="C29" s="32">
        <v>65.340875576557124</v>
      </c>
      <c r="D29" s="32">
        <v>82.580151950196722</v>
      </c>
      <c r="E29" s="32">
        <v>2.3528885182788017</v>
      </c>
      <c r="F29" s="32">
        <v>11.091206095453577</v>
      </c>
      <c r="G29" s="32">
        <v>0.59561011572265565</v>
      </c>
      <c r="H29" s="32">
        <v>0.32647520802427599</v>
      </c>
      <c r="I29" s="32">
        <v>0.59824410279461515</v>
      </c>
      <c r="J29" s="32">
        <v>2.3986269916628004E-2</v>
      </c>
      <c r="K29" s="32">
        <f t="shared" si="10"/>
        <v>151.81823174149082</v>
      </c>
      <c r="L29" s="36">
        <v>1.0148714292103385E-2</v>
      </c>
      <c r="M29" s="36">
        <v>8.37894428788401E-4</v>
      </c>
      <c r="N29" s="36">
        <v>8.0785449757787999E-5</v>
      </c>
      <c r="O29" s="52">
        <v>2.4461111874554475E-4</v>
      </c>
      <c r="P29" s="36">
        <v>3.6667517840378183E-5</v>
      </c>
      <c r="Q29" s="36">
        <v>8.7748316088013742E-5</v>
      </c>
      <c r="R29" s="36">
        <v>5.4373670306198298E-6</v>
      </c>
      <c r="S29" s="56">
        <v>5.1126000000000004E-7</v>
      </c>
      <c r="T29" s="36">
        <f t="shared" si="0"/>
        <v>1.1442369750354132E-2</v>
      </c>
      <c r="U29" s="36">
        <v>1.3912001917194775E-3</v>
      </c>
      <c r="V29" s="36">
        <v>1.702378225665685E-3</v>
      </c>
      <c r="W29" s="36">
        <v>7.9116039672338351E-5</v>
      </c>
      <c r="X29" s="36">
        <v>2.4036023900161565E-4</v>
      </c>
      <c r="Y29" s="36">
        <v>1.2376844862783144E-5</v>
      </c>
      <c r="Z29" s="36">
        <v>1.1087588138068216E-6</v>
      </c>
      <c r="AA29" s="36">
        <v>2.5979673433425459E-5</v>
      </c>
      <c r="AB29" s="36">
        <v>3.8344500000000003E-7</v>
      </c>
      <c r="AC29" s="36">
        <f t="shared" si="1"/>
        <v>3.4529034181691324E-3</v>
      </c>
      <c r="AD29" s="32">
        <f t="shared" si="2"/>
        <v>66.009171090992112</v>
      </c>
      <c r="AE29" s="32">
        <f t="shared" si="3"/>
        <v>83.108408022164809</v>
      </c>
      <c r="AF29" s="32">
        <f t="shared" si="4"/>
        <v>2.3784847343451032</v>
      </c>
      <c r="AG29" s="32">
        <f t="shared" si="11"/>
        <v>7.7742629191120086E-2</v>
      </c>
      <c r="AH29" s="32">
        <f t="shared" si="5"/>
        <v>0.6002151034377744</v>
      </c>
      <c r="AI29" s="32">
        <f t="shared" si="6"/>
        <v>0.32899932605299076</v>
      </c>
      <c r="AJ29" s="32">
        <f t="shared" si="7"/>
        <v>0.60612197965354142</v>
      </c>
      <c r="AK29" s="32">
        <f t="shared" si="8"/>
        <v>2.4113318026628004E-2</v>
      </c>
      <c r="AL29" s="32">
        <f t="shared" si="9"/>
        <v>153.13325620386405</v>
      </c>
    </row>
    <row r="30" spans="2:38" ht="18.75" customHeight="1">
      <c r="B30" s="11">
        <v>39813</v>
      </c>
      <c r="C30" s="31">
        <v>62.519193186465749</v>
      </c>
      <c r="D30" s="31">
        <v>84.490302614155112</v>
      </c>
      <c r="E30" s="31">
        <v>2.3796110608979704</v>
      </c>
      <c r="F30" s="31">
        <v>9.0052573324885614</v>
      </c>
      <c r="G30" s="31">
        <v>1.0209086022033691</v>
      </c>
      <c r="H30" s="31">
        <v>0.39913159575339702</v>
      </c>
      <c r="I30" s="31">
        <v>0.63022531464942844</v>
      </c>
      <c r="J30" s="31">
        <v>2.8402132012627999E-2</v>
      </c>
      <c r="K30" s="31">
        <f t="shared" si="10"/>
        <v>151.46777450613766</v>
      </c>
      <c r="L30" s="35">
        <v>9.2410107280861201E-3</v>
      </c>
      <c r="M30" s="35">
        <v>7.6387650675849598E-4</v>
      </c>
      <c r="N30" s="35">
        <v>8.2587202628703449E-5</v>
      </c>
      <c r="O30" s="51">
        <v>2.5007606778159491E-4</v>
      </c>
      <c r="P30" s="35">
        <v>6.3210665930285619E-5</v>
      </c>
      <c r="Q30" s="35">
        <v>1.1142371387570916E-4</v>
      </c>
      <c r="R30" s="35">
        <v>5.7098473211669849E-6</v>
      </c>
      <c r="S30" s="55">
        <v>6.0206000000000009E-7</v>
      </c>
      <c r="T30" s="35">
        <f t="shared" si="0"/>
        <v>1.0518496792382079E-2</v>
      </c>
      <c r="U30" s="35">
        <v>1.1023052446474109E-3</v>
      </c>
      <c r="V30" s="35">
        <v>2.0738063784781348E-3</v>
      </c>
      <c r="W30" s="35">
        <v>8.0015544166752985E-5</v>
      </c>
      <c r="X30" s="35">
        <v>2.2316431784271816E-4</v>
      </c>
      <c r="Y30" s="35">
        <v>2.0100339830129952E-5</v>
      </c>
      <c r="Z30" s="35">
        <v>1.455286637525754E-6</v>
      </c>
      <c r="AA30" s="35">
        <v>2.7281797063099884E-5</v>
      </c>
      <c r="AB30" s="35">
        <v>4.5154500000000006E-7</v>
      </c>
      <c r="AC30" s="35">
        <f t="shared" si="1"/>
        <v>3.5285804536657728E-3</v>
      </c>
      <c r="AD30" s="31">
        <f t="shared" si="2"/>
        <v>63.078705417572827</v>
      </c>
      <c r="AE30" s="31">
        <f t="shared" si="3"/>
        <v>85.127393827610547</v>
      </c>
      <c r="AF30" s="31">
        <f t="shared" si="4"/>
        <v>2.4055203731253805</v>
      </c>
      <c r="AG30" s="31">
        <f t="shared" si="11"/>
        <v>7.2754868411669893E-2</v>
      </c>
      <c r="AH30" s="31">
        <f t="shared" si="5"/>
        <v>1.028478770121005</v>
      </c>
      <c r="AI30" s="31">
        <f t="shared" si="6"/>
        <v>0.40235086401827241</v>
      </c>
      <c r="AJ30" s="31">
        <f t="shared" si="7"/>
        <v>0.63849803635726143</v>
      </c>
      <c r="AK30" s="31">
        <f t="shared" si="8"/>
        <v>2.8551743922627999E-2</v>
      </c>
      <c r="AL30" s="31">
        <f t="shared" si="9"/>
        <v>152.78225390113957</v>
      </c>
    </row>
    <row r="31" spans="2:38" ht="18.75" customHeight="1">
      <c r="B31" s="12">
        <v>40178</v>
      </c>
      <c r="C31" s="32">
        <v>60.745111742711934</v>
      </c>
      <c r="D31" s="32">
        <v>85.181050495798402</v>
      </c>
      <c r="E31" s="32">
        <v>2.2379694393643539</v>
      </c>
      <c r="F31" s="32">
        <v>8.1456602786934198</v>
      </c>
      <c r="G31" s="32">
        <v>1.5557889079132083</v>
      </c>
      <c r="H31" s="32">
        <v>0.47224455426025241</v>
      </c>
      <c r="I31" s="32">
        <v>0.53786219576506522</v>
      </c>
      <c r="J31" s="32">
        <v>3.0292446750328002E-2</v>
      </c>
      <c r="K31" s="32">
        <f t="shared" si="10"/>
        <v>150.76031978256353</v>
      </c>
      <c r="L31" s="36">
        <v>8.8285484822867195E-3</v>
      </c>
      <c r="M31" s="36">
        <v>7.3331209446001887E-4</v>
      </c>
      <c r="N31" s="36">
        <v>7.5780372753704269E-5</v>
      </c>
      <c r="O31" s="52">
        <v>3.1018829311602557E-4</v>
      </c>
      <c r="P31" s="36">
        <v>9.5477158314986128E-5</v>
      </c>
      <c r="Q31" s="36">
        <v>1.3476869685258766E-4</v>
      </c>
      <c r="R31" s="36">
        <v>4.9306512719037113E-6</v>
      </c>
      <c r="S31" s="56">
        <v>6.4348000000000004E-7</v>
      </c>
      <c r="T31" s="36">
        <f t="shared" si="0"/>
        <v>1.0183649229055946E-2</v>
      </c>
      <c r="U31" s="36">
        <v>9.3373574335968933E-4</v>
      </c>
      <c r="V31" s="36">
        <v>2.3715526901820477E-3</v>
      </c>
      <c r="W31" s="36">
        <v>7.5253694572076469E-5</v>
      </c>
      <c r="X31" s="36">
        <v>2.1487915169690315E-4</v>
      </c>
      <c r="Y31" s="36">
        <v>2.9745841503417008E-5</v>
      </c>
      <c r="Z31" s="36">
        <v>1.7929359803289542E-6</v>
      </c>
      <c r="AA31" s="36">
        <v>2.3558473320076449E-5</v>
      </c>
      <c r="AB31" s="36">
        <v>4.8261E-7</v>
      </c>
      <c r="AC31" s="36">
        <f t="shared" si="1"/>
        <v>3.6510011406145396E-3</v>
      </c>
      <c r="AD31" s="32">
        <f t="shared" si="2"/>
        <v>61.244078706290288</v>
      </c>
      <c r="AE31" s="32">
        <f t="shared" si="3"/>
        <v>85.906105999834153</v>
      </c>
      <c r="AF31" s="32">
        <f t="shared" si="4"/>
        <v>2.2622895496656752</v>
      </c>
      <c r="AG31" s="32">
        <f t="shared" si="11"/>
        <v>7.1788694533577779E-2</v>
      </c>
      <c r="AH31" s="32">
        <f t="shared" si="5"/>
        <v>1.5670400976391012</v>
      </c>
      <c r="AI31" s="32">
        <f t="shared" si="6"/>
        <v>0.47614806660370512</v>
      </c>
      <c r="AJ31" s="32">
        <f t="shared" si="7"/>
        <v>0.54500588709624564</v>
      </c>
      <c r="AK31" s="32">
        <f t="shared" si="8"/>
        <v>3.0452351530328003E-2</v>
      </c>
      <c r="AL31" s="32">
        <f t="shared" si="9"/>
        <v>152.10290935319307</v>
      </c>
    </row>
    <row r="32" spans="2:38" ht="18.75" customHeight="1">
      <c r="B32" s="11">
        <v>40543</v>
      </c>
      <c r="C32" s="31">
        <v>58.013603595279214</v>
      </c>
      <c r="D32" s="31">
        <v>89.100823270621021</v>
      </c>
      <c r="E32" s="31">
        <v>2.2274025547883474</v>
      </c>
      <c r="F32" s="31">
        <v>8.5987805441725875</v>
      </c>
      <c r="G32" s="31">
        <v>1.425695797477722</v>
      </c>
      <c r="H32" s="31">
        <v>0.49037705078125043</v>
      </c>
      <c r="I32" s="31">
        <v>0.49319082887756527</v>
      </c>
      <c r="J32" s="31">
        <v>2.9633233389672005E-2</v>
      </c>
      <c r="K32" s="31">
        <f t="shared" si="10"/>
        <v>151.78072633121479</v>
      </c>
      <c r="L32" s="35">
        <v>8.0631996133827023E-3</v>
      </c>
      <c r="M32" s="35">
        <v>7.5272405488129219E-4</v>
      </c>
      <c r="N32" s="35">
        <v>7.4694581605222994E-5</v>
      </c>
      <c r="O32" s="51">
        <v>3.6803818919736264E-4</v>
      </c>
      <c r="P32" s="35">
        <v>8.6734192469627055E-5</v>
      </c>
      <c r="Q32" s="35">
        <v>1.4257163025039693E-4</v>
      </c>
      <c r="R32" s="35">
        <v>4.4769639891447759E-6</v>
      </c>
      <c r="S32" s="55">
        <v>6.3004000000000005E-7</v>
      </c>
      <c r="T32" s="35">
        <f t="shared" si="0"/>
        <v>9.4930692657757467E-3</v>
      </c>
      <c r="U32" s="35">
        <v>7.7338349981897038E-4</v>
      </c>
      <c r="V32" s="35">
        <v>2.7748499032287043E-3</v>
      </c>
      <c r="W32" s="35">
        <v>7.49487538539515E-5</v>
      </c>
      <c r="X32" s="35">
        <v>2.3935067644933301E-4</v>
      </c>
      <c r="Y32" s="35">
        <v>2.6977501145467812E-5</v>
      </c>
      <c r="Z32" s="35">
        <v>1.9360889957392476E-6</v>
      </c>
      <c r="AA32" s="35">
        <v>2.1390801153069636E-5</v>
      </c>
      <c r="AB32" s="35">
        <v>4.7253000000000006E-7</v>
      </c>
      <c r="AC32" s="35">
        <f t="shared" si="1"/>
        <v>3.9133097546452354E-3</v>
      </c>
      <c r="AD32" s="31">
        <f t="shared" si="2"/>
        <v>58.445651868559835</v>
      </c>
      <c r="AE32" s="31">
        <f t="shared" si="3"/>
        <v>89.946546643155202</v>
      </c>
      <c r="AF32" s="31">
        <f t="shared" si="4"/>
        <v>2.2516046479769551</v>
      </c>
      <c r="AG32" s="31">
        <f t="shared" si="11"/>
        <v>8.0527456311835305E-2</v>
      </c>
      <c r="AH32" s="31">
        <f t="shared" si="5"/>
        <v>1.4359034476308121</v>
      </c>
      <c r="AI32" s="31">
        <f t="shared" si="6"/>
        <v>0.49451829605824066</v>
      </c>
      <c r="AJ32" s="31">
        <f t="shared" si="7"/>
        <v>0.49967721172090862</v>
      </c>
      <c r="AK32" s="31">
        <f t="shared" si="8"/>
        <v>2.9789798329672008E-2</v>
      </c>
      <c r="AL32" s="31">
        <f t="shared" si="9"/>
        <v>153.18421936974346</v>
      </c>
    </row>
    <row r="33" spans="2:38" ht="18.75" customHeight="1">
      <c r="B33" s="12">
        <v>40908</v>
      </c>
      <c r="C33" s="32">
        <v>57.683102834321076</v>
      </c>
      <c r="D33" s="32">
        <v>91.303066088060206</v>
      </c>
      <c r="E33" s="32">
        <v>2.2528185878971394</v>
      </c>
      <c r="F33" s="32">
        <v>8.2972759621398726</v>
      </c>
      <c r="G33" s="32">
        <v>1.5441675519103999</v>
      </c>
      <c r="H33" s="32">
        <v>0.49059358423996047</v>
      </c>
      <c r="I33" s="32">
        <v>0.4818177090061031</v>
      </c>
      <c r="J33" s="32">
        <v>3.2609448921300001E-2</v>
      </c>
      <c r="K33" s="32">
        <f t="shared" si="10"/>
        <v>153.7881758043562</v>
      </c>
      <c r="L33" s="36">
        <v>7.7686823726624572E-3</v>
      </c>
      <c r="M33" s="36">
        <v>8.0337197530148431E-4</v>
      </c>
      <c r="N33" s="36">
        <v>7.6144556247673446E-5</v>
      </c>
      <c r="O33" s="52">
        <v>3.7351543486487929E-4</v>
      </c>
      <c r="P33" s="36">
        <v>9.4039805519608127E-5</v>
      </c>
      <c r="Q33" s="36">
        <v>1.4704098818665696E-4</v>
      </c>
      <c r="R33" s="36">
        <v>4.3649078043972274E-6</v>
      </c>
      <c r="S33" s="56">
        <v>6.9192000000000002E-7</v>
      </c>
      <c r="T33" s="36">
        <f t="shared" si="0"/>
        <v>9.2678519605871573E-3</v>
      </c>
      <c r="U33" s="36">
        <v>6.895815641881788E-4</v>
      </c>
      <c r="V33" s="36">
        <v>3.1339596678506085E-3</v>
      </c>
      <c r="W33" s="36">
        <v>7.5812057300987697E-5</v>
      </c>
      <c r="X33" s="36">
        <v>2.4369714759721713E-4</v>
      </c>
      <c r="Y33" s="36">
        <v>2.8676096488191895E-5</v>
      </c>
      <c r="Z33" s="36">
        <v>2.0016751182698672E-6</v>
      </c>
      <c r="AA33" s="36">
        <v>2.0855122059803036E-5</v>
      </c>
      <c r="AB33" s="36">
        <v>5.1893999999999996E-7</v>
      </c>
      <c r="AC33" s="36">
        <f t="shared" si="1"/>
        <v>4.1951022706032568E-3</v>
      </c>
      <c r="AD33" s="32">
        <f t="shared" si="2"/>
        <v>58.082815199765719</v>
      </c>
      <c r="AE33" s="32">
        <f t="shared" si="3"/>
        <v>92.257070368462223</v>
      </c>
      <c r="AF33" s="32">
        <f t="shared" si="4"/>
        <v>2.2773141948790254</v>
      </c>
      <c r="AG33" s="32">
        <f t="shared" si="11"/>
        <v>8.1959635855592697E-2</v>
      </c>
      <c r="AH33" s="32">
        <f t="shared" si="5"/>
        <v>1.5550640238018714</v>
      </c>
      <c r="AI33" s="32">
        <f t="shared" si="6"/>
        <v>0.49486610812987131</v>
      </c>
      <c r="AJ33" s="32">
        <f t="shared" si="7"/>
        <v>0.48814165807503435</v>
      </c>
      <c r="AK33" s="32">
        <f t="shared" si="8"/>
        <v>3.2781391041299998E-2</v>
      </c>
      <c r="AL33" s="32">
        <f t="shared" si="9"/>
        <v>155.27001258001062</v>
      </c>
    </row>
    <row r="34" spans="2:38" ht="18.75" customHeight="1">
      <c r="B34" s="11">
        <v>41274</v>
      </c>
      <c r="C34" s="31">
        <v>54.388475418640866</v>
      </c>
      <c r="D34" s="31">
        <v>93.156775605986908</v>
      </c>
      <c r="E34" s="31">
        <v>2.1456322608745069</v>
      </c>
      <c r="F34" s="31">
        <v>8.6482918705647194</v>
      </c>
      <c r="G34" s="31">
        <v>1.5410308310483063</v>
      </c>
      <c r="H34" s="31">
        <v>0.49592587525558546</v>
      </c>
      <c r="I34" s="31">
        <v>0.5186851220250055</v>
      </c>
      <c r="J34" s="31">
        <v>3.3483578837445599E-2</v>
      </c>
      <c r="K34" s="31">
        <f t="shared" si="10"/>
        <v>152.28000869266859</v>
      </c>
      <c r="L34" s="35">
        <v>7.1222338269239308E-3</v>
      </c>
      <c r="M34" s="35">
        <v>8.4625909479050566E-4</v>
      </c>
      <c r="N34" s="35">
        <v>7.3110777928407289E-5</v>
      </c>
      <c r="O34" s="51">
        <v>3.9669230869525683E-4</v>
      </c>
      <c r="P34" s="35">
        <v>9.4782262165641519E-5</v>
      </c>
      <c r="Q34" s="35">
        <v>1.5641573242893407E-4</v>
      </c>
      <c r="R34" s="35">
        <v>4.6970648108893765E-6</v>
      </c>
      <c r="S34" s="55">
        <v>7.1465999999999997E-7</v>
      </c>
      <c r="T34" s="35">
        <f t="shared" si="0"/>
        <v>8.6949057277435644E-3</v>
      </c>
      <c r="U34" s="35">
        <v>5.8758724315530967E-4</v>
      </c>
      <c r="V34" s="35">
        <v>3.4924798288956662E-3</v>
      </c>
      <c r="W34" s="35">
        <v>7.2246528366215105E-5</v>
      </c>
      <c r="X34" s="35">
        <v>2.6939156081529254E-4</v>
      </c>
      <c r="Y34" s="35">
        <v>2.8309311875686436E-5</v>
      </c>
      <c r="Z34" s="35">
        <v>1.9074172020008691E-6</v>
      </c>
      <c r="AA34" s="35">
        <v>2.2442368267834494E-5</v>
      </c>
      <c r="AB34" s="35">
        <v>5.3599500000000011E-7</v>
      </c>
      <c r="AC34" s="35">
        <f t="shared" si="1"/>
        <v>4.4749002535780062E-3</v>
      </c>
      <c r="AD34" s="31">
        <f t="shared" si="2"/>
        <v>54.741632262774246</v>
      </c>
      <c r="AE34" s="31">
        <f t="shared" si="3"/>
        <v>94.218691072367577</v>
      </c>
      <c r="AF34" s="31">
        <f t="shared" si="4"/>
        <v>2.1689894957758491</v>
      </c>
      <c r="AG34" s="31">
        <f t="shared" si="11"/>
        <v>9.0195992840338593E-2</v>
      </c>
      <c r="AH34" s="31">
        <f t="shared" si="5"/>
        <v>1.5518365625414019</v>
      </c>
      <c r="AI34" s="31">
        <f t="shared" si="6"/>
        <v>0.50040467889250506</v>
      </c>
      <c r="AJ34" s="31">
        <f t="shared" si="7"/>
        <v>0.52549037438909241</v>
      </c>
      <c r="AK34" s="31">
        <f t="shared" si="8"/>
        <v>3.3661171847445596E-2</v>
      </c>
      <c r="AL34" s="31">
        <f t="shared" si="9"/>
        <v>153.83090161142846</v>
      </c>
    </row>
    <row r="35" spans="2:38" ht="18.75" customHeight="1">
      <c r="B35" s="12">
        <v>41639</v>
      </c>
      <c r="C35" s="32">
        <v>54.322824398088841</v>
      </c>
      <c r="D35" s="32">
        <v>97.587647690234277</v>
      </c>
      <c r="E35" s="32">
        <v>1.9390507445581542</v>
      </c>
      <c r="F35" s="32">
        <v>7.8553431440688284</v>
      </c>
      <c r="G35" s="32">
        <v>1.5118692703318735</v>
      </c>
      <c r="H35" s="32">
        <v>0.41336711725616448</v>
      </c>
      <c r="I35" s="32">
        <v>0.51577310475233717</v>
      </c>
      <c r="J35" s="32">
        <v>3.2960779954455302E-2</v>
      </c>
      <c r="K35" s="32">
        <f t="shared" si="10"/>
        <v>156.32349310517611</v>
      </c>
      <c r="L35" s="36">
        <v>6.9809878836420113E-3</v>
      </c>
      <c r="M35" s="36">
        <v>9.4779094696911727E-4</v>
      </c>
      <c r="N35" s="36">
        <v>7.1203541710921375E-5</v>
      </c>
      <c r="O35" s="52">
        <v>3.8120414859731631E-4</v>
      </c>
      <c r="P35" s="36">
        <v>9.3253021319978982E-5</v>
      </c>
      <c r="Q35" s="36">
        <v>1.34191236270154E-4</v>
      </c>
      <c r="R35" s="36">
        <v>4.7890023255487792E-6</v>
      </c>
      <c r="S35" s="56">
        <v>7.0584000000000013E-7</v>
      </c>
      <c r="T35" s="36">
        <f t="shared" si="0"/>
        <v>8.6141256208350486E-3</v>
      </c>
      <c r="U35" s="36">
        <v>5.2832208510022701E-4</v>
      </c>
      <c r="V35" s="36">
        <v>3.8615612098324703E-3</v>
      </c>
      <c r="W35" s="36">
        <v>6.5277509203310653E-5</v>
      </c>
      <c r="X35" s="36">
        <v>2.4896993370958326E-4</v>
      </c>
      <c r="Y35" s="36">
        <v>2.7350435941278685E-5</v>
      </c>
      <c r="Z35" s="36">
        <v>1.6263071230178249E-6</v>
      </c>
      <c r="AA35" s="36">
        <v>2.2315730623214245E-5</v>
      </c>
      <c r="AB35" s="36">
        <v>5.2938000000000005E-7</v>
      </c>
      <c r="AC35" s="36">
        <f t="shared" si="1"/>
        <v>4.7559525915331019E-3</v>
      </c>
      <c r="AD35" s="32">
        <f t="shared" si="2"/>
        <v>54.654789076539757</v>
      </c>
      <c r="AE35" s="32">
        <f t="shared" si="3"/>
        <v>98.762087704438571</v>
      </c>
      <c r="AF35" s="32">
        <f t="shared" si="4"/>
        <v>1.9602835308435138</v>
      </c>
      <c r="AG35" s="32">
        <f t="shared" si="11"/>
        <v>8.3723143960388713E-2</v>
      </c>
      <c r="AH35" s="32">
        <f t="shared" si="5"/>
        <v>1.5223510257753741</v>
      </c>
      <c r="AI35" s="32">
        <f t="shared" si="6"/>
        <v>0.41720653768557764</v>
      </c>
      <c r="AJ35" s="32">
        <f t="shared" si="7"/>
        <v>0.52254291753619375</v>
      </c>
      <c r="AK35" s="32">
        <f t="shared" si="8"/>
        <v>3.3136181194455307E-2</v>
      </c>
      <c r="AL35" s="32">
        <f t="shared" si="9"/>
        <v>157.95612011797385</v>
      </c>
    </row>
    <row r="36" spans="2:38" ht="18.75" customHeight="1">
      <c r="B36" s="11">
        <v>42004</v>
      </c>
      <c r="C36" s="31">
        <v>54.582711808030169</v>
      </c>
      <c r="D36" s="31">
        <v>98.594106881603665</v>
      </c>
      <c r="E36" s="31">
        <v>2.0187654193025972</v>
      </c>
      <c r="F36" s="31">
        <v>8.1862568448213935</v>
      </c>
      <c r="G36" s="31">
        <v>1.407665547373171</v>
      </c>
      <c r="H36" s="31">
        <v>0.41795379815673811</v>
      </c>
      <c r="I36" s="31">
        <v>0.49739876173463643</v>
      </c>
      <c r="J36" s="31">
        <v>3.2029961545225208E-2</v>
      </c>
      <c r="K36" s="31">
        <f t="shared" si="10"/>
        <v>157.55063217774619</v>
      </c>
      <c r="L36" s="35">
        <v>6.8667811457550423E-3</v>
      </c>
      <c r="M36" s="35">
        <v>1.0776438541076007E-3</v>
      </c>
      <c r="N36" s="35">
        <v>7.3889057048466832E-5</v>
      </c>
      <c r="O36" s="51">
        <v>3.9841819463510821E-4</v>
      </c>
      <c r="P36" s="35">
        <v>8.7126451363976501E-5</v>
      </c>
      <c r="Q36" s="35">
        <v>1.3714979792880158E-4</v>
      </c>
      <c r="R36" s="35">
        <v>4.5650525706095302E-6</v>
      </c>
      <c r="S36" s="55">
        <v>6.8446000000000013E-7</v>
      </c>
      <c r="T36" s="35">
        <f t="shared" si="0"/>
        <v>8.6462580134096054E-3</v>
      </c>
      <c r="U36" s="35">
        <v>4.834510150951663E-4</v>
      </c>
      <c r="V36" s="35">
        <v>4.0376690095413684E-3</v>
      </c>
      <c r="W36" s="35">
        <v>6.7918365827836498E-5</v>
      </c>
      <c r="X36" s="35">
        <v>2.6610897648446851E-4</v>
      </c>
      <c r="Y36" s="35">
        <v>2.5074366234682857E-5</v>
      </c>
      <c r="Z36" s="35">
        <v>1.6827895100337963E-6</v>
      </c>
      <c r="AA36" s="35">
        <v>2.156513065418634E-5</v>
      </c>
      <c r="AB36" s="35">
        <v>5.133450000000001E-7</v>
      </c>
      <c r="AC36" s="35">
        <f t="shared" si="1"/>
        <v>4.9039829983477433E-3</v>
      </c>
      <c r="AD36" s="31">
        <f t="shared" si="2"/>
        <v>54.898449739172406</v>
      </c>
      <c r="AE36" s="31">
        <f t="shared" si="3"/>
        <v>99.824273342799685</v>
      </c>
      <c r="AF36" s="31">
        <f t="shared" si="4"/>
        <v>2.0408523187455043</v>
      </c>
      <c r="AG36" s="31">
        <f t="shared" si="11"/>
        <v>8.9260929858249322E-2</v>
      </c>
      <c r="AH36" s="31">
        <f t="shared" si="5"/>
        <v>1.417315869795206</v>
      </c>
      <c r="AI36" s="31">
        <f t="shared" si="6"/>
        <v>0.42188401437894824</v>
      </c>
      <c r="AJ36" s="31">
        <f t="shared" si="7"/>
        <v>0.50393929698384921</v>
      </c>
      <c r="AK36" s="31">
        <f t="shared" si="8"/>
        <v>3.2200049855225205E-2</v>
      </c>
      <c r="AL36" s="31">
        <f t="shared" si="9"/>
        <v>159.22817556158907</v>
      </c>
    </row>
    <row r="37" spans="2:38" ht="18.75" customHeight="1">
      <c r="B37" s="12">
        <v>42369</v>
      </c>
      <c r="C37" s="32">
        <v>53.500352475635019</v>
      </c>
      <c r="D37" s="32">
        <v>102.80890382009601</v>
      </c>
      <c r="E37" s="32">
        <v>2.0414416854933659</v>
      </c>
      <c r="F37" s="32">
        <v>7.5909752247968934</v>
      </c>
      <c r="G37" s="32">
        <v>1.2609219540270571</v>
      </c>
      <c r="H37" s="32">
        <v>0.41396834160000001</v>
      </c>
      <c r="I37" s="32">
        <v>9.7453205661473408E-3</v>
      </c>
      <c r="J37" s="32">
        <v>3.18212920405E-2</v>
      </c>
      <c r="K37" s="32">
        <f t="shared" si="10"/>
        <v>160.06715488945807</v>
      </c>
      <c r="L37" s="36">
        <v>6.5089709831109375E-3</v>
      </c>
      <c r="M37" s="36">
        <v>1.2998600677661606E-3</v>
      </c>
      <c r="N37" s="36">
        <v>7.8588736837004362E-5</v>
      </c>
      <c r="O37" s="52">
        <v>3.7498508279397192E-4</v>
      </c>
      <c r="P37" s="36">
        <v>7.7508341870016634E-5</v>
      </c>
      <c r="Q37" s="36">
        <v>1.3459847334150796E-4</v>
      </c>
      <c r="R37" s="36">
        <v>3.0039301851520622E-8</v>
      </c>
      <c r="S37" s="56">
        <v>6.8036000000000004E-7</v>
      </c>
      <c r="T37" s="36">
        <f t="shared" si="0"/>
        <v>8.475222085021451E-3</v>
      </c>
      <c r="U37" s="36">
        <v>4.238265165805865E-4</v>
      </c>
      <c r="V37" s="36">
        <v>4.3896740928880806E-3</v>
      </c>
      <c r="W37" s="36">
        <v>6.8701191009032936E-5</v>
      </c>
      <c r="X37" s="36">
        <v>2.5476892664507545E-4</v>
      </c>
      <c r="Y37" s="36">
        <v>2.176636978262751E-5</v>
      </c>
      <c r="Z37" s="36">
        <v>1.702222950473033E-6</v>
      </c>
      <c r="AA37" s="36">
        <v>1.7279824239314617E-7</v>
      </c>
      <c r="AB37" s="36">
        <v>5.1027000000000003E-7</v>
      </c>
      <c r="AC37" s="36">
        <f t="shared" si="1"/>
        <v>5.1611223880982703E-3</v>
      </c>
      <c r="AD37" s="32">
        <f t="shared" si="2"/>
        <v>53.78937705215381</v>
      </c>
      <c r="AE37" s="32">
        <f t="shared" si="3"/>
        <v>104.14952320147081</v>
      </c>
      <c r="AF37" s="32">
        <f t="shared" si="4"/>
        <v>2.0638793588349826</v>
      </c>
      <c r="AG37" s="32">
        <f t="shared" si="11"/>
        <v>8.5295767210081794E-2</v>
      </c>
      <c r="AH37" s="32">
        <f t="shared" si="5"/>
        <v>1.2693460407690305</v>
      </c>
      <c r="AI37" s="32">
        <f t="shared" si="6"/>
        <v>0.41784056587277868</v>
      </c>
      <c r="AJ37" s="32">
        <f t="shared" si="7"/>
        <v>9.7975654249267859E-3</v>
      </c>
      <c r="AK37" s="32">
        <f t="shared" si="8"/>
        <v>3.1990361500499997E-2</v>
      </c>
      <c r="AL37" s="32">
        <f t="shared" si="9"/>
        <v>161.81704991323693</v>
      </c>
    </row>
    <row r="38" spans="2:38" ht="18.75" customHeight="1">
      <c r="B38" s="11">
        <v>42735</v>
      </c>
      <c r="C38" s="31">
        <v>53.537316832508388</v>
      </c>
      <c r="D38" s="31">
        <v>106.25347999867508</v>
      </c>
      <c r="E38" s="31">
        <v>2.0433487871086613</v>
      </c>
      <c r="F38" s="31">
        <v>7.6064693294907908</v>
      </c>
      <c r="G38" s="31">
        <v>1.1175918923991006</v>
      </c>
      <c r="H38" s="31">
        <v>0.32655454223999997</v>
      </c>
      <c r="I38" s="31">
        <v>6.2965478928568037E-3</v>
      </c>
      <c r="J38" s="31">
        <v>3.1892249102499999E-2</v>
      </c>
      <c r="K38" s="31">
        <f t="shared" si="10"/>
        <v>163.31648084992656</v>
      </c>
      <c r="L38" s="35">
        <v>6.3915344688134515E-3</v>
      </c>
      <c r="M38" s="35">
        <v>1.685671102361461E-3</v>
      </c>
      <c r="N38" s="35">
        <v>7.7219582320040583E-5</v>
      </c>
      <c r="O38" s="51">
        <v>3.9033021487484295E-4</v>
      </c>
      <c r="P38" s="35">
        <v>6.9021375292636257E-5</v>
      </c>
      <c r="Q38" s="35">
        <v>1.0528239966750302E-4</v>
      </c>
      <c r="R38" s="35">
        <v>5.1847230814346574E-9</v>
      </c>
      <c r="S38" s="55">
        <v>6.8150000000000006E-7</v>
      </c>
      <c r="T38" s="35">
        <f t="shared" si="0"/>
        <v>8.7197458280530177E-3</v>
      </c>
      <c r="U38" s="35">
        <v>3.9686043360695071E-4</v>
      </c>
      <c r="V38" s="35">
        <v>4.7290772437264808E-3</v>
      </c>
      <c r="W38" s="35">
        <v>6.8822624791308032E-5</v>
      </c>
      <c r="X38" s="35">
        <v>2.63961046925395E-4</v>
      </c>
      <c r="Y38" s="35">
        <v>1.9076427053803671E-5</v>
      </c>
      <c r="Z38" s="35">
        <v>1.3861971558016421E-6</v>
      </c>
      <c r="AA38" s="35">
        <v>2.3920570939214605E-8</v>
      </c>
      <c r="AB38" s="35">
        <v>5.1112500000000002E-7</v>
      </c>
      <c r="AC38" s="35">
        <f t="shared" si="1"/>
        <v>5.4797190188306784E-3</v>
      </c>
      <c r="AD38" s="31">
        <f t="shared" si="2"/>
        <v>53.8153696034436</v>
      </c>
      <c r="AE38" s="31">
        <f t="shared" si="3"/>
        <v>107.70488679486461</v>
      </c>
      <c r="AF38" s="31">
        <f t="shared" si="4"/>
        <v>2.065788418854472</v>
      </c>
      <c r="AG38" s="31">
        <f t="shared" si="11"/>
        <v>8.8418647355638771E-2</v>
      </c>
      <c r="AH38" s="31">
        <f t="shared" si="5"/>
        <v>1.12500220204345</v>
      </c>
      <c r="AI38" s="31">
        <f t="shared" si="6"/>
        <v>0.32959968898411646</v>
      </c>
      <c r="AJ38" s="31">
        <f t="shared" si="7"/>
        <v>6.3038058410737254E-3</v>
      </c>
      <c r="AK38" s="31">
        <f t="shared" si="8"/>
        <v>3.2061601852499996E-2</v>
      </c>
      <c r="AL38" s="31">
        <f t="shared" si="9"/>
        <v>165.16743076323945</v>
      </c>
    </row>
    <row r="39" spans="2:38" ht="18.75" customHeight="1">
      <c r="B39" s="12">
        <v>43100</v>
      </c>
      <c r="C39" s="32">
        <v>54.318503714296291</v>
      </c>
      <c r="D39" s="32">
        <v>108.31592437714379</v>
      </c>
      <c r="E39" s="32">
        <v>1.9799280460013442</v>
      </c>
      <c r="F39" s="32">
        <v>7.75053820023291</v>
      </c>
      <c r="G39" s="32">
        <v>1.0251746484601094</v>
      </c>
      <c r="H39" s="32">
        <v>0.29018744650000011</v>
      </c>
      <c r="I39" s="32">
        <v>6.2808735879538429E-3</v>
      </c>
      <c r="J39" s="32">
        <v>3.1826688660000005E-2</v>
      </c>
      <c r="K39" s="32">
        <f t="shared" si="10"/>
        <v>165.96782579464946</v>
      </c>
      <c r="L39" s="36">
        <v>6.3408508601175547E-3</v>
      </c>
      <c r="M39" s="36">
        <v>2.0732473611635134E-3</v>
      </c>
      <c r="N39" s="36">
        <v>7.8341709959795002E-5</v>
      </c>
      <c r="O39" s="52">
        <v>4.0533672022630347E-4</v>
      </c>
      <c r="P39" s="36">
        <v>6.4336628590183027E-5</v>
      </c>
      <c r="Q39" s="36">
        <v>9.2164858816413635E-5</v>
      </c>
      <c r="R39" s="36">
        <v>4.2548553511226844E-9</v>
      </c>
      <c r="S39" s="56">
        <v>6.8150000000000006E-7</v>
      </c>
      <c r="T39" s="36">
        <f t="shared" si="0"/>
        <v>9.054963893729116E-3</v>
      </c>
      <c r="U39" s="36">
        <v>3.7857584469331044E-4</v>
      </c>
      <c r="V39" s="36">
        <v>5.0285538930800403E-3</v>
      </c>
      <c r="W39" s="36">
        <v>6.6710659303716402E-5</v>
      </c>
      <c r="X39" s="36">
        <v>2.807957500366107E-4</v>
      </c>
      <c r="Y39" s="36">
        <v>1.7243252895302001E-5</v>
      </c>
      <c r="Z39" s="36">
        <v>1.2672400384659309E-6</v>
      </c>
      <c r="AA39" s="36">
        <v>2.444062599663948E-8</v>
      </c>
      <c r="AB39" s="36">
        <v>5.1112500000000002E-7</v>
      </c>
      <c r="AC39" s="36">
        <f t="shared" si="1"/>
        <v>5.7736822056734423E-3</v>
      </c>
      <c r="AD39" s="32">
        <f t="shared" si="2"/>
        <v>54.589840587517841</v>
      </c>
      <c r="AE39" s="32">
        <f t="shared" si="3"/>
        <v>109.86626462131072</v>
      </c>
      <c r="AF39" s="32">
        <f t="shared" si="4"/>
        <v>2.0017663652228466</v>
      </c>
      <c r="AG39" s="32">
        <f t="shared" si="11"/>
        <v>9.3810551516567572E-2</v>
      </c>
      <c r="AH39" s="32">
        <f t="shared" si="5"/>
        <v>1.031921553537664</v>
      </c>
      <c r="AI39" s="32">
        <f t="shared" si="6"/>
        <v>0.29286920550187329</v>
      </c>
      <c r="AJ39" s="32">
        <f t="shared" si="7"/>
        <v>6.2882632658846195E-3</v>
      </c>
      <c r="AK39" s="32">
        <f t="shared" si="8"/>
        <v>3.1996041410000002E-2</v>
      </c>
      <c r="AL39" s="32">
        <f t="shared" si="9"/>
        <v>167.91475718928336</v>
      </c>
    </row>
    <row r="40" spans="2:38" ht="18.75" customHeight="1">
      <c r="B40" s="11">
        <v>43465</v>
      </c>
      <c r="C40" s="31">
        <v>52.298201029024163</v>
      </c>
      <c r="D40" s="31">
        <v>104.73667744979809</v>
      </c>
      <c r="E40" s="31">
        <v>1.9929231173416704</v>
      </c>
      <c r="F40" s="31">
        <v>8.0705536888770659</v>
      </c>
      <c r="G40" s="31">
        <v>0.90935297840155871</v>
      </c>
      <c r="H40" s="31">
        <v>0.34388871856183362</v>
      </c>
      <c r="I40" s="31">
        <v>2.809426831618678E-2</v>
      </c>
      <c r="J40" s="31">
        <v>3.1734963162499998E-2</v>
      </c>
      <c r="K40" s="31">
        <f t="shared" si="10"/>
        <v>160.340872524606</v>
      </c>
      <c r="L40" s="35">
        <v>5.9533318665979896E-3</v>
      </c>
      <c r="M40" s="35">
        <v>2.2211775311769262E-3</v>
      </c>
      <c r="N40" s="35">
        <v>8.0031747089477813E-5</v>
      </c>
      <c r="O40" s="51">
        <v>4.1983296306140702E-4</v>
      </c>
      <c r="P40" s="35">
        <v>5.9653105512682677E-5</v>
      </c>
      <c r="Q40" s="35">
        <v>1.0541034351716898E-4</v>
      </c>
      <c r="R40" s="35">
        <v>1.6017822620270093E-7</v>
      </c>
      <c r="S40" s="55">
        <v>6.8150000000000006E-7</v>
      </c>
      <c r="T40" s="35">
        <f t="shared" si="0"/>
        <v>8.8402792351818561E-3</v>
      </c>
      <c r="U40" s="35">
        <v>3.4106060898687294E-4</v>
      </c>
      <c r="V40" s="35">
        <v>5.0311321277610715E-3</v>
      </c>
      <c r="W40" s="35">
        <v>6.716485908615029E-5</v>
      </c>
      <c r="X40" s="35">
        <v>3.0347138622572765E-4</v>
      </c>
      <c r="Y40" s="35">
        <v>1.4902139051291381E-5</v>
      </c>
      <c r="Z40" s="35">
        <v>1.5177020842148474E-6</v>
      </c>
      <c r="AA40" s="35">
        <v>1.0147563988579536E-6</v>
      </c>
      <c r="AB40" s="35">
        <v>5.1112500000000002E-7</v>
      </c>
      <c r="AC40" s="35">
        <f t="shared" si="1"/>
        <v>5.7607747045941866E-3</v>
      </c>
      <c r="AD40" s="31">
        <f t="shared" si="2"/>
        <v>52.548670387167199</v>
      </c>
      <c r="AE40" s="31">
        <f t="shared" si="3"/>
        <v>106.29148426215032</v>
      </c>
      <c r="AF40" s="31">
        <f t="shared" si="4"/>
        <v>2.0149390390265802</v>
      </c>
      <c r="AG40" s="31">
        <f t="shared" si="11"/>
        <v>0.10093029717180202</v>
      </c>
      <c r="AH40" s="31">
        <f t="shared" si="5"/>
        <v>0.91528514347666068</v>
      </c>
      <c r="AI40" s="31">
        <f t="shared" si="6"/>
        <v>0.34697625237085888</v>
      </c>
      <c r="AJ40" s="31">
        <f t="shared" si="7"/>
        <v>2.8400670178701518E-2</v>
      </c>
      <c r="AK40" s="31">
        <f t="shared" si="8"/>
        <v>3.1904315912499995E-2</v>
      </c>
      <c r="AL40" s="31">
        <f t="shared" si="9"/>
        <v>162.27859036745465</v>
      </c>
    </row>
    <row r="41" spans="2:38" ht="14.25" customHeight="1">
      <c r="B41" s="9" t="s">
        <v>11</v>
      </c>
      <c r="T41" s="10" t="s">
        <v>12</v>
      </c>
      <c r="AL41" s="10" t="s">
        <v>12</v>
      </c>
    </row>
    <row r="42" spans="2:38" ht="18.75" customHeight="1"/>
    <row r="43" spans="2:38" ht="18.75" customHeight="1"/>
    <row r="44" spans="2:38" ht="18.75" customHeight="1"/>
    <row r="45" spans="2:38" ht="18.75" customHeight="1"/>
    <row r="46" spans="2:38" ht="18.75" customHeight="1"/>
    <row r="47" spans="2:38" ht="18.75" customHeight="1"/>
    <row r="48" spans="2:3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R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7" width="16.6640625" style="2" customWidth="1"/>
    <col min="8" max="18" width="16.6640625" style="2" hidden="1" customWidth="1"/>
    <col min="19" max="16384" width="11.44140625" style="2"/>
  </cols>
  <sheetData>
    <row r="2" spans="2:18" ht="14.25" customHeight="1">
      <c r="B2" s="1"/>
    </row>
    <row r="3" spans="2:18" ht="22.5" customHeight="1">
      <c r="B3" s="3" t="s">
        <v>129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18" s="15" customFormat="1" ht="18.75" customHeight="1">
      <c r="B4" s="13" t="s">
        <v>13</v>
      </c>
      <c r="C4" s="14" t="s">
        <v>21</v>
      </c>
      <c r="D4" s="14" t="s">
        <v>19</v>
      </c>
      <c r="E4" s="14" t="s">
        <v>19</v>
      </c>
      <c r="F4" s="14" t="s">
        <v>19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2:18" s="15" customFormat="1" ht="18.75" customHeight="1">
      <c r="B5" s="16" t="s">
        <v>14</v>
      </c>
      <c r="C5" s="17" t="s">
        <v>128</v>
      </c>
      <c r="D5" s="17" t="s">
        <v>128</v>
      </c>
      <c r="E5" s="17" t="s">
        <v>128</v>
      </c>
      <c r="F5" s="17" t="s">
        <v>128</v>
      </c>
      <c r="G5" s="17" t="s">
        <v>130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2:18" s="15" customFormat="1" ht="18.75" customHeight="1">
      <c r="B6" s="13" t="s">
        <v>15</v>
      </c>
      <c r="C6" s="14" t="s">
        <v>115</v>
      </c>
      <c r="D6" s="14" t="s">
        <v>115</v>
      </c>
      <c r="E6" s="14" t="s">
        <v>115</v>
      </c>
      <c r="F6" s="14" t="s">
        <v>115</v>
      </c>
      <c r="G6" s="28">
        <v>25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2:18" s="15" customFormat="1" ht="18.75" customHeight="1">
      <c r="B7" s="16" t="s">
        <v>16</v>
      </c>
      <c r="C7" s="17"/>
      <c r="D7" s="17" t="s">
        <v>32</v>
      </c>
      <c r="E7" s="17" t="s">
        <v>50</v>
      </c>
      <c r="F7" s="17" t="s">
        <v>51</v>
      </c>
      <c r="G7" s="29">
        <v>298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2:18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2:18" s="15" customFormat="1" ht="18.75" customHeight="1">
      <c r="B9" s="13" t="s">
        <v>18</v>
      </c>
      <c r="C9" s="30" t="s">
        <v>22</v>
      </c>
      <c r="D9" s="30" t="s">
        <v>54</v>
      </c>
      <c r="E9" s="30" t="s">
        <v>54</v>
      </c>
      <c r="F9" s="30" t="s">
        <v>54</v>
      </c>
      <c r="G9" s="30" t="s">
        <v>54</v>
      </c>
      <c r="H9" s="30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2:18">
      <c r="B10" s="37"/>
      <c r="C10" s="42" t="s">
        <v>63</v>
      </c>
      <c r="D10" s="23" t="s">
        <v>46</v>
      </c>
      <c r="E10" s="24" t="s">
        <v>47</v>
      </c>
      <c r="F10" s="26" t="s">
        <v>48</v>
      </c>
      <c r="G10" s="42" t="s">
        <v>49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2:18">
      <c r="B11" s="4" t="s">
        <v>45</v>
      </c>
      <c r="C11" s="5" t="s">
        <v>117</v>
      </c>
      <c r="D11" s="22" t="s">
        <v>117</v>
      </c>
      <c r="E11" s="24" t="s">
        <v>117</v>
      </c>
      <c r="F11" s="26" t="s">
        <v>117</v>
      </c>
      <c r="G11" s="5" t="s">
        <v>31</v>
      </c>
      <c r="H11" s="5" t="s">
        <v>0</v>
      </c>
      <c r="I11" s="5" t="s">
        <v>1</v>
      </c>
      <c r="J11" s="5" t="s">
        <v>2</v>
      </c>
      <c r="K11" s="5" t="s">
        <v>3</v>
      </c>
      <c r="L11" s="5" t="s">
        <v>4</v>
      </c>
      <c r="M11" s="5" t="s">
        <v>5</v>
      </c>
      <c r="N11" s="5" t="s">
        <v>6</v>
      </c>
      <c r="O11" s="5" t="s">
        <v>7</v>
      </c>
      <c r="P11" s="5" t="s">
        <v>8</v>
      </c>
      <c r="Q11" s="5" t="s">
        <v>9</v>
      </c>
      <c r="R11" s="45" t="s">
        <v>10</v>
      </c>
    </row>
    <row r="12" spans="2:18" ht="18.75" customHeight="1">
      <c r="B12" s="11">
        <v>33238</v>
      </c>
      <c r="C12" s="20">
        <v>31238.812513959725</v>
      </c>
      <c r="D12" s="31">
        <v>2.2804923215226336</v>
      </c>
      <c r="E12" s="35">
        <v>1.071435924572183E-4</v>
      </c>
      <c r="F12" s="35">
        <v>7.7151044822546682E-5</v>
      </c>
      <c r="G12" s="31">
        <f>SUM(D12,E12*$G$6,F12*$G$7)</f>
        <v>2.3061619226911829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8" ht="18.75" customHeight="1">
      <c r="B13" s="12">
        <v>33603</v>
      </c>
      <c r="C13" s="21">
        <v>30184.266743295862</v>
      </c>
      <c r="D13" s="32">
        <v>2.203380524546882</v>
      </c>
      <c r="E13" s="36">
        <v>1.0226564690264033E-4</v>
      </c>
      <c r="F13" s="36">
        <v>7.4485092904795025E-5</v>
      </c>
      <c r="G13" s="32">
        <f t="shared" ref="G13:G40" si="0">SUM(D13,E13*$G$6,F13*$G$7)</f>
        <v>2.2281337234050769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8" ht="18.75" customHeight="1">
      <c r="B14" s="11">
        <v>33969</v>
      </c>
      <c r="C14" s="20">
        <v>30622.909432588604</v>
      </c>
      <c r="D14" s="31">
        <v>2.2377831653937115</v>
      </c>
      <c r="E14" s="35">
        <v>8.6215334510214423E-5</v>
      </c>
      <c r="F14" s="35">
        <v>7.5673450276386766E-5</v>
      </c>
      <c r="G14" s="31">
        <f t="shared" si="0"/>
        <v>2.2624892369388303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2:18" ht="18.75" customHeight="1">
      <c r="B15" s="12">
        <v>34334</v>
      </c>
      <c r="C15" s="21">
        <v>29400.156994577341</v>
      </c>
      <c r="D15" s="32">
        <v>2.1497688367947578</v>
      </c>
      <c r="E15" s="36">
        <v>7.7032401543251168E-5</v>
      </c>
      <c r="F15" s="36">
        <v>7.2215766223933042E-5</v>
      </c>
      <c r="G15" s="32">
        <f t="shared" si="0"/>
        <v>2.1732149451680716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8" ht="18.75" customHeight="1">
      <c r="B16" s="11">
        <v>34699</v>
      </c>
      <c r="C16" s="20">
        <v>29195.71366946237</v>
      </c>
      <c r="D16" s="31">
        <v>2.1349354005701358</v>
      </c>
      <c r="E16" s="35">
        <v>8.1911423103773855E-5</v>
      </c>
      <c r="F16" s="35">
        <v>7.1714442086320064E-5</v>
      </c>
      <c r="G16" s="31">
        <f t="shared" si="0"/>
        <v>2.1583540898894533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 ht="18.75" customHeight="1">
      <c r="B17" s="12">
        <v>35064</v>
      </c>
      <c r="C17" s="21">
        <v>30751.132249559028</v>
      </c>
      <c r="D17" s="32">
        <v>2.2489865920736962</v>
      </c>
      <c r="E17" s="36">
        <v>8.3449784682563548E-5</v>
      </c>
      <c r="F17" s="36">
        <v>7.5543692364140377E-5</v>
      </c>
      <c r="G17" s="32">
        <f t="shared" si="0"/>
        <v>2.2735848570152744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2:18" ht="18.75" customHeight="1">
      <c r="B18" s="11">
        <v>35430</v>
      </c>
      <c r="C18" s="20">
        <v>29591.76991143568</v>
      </c>
      <c r="D18" s="31">
        <v>2.1646945206321329</v>
      </c>
      <c r="E18" s="35">
        <v>7.6776272260411873E-5</v>
      </c>
      <c r="F18" s="35">
        <v>7.2694816888388238E-5</v>
      </c>
      <c r="G18" s="31">
        <f t="shared" si="0"/>
        <v>2.1882769828713826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ht="18.75" customHeight="1">
      <c r="B19" s="12">
        <v>35795</v>
      </c>
      <c r="C19" s="21">
        <v>31135.991436784956</v>
      </c>
      <c r="D19" s="32">
        <v>2.2771147166931192</v>
      </c>
      <c r="E19" s="36">
        <v>8.4000362068394155E-5</v>
      </c>
      <c r="F19" s="36">
        <v>7.6431463000064219E-5</v>
      </c>
      <c r="G19" s="32">
        <f t="shared" si="0"/>
        <v>2.3019913017188482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2:18" ht="18.75" customHeight="1">
      <c r="B20" s="11">
        <v>36160</v>
      </c>
      <c r="C20" s="20">
        <v>31205.661009582043</v>
      </c>
      <c r="D20" s="31">
        <v>2.2826514789179426</v>
      </c>
      <c r="E20" s="35">
        <v>7.9212300925802722E-5</v>
      </c>
      <c r="F20" s="35">
        <v>7.6491576618004602E-5</v>
      </c>
      <c r="G20" s="31">
        <f t="shared" si="0"/>
        <v>2.3074262762732531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ht="18.75" customHeight="1">
      <c r="B21" s="12">
        <v>36525</v>
      </c>
      <c r="C21" s="21">
        <v>31504.292700844791</v>
      </c>
      <c r="D21" s="32">
        <v>2.3042643060930863</v>
      </c>
      <c r="E21" s="36">
        <v>8.1941815379313798E-5</v>
      </c>
      <c r="F21" s="36">
        <v>7.7204190549596272E-5</v>
      </c>
      <c r="G21" s="32">
        <f t="shared" si="0"/>
        <v>2.3293197002613488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2:18" ht="18.75" customHeight="1">
      <c r="B22" s="11">
        <v>36891</v>
      </c>
      <c r="C22" s="20">
        <v>33049.000864536414</v>
      </c>
      <c r="D22" s="31">
        <v>2.4173908873324796</v>
      </c>
      <c r="E22" s="35">
        <v>8.4628568342768766E-5</v>
      </c>
      <c r="F22" s="35">
        <v>8.0993966398464062E-5</v>
      </c>
      <c r="G22" s="31">
        <f t="shared" si="0"/>
        <v>2.4436428035277911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ht="18.75" customHeight="1">
      <c r="B23" s="12">
        <v>37256</v>
      </c>
      <c r="C23" s="21">
        <v>32237.412150953816</v>
      </c>
      <c r="D23" s="32">
        <v>2.3583799605302729</v>
      </c>
      <c r="E23" s="36">
        <v>8.3081523690284808E-5</v>
      </c>
      <c r="F23" s="36">
        <v>7.8990294295520517E-5</v>
      </c>
      <c r="G23" s="32">
        <f t="shared" si="0"/>
        <v>2.3839961063225954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2:18" ht="18.75" customHeight="1">
      <c r="B24" s="11">
        <v>37621</v>
      </c>
      <c r="C24" s="20">
        <v>30754.56155505115</v>
      </c>
      <c r="D24" s="31">
        <v>2.250276473276827</v>
      </c>
      <c r="E24" s="35">
        <v>8.0311512541482886E-5</v>
      </c>
      <c r="F24" s="35">
        <v>7.5448112868762107E-5</v>
      </c>
      <c r="G24" s="31">
        <f t="shared" si="0"/>
        <v>2.274767798725255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ht="18.75" customHeight="1">
      <c r="B25" s="12">
        <v>37986</v>
      </c>
      <c r="C25" s="21">
        <v>30572.599602530929</v>
      </c>
      <c r="D25" s="32">
        <v>2.2371322604830062</v>
      </c>
      <c r="E25" s="36">
        <v>7.9810028217651546E-5</v>
      </c>
      <c r="F25" s="36">
        <v>7.4950116023621868E-5</v>
      </c>
      <c r="G25" s="32">
        <f t="shared" si="0"/>
        <v>2.2614626457634865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2:18" ht="18.75" customHeight="1">
      <c r="B26" s="11">
        <v>38352</v>
      </c>
      <c r="C26" s="20">
        <v>28529.275152542312</v>
      </c>
      <c r="D26" s="31">
        <v>2.0877948765746401</v>
      </c>
      <c r="E26" s="35">
        <v>7.1311827090082033E-5</v>
      </c>
      <c r="F26" s="35">
        <v>7.0265028275453938E-5</v>
      </c>
      <c r="G26" s="31">
        <f t="shared" si="0"/>
        <v>2.1105166506779773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ht="18.75" customHeight="1">
      <c r="B27" s="12">
        <v>38717</v>
      </c>
      <c r="C27" s="21">
        <v>30538.705460584311</v>
      </c>
      <c r="D27" s="32">
        <v>2.2348707192205644</v>
      </c>
      <c r="E27" s="36">
        <v>7.608075794887794E-5</v>
      </c>
      <c r="F27" s="36">
        <v>7.5191346913475383E-5</v>
      </c>
      <c r="G27" s="32">
        <f t="shared" si="0"/>
        <v>2.259179759549502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2:18" ht="18.75" customHeight="1">
      <c r="B28" s="11">
        <v>39082</v>
      </c>
      <c r="C28" s="20">
        <v>31229.437919021628</v>
      </c>
      <c r="D28" s="31">
        <v>2.2856175361958484</v>
      </c>
      <c r="E28" s="35">
        <v>7.8791057766380151E-5</v>
      </c>
      <c r="F28" s="35">
        <v>7.6890774335537074E-5</v>
      </c>
      <c r="G28" s="31">
        <f t="shared" si="0"/>
        <v>2.3105007633919978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ht="18.75" customHeight="1">
      <c r="B29" s="12">
        <v>39447</v>
      </c>
      <c r="C29" s="21">
        <v>32145.871113339548</v>
      </c>
      <c r="D29" s="32">
        <v>2.3528885182788017</v>
      </c>
      <c r="E29" s="36">
        <v>8.0785449757787999E-5</v>
      </c>
      <c r="F29" s="36">
        <v>7.9116039672338351E-5</v>
      </c>
      <c r="G29" s="32">
        <f t="shared" si="0"/>
        <v>2.3784847343451032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2:18" ht="18.75" customHeight="1">
      <c r="B30" s="11">
        <v>39813</v>
      </c>
      <c r="C30" s="20">
        <v>32511.854167549012</v>
      </c>
      <c r="D30" s="31">
        <v>2.3796110608979704</v>
      </c>
      <c r="E30" s="35">
        <v>8.2587202628703449E-5</v>
      </c>
      <c r="F30" s="35">
        <v>8.0015544166752985E-5</v>
      </c>
      <c r="G30" s="31">
        <f t="shared" si="0"/>
        <v>2.4055203731253805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ht="18.75" customHeight="1">
      <c r="B31" s="12">
        <v>40178</v>
      </c>
      <c r="C31" s="21">
        <v>30576.382867810877</v>
      </c>
      <c r="D31" s="32">
        <v>2.2379694393643539</v>
      </c>
      <c r="E31" s="36">
        <v>7.5780372753704269E-5</v>
      </c>
      <c r="F31" s="36">
        <v>7.5253694572076469E-5</v>
      </c>
      <c r="G31" s="32">
        <f t="shared" si="0"/>
        <v>2.2622895496656752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2:18" ht="18.75" customHeight="1">
      <c r="B32" s="11">
        <v>40543</v>
      </c>
      <c r="C32" s="20">
        <v>30430.981254618695</v>
      </c>
      <c r="D32" s="31">
        <v>2.2274025547883474</v>
      </c>
      <c r="E32" s="35">
        <v>7.4694581605222994E-5</v>
      </c>
      <c r="F32" s="35">
        <v>7.49487538539515E-5</v>
      </c>
      <c r="G32" s="31">
        <f t="shared" si="0"/>
        <v>2.2516046479769551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8.75" customHeight="1">
      <c r="B33" s="12">
        <v>40908</v>
      </c>
      <c r="C33" s="21">
        <v>30779.973952947737</v>
      </c>
      <c r="D33" s="32">
        <v>2.2528185878971394</v>
      </c>
      <c r="E33" s="36">
        <v>7.6144556247673446E-5</v>
      </c>
      <c r="F33" s="36">
        <v>7.5812057300987697E-5</v>
      </c>
      <c r="G33" s="32">
        <f t="shared" si="0"/>
        <v>2.2773141948790254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2:18" ht="18.75" customHeight="1">
      <c r="B34" s="11">
        <v>41274</v>
      </c>
      <c r="C34" s="20">
        <v>29314.310211784785</v>
      </c>
      <c r="D34" s="31">
        <v>2.1456322608745069</v>
      </c>
      <c r="E34" s="35">
        <v>7.3110777928407289E-5</v>
      </c>
      <c r="F34" s="35">
        <v>7.2246528366215105E-5</v>
      </c>
      <c r="G34" s="31">
        <f t="shared" si="0"/>
        <v>2.1689894957758491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 ht="18.75" customHeight="1">
      <c r="B35" s="12">
        <v>41639</v>
      </c>
      <c r="C35" s="21">
        <v>26491.56001635571</v>
      </c>
      <c r="D35" s="32">
        <v>1.9390507445581542</v>
      </c>
      <c r="E35" s="36">
        <v>7.1203541710921375E-5</v>
      </c>
      <c r="F35" s="36">
        <v>6.5277509203310653E-5</v>
      </c>
      <c r="G35" s="32">
        <f t="shared" si="0"/>
        <v>1.9602835308435138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2:18" ht="18.75" customHeight="1">
      <c r="B36" s="11">
        <v>42004</v>
      </c>
      <c r="C36" s="20">
        <v>27578.659103726619</v>
      </c>
      <c r="D36" s="31">
        <v>2.0187654193025972</v>
      </c>
      <c r="E36" s="35">
        <v>7.3889057048466832E-5</v>
      </c>
      <c r="F36" s="35">
        <v>6.7918365827836498E-5</v>
      </c>
      <c r="G36" s="31">
        <f t="shared" si="0"/>
        <v>2.0408523187455043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ht="18.75" customHeight="1">
      <c r="B37" s="12">
        <v>42369</v>
      </c>
      <c r="C37" s="21">
        <v>27891.807544683936</v>
      </c>
      <c r="D37" s="32">
        <v>2.0414416854933659</v>
      </c>
      <c r="E37" s="36">
        <v>7.8588736837004362E-5</v>
      </c>
      <c r="F37" s="36">
        <v>6.8701191009032936E-5</v>
      </c>
      <c r="G37" s="32">
        <f t="shared" si="0"/>
        <v>2.0638793588349826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2:18" ht="18.75" customHeight="1">
      <c r="B38" s="11">
        <v>42735</v>
      </c>
      <c r="C38" s="20">
        <v>27911.351685986963</v>
      </c>
      <c r="D38" s="31">
        <v>2.0433487871086613</v>
      </c>
      <c r="E38" s="35">
        <v>7.7219582320040583E-5</v>
      </c>
      <c r="F38" s="35">
        <v>6.8822624791308032E-5</v>
      </c>
      <c r="G38" s="31">
        <f t="shared" si="0"/>
        <v>2.065788418854472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ht="18.75" customHeight="1">
      <c r="B39" s="12">
        <v>43100</v>
      </c>
      <c r="C39" s="21">
        <v>27045.432647173529</v>
      </c>
      <c r="D39" s="32">
        <v>1.9799280460013442</v>
      </c>
      <c r="E39" s="36">
        <v>7.8341709959795002E-5</v>
      </c>
      <c r="F39" s="36">
        <v>6.6710659303716402E-5</v>
      </c>
      <c r="G39" s="32">
        <f t="shared" si="0"/>
        <v>2.0017663652228466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2:18" ht="18.75" customHeight="1">
      <c r="B40" s="11">
        <v>43465</v>
      </c>
      <c r="C40" s="20">
        <v>27222.202977799363</v>
      </c>
      <c r="D40" s="31">
        <v>1.9929231173416704</v>
      </c>
      <c r="E40" s="35">
        <v>8.0031747089477813E-5</v>
      </c>
      <c r="F40" s="35">
        <v>6.716485908615029E-5</v>
      </c>
      <c r="G40" s="31">
        <f t="shared" si="0"/>
        <v>2.0149390390265802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 customHeight="1">
      <c r="B41" s="9" t="s">
        <v>11</v>
      </c>
      <c r="R41" s="10" t="s">
        <v>12</v>
      </c>
    </row>
    <row r="42" spans="2:18" ht="18.75" customHeight="1"/>
    <row r="43" spans="2:18" ht="18.75" customHeight="1"/>
    <row r="44" spans="2:18" ht="18.75" customHeight="1"/>
    <row r="45" spans="2:18" ht="18.75" customHeight="1"/>
    <row r="46" spans="2:18" ht="18.75" customHeight="1"/>
    <row r="47" spans="2:18" ht="18.75" customHeight="1"/>
    <row r="48" spans="2:1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V56"/>
  <sheetViews>
    <sheetView showGridLines="0" zoomScaleNormal="100" zoomScalePageLayoutView="150" workbookViewId="0">
      <selection activeCell="A52" sqref="A41:XFD52"/>
    </sheetView>
  </sheetViews>
  <sheetFormatPr baseColWidth="10" defaultColWidth="11.44140625" defaultRowHeight="14.4"/>
  <cols>
    <col min="1" max="1" width="5.44140625" style="2" customWidth="1"/>
    <col min="2" max="22" width="16.6640625" style="2" customWidth="1"/>
    <col min="23" max="16384" width="11.44140625" style="2"/>
  </cols>
  <sheetData>
    <row r="2" spans="2:22" ht="14.25" customHeight="1">
      <c r="B2" s="1"/>
    </row>
    <row r="3" spans="2:22" ht="22.5" customHeight="1">
      <c r="B3" s="3" t="s">
        <v>146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5" customFormat="1" ht="18.75" customHeight="1">
      <c r="B4" s="13" t="s">
        <v>13</v>
      </c>
      <c r="C4" s="14" t="s">
        <v>21</v>
      </c>
      <c r="D4" s="14" t="s">
        <v>21</v>
      </c>
      <c r="E4" s="14" t="s">
        <v>21</v>
      </c>
      <c r="F4" s="14"/>
      <c r="G4" s="14" t="s">
        <v>19</v>
      </c>
      <c r="H4" s="14" t="s">
        <v>19</v>
      </c>
      <c r="I4" s="14" t="s">
        <v>19</v>
      </c>
      <c r="J4" s="14"/>
      <c r="K4" s="14" t="s">
        <v>19</v>
      </c>
      <c r="L4" s="14" t="s">
        <v>19</v>
      </c>
      <c r="M4" s="14" t="s">
        <v>19</v>
      </c>
      <c r="N4" s="14"/>
      <c r="O4" s="14" t="s">
        <v>19</v>
      </c>
      <c r="P4" s="14" t="s">
        <v>19</v>
      </c>
      <c r="Q4" s="14" t="s">
        <v>19</v>
      </c>
      <c r="R4" s="14"/>
      <c r="S4" s="14"/>
      <c r="T4" s="14"/>
      <c r="U4" s="14"/>
      <c r="V4" s="14"/>
    </row>
    <row r="5" spans="2:22" s="15" customFormat="1" ht="18.75" customHeight="1">
      <c r="B5" s="16" t="s">
        <v>14</v>
      </c>
      <c r="C5" s="17" t="s">
        <v>132</v>
      </c>
      <c r="D5" s="17" t="s">
        <v>132</v>
      </c>
      <c r="E5" s="17" t="s">
        <v>132</v>
      </c>
      <c r="F5" s="17"/>
      <c r="G5" s="17" t="s">
        <v>132</v>
      </c>
      <c r="H5" s="17" t="s">
        <v>132</v>
      </c>
      <c r="I5" s="17" t="s">
        <v>132</v>
      </c>
      <c r="J5" s="17"/>
      <c r="K5" s="17" t="s">
        <v>132</v>
      </c>
      <c r="L5" s="17" t="s">
        <v>132</v>
      </c>
      <c r="M5" s="17" t="s">
        <v>132</v>
      </c>
      <c r="N5" s="17"/>
      <c r="O5" s="17" t="s">
        <v>132</v>
      </c>
      <c r="P5" s="17" t="s">
        <v>132</v>
      </c>
      <c r="Q5" s="17" t="s">
        <v>132</v>
      </c>
      <c r="R5" s="17"/>
      <c r="S5" s="17"/>
      <c r="T5" s="17"/>
      <c r="U5" s="17"/>
      <c r="V5" s="17"/>
    </row>
    <row r="6" spans="2:22" s="15" customFormat="1" ht="18.75" customHeight="1">
      <c r="B6" s="13" t="s">
        <v>15</v>
      </c>
      <c r="C6" s="14" t="s">
        <v>124</v>
      </c>
      <c r="D6" s="14" t="s">
        <v>136</v>
      </c>
      <c r="E6" s="14" t="s">
        <v>122</v>
      </c>
      <c r="F6" s="14"/>
      <c r="G6" s="14" t="s">
        <v>124</v>
      </c>
      <c r="H6" s="14" t="s">
        <v>136</v>
      </c>
      <c r="I6" s="14" t="s">
        <v>122</v>
      </c>
      <c r="J6" s="14"/>
      <c r="K6" s="14" t="s">
        <v>124</v>
      </c>
      <c r="L6" s="14" t="s">
        <v>136</v>
      </c>
      <c r="M6" s="14" t="s">
        <v>122</v>
      </c>
      <c r="N6" s="14"/>
      <c r="O6" s="14" t="s">
        <v>124</v>
      </c>
      <c r="P6" s="14" t="s">
        <v>136</v>
      </c>
      <c r="Q6" s="14" t="s">
        <v>122</v>
      </c>
      <c r="R6" s="14"/>
      <c r="S6" s="14" t="s">
        <v>52</v>
      </c>
      <c r="T6" s="28">
        <v>25</v>
      </c>
      <c r="U6" s="14"/>
      <c r="V6" s="14"/>
    </row>
    <row r="7" spans="2:22" s="15" customFormat="1" ht="18.75" customHeight="1">
      <c r="B7" s="16" t="s">
        <v>16</v>
      </c>
      <c r="C7" s="17" t="s">
        <v>210</v>
      </c>
      <c r="D7" s="17" t="s">
        <v>210</v>
      </c>
      <c r="E7" s="17" t="s">
        <v>210</v>
      </c>
      <c r="F7" s="17"/>
      <c r="G7" s="17" t="s">
        <v>32</v>
      </c>
      <c r="H7" s="17" t="s">
        <v>32</v>
      </c>
      <c r="I7" s="17" t="s">
        <v>32</v>
      </c>
      <c r="J7" s="17"/>
      <c r="K7" s="17" t="s">
        <v>50</v>
      </c>
      <c r="L7" s="17" t="s">
        <v>50</v>
      </c>
      <c r="M7" s="17" t="s">
        <v>50</v>
      </c>
      <c r="N7" s="17"/>
      <c r="O7" s="17" t="s">
        <v>51</v>
      </c>
      <c r="P7" s="17" t="s">
        <v>51</v>
      </c>
      <c r="Q7" s="17" t="s">
        <v>51</v>
      </c>
      <c r="R7" s="17"/>
      <c r="S7" s="17" t="s">
        <v>53</v>
      </c>
      <c r="T7" s="29">
        <v>298</v>
      </c>
      <c r="U7" s="17"/>
      <c r="V7" s="17"/>
    </row>
    <row r="8" spans="2:22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2:22" s="15" customFormat="1" ht="18.75" customHeight="1">
      <c r="B9" s="13" t="s">
        <v>18</v>
      </c>
      <c r="C9" s="30" t="s">
        <v>22</v>
      </c>
      <c r="D9" s="30" t="s">
        <v>22</v>
      </c>
      <c r="E9" s="30" t="s">
        <v>22</v>
      </c>
      <c r="F9" s="30" t="s">
        <v>22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</row>
    <row r="10" spans="2:22">
      <c r="B10" s="37"/>
      <c r="C10" s="5" t="s">
        <v>63</v>
      </c>
      <c r="D10" s="5" t="s">
        <v>63</v>
      </c>
      <c r="E10" s="5" t="s">
        <v>63</v>
      </c>
      <c r="F10" s="5" t="s">
        <v>63</v>
      </c>
      <c r="G10" s="22" t="s">
        <v>46</v>
      </c>
      <c r="H10" s="22" t="s">
        <v>46</v>
      </c>
      <c r="I10" s="22" t="s">
        <v>46</v>
      </c>
      <c r="J10" s="22" t="s">
        <v>46</v>
      </c>
      <c r="K10" s="24" t="s">
        <v>47</v>
      </c>
      <c r="L10" s="24" t="s">
        <v>47</v>
      </c>
      <c r="M10" s="24" t="s">
        <v>47</v>
      </c>
      <c r="N10" s="24" t="s">
        <v>47</v>
      </c>
      <c r="O10" s="26" t="s">
        <v>48</v>
      </c>
      <c r="P10" s="26" t="s">
        <v>48</v>
      </c>
      <c r="Q10" s="26" t="s">
        <v>48</v>
      </c>
      <c r="R10" s="26" t="s">
        <v>48</v>
      </c>
      <c r="S10" s="5" t="s">
        <v>49</v>
      </c>
      <c r="T10" s="5" t="s">
        <v>49</v>
      </c>
      <c r="U10" s="5" t="s">
        <v>49</v>
      </c>
      <c r="V10" s="5" t="s">
        <v>49</v>
      </c>
    </row>
    <row r="11" spans="2:22" ht="48">
      <c r="B11" s="4" t="s">
        <v>45</v>
      </c>
      <c r="C11" s="5" t="s">
        <v>78</v>
      </c>
      <c r="D11" s="5" t="s">
        <v>79</v>
      </c>
      <c r="E11" s="5" t="s">
        <v>131</v>
      </c>
      <c r="F11" s="5" t="s">
        <v>31</v>
      </c>
      <c r="G11" s="22" t="s">
        <v>78</v>
      </c>
      <c r="H11" s="22" t="s">
        <v>79</v>
      </c>
      <c r="I11" s="22" t="s">
        <v>131</v>
      </c>
      <c r="J11" s="22" t="s">
        <v>44</v>
      </c>
      <c r="K11" s="24" t="s">
        <v>78</v>
      </c>
      <c r="L11" s="24" t="s">
        <v>79</v>
      </c>
      <c r="M11" s="24" t="s">
        <v>131</v>
      </c>
      <c r="N11" s="24" t="s">
        <v>31</v>
      </c>
      <c r="O11" s="26" t="s">
        <v>78</v>
      </c>
      <c r="P11" s="26" t="s">
        <v>79</v>
      </c>
      <c r="Q11" s="26" t="s">
        <v>131</v>
      </c>
      <c r="R11" s="26" t="s">
        <v>31</v>
      </c>
      <c r="S11" s="5" t="s">
        <v>78</v>
      </c>
      <c r="T11" s="5" t="s">
        <v>85</v>
      </c>
      <c r="U11" s="5" t="s">
        <v>131</v>
      </c>
      <c r="V11" s="5" t="s">
        <v>57</v>
      </c>
    </row>
    <row r="12" spans="2:22" ht="18.75" customHeight="1">
      <c r="B12" s="11">
        <v>33238</v>
      </c>
      <c r="C12" s="20">
        <v>38458</v>
      </c>
      <c r="D12" s="20" t="s">
        <v>211</v>
      </c>
      <c r="E12" s="20">
        <v>576</v>
      </c>
      <c r="F12" s="20">
        <f>SUM(C12:E12)</f>
        <v>39034</v>
      </c>
      <c r="G12" s="31">
        <v>2.8469123094529132</v>
      </c>
      <c r="H12" s="31" t="s">
        <v>211</v>
      </c>
      <c r="I12" s="31">
        <v>5.3609727692160006E-2</v>
      </c>
      <c r="J12" s="31">
        <f>SUM(G12,I12)</f>
        <v>2.9005220371450733</v>
      </c>
      <c r="K12" s="35">
        <v>1.0286814328416333E-4</v>
      </c>
      <c r="L12" s="35" t="s">
        <v>211</v>
      </c>
      <c r="M12" s="35">
        <v>1.1520000000000002E-6</v>
      </c>
      <c r="N12" s="35">
        <f>SUM(K12:M12)</f>
        <v>1.0402014328416334E-4</v>
      </c>
      <c r="O12" s="35">
        <v>2.1536480000000005E-5</v>
      </c>
      <c r="P12" s="35" t="s">
        <v>211</v>
      </c>
      <c r="Q12" s="35">
        <v>8.6400000000000001E-7</v>
      </c>
      <c r="R12" s="35">
        <f>SUM(O12:Q12)</f>
        <v>2.2400480000000005E-5</v>
      </c>
      <c r="S12" s="31">
        <f>SUM(G12,K12*$T$6,O12*$T$7)</f>
        <v>2.8559018840750174</v>
      </c>
      <c r="T12" s="31">
        <f>SUM(L12*$T$6,P12*$T$7)</f>
        <v>0</v>
      </c>
      <c r="U12" s="31">
        <f t="shared" ref="U12:U40" si="0">SUM(I12,M12*$T$6,Q12*$T$7)</f>
        <v>5.389599969216001E-2</v>
      </c>
      <c r="V12" s="31">
        <f>SUM(S12:U12)</f>
        <v>2.9097978837671774</v>
      </c>
    </row>
    <row r="13" spans="2:22" ht="18.75" customHeight="1">
      <c r="B13" s="12">
        <v>33603</v>
      </c>
      <c r="C13" s="21">
        <v>34121</v>
      </c>
      <c r="D13" s="21" t="s">
        <v>211</v>
      </c>
      <c r="E13" s="21">
        <v>675</v>
      </c>
      <c r="F13" s="21">
        <f t="shared" ref="F13:F40" si="1">SUM(C13:E13)</f>
        <v>34796</v>
      </c>
      <c r="G13" s="32">
        <v>2.5258592467326131</v>
      </c>
      <c r="H13" s="32" t="s">
        <v>211</v>
      </c>
      <c r="I13" s="32">
        <v>6.2874835834500001E-2</v>
      </c>
      <c r="J13" s="32">
        <f t="shared" ref="J13:J40" si="2">SUM(G13,I13)</f>
        <v>2.5887340825671132</v>
      </c>
      <c r="K13" s="36">
        <v>8.3589735653296854E-5</v>
      </c>
      <c r="L13" s="36" t="s">
        <v>211</v>
      </c>
      <c r="M13" s="36">
        <v>1.35E-6</v>
      </c>
      <c r="N13" s="36">
        <f t="shared" ref="N13:N40" si="3">SUM(K13:M13)</f>
        <v>8.4939735653296859E-5</v>
      </c>
      <c r="O13" s="36">
        <v>1.9107760000000004E-5</v>
      </c>
      <c r="P13" s="36" t="s">
        <v>211</v>
      </c>
      <c r="Q13" s="36">
        <v>1.0125E-6</v>
      </c>
      <c r="R13" s="36">
        <f t="shared" ref="R13:R40" si="4">SUM(O13:Q13)</f>
        <v>2.0120260000000005E-5</v>
      </c>
      <c r="S13" s="32">
        <f t="shared" ref="S13:S40" si="5">SUM(G13,K13*$T$6,O13*$T$7)</f>
        <v>2.5336431026039454</v>
      </c>
      <c r="T13" s="32">
        <f t="shared" ref="T13:T40" si="6">SUM(L13*$T$6,P13*$T$7)</f>
        <v>0</v>
      </c>
      <c r="U13" s="32">
        <f t="shared" si="0"/>
        <v>6.3210310834500003E-2</v>
      </c>
      <c r="V13" s="32">
        <f t="shared" ref="V13:V40" si="7">SUM(S13:U13)</f>
        <v>2.5968534134384456</v>
      </c>
    </row>
    <row r="14" spans="2:22" ht="18.75" customHeight="1">
      <c r="B14" s="11">
        <v>33969</v>
      </c>
      <c r="C14" s="20">
        <v>33822</v>
      </c>
      <c r="D14" s="20" t="s">
        <v>211</v>
      </c>
      <c r="E14" s="20">
        <v>540</v>
      </c>
      <c r="F14" s="20">
        <f t="shared" si="1"/>
        <v>34362</v>
      </c>
      <c r="G14" s="31">
        <v>2.5037253141171258</v>
      </c>
      <c r="H14" s="31" t="s">
        <v>211</v>
      </c>
      <c r="I14" s="31">
        <v>5.0304555495E-2</v>
      </c>
      <c r="J14" s="31">
        <f t="shared" si="2"/>
        <v>2.5540298696121257</v>
      </c>
      <c r="K14" s="35">
        <v>8.5355954400127341E-5</v>
      </c>
      <c r="L14" s="35" t="s">
        <v>211</v>
      </c>
      <c r="M14" s="35">
        <v>1.08E-6</v>
      </c>
      <c r="N14" s="35">
        <f t="shared" si="3"/>
        <v>8.6435954400127337E-5</v>
      </c>
      <c r="O14" s="35">
        <v>1.8940320000000004E-5</v>
      </c>
      <c r="P14" s="35" t="s">
        <v>211</v>
      </c>
      <c r="Q14" s="35">
        <v>8.1000000000000008E-7</v>
      </c>
      <c r="R14" s="35">
        <f t="shared" si="4"/>
        <v>1.9750320000000004E-5</v>
      </c>
      <c r="S14" s="31">
        <f t="shared" si="5"/>
        <v>2.5115034283371287</v>
      </c>
      <c r="T14" s="31">
        <f t="shared" si="6"/>
        <v>0</v>
      </c>
      <c r="U14" s="31">
        <f t="shared" si="0"/>
        <v>5.0572935494999999E-2</v>
      </c>
      <c r="V14" s="31">
        <f t="shared" si="7"/>
        <v>2.5620763638321287</v>
      </c>
    </row>
    <row r="15" spans="2:22" ht="18.75" customHeight="1">
      <c r="B15" s="12">
        <v>34334</v>
      </c>
      <c r="C15" s="21">
        <v>34197</v>
      </c>
      <c r="D15" s="21" t="s">
        <v>211</v>
      </c>
      <c r="E15" s="21">
        <v>298</v>
      </c>
      <c r="F15" s="21">
        <f t="shared" si="1"/>
        <v>34495</v>
      </c>
      <c r="G15" s="32">
        <v>2.5314852630495932</v>
      </c>
      <c r="H15" s="32" t="s">
        <v>211</v>
      </c>
      <c r="I15" s="32">
        <v>2.7761336408980004E-2</v>
      </c>
      <c r="J15" s="32">
        <f t="shared" si="2"/>
        <v>2.5592465994585734</v>
      </c>
      <c r="K15" s="36">
        <v>8.7218498954981814E-5</v>
      </c>
      <c r="L15" s="36" t="s">
        <v>211</v>
      </c>
      <c r="M15" s="36">
        <v>5.9599999999999999E-7</v>
      </c>
      <c r="N15" s="36">
        <f t="shared" si="3"/>
        <v>8.781449895498182E-5</v>
      </c>
      <c r="O15" s="36">
        <v>1.9150320000000003E-5</v>
      </c>
      <c r="P15" s="36" t="s">
        <v>211</v>
      </c>
      <c r="Q15" s="36">
        <v>4.4700000000000002E-7</v>
      </c>
      <c r="R15" s="36">
        <f t="shared" si="4"/>
        <v>1.9597320000000004E-5</v>
      </c>
      <c r="S15" s="32">
        <f t="shared" si="5"/>
        <v>2.5393725208834677</v>
      </c>
      <c r="T15" s="32">
        <f t="shared" si="6"/>
        <v>0</v>
      </c>
      <c r="U15" s="32">
        <f t="shared" si="0"/>
        <v>2.7909442408980006E-2</v>
      </c>
      <c r="V15" s="32">
        <f t="shared" si="7"/>
        <v>2.5672819632924475</v>
      </c>
    </row>
    <row r="16" spans="2:22" ht="18.75" customHeight="1">
      <c r="B16" s="11">
        <v>34699</v>
      </c>
      <c r="C16" s="20">
        <v>31919</v>
      </c>
      <c r="D16" s="20" t="s">
        <v>211</v>
      </c>
      <c r="E16" s="20">
        <v>234</v>
      </c>
      <c r="F16" s="20">
        <f t="shared" si="1"/>
        <v>32153</v>
      </c>
      <c r="G16" s="31">
        <v>2.3628528266011632</v>
      </c>
      <c r="H16" s="31" t="s">
        <v>211</v>
      </c>
      <c r="I16" s="31">
        <v>2.1819608097300002E-2</v>
      </c>
      <c r="J16" s="31">
        <f t="shared" si="2"/>
        <v>2.3846724346984631</v>
      </c>
      <c r="K16" s="35">
        <v>7.8559936683078057E-5</v>
      </c>
      <c r="L16" s="35" t="s">
        <v>211</v>
      </c>
      <c r="M16" s="35">
        <v>4.6800000000000001E-7</v>
      </c>
      <c r="N16" s="35">
        <f t="shared" si="3"/>
        <v>7.9027936683078053E-5</v>
      </c>
      <c r="O16" s="35">
        <v>1.7874640000000003E-5</v>
      </c>
      <c r="P16" s="35" t="s">
        <v>211</v>
      </c>
      <c r="Q16" s="35">
        <v>3.5100000000000001E-7</v>
      </c>
      <c r="R16" s="35">
        <f t="shared" si="4"/>
        <v>1.8225640000000003E-5</v>
      </c>
      <c r="S16" s="31">
        <f t="shared" si="5"/>
        <v>2.3701434677382403</v>
      </c>
      <c r="T16" s="31">
        <f t="shared" si="6"/>
        <v>0</v>
      </c>
      <c r="U16" s="31">
        <f t="shared" si="0"/>
        <v>2.1935906097300003E-2</v>
      </c>
      <c r="V16" s="31">
        <f t="shared" si="7"/>
        <v>2.3920793738355401</v>
      </c>
    </row>
    <row r="17" spans="2:22" ht="18.75" customHeight="1">
      <c r="B17" s="12">
        <v>35064</v>
      </c>
      <c r="C17" s="21">
        <v>31054</v>
      </c>
      <c r="D17" s="21" t="s">
        <v>211</v>
      </c>
      <c r="E17" s="21">
        <v>336</v>
      </c>
      <c r="F17" s="21">
        <f t="shared" si="1"/>
        <v>31390</v>
      </c>
      <c r="G17" s="32">
        <v>2.2988198777302711</v>
      </c>
      <c r="H17" s="32" t="s">
        <v>211</v>
      </c>
      <c r="I17" s="32">
        <v>3.25790779448E-2</v>
      </c>
      <c r="J17" s="32">
        <f t="shared" si="2"/>
        <v>2.3313989556750712</v>
      </c>
      <c r="K17" s="36">
        <v>7.6006649320281046E-5</v>
      </c>
      <c r="L17" s="36" t="s">
        <v>211</v>
      </c>
      <c r="M17" s="36">
        <v>6.7200000000000009E-7</v>
      </c>
      <c r="N17" s="36">
        <f t="shared" si="3"/>
        <v>7.6678649320281042E-5</v>
      </c>
      <c r="O17" s="36">
        <v>1.7390240000000001E-5</v>
      </c>
      <c r="P17" s="36" t="s">
        <v>211</v>
      </c>
      <c r="Q17" s="36">
        <v>5.0399999999999996E-7</v>
      </c>
      <c r="R17" s="36">
        <f t="shared" si="4"/>
        <v>1.7894240000000002E-5</v>
      </c>
      <c r="S17" s="32">
        <f t="shared" si="5"/>
        <v>2.3059023354832782</v>
      </c>
      <c r="T17" s="32">
        <f t="shared" si="6"/>
        <v>0</v>
      </c>
      <c r="U17" s="32">
        <f t="shared" si="0"/>
        <v>3.2746069944799998E-2</v>
      </c>
      <c r="V17" s="32">
        <f t="shared" si="7"/>
        <v>2.3386484054280783</v>
      </c>
    </row>
    <row r="18" spans="2:22" ht="18.75" customHeight="1">
      <c r="B18" s="11">
        <v>35430</v>
      </c>
      <c r="C18" s="20">
        <v>29548</v>
      </c>
      <c r="D18" s="20" t="s">
        <v>211</v>
      </c>
      <c r="E18" s="20">
        <v>1539</v>
      </c>
      <c r="F18" s="20">
        <f t="shared" si="1"/>
        <v>31087</v>
      </c>
      <c r="G18" s="31">
        <v>2.1873359228174807</v>
      </c>
      <c r="H18" s="31" t="s">
        <v>211</v>
      </c>
      <c r="I18" s="31">
        <v>0.15140328722422999</v>
      </c>
      <c r="J18" s="31">
        <f t="shared" si="2"/>
        <v>2.3387392100417106</v>
      </c>
      <c r="K18" s="35">
        <v>7.005589577515031E-5</v>
      </c>
      <c r="L18" s="35" t="s">
        <v>211</v>
      </c>
      <c r="M18" s="35">
        <v>3.70214E-4</v>
      </c>
      <c r="N18" s="35">
        <f t="shared" si="3"/>
        <v>4.4026989577515031E-4</v>
      </c>
      <c r="O18" s="35">
        <v>1.6546880000000001E-5</v>
      </c>
      <c r="P18" s="35" t="s">
        <v>211</v>
      </c>
      <c r="Q18" s="35">
        <v>2.3085E-6</v>
      </c>
      <c r="R18" s="35">
        <f t="shared" si="4"/>
        <v>1.8855380000000001E-5</v>
      </c>
      <c r="S18" s="31">
        <f t="shared" si="5"/>
        <v>2.1940182904518597</v>
      </c>
      <c r="T18" s="31">
        <f t="shared" si="6"/>
        <v>0</v>
      </c>
      <c r="U18" s="31">
        <f t="shared" si="0"/>
        <v>0.16134657022422999</v>
      </c>
      <c r="V18" s="31">
        <f t="shared" si="7"/>
        <v>2.3553648606760897</v>
      </c>
    </row>
    <row r="19" spans="2:22" ht="18.75" customHeight="1">
      <c r="B19" s="12">
        <v>35795</v>
      </c>
      <c r="C19" s="21">
        <v>27806</v>
      </c>
      <c r="D19" s="21" t="s">
        <v>211</v>
      </c>
      <c r="E19" s="21">
        <v>1062</v>
      </c>
      <c r="F19" s="21">
        <f t="shared" si="1"/>
        <v>28868</v>
      </c>
      <c r="G19" s="32">
        <v>2.0583817067098575</v>
      </c>
      <c r="H19" s="32" t="s">
        <v>211</v>
      </c>
      <c r="I19" s="32">
        <v>0.10343793284822</v>
      </c>
      <c r="J19" s="32">
        <f t="shared" si="2"/>
        <v>2.1618196395580775</v>
      </c>
      <c r="K19" s="36">
        <v>6.4059295825085678E-5</v>
      </c>
      <c r="L19" s="36" t="s">
        <v>211</v>
      </c>
      <c r="M19" s="36">
        <v>2.3992800000000001E-4</v>
      </c>
      <c r="N19" s="36">
        <f t="shared" si="3"/>
        <v>3.039872958250857E-4</v>
      </c>
      <c r="O19" s="36">
        <v>1.5571360000000002E-5</v>
      </c>
      <c r="P19" s="36" t="s">
        <v>211</v>
      </c>
      <c r="Q19" s="36">
        <v>1.5930000000000002E-6</v>
      </c>
      <c r="R19" s="36">
        <f t="shared" si="4"/>
        <v>1.7164360000000002E-5</v>
      </c>
      <c r="S19" s="32">
        <f t="shared" si="5"/>
        <v>2.0646234543854844</v>
      </c>
      <c r="T19" s="32">
        <f t="shared" si="6"/>
        <v>0</v>
      </c>
      <c r="U19" s="32">
        <f t="shared" si="0"/>
        <v>0.10991084684822</v>
      </c>
      <c r="V19" s="32">
        <f t="shared" si="7"/>
        <v>2.1745343012337046</v>
      </c>
    </row>
    <row r="20" spans="2:22" ht="18.75" customHeight="1">
      <c r="B20" s="11">
        <v>36160</v>
      </c>
      <c r="C20" s="20">
        <v>26541</v>
      </c>
      <c r="D20" s="20" t="s">
        <v>211</v>
      </c>
      <c r="E20" s="20">
        <v>800.33</v>
      </c>
      <c r="F20" s="20">
        <f t="shared" si="1"/>
        <v>27341.33</v>
      </c>
      <c r="G20" s="31">
        <v>1.9647381456443329</v>
      </c>
      <c r="H20" s="31" t="s">
        <v>211</v>
      </c>
      <c r="I20" s="31">
        <v>7.7703895359753999E-2</v>
      </c>
      <c r="J20" s="31">
        <f t="shared" si="2"/>
        <v>2.0424420410040871</v>
      </c>
      <c r="K20" s="35">
        <v>6.2165619227082071E-5</v>
      </c>
      <c r="L20" s="35" t="s">
        <v>211</v>
      </c>
      <c r="M20" s="35">
        <v>1.6520266000000003E-4</v>
      </c>
      <c r="N20" s="35">
        <f t="shared" si="3"/>
        <v>2.2736827922708208E-4</v>
      </c>
      <c r="O20" s="35">
        <v>1.4862960000000002E-5</v>
      </c>
      <c r="P20" s="35" t="s">
        <v>211</v>
      </c>
      <c r="Q20" s="35">
        <v>1.2004950000000001E-6</v>
      </c>
      <c r="R20" s="35">
        <f t="shared" si="4"/>
        <v>1.6063455000000003E-5</v>
      </c>
      <c r="S20" s="31">
        <f t="shared" si="5"/>
        <v>1.9707214482050102</v>
      </c>
      <c r="T20" s="31">
        <f t="shared" si="6"/>
        <v>0</v>
      </c>
      <c r="U20" s="31">
        <f t="shared" si="0"/>
        <v>8.2191709369754007E-2</v>
      </c>
      <c r="V20" s="31">
        <f t="shared" si="7"/>
        <v>2.0529131575747641</v>
      </c>
    </row>
    <row r="21" spans="2:22" ht="18.75" customHeight="1">
      <c r="B21" s="12">
        <v>36525</v>
      </c>
      <c r="C21" s="21">
        <v>25016</v>
      </c>
      <c r="D21" s="21" t="s">
        <v>211</v>
      </c>
      <c r="E21" s="21">
        <v>803.33</v>
      </c>
      <c r="F21" s="21">
        <f t="shared" si="1"/>
        <v>25819.33</v>
      </c>
      <c r="G21" s="32">
        <v>1.8518476866522979</v>
      </c>
      <c r="H21" s="32" t="s">
        <v>211</v>
      </c>
      <c r="I21" s="32">
        <v>7.8209579884993996E-2</v>
      </c>
      <c r="J21" s="32">
        <f t="shared" si="2"/>
        <v>1.9300572665372919</v>
      </c>
      <c r="K21" s="36">
        <v>5.5080724583055964E-5</v>
      </c>
      <c r="L21" s="36" t="s">
        <v>211</v>
      </c>
      <c r="M21" s="36">
        <v>1.6610266000000002E-4</v>
      </c>
      <c r="N21" s="36">
        <f t="shared" si="3"/>
        <v>2.2118338458305598E-4</v>
      </c>
      <c r="O21" s="36">
        <v>1.4008960000000001E-5</v>
      </c>
      <c r="P21" s="36" t="s">
        <v>211</v>
      </c>
      <c r="Q21" s="36">
        <v>1.2049950000000002E-6</v>
      </c>
      <c r="R21" s="36">
        <f t="shared" si="4"/>
        <v>1.5213955000000002E-5</v>
      </c>
      <c r="S21" s="32">
        <f t="shared" si="5"/>
        <v>1.8573993748468745</v>
      </c>
      <c r="T21" s="32">
        <f t="shared" si="6"/>
        <v>0</v>
      </c>
      <c r="U21" s="32">
        <f t="shared" si="0"/>
        <v>8.2721234894993986E-2</v>
      </c>
      <c r="V21" s="32">
        <f t="shared" si="7"/>
        <v>1.9401206097418684</v>
      </c>
    </row>
    <row r="22" spans="2:22" ht="18.75" customHeight="1">
      <c r="B22" s="11">
        <v>36891</v>
      </c>
      <c r="C22" s="20">
        <v>25410</v>
      </c>
      <c r="D22" s="20" t="s">
        <v>211</v>
      </c>
      <c r="E22" s="20">
        <v>682.33</v>
      </c>
      <c r="F22" s="20">
        <f t="shared" si="1"/>
        <v>26092.33</v>
      </c>
      <c r="G22" s="31">
        <v>1.8810141396640103</v>
      </c>
      <c r="H22" s="31" t="s">
        <v>211</v>
      </c>
      <c r="I22" s="31">
        <v>6.6181726235244015E-2</v>
      </c>
      <c r="J22" s="31">
        <f t="shared" si="2"/>
        <v>1.9471958658992543</v>
      </c>
      <c r="K22" s="35">
        <v>5.6350552863551612E-5</v>
      </c>
      <c r="L22" s="35" t="s">
        <v>211</v>
      </c>
      <c r="M22" s="35">
        <v>1.2980266000000001E-4</v>
      </c>
      <c r="N22" s="35">
        <f t="shared" si="3"/>
        <v>1.8615321286355162E-4</v>
      </c>
      <c r="O22" s="35">
        <v>1.4229600000000003E-5</v>
      </c>
      <c r="P22" s="35" t="s">
        <v>211</v>
      </c>
      <c r="Q22" s="35">
        <v>1.0234950000000001E-6</v>
      </c>
      <c r="R22" s="35">
        <f t="shared" si="4"/>
        <v>1.5253095000000004E-5</v>
      </c>
      <c r="S22" s="31">
        <f t="shared" si="5"/>
        <v>1.886663324285599</v>
      </c>
      <c r="T22" s="31">
        <f t="shared" si="6"/>
        <v>0</v>
      </c>
      <c r="U22" s="31">
        <f t="shared" si="0"/>
        <v>6.9731794245244019E-2</v>
      </c>
      <c r="V22" s="31">
        <f t="shared" si="7"/>
        <v>1.956395118530843</v>
      </c>
    </row>
    <row r="23" spans="2:22" ht="18.75" customHeight="1">
      <c r="B23" s="12">
        <v>37256</v>
      </c>
      <c r="C23" s="21">
        <v>23530</v>
      </c>
      <c r="D23" s="21" t="s">
        <v>211</v>
      </c>
      <c r="E23" s="21">
        <v>466.94</v>
      </c>
      <c r="F23" s="21">
        <f t="shared" si="1"/>
        <v>23996.94</v>
      </c>
      <c r="G23" s="32">
        <v>1.7418442623492392</v>
      </c>
      <c r="H23" s="32" t="s">
        <v>211</v>
      </c>
      <c r="I23" s="32">
        <v>4.4942390677192003E-2</v>
      </c>
      <c r="J23" s="32">
        <f t="shared" si="2"/>
        <v>1.7867866530264311</v>
      </c>
      <c r="K23" s="36">
        <v>4.7151485508126415E-5</v>
      </c>
      <c r="L23" s="36" t="s">
        <v>211</v>
      </c>
      <c r="M23" s="36">
        <v>6.5301879999999998E-5</v>
      </c>
      <c r="N23" s="36">
        <f t="shared" si="3"/>
        <v>1.1245336550812641E-4</v>
      </c>
      <c r="O23" s="36">
        <v>1.3176800000000002E-5</v>
      </c>
      <c r="P23" s="36" t="s">
        <v>211</v>
      </c>
      <c r="Q23" s="36">
        <v>7.0041000000000006E-7</v>
      </c>
      <c r="R23" s="36">
        <f t="shared" si="4"/>
        <v>1.3877210000000002E-5</v>
      </c>
      <c r="S23" s="32">
        <f t="shared" si="5"/>
        <v>1.7469497358869424</v>
      </c>
      <c r="T23" s="32">
        <f t="shared" si="6"/>
        <v>0</v>
      </c>
      <c r="U23" s="32">
        <f t="shared" si="0"/>
        <v>4.6783659857192003E-2</v>
      </c>
      <c r="V23" s="32">
        <f t="shared" si="7"/>
        <v>1.7937333957441344</v>
      </c>
    </row>
    <row r="24" spans="2:22" ht="18.75" customHeight="1">
      <c r="B24" s="11">
        <v>37621</v>
      </c>
      <c r="C24" s="20">
        <v>22041</v>
      </c>
      <c r="D24" s="20" t="s">
        <v>211</v>
      </c>
      <c r="E24" s="20">
        <v>269.94</v>
      </c>
      <c r="F24" s="20">
        <f t="shared" si="1"/>
        <v>22310.94</v>
      </c>
      <c r="G24" s="31">
        <v>1.6316187584547208</v>
      </c>
      <c r="H24" s="31" t="s">
        <v>211</v>
      </c>
      <c r="I24" s="31">
        <v>2.5443349153512002E-2</v>
      </c>
      <c r="J24" s="31">
        <f t="shared" si="2"/>
        <v>1.6570621076082328</v>
      </c>
      <c r="K24" s="35">
        <v>3.9432711264073996E-5</v>
      </c>
      <c r="L24" s="35" t="s">
        <v>211</v>
      </c>
      <c r="M24" s="35">
        <v>6.201880000000001E-6</v>
      </c>
      <c r="N24" s="35">
        <f t="shared" si="3"/>
        <v>4.5634591264074001E-5</v>
      </c>
      <c r="O24" s="35">
        <v>1.2342960000000003E-5</v>
      </c>
      <c r="P24" s="35" t="s">
        <v>211</v>
      </c>
      <c r="Q24" s="35">
        <v>4.0491000000000004E-7</v>
      </c>
      <c r="R24" s="35">
        <f t="shared" si="4"/>
        <v>1.2747870000000003E-5</v>
      </c>
      <c r="S24" s="31">
        <f t="shared" si="5"/>
        <v>1.6362827783163225</v>
      </c>
      <c r="T24" s="31">
        <f t="shared" si="6"/>
        <v>0</v>
      </c>
      <c r="U24" s="31">
        <f t="shared" si="0"/>
        <v>2.5719059333512002E-2</v>
      </c>
      <c r="V24" s="31">
        <f t="shared" si="7"/>
        <v>1.6620018376498344</v>
      </c>
    </row>
    <row r="25" spans="2:22" ht="18.75" customHeight="1">
      <c r="B25" s="12">
        <v>37986</v>
      </c>
      <c r="C25" s="21">
        <v>21611</v>
      </c>
      <c r="D25" s="21" t="s">
        <v>211</v>
      </c>
      <c r="E25" s="21">
        <v>250.78</v>
      </c>
      <c r="F25" s="21">
        <f t="shared" si="1"/>
        <v>21861.78</v>
      </c>
      <c r="G25" s="32">
        <v>1.5997873503454911</v>
      </c>
      <c r="H25" s="32" t="s">
        <v>211</v>
      </c>
      <c r="I25" s="32">
        <v>2.3548214108103999E-2</v>
      </c>
      <c r="J25" s="32">
        <f t="shared" si="2"/>
        <v>1.6233355644535952</v>
      </c>
      <c r="K25" s="36">
        <v>3.842746122432844E-5</v>
      </c>
      <c r="L25" s="36" t="s">
        <v>211</v>
      </c>
      <c r="M25" s="36">
        <v>5.0156000000000005E-7</v>
      </c>
      <c r="N25" s="36">
        <f t="shared" si="3"/>
        <v>3.892902122432844E-5</v>
      </c>
      <c r="O25" s="36">
        <v>1.2102160000000003E-5</v>
      </c>
      <c r="P25" s="36" t="s">
        <v>211</v>
      </c>
      <c r="Q25" s="36">
        <v>3.7617000000000001E-7</v>
      </c>
      <c r="R25" s="36">
        <f t="shared" si="4"/>
        <v>1.2478330000000003E-5</v>
      </c>
      <c r="S25" s="32">
        <f t="shared" si="5"/>
        <v>1.6043544805560994</v>
      </c>
      <c r="T25" s="32">
        <f t="shared" si="6"/>
        <v>0</v>
      </c>
      <c r="U25" s="32">
        <f t="shared" si="0"/>
        <v>2.3672851768103999E-2</v>
      </c>
      <c r="V25" s="32">
        <f t="shared" si="7"/>
        <v>1.6280273323242034</v>
      </c>
    </row>
    <row r="26" spans="2:22" ht="18.75" customHeight="1">
      <c r="B26" s="11">
        <v>38352</v>
      </c>
      <c r="C26" s="20">
        <v>20372</v>
      </c>
      <c r="D26" s="20">
        <v>175.46</v>
      </c>
      <c r="E26" s="20">
        <v>250.79</v>
      </c>
      <c r="F26" s="20">
        <f t="shared" si="1"/>
        <v>20798.25</v>
      </c>
      <c r="G26" s="31">
        <v>1.5087517203126177</v>
      </c>
      <c r="H26" s="31">
        <v>1.2422568E-2</v>
      </c>
      <c r="I26" s="31">
        <v>2.3556287910772002E-2</v>
      </c>
      <c r="J26" s="31">
        <f t="shared" si="2"/>
        <v>1.5323080082233898</v>
      </c>
      <c r="K26" s="35">
        <v>3.5778280574951336E-5</v>
      </c>
      <c r="L26" s="35">
        <v>3.0815124237585718E-7</v>
      </c>
      <c r="M26" s="35">
        <v>5.0158000000000007E-7</v>
      </c>
      <c r="N26" s="35">
        <f t="shared" si="3"/>
        <v>3.6588011817327196E-5</v>
      </c>
      <c r="O26" s="35">
        <v>1.1408320000000002E-5</v>
      </c>
      <c r="P26" s="35">
        <v>9.825760000000001E-8</v>
      </c>
      <c r="Q26" s="35">
        <v>3.76185E-7</v>
      </c>
      <c r="R26" s="35">
        <f t="shared" si="4"/>
        <v>1.1882762600000003E-5</v>
      </c>
      <c r="S26" s="31">
        <f t="shared" si="5"/>
        <v>1.5130458566869915</v>
      </c>
      <c r="T26" s="31">
        <f t="shared" si="6"/>
        <v>3.6984545859396431E-5</v>
      </c>
      <c r="U26" s="31">
        <f t="shared" si="0"/>
        <v>2.3680930540771999E-2</v>
      </c>
      <c r="V26" s="31">
        <f t="shared" si="7"/>
        <v>1.5367637717736229</v>
      </c>
    </row>
    <row r="27" spans="2:22" ht="18.75" customHeight="1">
      <c r="B27" s="12">
        <v>38717</v>
      </c>
      <c r="C27" s="21">
        <v>18142.178048008998</v>
      </c>
      <c r="D27" s="21">
        <v>396.80177249758299</v>
      </c>
      <c r="E27" s="21">
        <v>255.67999999999998</v>
      </c>
      <c r="F27" s="21">
        <f t="shared" si="1"/>
        <v>18794.659820506582</v>
      </c>
      <c r="G27" s="32">
        <v>1.3445476424660152</v>
      </c>
      <c r="H27" s="32">
        <v>2.8093565492828876E-2</v>
      </c>
      <c r="I27" s="32">
        <v>2.4012999906472005E-2</v>
      </c>
      <c r="J27" s="32">
        <f t="shared" si="2"/>
        <v>1.3685606423724872</v>
      </c>
      <c r="K27" s="36">
        <v>2.8902063332859829E-5</v>
      </c>
      <c r="L27" s="36">
        <v>6.3213964326487098E-7</v>
      </c>
      <c r="M27" s="36">
        <v>5.1136000000000005E-7</v>
      </c>
      <c r="N27" s="36">
        <f t="shared" si="3"/>
        <v>3.0045562976124701E-5</v>
      </c>
      <c r="O27" s="36">
        <v>1.015961970688504E-5</v>
      </c>
      <c r="P27" s="36">
        <v>2.2220899259864649E-7</v>
      </c>
      <c r="Q27" s="36">
        <v>3.8351999999999998E-7</v>
      </c>
      <c r="R27" s="36">
        <f t="shared" si="4"/>
        <v>1.0765348699483687E-5</v>
      </c>
      <c r="S27" s="32">
        <f t="shared" si="5"/>
        <v>1.3482977607219886</v>
      </c>
      <c r="T27" s="32">
        <f t="shared" si="6"/>
        <v>8.2021770876018434E-5</v>
      </c>
      <c r="U27" s="32">
        <f t="shared" si="0"/>
        <v>2.4140072866472004E-2</v>
      </c>
      <c r="V27" s="32">
        <f t="shared" si="7"/>
        <v>1.3725198553593367</v>
      </c>
    </row>
    <row r="28" spans="2:22" ht="18.75" customHeight="1">
      <c r="B28" s="11">
        <v>39082</v>
      </c>
      <c r="C28" s="20">
        <v>17101.292130919199</v>
      </c>
      <c r="D28" s="20">
        <v>498.14595540893799</v>
      </c>
      <c r="E28" s="20">
        <v>262.91999999999996</v>
      </c>
      <c r="F28" s="20">
        <f t="shared" si="1"/>
        <v>17862.358086328135</v>
      </c>
      <c r="G28" s="31">
        <v>1.2678891036397717</v>
      </c>
      <c r="H28" s="31">
        <v>3.5268733642952813E-2</v>
      </c>
      <c r="I28" s="31">
        <v>2.4708787755728E-2</v>
      </c>
      <c r="J28" s="31">
        <f t="shared" si="2"/>
        <v>1.2925978913954996</v>
      </c>
      <c r="K28" s="35">
        <v>2.5978300966972011E-5</v>
      </c>
      <c r="L28" s="35">
        <v>7.5672560038290093E-7</v>
      </c>
      <c r="M28" s="35">
        <v>5.2584000000000006E-7</v>
      </c>
      <c r="N28" s="35">
        <f t="shared" si="3"/>
        <v>2.7260866567354912E-5</v>
      </c>
      <c r="O28" s="35">
        <v>9.5767235933147537E-6</v>
      </c>
      <c r="P28" s="35">
        <v>2.7896173502900532E-7</v>
      </c>
      <c r="Q28" s="35">
        <v>3.9437999999999996E-7</v>
      </c>
      <c r="R28" s="35">
        <f t="shared" si="4"/>
        <v>1.0250065328343758E-5</v>
      </c>
      <c r="S28" s="31">
        <f t="shared" si="5"/>
        <v>1.2713924247947537</v>
      </c>
      <c r="T28" s="31">
        <f t="shared" si="6"/>
        <v>1.020487370482161E-4</v>
      </c>
      <c r="U28" s="31">
        <f t="shared" si="0"/>
        <v>2.4839458995727998E-2</v>
      </c>
      <c r="V28" s="31">
        <f t="shared" si="7"/>
        <v>1.2963339325275298</v>
      </c>
    </row>
    <row r="29" spans="2:22" ht="18.75" customHeight="1">
      <c r="B29" s="12">
        <v>39447</v>
      </c>
      <c r="C29" s="21">
        <v>16729.924105604201</v>
      </c>
      <c r="D29" s="21">
        <v>747.24221280111703</v>
      </c>
      <c r="E29" s="21">
        <v>255.63</v>
      </c>
      <c r="F29" s="21">
        <f t="shared" si="1"/>
        <v>17732.796318405319</v>
      </c>
      <c r="G29" s="32">
        <v>1.2413679980183348</v>
      </c>
      <c r="H29" s="32">
        <v>5.2904748666319092E-2</v>
      </c>
      <c r="I29" s="32">
        <v>2.3986269916628004E-2</v>
      </c>
      <c r="J29" s="32">
        <f t="shared" si="2"/>
        <v>1.2653542679349628</v>
      </c>
      <c r="K29" s="36">
        <v>2.3568822983688087E-5</v>
      </c>
      <c r="L29" s="36">
        <v>1.0527016935808668E-6</v>
      </c>
      <c r="M29" s="36">
        <v>5.1126000000000004E-7</v>
      </c>
      <c r="N29" s="36">
        <f t="shared" si="3"/>
        <v>2.5132784677268955E-5</v>
      </c>
      <c r="O29" s="36">
        <v>9.3687574991383536E-6</v>
      </c>
      <c r="P29" s="36">
        <v>4.1845563916862558E-7</v>
      </c>
      <c r="Q29" s="36">
        <v>3.8344500000000003E-7</v>
      </c>
      <c r="R29" s="36">
        <f t="shared" si="4"/>
        <v>1.0170658138306979E-5</v>
      </c>
      <c r="S29" s="32">
        <f t="shared" si="5"/>
        <v>1.2447491083276701</v>
      </c>
      <c r="T29" s="32">
        <f t="shared" si="6"/>
        <v>1.5101732281177209E-4</v>
      </c>
      <c r="U29" s="32">
        <f t="shared" si="0"/>
        <v>2.4113318026628004E-2</v>
      </c>
      <c r="V29" s="32">
        <f t="shared" si="7"/>
        <v>1.2690134436771099</v>
      </c>
    </row>
    <row r="30" spans="2:22" ht="18.75" customHeight="1">
      <c r="B30" s="11">
        <v>39813</v>
      </c>
      <c r="C30" s="20">
        <v>16389.084814405702</v>
      </c>
      <c r="D30" s="20">
        <v>810.200136456628</v>
      </c>
      <c r="E30" s="20">
        <v>301.02999999999997</v>
      </c>
      <c r="F30" s="20">
        <f t="shared" si="1"/>
        <v>17500.314950862328</v>
      </c>
      <c r="G30" s="31">
        <v>1.2163820059921191</v>
      </c>
      <c r="H30" s="31">
        <v>5.7362169661129267E-2</v>
      </c>
      <c r="I30" s="31">
        <v>2.8402132012627999E-2</v>
      </c>
      <c r="J30" s="31">
        <f t="shared" si="2"/>
        <v>1.2447841380047471</v>
      </c>
      <c r="K30" s="35">
        <v>2.2409589563742578E-5</v>
      </c>
      <c r="L30" s="35">
        <v>1.1078258931531218E-6</v>
      </c>
      <c r="M30" s="35">
        <v>6.0206000000000009E-7</v>
      </c>
      <c r="N30" s="35">
        <f t="shared" si="3"/>
        <v>2.4119475456895697E-5</v>
      </c>
      <c r="O30" s="35">
        <v>9.1778874960671953E-6</v>
      </c>
      <c r="P30" s="35">
        <v>4.5371207641571177E-7</v>
      </c>
      <c r="Q30" s="35">
        <v>4.5154500000000006E-7</v>
      </c>
      <c r="R30" s="35">
        <f t="shared" si="4"/>
        <v>1.0083144572482908E-5</v>
      </c>
      <c r="S30" s="31">
        <f t="shared" si="5"/>
        <v>1.2196772562050406</v>
      </c>
      <c r="T30" s="31">
        <f t="shared" si="6"/>
        <v>1.6290184610071016E-4</v>
      </c>
      <c r="U30" s="31">
        <f t="shared" si="0"/>
        <v>2.8551743922627999E-2</v>
      </c>
      <c r="V30" s="31">
        <f t="shared" si="7"/>
        <v>1.2483919019737693</v>
      </c>
    </row>
    <row r="31" spans="2:22" ht="18.75" customHeight="1">
      <c r="B31" s="12">
        <v>40178</v>
      </c>
      <c r="C31" s="21">
        <v>14336.4692180777</v>
      </c>
      <c r="D31" s="21">
        <v>987.31531054420998</v>
      </c>
      <c r="E31" s="21">
        <v>321.73999999999995</v>
      </c>
      <c r="F31" s="21">
        <f t="shared" si="1"/>
        <v>15645.524528621911</v>
      </c>
      <c r="G31" s="32">
        <v>1.0651236814612108</v>
      </c>
      <c r="H31" s="32">
        <v>6.9901923986530071E-2</v>
      </c>
      <c r="I31" s="32">
        <v>3.0292446750328002E-2</v>
      </c>
      <c r="J31" s="32">
        <f t="shared" si="2"/>
        <v>1.0954161282115389</v>
      </c>
      <c r="K31" s="36">
        <v>1.8033796353565517E-5</v>
      </c>
      <c r="L31" s="36">
        <v>1.2419406045011519E-6</v>
      </c>
      <c r="M31" s="36">
        <v>6.4348000000000004E-7</v>
      </c>
      <c r="N31" s="36">
        <f t="shared" si="3"/>
        <v>1.9919216958066669E-5</v>
      </c>
      <c r="O31" s="36">
        <v>8.0284227621235129E-6</v>
      </c>
      <c r="P31" s="36">
        <v>5.528965739047576E-7</v>
      </c>
      <c r="Q31" s="36">
        <v>4.8261E-7</v>
      </c>
      <c r="R31" s="36">
        <f t="shared" si="4"/>
        <v>9.0639293360282708E-6</v>
      </c>
      <c r="S31" s="32">
        <f t="shared" si="5"/>
        <v>1.0679669963531628</v>
      </c>
      <c r="T31" s="32">
        <f t="shared" si="6"/>
        <v>1.9581169413614656E-4</v>
      </c>
      <c r="U31" s="32">
        <f t="shared" si="0"/>
        <v>3.0452351530328003E-2</v>
      </c>
      <c r="V31" s="32">
        <f t="shared" si="7"/>
        <v>1.098615159577627</v>
      </c>
    </row>
    <row r="32" spans="2:22" ht="18.75" customHeight="1">
      <c r="B32" s="11">
        <v>40543</v>
      </c>
      <c r="C32" s="20">
        <v>14626</v>
      </c>
      <c r="D32" s="20">
        <v>948.63862315719996</v>
      </c>
      <c r="E32" s="20">
        <v>315.02000000000004</v>
      </c>
      <c r="F32" s="20">
        <f t="shared" si="1"/>
        <v>15889.6586231572</v>
      </c>
      <c r="G32" s="31">
        <v>1.0864060336953005</v>
      </c>
      <c r="H32" s="31">
        <v>6.7163614519529485E-2</v>
      </c>
      <c r="I32" s="31">
        <v>2.9633233389672005E-2</v>
      </c>
      <c r="J32" s="31">
        <f t="shared" si="2"/>
        <v>1.1160392670849726</v>
      </c>
      <c r="K32" s="35">
        <v>1.8687113934378576E-5</v>
      </c>
      <c r="L32" s="35">
        <v>1.2120414353542064E-6</v>
      </c>
      <c r="M32" s="35">
        <v>6.3004000000000005E-7</v>
      </c>
      <c r="N32" s="35">
        <f t="shared" si="3"/>
        <v>2.0529195369732781E-5</v>
      </c>
      <c r="O32" s="35">
        <v>8.1905600000000014E-6</v>
      </c>
      <c r="P32" s="35">
        <v>5.3123762896803204E-7</v>
      </c>
      <c r="Q32" s="35">
        <v>4.7253000000000006E-7</v>
      </c>
      <c r="R32" s="35">
        <f t="shared" si="4"/>
        <v>9.1943276289680334E-6</v>
      </c>
      <c r="S32" s="31">
        <f t="shared" si="5"/>
        <v>1.0893139984236599</v>
      </c>
      <c r="T32" s="31">
        <f t="shared" si="6"/>
        <v>1.886098493163287E-4</v>
      </c>
      <c r="U32" s="31">
        <f t="shared" si="0"/>
        <v>2.9789798329672008E-2</v>
      </c>
      <c r="V32" s="31">
        <f t="shared" si="7"/>
        <v>1.1192924066026482</v>
      </c>
    </row>
    <row r="33" spans="2:22" ht="18.75" customHeight="1">
      <c r="B33" s="12">
        <v>40908</v>
      </c>
      <c r="C33" s="21">
        <v>14730</v>
      </c>
      <c r="D33" s="21">
        <v>965.52231515741596</v>
      </c>
      <c r="E33" s="21">
        <v>345.96</v>
      </c>
      <c r="F33" s="21">
        <f t="shared" si="1"/>
        <v>16041.482315157415</v>
      </c>
      <c r="G33" s="32">
        <v>1.0941705379625537</v>
      </c>
      <c r="H33" s="32">
        <v>6.835897991314506E-2</v>
      </c>
      <c r="I33" s="32">
        <v>3.2609448921300001E-2</v>
      </c>
      <c r="J33" s="32">
        <f t="shared" si="2"/>
        <v>1.1267799868838537</v>
      </c>
      <c r="K33" s="36">
        <v>1.9672908694883405E-5</v>
      </c>
      <c r="L33" s="36">
        <v>1.2895201866235086E-6</v>
      </c>
      <c r="M33" s="36">
        <v>6.9192000000000002E-7</v>
      </c>
      <c r="N33" s="36">
        <f t="shared" si="3"/>
        <v>2.1654348881506915E-5</v>
      </c>
      <c r="O33" s="36">
        <v>8.2488000000000014E-6</v>
      </c>
      <c r="P33" s="36">
        <v>5.4069249648815298E-7</v>
      </c>
      <c r="Q33" s="36">
        <v>5.1893999999999996E-7</v>
      </c>
      <c r="R33" s="36">
        <f t="shared" si="4"/>
        <v>9.3084324964881551E-6</v>
      </c>
      <c r="S33" s="32">
        <f t="shared" si="5"/>
        <v>1.0971205030799258</v>
      </c>
      <c r="T33" s="32">
        <f t="shared" si="6"/>
        <v>1.933643686190573E-4</v>
      </c>
      <c r="U33" s="32">
        <f t="shared" si="0"/>
        <v>3.2781391041299998E-2</v>
      </c>
      <c r="V33" s="32">
        <f t="shared" si="7"/>
        <v>1.1300952584898449</v>
      </c>
    </row>
    <row r="34" spans="2:22" ht="18.75" customHeight="1">
      <c r="B34" s="11">
        <v>41274</v>
      </c>
      <c r="C34" s="20">
        <v>13514</v>
      </c>
      <c r="D34" s="20">
        <v>882.43655322083396</v>
      </c>
      <c r="E34" s="20">
        <v>357.33</v>
      </c>
      <c r="F34" s="20">
        <f t="shared" si="1"/>
        <v>14753.766553220834</v>
      </c>
      <c r="G34" s="31">
        <v>1.0038307409338907</v>
      </c>
      <c r="H34" s="31">
        <v>6.2476507968035049E-2</v>
      </c>
      <c r="I34" s="31">
        <v>3.3483578837445599E-2</v>
      </c>
      <c r="J34" s="31">
        <f t="shared" si="2"/>
        <v>1.0373143197713364</v>
      </c>
      <c r="K34" s="35">
        <v>1.4882084193478668E-5</v>
      </c>
      <c r="L34" s="35">
        <v>9.7176965224475142E-7</v>
      </c>
      <c r="M34" s="35">
        <v>7.1465999999999997E-7</v>
      </c>
      <c r="N34" s="35">
        <f t="shared" si="3"/>
        <v>1.6568513845723419E-5</v>
      </c>
      <c r="O34" s="35">
        <v>7.5678400000000017E-6</v>
      </c>
      <c r="P34" s="35">
        <v>4.9416446980366712E-7</v>
      </c>
      <c r="Q34" s="35">
        <v>5.3599500000000011E-7</v>
      </c>
      <c r="R34" s="35">
        <f t="shared" si="4"/>
        <v>8.5979994698036684E-6</v>
      </c>
      <c r="S34" s="31">
        <f t="shared" si="5"/>
        <v>1.0064580093587276</v>
      </c>
      <c r="T34" s="31">
        <f t="shared" si="6"/>
        <v>1.7155525330761159E-4</v>
      </c>
      <c r="U34" s="31">
        <f t="shared" si="0"/>
        <v>3.3661171847445596E-2</v>
      </c>
      <c r="V34" s="31">
        <f t="shared" si="7"/>
        <v>1.0402907364594809</v>
      </c>
    </row>
    <row r="35" spans="2:22" ht="18.75" customHeight="1">
      <c r="B35" s="12">
        <v>41639</v>
      </c>
      <c r="C35" s="21">
        <v>13771</v>
      </c>
      <c r="D35" s="21">
        <v>797.50555999999995</v>
      </c>
      <c r="E35" s="21">
        <v>352.92</v>
      </c>
      <c r="F35" s="21">
        <f t="shared" si="1"/>
        <v>14921.42556</v>
      </c>
      <c r="G35" s="32">
        <v>1.0225248379813399</v>
      </c>
      <c r="H35" s="32">
        <v>5.6463393647999995E-2</v>
      </c>
      <c r="I35" s="32">
        <v>3.2960779954455302E-2</v>
      </c>
      <c r="J35" s="32">
        <f t="shared" si="2"/>
        <v>1.0554856179357952</v>
      </c>
      <c r="K35" s="36">
        <v>1.4285155266575284E-5</v>
      </c>
      <c r="L35" s="36">
        <v>8.2728129769494366E-7</v>
      </c>
      <c r="M35" s="36">
        <v>7.0584000000000013E-7</v>
      </c>
      <c r="N35" s="36">
        <f t="shared" si="3"/>
        <v>1.5818276564270227E-5</v>
      </c>
      <c r="O35" s="36">
        <v>7.7117600000000019E-6</v>
      </c>
      <c r="P35" s="36">
        <v>4.4660311360000008E-7</v>
      </c>
      <c r="Q35" s="36">
        <v>5.2938000000000005E-7</v>
      </c>
      <c r="R35" s="36">
        <f t="shared" si="4"/>
        <v>8.6877431136000024E-6</v>
      </c>
      <c r="S35" s="32">
        <f t="shared" si="5"/>
        <v>1.0251800713430042</v>
      </c>
      <c r="T35" s="32">
        <f t="shared" si="6"/>
        <v>1.537697602951736E-4</v>
      </c>
      <c r="U35" s="32">
        <f t="shared" si="0"/>
        <v>3.3136181194455307E-2</v>
      </c>
      <c r="V35" s="32">
        <f t="shared" si="7"/>
        <v>1.0584700222977546</v>
      </c>
    </row>
    <row r="36" spans="2:22" ht="18.75" customHeight="1">
      <c r="B36" s="11">
        <v>42004</v>
      </c>
      <c r="C36" s="20">
        <v>12283</v>
      </c>
      <c r="D36" s="20">
        <v>744.76113797710104</v>
      </c>
      <c r="E36" s="20">
        <v>342.23</v>
      </c>
      <c r="F36" s="20">
        <f t="shared" si="1"/>
        <v>13369.9911379771</v>
      </c>
      <c r="G36" s="31">
        <v>0.91216797383795112</v>
      </c>
      <c r="H36" s="31">
        <v>5.2729088568778754E-2</v>
      </c>
      <c r="I36" s="31">
        <v>3.2029961545225208E-2</v>
      </c>
      <c r="J36" s="31">
        <f t="shared" si="2"/>
        <v>0.94419793538317631</v>
      </c>
      <c r="K36" s="35">
        <v>1.244372355075527E-5</v>
      </c>
      <c r="L36" s="35">
        <v>7.5450636752690283E-7</v>
      </c>
      <c r="M36" s="35">
        <v>6.8446000000000013E-7</v>
      </c>
      <c r="N36" s="35">
        <f t="shared" si="3"/>
        <v>1.3882689918282172E-5</v>
      </c>
      <c r="O36" s="35">
        <v>6.8784800000000006E-6</v>
      </c>
      <c r="P36" s="35">
        <v>4.1706623726717666E-7</v>
      </c>
      <c r="Q36" s="35">
        <v>5.133450000000001E-7</v>
      </c>
      <c r="R36" s="35">
        <f t="shared" si="4"/>
        <v>7.8088912372671772E-6</v>
      </c>
      <c r="S36" s="31">
        <f t="shared" si="5"/>
        <v>0.91452885396672001</v>
      </c>
      <c r="T36" s="31">
        <f t="shared" si="6"/>
        <v>1.4314839789379122E-4</v>
      </c>
      <c r="U36" s="31">
        <f t="shared" si="0"/>
        <v>3.2200049855225205E-2</v>
      </c>
      <c r="V36" s="31">
        <f t="shared" si="7"/>
        <v>0.94687205221983894</v>
      </c>
    </row>
    <row r="37" spans="2:22" ht="18.75" customHeight="1">
      <c r="B37" s="12">
        <v>42369</v>
      </c>
      <c r="C37" s="21">
        <v>13321</v>
      </c>
      <c r="D37" s="21">
        <v>720.13549196239001</v>
      </c>
      <c r="E37" s="21">
        <v>340.18</v>
      </c>
      <c r="F37" s="21">
        <f t="shared" si="1"/>
        <v>14381.31549196239</v>
      </c>
      <c r="G37" s="32">
        <v>0.98891162021744039</v>
      </c>
      <c r="H37" s="32">
        <v>5.0985592830937218E-2</v>
      </c>
      <c r="I37" s="32">
        <v>3.18212920405E-2</v>
      </c>
      <c r="J37" s="32">
        <f t="shared" si="2"/>
        <v>1.0207329122579405</v>
      </c>
      <c r="K37" s="36">
        <v>1.2622088090851241E-5</v>
      </c>
      <c r="L37" s="36">
        <v>6.8235219704960452E-7</v>
      </c>
      <c r="M37" s="36">
        <v>6.8036000000000004E-7</v>
      </c>
      <c r="N37" s="36">
        <f t="shared" si="3"/>
        <v>1.3984800287900844E-5</v>
      </c>
      <c r="O37" s="36">
        <v>7.4597600000000016E-6</v>
      </c>
      <c r="P37" s="36">
        <v>4.0327587549893847E-7</v>
      </c>
      <c r="Q37" s="36">
        <v>5.1027000000000003E-7</v>
      </c>
      <c r="R37" s="36">
        <f t="shared" si="4"/>
        <v>8.3733058754989399E-6</v>
      </c>
      <c r="S37" s="32">
        <f t="shared" si="5"/>
        <v>0.99145018089971171</v>
      </c>
      <c r="T37" s="32">
        <f t="shared" si="6"/>
        <v>1.3723501582492377E-4</v>
      </c>
      <c r="U37" s="32">
        <f t="shared" si="0"/>
        <v>3.1990361500499997E-2</v>
      </c>
      <c r="V37" s="32">
        <f t="shared" si="7"/>
        <v>1.0235777774160366</v>
      </c>
    </row>
    <row r="38" spans="2:22" ht="18.75" customHeight="1">
      <c r="B38" s="11">
        <v>42735</v>
      </c>
      <c r="C38" s="20">
        <v>13775</v>
      </c>
      <c r="D38" s="20">
        <v>723.52074043646496</v>
      </c>
      <c r="E38" s="20">
        <v>340.75</v>
      </c>
      <c r="F38" s="20">
        <f t="shared" si="1"/>
        <v>14839.270740436465</v>
      </c>
      <c r="G38" s="31">
        <v>1.0225328472159059</v>
      </c>
      <c r="H38" s="31">
        <v>5.1225268422901725E-2</v>
      </c>
      <c r="I38" s="31">
        <v>3.1892249102499999E-2</v>
      </c>
      <c r="J38" s="31">
        <f t="shared" si="2"/>
        <v>1.0544250963184059</v>
      </c>
      <c r="K38" s="35">
        <v>1.2948536834185941E-5</v>
      </c>
      <c r="L38" s="35">
        <v>6.8011143069611996E-7</v>
      </c>
      <c r="M38" s="35">
        <v>6.8150000000000006E-7</v>
      </c>
      <c r="N38" s="35">
        <f t="shared" si="3"/>
        <v>1.4310148264882061E-5</v>
      </c>
      <c r="O38" s="35">
        <v>7.714000000000001E-6</v>
      </c>
      <c r="P38" s="35">
        <v>4.0517161464442044E-7</v>
      </c>
      <c r="Q38" s="35">
        <v>5.1112500000000002E-7</v>
      </c>
      <c r="R38" s="35">
        <f t="shared" si="4"/>
        <v>8.6302966146444201E-6</v>
      </c>
      <c r="S38" s="31">
        <f t="shared" si="5"/>
        <v>1.0251553326367606</v>
      </c>
      <c r="T38" s="31">
        <f t="shared" si="6"/>
        <v>1.3774392693144028E-4</v>
      </c>
      <c r="U38" s="31">
        <f t="shared" si="0"/>
        <v>3.2061601852499996E-2</v>
      </c>
      <c r="V38" s="31">
        <f t="shared" si="7"/>
        <v>1.057354678416192</v>
      </c>
    </row>
    <row r="39" spans="2:22" ht="18.75" customHeight="1">
      <c r="B39" s="12">
        <v>43100</v>
      </c>
      <c r="C39" s="21">
        <v>11344.1</v>
      </c>
      <c r="D39" s="21">
        <v>601.64937125652398</v>
      </c>
      <c r="E39" s="21">
        <v>340.75</v>
      </c>
      <c r="F39" s="21">
        <f t="shared" si="1"/>
        <v>12286.499371256525</v>
      </c>
      <c r="G39" s="32">
        <v>0.84210718162467302</v>
      </c>
      <c r="H39" s="32">
        <v>4.25967754849619E-2</v>
      </c>
      <c r="I39" s="32">
        <v>3.1826688660000005E-2</v>
      </c>
      <c r="J39" s="32">
        <f t="shared" si="2"/>
        <v>0.87393387028467306</v>
      </c>
      <c r="K39" s="36">
        <v>1.0370407011261522E-5</v>
      </c>
      <c r="L39" s="36">
        <v>5.5000827372817069E-7</v>
      </c>
      <c r="M39" s="36">
        <v>6.8150000000000006E-7</v>
      </c>
      <c r="N39" s="36">
        <f t="shared" si="3"/>
        <v>1.1601915284989693E-5</v>
      </c>
      <c r="O39" s="36">
        <v>6.3526960000000009E-6</v>
      </c>
      <c r="P39" s="36">
        <v>3.3692364790365347E-7</v>
      </c>
      <c r="Q39" s="36">
        <v>5.1112500000000002E-7</v>
      </c>
      <c r="R39" s="36">
        <f t="shared" si="4"/>
        <v>7.2007446479036548E-6</v>
      </c>
      <c r="S39" s="32">
        <f t="shared" si="5"/>
        <v>0.84425954520795454</v>
      </c>
      <c r="T39" s="32">
        <f t="shared" si="6"/>
        <v>1.1415345391849299E-4</v>
      </c>
      <c r="U39" s="32">
        <f t="shared" si="0"/>
        <v>3.1996041410000002E-2</v>
      </c>
      <c r="V39" s="32">
        <f t="shared" si="7"/>
        <v>0.87636974007187307</v>
      </c>
    </row>
    <row r="40" spans="2:22" ht="18.75" customHeight="1">
      <c r="B40" s="11">
        <v>43465</v>
      </c>
      <c r="C40" s="20">
        <v>10961.000001710399</v>
      </c>
      <c r="D40" s="20">
        <v>632.65821926958597</v>
      </c>
      <c r="E40" s="20">
        <v>340.75</v>
      </c>
      <c r="F40" s="20">
        <f t="shared" si="1"/>
        <v>11934.408220979985</v>
      </c>
      <c r="G40" s="31">
        <v>0.81386836656245076</v>
      </c>
      <c r="H40" s="31">
        <v>4.4792201924286686E-2</v>
      </c>
      <c r="I40" s="31">
        <v>3.1734963162499998E-2</v>
      </c>
      <c r="J40" s="31">
        <f t="shared" si="2"/>
        <v>0.84560332972495078</v>
      </c>
      <c r="K40" s="35">
        <v>9.6726898998498134E-6</v>
      </c>
      <c r="L40" s="35">
        <v>5.5829821792089952E-7</v>
      </c>
      <c r="M40" s="35">
        <v>6.8150000000000006E-7</v>
      </c>
      <c r="N40" s="35">
        <f t="shared" si="3"/>
        <v>1.0912488117770714E-5</v>
      </c>
      <c r="O40" s="35">
        <v>6.1381600009578245E-6</v>
      </c>
      <c r="P40" s="35">
        <v>3.542886027909682E-7</v>
      </c>
      <c r="Q40" s="35">
        <v>5.1112500000000002E-7</v>
      </c>
      <c r="R40" s="35">
        <f t="shared" si="4"/>
        <v>7.0035736037487926E-6</v>
      </c>
      <c r="S40" s="31">
        <f t="shared" si="5"/>
        <v>0.81593935549023244</v>
      </c>
      <c r="T40" s="31">
        <f t="shared" si="6"/>
        <v>1.1953545907973102E-4</v>
      </c>
      <c r="U40" s="31">
        <f t="shared" si="0"/>
        <v>3.1904315912499995E-2</v>
      </c>
      <c r="V40" s="31">
        <f t="shared" si="7"/>
        <v>0.84796320686181215</v>
      </c>
    </row>
    <row r="41" spans="2:22" ht="14.25" customHeight="1">
      <c r="B41" s="9" t="s">
        <v>11</v>
      </c>
      <c r="C41" s="2" t="s">
        <v>191</v>
      </c>
      <c r="D41" s="2" t="s">
        <v>191</v>
      </c>
      <c r="E41" s="2" t="s">
        <v>191</v>
      </c>
    </row>
    <row r="42" spans="2:22" ht="18.75" customHeight="1"/>
    <row r="43" spans="2:22" ht="18.75" customHeight="1"/>
    <row r="44" spans="2:22" ht="18.75" customHeight="1"/>
    <row r="45" spans="2:22" ht="18.75" customHeight="1"/>
    <row r="46" spans="2:22" ht="18.75" customHeight="1"/>
    <row r="47" spans="2:22" ht="18.75" customHeight="1"/>
    <row r="48" spans="2:2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V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22" width="16.6640625" style="2" customWidth="1"/>
    <col min="23" max="16384" width="11.44140625" style="2"/>
  </cols>
  <sheetData>
    <row r="2" spans="2:22" ht="14.25" customHeight="1">
      <c r="B2" s="1"/>
    </row>
    <row r="3" spans="2:22" ht="22.5" customHeight="1">
      <c r="B3" s="3" t="s">
        <v>145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5" customFormat="1" ht="18.75" customHeight="1">
      <c r="B4" s="13" t="s">
        <v>13</v>
      </c>
      <c r="C4" s="14" t="s">
        <v>21</v>
      </c>
      <c r="D4" s="14" t="s">
        <v>21</v>
      </c>
      <c r="E4" s="14" t="s">
        <v>21</v>
      </c>
      <c r="F4" s="14"/>
      <c r="G4" s="14" t="s">
        <v>19</v>
      </c>
      <c r="H4" s="14" t="s">
        <v>19</v>
      </c>
      <c r="I4" s="14" t="s">
        <v>19</v>
      </c>
      <c r="J4" s="14"/>
      <c r="K4" s="14" t="s">
        <v>19</v>
      </c>
      <c r="L4" s="14" t="s">
        <v>19</v>
      </c>
      <c r="M4" s="14" t="s">
        <v>19</v>
      </c>
      <c r="N4" s="14"/>
      <c r="O4" s="14" t="s">
        <v>19</v>
      </c>
      <c r="P4" s="14" t="s">
        <v>19</v>
      </c>
      <c r="Q4" s="14" t="s">
        <v>19</v>
      </c>
      <c r="R4" s="14"/>
      <c r="S4" s="14"/>
      <c r="T4" s="14"/>
      <c r="U4" s="14"/>
      <c r="V4" s="14"/>
    </row>
    <row r="5" spans="2:22" s="15" customFormat="1" ht="18.75" customHeight="1">
      <c r="B5" s="16" t="s">
        <v>14</v>
      </c>
      <c r="C5" s="17" t="s">
        <v>133</v>
      </c>
      <c r="D5" s="17" t="s">
        <v>133</v>
      </c>
      <c r="E5" s="17" t="s">
        <v>133</v>
      </c>
      <c r="F5" s="17"/>
      <c r="G5" s="17" t="s">
        <v>133</v>
      </c>
      <c r="H5" s="17" t="s">
        <v>133</v>
      </c>
      <c r="I5" s="17" t="s">
        <v>133</v>
      </c>
      <c r="J5" s="17"/>
      <c r="K5" s="17" t="s">
        <v>133</v>
      </c>
      <c r="L5" s="17" t="s">
        <v>133</v>
      </c>
      <c r="M5" s="17" t="s">
        <v>133</v>
      </c>
      <c r="N5" s="17"/>
      <c r="O5" s="17" t="s">
        <v>133</v>
      </c>
      <c r="P5" s="17" t="s">
        <v>133</v>
      </c>
      <c r="Q5" s="17" t="s">
        <v>133</v>
      </c>
      <c r="R5" s="17"/>
      <c r="S5" s="17"/>
      <c r="T5" s="17"/>
      <c r="U5" s="17"/>
      <c r="V5" s="17"/>
    </row>
    <row r="6" spans="2:22" s="15" customFormat="1" ht="18.75" customHeight="1">
      <c r="B6" s="13" t="s">
        <v>15</v>
      </c>
      <c r="C6" s="14" t="s">
        <v>124</v>
      </c>
      <c r="D6" s="14" t="s">
        <v>136</v>
      </c>
      <c r="E6" s="14" t="s">
        <v>116</v>
      </c>
      <c r="F6" s="14"/>
      <c r="G6" s="14" t="s">
        <v>124</v>
      </c>
      <c r="H6" s="14" t="s">
        <v>136</v>
      </c>
      <c r="I6" s="14" t="s">
        <v>116</v>
      </c>
      <c r="J6" s="14"/>
      <c r="K6" s="14" t="s">
        <v>124</v>
      </c>
      <c r="L6" s="14" t="s">
        <v>136</v>
      </c>
      <c r="M6" s="14" t="s">
        <v>116</v>
      </c>
      <c r="N6" s="14"/>
      <c r="O6" s="14" t="s">
        <v>124</v>
      </c>
      <c r="P6" s="14" t="s">
        <v>136</v>
      </c>
      <c r="Q6" s="14" t="s">
        <v>116</v>
      </c>
      <c r="R6" s="14"/>
      <c r="S6" s="14" t="s">
        <v>52</v>
      </c>
      <c r="T6" s="28">
        <v>25</v>
      </c>
      <c r="U6" s="14"/>
      <c r="V6" s="14"/>
    </row>
    <row r="7" spans="2:22" s="15" customFormat="1" ht="18.75" customHeight="1">
      <c r="B7" s="16" t="s">
        <v>16</v>
      </c>
      <c r="C7" s="17" t="s">
        <v>210</v>
      </c>
      <c r="D7" s="17" t="s">
        <v>210</v>
      </c>
      <c r="E7" s="17" t="s">
        <v>210</v>
      </c>
      <c r="F7" s="17"/>
      <c r="G7" s="17" t="s">
        <v>32</v>
      </c>
      <c r="H7" s="17" t="s">
        <v>32</v>
      </c>
      <c r="I7" s="17" t="s">
        <v>32</v>
      </c>
      <c r="J7" s="17"/>
      <c r="K7" s="17" t="s">
        <v>50</v>
      </c>
      <c r="L7" s="17" t="s">
        <v>50</v>
      </c>
      <c r="M7" s="17" t="s">
        <v>50</v>
      </c>
      <c r="N7" s="17"/>
      <c r="O7" s="17" t="s">
        <v>51</v>
      </c>
      <c r="P7" s="17" t="s">
        <v>51</v>
      </c>
      <c r="Q7" s="17" t="s">
        <v>51</v>
      </c>
      <c r="R7" s="17"/>
      <c r="S7" s="17" t="s">
        <v>53</v>
      </c>
      <c r="T7" s="29">
        <v>298</v>
      </c>
      <c r="U7" s="17"/>
      <c r="V7" s="17"/>
    </row>
    <row r="8" spans="2:22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2:22" s="15" customFormat="1" ht="18.75" customHeight="1">
      <c r="B9" s="13" t="s">
        <v>18</v>
      </c>
      <c r="C9" s="30" t="s">
        <v>22</v>
      </c>
      <c r="D9" s="30" t="s">
        <v>22</v>
      </c>
      <c r="E9" s="30" t="s">
        <v>22</v>
      </c>
      <c r="F9" s="30" t="s">
        <v>22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</row>
    <row r="10" spans="2:22">
      <c r="B10" s="37"/>
      <c r="C10" s="5" t="s">
        <v>63</v>
      </c>
      <c r="D10" s="5" t="s">
        <v>63</v>
      </c>
      <c r="E10" s="5" t="s">
        <v>63</v>
      </c>
      <c r="F10" s="5" t="s">
        <v>63</v>
      </c>
      <c r="G10" s="22" t="s">
        <v>46</v>
      </c>
      <c r="H10" s="22" t="s">
        <v>46</v>
      </c>
      <c r="I10" s="22" t="s">
        <v>46</v>
      </c>
      <c r="J10" s="22" t="s">
        <v>46</v>
      </c>
      <c r="K10" s="24" t="s">
        <v>47</v>
      </c>
      <c r="L10" s="24" t="s">
        <v>47</v>
      </c>
      <c r="M10" s="24" t="s">
        <v>47</v>
      </c>
      <c r="N10" s="24" t="s">
        <v>47</v>
      </c>
      <c r="O10" s="26" t="s">
        <v>48</v>
      </c>
      <c r="P10" s="26" t="s">
        <v>48</v>
      </c>
      <c r="Q10" s="26" t="s">
        <v>48</v>
      </c>
      <c r="R10" s="26" t="s">
        <v>48</v>
      </c>
      <c r="S10" s="5" t="s">
        <v>49</v>
      </c>
      <c r="T10" s="5" t="s">
        <v>49</v>
      </c>
      <c r="U10" s="5" t="s">
        <v>49</v>
      </c>
      <c r="V10" s="5" t="s">
        <v>49</v>
      </c>
    </row>
    <row r="11" spans="2:22" ht="48">
      <c r="B11" s="4" t="s">
        <v>45</v>
      </c>
      <c r="C11" s="5" t="s">
        <v>78</v>
      </c>
      <c r="D11" s="5" t="s">
        <v>79</v>
      </c>
      <c r="E11" s="5" t="s">
        <v>119</v>
      </c>
      <c r="F11" s="5" t="s">
        <v>31</v>
      </c>
      <c r="G11" s="22" t="s">
        <v>78</v>
      </c>
      <c r="H11" s="22" t="s">
        <v>79</v>
      </c>
      <c r="I11" s="22" t="s">
        <v>119</v>
      </c>
      <c r="J11" s="22" t="s">
        <v>44</v>
      </c>
      <c r="K11" s="24" t="s">
        <v>78</v>
      </c>
      <c r="L11" s="24" t="s">
        <v>79</v>
      </c>
      <c r="M11" s="24" t="s">
        <v>119</v>
      </c>
      <c r="N11" s="24" t="s">
        <v>31</v>
      </c>
      <c r="O11" s="26" t="s">
        <v>78</v>
      </c>
      <c r="P11" s="26" t="s">
        <v>79</v>
      </c>
      <c r="Q11" s="26" t="s">
        <v>119</v>
      </c>
      <c r="R11" s="26" t="s">
        <v>31</v>
      </c>
      <c r="S11" s="5" t="s">
        <v>78</v>
      </c>
      <c r="T11" s="5" t="s">
        <v>85</v>
      </c>
      <c r="U11" s="5" t="s">
        <v>119</v>
      </c>
      <c r="V11" s="5" t="s">
        <v>57</v>
      </c>
    </row>
    <row r="12" spans="2:22" ht="18.75" customHeight="1">
      <c r="B12" s="11">
        <v>33238</v>
      </c>
      <c r="C12" s="20">
        <v>36603.6865356075</v>
      </c>
      <c r="D12" s="20" t="s">
        <v>211</v>
      </c>
      <c r="E12" s="20">
        <v>11722.587953251899</v>
      </c>
      <c r="F12" s="20">
        <f>SUM(C12:E12)</f>
        <v>48326.274488859402</v>
      </c>
      <c r="G12" s="31">
        <v>2.7096439172493847</v>
      </c>
      <c r="H12" s="31" t="s">
        <v>211</v>
      </c>
      <c r="I12" s="31">
        <v>0.93488875748713585</v>
      </c>
      <c r="J12" s="31">
        <f>SUM(G12,I12)</f>
        <v>3.6445326747365208</v>
      </c>
      <c r="K12" s="35">
        <v>6.4534622030575691E-5</v>
      </c>
      <c r="L12" s="35" t="s">
        <v>211</v>
      </c>
      <c r="M12" s="35">
        <v>8.5855152199551123E-6</v>
      </c>
      <c r="N12" s="35">
        <f>SUM(K12:M12)</f>
        <v>7.3120137250530797E-5</v>
      </c>
      <c r="O12" s="35">
        <v>7.3629362809758212E-5</v>
      </c>
      <c r="P12" s="35" t="s">
        <v>211</v>
      </c>
      <c r="Q12" s="35">
        <v>4.1022330215267356E-5</v>
      </c>
      <c r="R12" s="35">
        <f>SUM(O12:Q12)</f>
        <v>1.1465169302502556E-4</v>
      </c>
      <c r="S12" s="7">
        <f>SUM(G12,K12*$T$6,O12*$T$7)</f>
        <v>2.733198832917457</v>
      </c>
      <c r="T12" s="7">
        <f>SUM(L12*$T$6,P12*$T$7)</f>
        <v>0</v>
      </c>
      <c r="U12" s="7">
        <f t="shared" ref="U12:U40" si="0">SUM(I12,M12*$T$6,Q12*$T$7)</f>
        <v>0.94732804977178442</v>
      </c>
      <c r="V12" s="7">
        <f>SUM(S12:U12)</f>
        <v>3.6805268826892412</v>
      </c>
    </row>
    <row r="13" spans="2:22" ht="18.75" customHeight="1">
      <c r="B13" s="12">
        <v>33603</v>
      </c>
      <c r="C13" s="21">
        <v>35465.211496660901</v>
      </c>
      <c r="D13" s="21" t="s">
        <v>211</v>
      </c>
      <c r="E13" s="21">
        <v>9956.5881059558706</v>
      </c>
      <c r="F13" s="21">
        <f t="shared" ref="F13:F40" si="1">SUM(C13:E13)</f>
        <v>45421.799602616768</v>
      </c>
      <c r="G13" s="32">
        <v>2.6253665600705935</v>
      </c>
      <c r="H13" s="32" t="s">
        <v>211</v>
      </c>
      <c r="I13" s="32">
        <v>0.79404840640211305</v>
      </c>
      <c r="J13" s="32">
        <f t="shared" ref="J13:J40" si="2">SUM(G13,I13)</f>
        <v>3.4194149664727065</v>
      </c>
      <c r="K13" s="36">
        <v>6.4287714323269483E-5</v>
      </c>
      <c r="L13" s="36" t="s">
        <v>211</v>
      </c>
      <c r="M13" s="36">
        <v>7.2916726371980809E-6</v>
      </c>
      <c r="N13" s="36">
        <f t="shared" ref="N13:N40" si="3">SUM(K13:M13)</f>
        <v>7.1579386960467562E-5</v>
      </c>
      <c r="O13" s="36">
        <v>6.7133039019986294E-5</v>
      </c>
      <c r="P13" s="36" t="s">
        <v>211</v>
      </c>
      <c r="Q13" s="36">
        <v>3.4839922538408238E-5</v>
      </c>
      <c r="R13" s="36">
        <f t="shared" ref="R13:R40" si="4">SUM(O13:Q13)</f>
        <v>1.0197296155839453E-4</v>
      </c>
      <c r="S13" s="8">
        <f t="shared" ref="S13:S40" si="5">SUM(G13,K13*$T$6,O13*$T$7)</f>
        <v>2.6469793985566312</v>
      </c>
      <c r="T13" s="8">
        <f t="shared" ref="T13:T40" si="6">SUM(L13*$T$6,P13*$T$7)</f>
        <v>0</v>
      </c>
      <c r="U13" s="8">
        <f t="shared" si="0"/>
        <v>0.8046129951344887</v>
      </c>
      <c r="V13" s="8">
        <f t="shared" ref="V13:V40" si="7">SUM(S13:U13)</f>
        <v>3.4515923936911199</v>
      </c>
    </row>
    <row r="14" spans="2:22" ht="18.75" customHeight="1">
      <c r="B14" s="11">
        <v>33969</v>
      </c>
      <c r="C14" s="20">
        <v>36610.868632896301</v>
      </c>
      <c r="D14" s="20" t="s">
        <v>211</v>
      </c>
      <c r="E14" s="20">
        <v>8922.8412487207006</v>
      </c>
      <c r="F14" s="20">
        <f t="shared" si="1"/>
        <v>45533.709881617004</v>
      </c>
      <c r="G14" s="31">
        <v>2.7101755829932914</v>
      </c>
      <c r="H14" s="31" t="s">
        <v>211</v>
      </c>
      <c r="I14" s="31">
        <v>0.71160600385663042</v>
      </c>
      <c r="J14" s="31">
        <f t="shared" si="2"/>
        <v>3.4217815868499217</v>
      </c>
      <c r="K14" s="35">
        <v>6.7909472095855643E-5</v>
      </c>
      <c r="L14" s="35" t="s">
        <v>211</v>
      </c>
      <c r="M14" s="35">
        <v>6.5343168126122988E-6</v>
      </c>
      <c r="N14" s="35">
        <f t="shared" si="3"/>
        <v>7.4443788908467936E-5</v>
      </c>
      <c r="O14" s="35">
        <v>6.5199344268838193E-5</v>
      </c>
      <c r="P14" s="35" t="s">
        <v>211</v>
      </c>
      <c r="Q14" s="35">
        <v>3.122103226051846E-5</v>
      </c>
      <c r="R14" s="35">
        <f t="shared" si="4"/>
        <v>9.6420376529356659E-5</v>
      </c>
      <c r="S14" s="7">
        <f t="shared" si="5"/>
        <v>2.7313027243878016</v>
      </c>
      <c r="T14" s="7">
        <f t="shared" si="6"/>
        <v>0</v>
      </c>
      <c r="U14" s="7">
        <f t="shared" si="0"/>
        <v>0.72107322939058027</v>
      </c>
      <c r="V14" s="7">
        <f t="shared" si="7"/>
        <v>3.452375953778382</v>
      </c>
    </row>
    <row r="15" spans="2:22" ht="18.75" customHeight="1">
      <c r="B15" s="12">
        <v>34334</v>
      </c>
      <c r="C15" s="21">
        <v>36688.936199153701</v>
      </c>
      <c r="D15" s="21" t="s">
        <v>211</v>
      </c>
      <c r="E15" s="21">
        <v>8020.9312088155802</v>
      </c>
      <c r="F15" s="21">
        <f t="shared" si="1"/>
        <v>44709.867407969279</v>
      </c>
      <c r="G15" s="32">
        <v>2.7159546540668584</v>
      </c>
      <c r="H15" s="32" t="s">
        <v>211</v>
      </c>
      <c r="I15" s="32">
        <v>0.63967772659101441</v>
      </c>
      <c r="J15" s="32">
        <f t="shared" si="2"/>
        <v>3.3556323806578727</v>
      </c>
      <c r="K15" s="36">
        <v>6.8579251890804881E-5</v>
      </c>
      <c r="L15" s="36" t="s">
        <v>211</v>
      </c>
      <c r="M15" s="36">
        <v>5.8735799745524226E-6</v>
      </c>
      <c r="N15" s="36">
        <f t="shared" si="3"/>
        <v>7.4452831865357304E-5</v>
      </c>
      <c r="O15" s="36">
        <v>6.2829068511767675E-5</v>
      </c>
      <c r="P15" s="36" t="s">
        <v>211</v>
      </c>
      <c r="Q15" s="36">
        <v>2.8063841011859301E-5</v>
      </c>
      <c r="R15" s="36">
        <f t="shared" si="4"/>
        <v>9.0892909523626982E-5</v>
      </c>
      <c r="S15" s="8">
        <f t="shared" si="5"/>
        <v>2.7363921977806354</v>
      </c>
      <c r="T15" s="8">
        <f t="shared" si="6"/>
        <v>0</v>
      </c>
      <c r="U15" s="8">
        <f t="shared" si="0"/>
        <v>0.64818759071191223</v>
      </c>
      <c r="V15" s="8">
        <f t="shared" si="7"/>
        <v>3.3845797884925477</v>
      </c>
    </row>
    <row r="16" spans="2:22" ht="18.75" customHeight="1">
      <c r="B16" s="11">
        <v>34699</v>
      </c>
      <c r="C16" s="20">
        <v>35971.342190647498</v>
      </c>
      <c r="D16" s="20" t="s">
        <v>211</v>
      </c>
      <c r="E16" s="20">
        <v>7944.2423360310304</v>
      </c>
      <c r="F16" s="20">
        <f t="shared" si="1"/>
        <v>43915.584526678525</v>
      </c>
      <c r="G16" s="31">
        <v>2.6628336593191864</v>
      </c>
      <c r="H16" s="31" t="s">
        <v>211</v>
      </c>
      <c r="I16" s="31">
        <v>0.63356170807389611</v>
      </c>
      <c r="J16" s="31">
        <f t="shared" si="2"/>
        <v>3.2963953673930826</v>
      </c>
      <c r="K16" s="35">
        <v>6.5335554807489024E-5</v>
      </c>
      <c r="L16" s="35" t="s">
        <v>211</v>
      </c>
      <c r="M16" s="35">
        <v>5.8174084837216491E-6</v>
      </c>
      <c r="N16" s="35">
        <f t="shared" si="3"/>
        <v>7.1152963291210673E-5</v>
      </c>
      <c r="O16" s="35">
        <v>6.1739959674191188E-5</v>
      </c>
      <c r="P16" s="35" t="s">
        <v>211</v>
      </c>
      <c r="Q16" s="35">
        <v>2.779544501229009E-5</v>
      </c>
      <c r="R16" s="35">
        <f t="shared" si="4"/>
        <v>8.9535404686481282E-5</v>
      </c>
      <c r="S16" s="7">
        <f t="shared" si="5"/>
        <v>2.6828655561722825</v>
      </c>
      <c r="T16" s="7">
        <f t="shared" si="6"/>
        <v>0</v>
      </c>
      <c r="U16" s="7">
        <f t="shared" si="0"/>
        <v>0.64199018589965162</v>
      </c>
      <c r="V16" s="7">
        <f t="shared" si="7"/>
        <v>3.324855742071934</v>
      </c>
    </row>
    <row r="17" spans="2:22" ht="18.75" customHeight="1">
      <c r="B17" s="12">
        <v>35064</v>
      </c>
      <c r="C17" s="21">
        <v>29854.909024155597</v>
      </c>
      <c r="D17" s="21" t="s">
        <v>211</v>
      </c>
      <c r="E17" s="21">
        <v>8040.8682505502802</v>
      </c>
      <c r="F17" s="21">
        <f t="shared" si="1"/>
        <v>37895.777274705877</v>
      </c>
      <c r="G17" s="32">
        <v>2.2100553330507418</v>
      </c>
      <c r="H17" s="32" t="s">
        <v>211</v>
      </c>
      <c r="I17" s="32">
        <v>0.64126772670444099</v>
      </c>
      <c r="J17" s="32">
        <f t="shared" si="2"/>
        <v>2.8513230597551829</v>
      </c>
      <c r="K17" s="36">
        <v>5.1178106658588805E-5</v>
      </c>
      <c r="L17" s="36" t="s">
        <v>211</v>
      </c>
      <c r="M17" s="36">
        <v>5.8882154907796818E-6</v>
      </c>
      <c r="N17" s="36">
        <f t="shared" si="3"/>
        <v>5.7066322149368486E-5</v>
      </c>
      <c r="O17" s="36">
        <v>5.5921478442216464E-5</v>
      </c>
      <c r="P17" s="36" t="s">
        <v>211</v>
      </c>
      <c r="Q17" s="36">
        <v>2.8133795057162247E-5</v>
      </c>
      <c r="R17" s="36">
        <f t="shared" si="4"/>
        <v>8.405527349937871E-5</v>
      </c>
      <c r="S17" s="8">
        <f t="shared" si="5"/>
        <v>2.227999386292987</v>
      </c>
      <c r="T17" s="8">
        <f t="shared" si="6"/>
        <v>0</v>
      </c>
      <c r="U17" s="8">
        <f t="shared" si="0"/>
        <v>0.64979880301874482</v>
      </c>
      <c r="V17" s="8">
        <f t="shared" si="7"/>
        <v>2.8777981893117319</v>
      </c>
    </row>
    <row r="18" spans="2:22" ht="18.75" customHeight="1">
      <c r="B18" s="11">
        <v>35430</v>
      </c>
      <c r="C18" s="20">
        <v>27548.221834989701</v>
      </c>
      <c r="D18" s="20" t="s">
        <v>211</v>
      </c>
      <c r="E18" s="20">
        <v>7547.7146077078196</v>
      </c>
      <c r="F18" s="20">
        <f t="shared" si="1"/>
        <v>35095.936442697523</v>
      </c>
      <c r="G18" s="31">
        <v>2.0392992835189476</v>
      </c>
      <c r="H18" s="31" t="s">
        <v>211</v>
      </c>
      <c r="I18" s="31">
        <v>0.60193820337343051</v>
      </c>
      <c r="J18" s="31">
        <f t="shared" si="2"/>
        <v>2.6412374868923783</v>
      </c>
      <c r="K18" s="35">
        <v>4.6130238086929858E-5</v>
      </c>
      <c r="L18" s="35" t="s">
        <v>211</v>
      </c>
      <c r="M18" s="35">
        <v>5.5269215997485472E-6</v>
      </c>
      <c r="N18" s="35">
        <f t="shared" si="3"/>
        <v>5.1657159686678408E-5</v>
      </c>
      <c r="O18" s="35">
        <v>5.2115773965180667E-5</v>
      </c>
      <c r="P18" s="35" t="s">
        <v>211</v>
      </c>
      <c r="Q18" s="35">
        <v>2.6407420793918935E-5</v>
      </c>
      <c r="R18" s="35">
        <f t="shared" si="4"/>
        <v>7.8523194759099602E-5</v>
      </c>
      <c r="S18" s="7">
        <f t="shared" si="5"/>
        <v>2.0559830401127446</v>
      </c>
      <c r="T18" s="7">
        <f t="shared" si="6"/>
        <v>0</v>
      </c>
      <c r="U18" s="7">
        <f t="shared" si="0"/>
        <v>0.60994578781001207</v>
      </c>
      <c r="V18" s="7">
        <f t="shared" si="7"/>
        <v>2.6659288279227566</v>
      </c>
    </row>
    <row r="19" spans="2:22" ht="18.75" customHeight="1">
      <c r="B19" s="12">
        <v>35795</v>
      </c>
      <c r="C19" s="21">
        <v>23064.400361079999</v>
      </c>
      <c r="D19" s="21" t="s">
        <v>211</v>
      </c>
      <c r="E19" s="21">
        <v>7650.3232784849997</v>
      </c>
      <c r="F19" s="21">
        <f t="shared" si="1"/>
        <v>30714.723639565</v>
      </c>
      <c r="G19" s="32">
        <v>1.707377536484187</v>
      </c>
      <c r="H19" s="32" t="s">
        <v>211</v>
      </c>
      <c r="I19" s="32">
        <v>0.6101213531278048</v>
      </c>
      <c r="J19" s="32">
        <f t="shared" si="2"/>
        <v>2.3174988896119917</v>
      </c>
      <c r="K19" s="36">
        <v>3.6166656075658149E-5</v>
      </c>
      <c r="L19" s="36" t="s">
        <v>211</v>
      </c>
      <c r="M19" s="36">
        <v>5.6020789514688078E-6</v>
      </c>
      <c r="N19" s="36">
        <f t="shared" si="3"/>
        <v>4.1768735027126956E-5</v>
      </c>
      <c r="O19" s="36">
        <v>4.768552354468854E-5</v>
      </c>
      <c r="P19" s="36" t="s">
        <v>211</v>
      </c>
      <c r="Q19" s="36">
        <v>2.6766534622871192E-5</v>
      </c>
      <c r="R19" s="36">
        <f t="shared" si="4"/>
        <v>7.4452058167559729E-5</v>
      </c>
      <c r="S19" s="8">
        <f t="shared" si="5"/>
        <v>1.7224919889023955</v>
      </c>
      <c r="T19" s="8">
        <f t="shared" si="6"/>
        <v>0</v>
      </c>
      <c r="U19" s="8">
        <f t="shared" si="0"/>
        <v>0.61823783241920716</v>
      </c>
      <c r="V19" s="8">
        <f t="shared" si="7"/>
        <v>2.3407298213216028</v>
      </c>
    </row>
    <row r="20" spans="2:22" ht="18.75" customHeight="1">
      <c r="B20" s="11">
        <v>36160</v>
      </c>
      <c r="C20" s="20">
        <v>22921.590957838001</v>
      </c>
      <c r="D20" s="20" t="s">
        <v>211</v>
      </c>
      <c r="E20" s="20">
        <v>9186.7894679130895</v>
      </c>
      <c r="F20" s="20">
        <f t="shared" si="1"/>
        <v>32108.380425751093</v>
      </c>
      <c r="G20" s="31">
        <v>1.6968058518413225</v>
      </c>
      <c r="H20" s="31" t="s">
        <v>211</v>
      </c>
      <c r="I20" s="31">
        <v>0.73265615282252161</v>
      </c>
      <c r="J20" s="31">
        <f t="shared" si="2"/>
        <v>2.429462004663844</v>
      </c>
      <c r="K20" s="35">
        <v>3.3118016860475598E-5</v>
      </c>
      <c r="L20" s="35" t="s">
        <v>211</v>
      </c>
      <c r="M20" s="35">
        <v>6.7277729790903476E-6</v>
      </c>
      <c r="N20" s="35">
        <f t="shared" si="3"/>
        <v>3.9845789839565946E-5</v>
      </c>
      <c r="O20" s="35">
        <v>5.2119366983492084E-5</v>
      </c>
      <c r="P20" s="35" t="s">
        <v>211</v>
      </c>
      <c r="Q20" s="35">
        <v>3.2145485143645795E-5</v>
      </c>
      <c r="R20" s="35">
        <f t="shared" si="4"/>
        <v>8.4264852127137886E-5</v>
      </c>
      <c r="S20" s="7">
        <f t="shared" si="5"/>
        <v>1.713165373623915</v>
      </c>
      <c r="T20" s="7">
        <f t="shared" si="6"/>
        <v>0</v>
      </c>
      <c r="U20" s="7">
        <f t="shared" si="0"/>
        <v>0.7424037017198053</v>
      </c>
      <c r="V20" s="7">
        <f t="shared" si="7"/>
        <v>2.4555690753437203</v>
      </c>
    </row>
    <row r="21" spans="2:22" ht="18.75" customHeight="1">
      <c r="B21" s="12">
        <v>36525</v>
      </c>
      <c r="C21" s="21">
        <v>19785.954727005901</v>
      </c>
      <c r="D21" s="21" t="s">
        <v>211</v>
      </c>
      <c r="E21" s="21">
        <v>8865.9544795588208</v>
      </c>
      <c r="F21" s="21">
        <f t="shared" si="1"/>
        <v>28651.90920656472</v>
      </c>
      <c r="G21" s="32">
        <v>1.4646855808048038</v>
      </c>
      <c r="H21" s="32" t="s">
        <v>211</v>
      </c>
      <c r="I21" s="32">
        <v>0.70706922399613426</v>
      </c>
      <c r="J21" s="32">
        <f t="shared" si="2"/>
        <v>2.1717548048009379</v>
      </c>
      <c r="K21" s="36">
        <v>2.6832151506538526E-5</v>
      </c>
      <c r="L21" s="36" t="s">
        <v>211</v>
      </c>
      <c r="M21" s="36">
        <v>6.4927305754596197E-6</v>
      </c>
      <c r="N21" s="36">
        <f t="shared" si="3"/>
        <v>3.3324882081998143E-5</v>
      </c>
      <c r="O21" s="36">
        <v>4.8042153254212989E-5</v>
      </c>
      <c r="P21" s="36" t="s">
        <v>211</v>
      </c>
      <c r="Q21" s="36">
        <v>3.1022385036683379E-5</v>
      </c>
      <c r="R21" s="36">
        <f t="shared" si="4"/>
        <v>7.9064538290896368E-5</v>
      </c>
      <c r="S21" s="8">
        <f t="shared" si="5"/>
        <v>1.4796729462622227</v>
      </c>
      <c r="T21" s="8">
        <f t="shared" si="6"/>
        <v>0</v>
      </c>
      <c r="U21" s="8">
        <f t="shared" si="0"/>
        <v>0.71647621300145237</v>
      </c>
      <c r="V21" s="8">
        <f t="shared" si="7"/>
        <v>2.1961491592636753</v>
      </c>
    </row>
    <row r="22" spans="2:22" ht="18.75" customHeight="1">
      <c r="B22" s="11">
        <v>36891</v>
      </c>
      <c r="C22" s="20">
        <v>18647.821715363782</v>
      </c>
      <c r="D22" s="20" t="s">
        <v>211</v>
      </c>
      <c r="E22" s="20">
        <v>8576.5267533628394</v>
      </c>
      <c r="F22" s="20">
        <f t="shared" si="1"/>
        <v>27224.348468726621</v>
      </c>
      <c r="G22" s="31">
        <v>1.3804335427206946</v>
      </c>
      <c r="H22" s="31" t="s">
        <v>211</v>
      </c>
      <c r="I22" s="31">
        <v>0.68398705746390298</v>
      </c>
      <c r="J22" s="31">
        <f t="shared" si="2"/>
        <v>2.0644206001845977</v>
      </c>
      <c r="K22" s="35">
        <v>2.452645783139997E-5</v>
      </c>
      <c r="L22" s="35" t="s">
        <v>211</v>
      </c>
      <c r="M22" s="35">
        <v>6.2807091413448177E-6</v>
      </c>
      <c r="N22" s="35">
        <f t="shared" si="3"/>
        <v>3.0807166972744786E-5</v>
      </c>
      <c r="O22" s="35">
        <v>4.6094290767150465E-5</v>
      </c>
      <c r="P22" s="35" t="s">
        <v>211</v>
      </c>
      <c r="Q22" s="35">
        <v>3.0009294450623972E-5</v>
      </c>
      <c r="R22" s="35">
        <f t="shared" si="4"/>
        <v>7.6103585217774441E-5</v>
      </c>
      <c r="S22" s="7">
        <f t="shared" si="5"/>
        <v>1.3947828028150904</v>
      </c>
      <c r="T22" s="7">
        <f t="shared" si="6"/>
        <v>0</v>
      </c>
      <c r="U22" s="7">
        <f t="shared" si="0"/>
        <v>0.69308684493872252</v>
      </c>
      <c r="V22" s="7">
        <f t="shared" si="7"/>
        <v>2.0878696477538128</v>
      </c>
    </row>
    <row r="23" spans="2:22" ht="18.75" customHeight="1">
      <c r="B23" s="12">
        <v>37256</v>
      </c>
      <c r="C23" s="21">
        <v>18422.838345219341</v>
      </c>
      <c r="D23" s="21" t="s">
        <v>211</v>
      </c>
      <c r="E23" s="21">
        <v>8696.7801637736102</v>
      </c>
      <c r="F23" s="21">
        <f t="shared" si="1"/>
        <v>27119.61850899295</v>
      </c>
      <c r="G23" s="32">
        <v>1.3637788044117236</v>
      </c>
      <c r="H23" s="32" t="s">
        <v>211</v>
      </c>
      <c r="I23" s="32">
        <v>0.69357739382058847</v>
      </c>
      <c r="J23" s="32">
        <f t="shared" si="2"/>
        <v>2.0573561982323119</v>
      </c>
      <c r="K23" s="36">
        <v>2.3553176098783111E-5</v>
      </c>
      <c r="L23" s="36" t="s">
        <v>211</v>
      </c>
      <c r="M23" s="36">
        <v>6.3689092076050502E-6</v>
      </c>
      <c r="N23" s="36">
        <f t="shared" si="3"/>
        <v>2.9922085306388163E-5</v>
      </c>
      <c r="O23" s="36">
        <v>4.6440806658978732E-5</v>
      </c>
      <c r="P23" s="36" t="s">
        <v>211</v>
      </c>
      <c r="Q23" s="36">
        <v>3.0430813606714134E-5</v>
      </c>
      <c r="R23" s="36">
        <f t="shared" si="4"/>
        <v>7.6871620265692869E-5</v>
      </c>
      <c r="S23" s="8">
        <f t="shared" si="5"/>
        <v>1.3782069941985688</v>
      </c>
      <c r="T23" s="8">
        <f t="shared" si="6"/>
        <v>0</v>
      </c>
      <c r="U23" s="8">
        <f t="shared" si="0"/>
        <v>0.70280499900557936</v>
      </c>
      <c r="V23" s="8">
        <f t="shared" si="7"/>
        <v>2.0810119932041484</v>
      </c>
    </row>
    <row r="24" spans="2:22" ht="18.75" customHeight="1">
      <c r="B24" s="11">
        <v>37621</v>
      </c>
      <c r="C24" s="20">
        <v>17291.51168026881</v>
      </c>
      <c r="D24" s="20" t="s">
        <v>211</v>
      </c>
      <c r="E24" s="20">
        <v>9070.3210032735005</v>
      </c>
      <c r="F24" s="20">
        <f t="shared" si="1"/>
        <v>26361.83268354231</v>
      </c>
      <c r="G24" s="31">
        <v>1.2800306165584818</v>
      </c>
      <c r="H24" s="31" t="s">
        <v>211</v>
      </c>
      <c r="I24" s="31">
        <v>0.7233676698844913</v>
      </c>
      <c r="J24" s="31">
        <f t="shared" si="2"/>
        <v>2.0033982864429731</v>
      </c>
      <c r="K24" s="35">
        <v>2.0742633977987226E-5</v>
      </c>
      <c r="L24" s="35" t="s">
        <v>211</v>
      </c>
      <c r="M24" s="35">
        <v>6.6425967740037491E-6</v>
      </c>
      <c r="N24" s="35">
        <f t="shared" si="3"/>
        <v>2.7385230751990977E-5</v>
      </c>
      <c r="O24" s="35">
        <v>4.6395342214194325E-5</v>
      </c>
      <c r="P24" s="35" t="s">
        <v>211</v>
      </c>
      <c r="Q24" s="35">
        <v>3.173859515184179E-5</v>
      </c>
      <c r="R24" s="35">
        <f t="shared" si="4"/>
        <v>7.8133937366036115E-5</v>
      </c>
      <c r="S24" s="7">
        <f t="shared" si="5"/>
        <v>1.2943749943877616</v>
      </c>
      <c r="T24" s="7">
        <f t="shared" si="6"/>
        <v>0</v>
      </c>
      <c r="U24" s="7">
        <f t="shared" si="0"/>
        <v>0.73299183615909025</v>
      </c>
      <c r="V24" s="7">
        <f t="shared" si="7"/>
        <v>2.027366830546852</v>
      </c>
    </row>
    <row r="25" spans="2:22" ht="18.75" customHeight="1">
      <c r="B25" s="12">
        <v>37986</v>
      </c>
      <c r="C25" s="21">
        <v>17891.760424130349</v>
      </c>
      <c r="D25" s="21" t="s">
        <v>211</v>
      </c>
      <c r="E25" s="21">
        <v>9231.1026416346995</v>
      </c>
      <c r="F25" s="21">
        <f t="shared" si="1"/>
        <v>27122.86306576505</v>
      </c>
      <c r="G25" s="32">
        <v>1.3244649484954798</v>
      </c>
      <c r="H25" s="32" t="s">
        <v>211</v>
      </c>
      <c r="I25" s="32">
        <v>0.73619017518056373</v>
      </c>
      <c r="J25" s="32">
        <f t="shared" si="2"/>
        <v>2.0606551236760433</v>
      </c>
      <c r="K25" s="36">
        <v>2.1373644548712915E-5</v>
      </c>
      <c r="L25" s="36" t="s">
        <v>211</v>
      </c>
      <c r="M25" s="36">
        <v>6.7604434633042596E-6</v>
      </c>
      <c r="N25" s="36">
        <f t="shared" si="3"/>
        <v>2.8134088012017174E-5</v>
      </c>
      <c r="O25" s="36">
        <v>4.742356489634112E-5</v>
      </c>
      <c r="P25" s="36" t="s">
        <v>211</v>
      </c>
      <c r="Q25" s="36">
        <v>3.2301742648691351E-5</v>
      </c>
      <c r="R25" s="36">
        <f t="shared" si="4"/>
        <v>7.9725307545032464E-5</v>
      </c>
      <c r="S25" s="8">
        <f t="shared" si="5"/>
        <v>1.3391315119483072</v>
      </c>
      <c r="T25" s="8">
        <f t="shared" si="6"/>
        <v>0</v>
      </c>
      <c r="U25" s="8">
        <f t="shared" si="0"/>
        <v>0.74598510557645636</v>
      </c>
      <c r="V25" s="8">
        <f t="shared" si="7"/>
        <v>2.0851166175247635</v>
      </c>
    </row>
    <row r="26" spans="2:22" ht="18.75" customHeight="1">
      <c r="B26" s="11">
        <v>38352</v>
      </c>
      <c r="C26" s="20">
        <v>18152.157791675098</v>
      </c>
      <c r="D26" s="20">
        <v>94.780163634435894</v>
      </c>
      <c r="E26" s="20">
        <v>8068.6114460256704</v>
      </c>
      <c r="F26" s="20">
        <f t="shared" si="1"/>
        <v>26315.549401335207</v>
      </c>
      <c r="G26" s="31">
        <v>1.3441103361198492</v>
      </c>
      <c r="H26" s="31">
        <v>6.7104355853180621E-3</v>
      </c>
      <c r="I26" s="31">
        <v>0.64348027581476908</v>
      </c>
      <c r="J26" s="31">
        <f t="shared" si="2"/>
        <v>1.9875906119346183</v>
      </c>
      <c r="K26" s="35">
        <v>2.2614582443503137E-5</v>
      </c>
      <c r="L26" s="35">
        <v>1.3481062815422546E-7</v>
      </c>
      <c r="M26" s="35">
        <v>5.9088097755029991E-6</v>
      </c>
      <c r="N26" s="35">
        <f t="shared" si="3"/>
        <v>2.865820284716036E-5</v>
      </c>
      <c r="O26" s="35">
        <v>4.4144504665228311E-5</v>
      </c>
      <c r="P26" s="35">
        <v>1.7621907263198504E-7</v>
      </c>
      <c r="Q26" s="35">
        <v>2.8232394187084632E-5</v>
      </c>
      <c r="R26" s="35">
        <f t="shared" si="4"/>
        <v>7.2553117924944923E-5</v>
      </c>
      <c r="S26" s="7">
        <f t="shared" si="5"/>
        <v>1.357830763071175</v>
      </c>
      <c r="T26" s="7">
        <f t="shared" si="6"/>
        <v>5.5883549348187179E-5</v>
      </c>
      <c r="U26" s="7">
        <f t="shared" si="0"/>
        <v>0.6520412495269079</v>
      </c>
      <c r="V26" s="7">
        <f t="shared" si="7"/>
        <v>2.0099278961474312</v>
      </c>
    </row>
    <row r="27" spans="2:22" ht="18.75" customHeight="1">
      <c r="B27" s="12">
        <v>38717</v>
      </c>
      <c r="C27" s="21">
        <v>18595.848746144929</v>
      </c>
      <c r="D27" s="21">
        <v>268.06016975103</v>
      </c>
      <c r="E27" s="21">
        <v>7172.0867444946198</v>
      </c>
      <c r="F27" s="21">
        <f t="shared" si="1"/>
        <v>26035.995660390578</v>
      </c>
      <c r="G27" s="32">
        <v>1.377629990431348</v>
      </c>
      <c r="H27" s="32">
        <v>1.8978660018372926E-2</v>
      </c>
      <c r="I27" s="32">
        <v>0.57066050551165404</v>
      </c>
      <c r="J27" s="32">
        <f t="shared" si="2"/>
        <v>1.9482904959430021</v>
      </c>
      <c r="K27" s="36">
        <v>2.3874434682283822E-5</v>
      </c>
      <c r="L27" s="36">
        <v>3.8710812821521044E-7</v>
      </c>
      <c r="M27" s="36">
        <v>5.2523739729532186E-6</v>
      </c>
      <c r="N27" s="36">
        <f t="shared" si="3"/>
        <v>2.9513916783452251E-5</v>
      </c>
      <c r="O27" s="36">
        <v>4.1655689618390367E-5</v>
      </c>
      <c r="P27" s="36">
        <v>4.5158951405474641E-7</v>
      </c>
      <c r="Q27" s="36">
        <v>2.5096010028222496E-5</v>
      </c>
      <c r="R27" s="36">
        <f t="shared" si="4"/>
        <v>6.7203289160667606E-5</v>
      </c>
      <c r="S27" s="8">
        <f t="shared" si="5"/>
        <v>1.3906402468046855</v>
      </c>
      <c r="T27" s="8">
        <f t="shared" si="6"/>
        <v>1.4425137839369471E-4</v>
      </c>
      <c r="U27" s="8">
        <f t="shared" si="0"/>
        <v>0.57827042584938815</v>
      </c>
      <c r="V27" s="8">
        <f t="shared" si="7"/>
        <v>1.9690549240324673</v>
      </c>
    </row>
    <row r="28" spans="2:22" ht="18.75" customHeight="1">
      <c r="B28" s="11">
        <v>39082</v>
      </c>
      <c r="C28" s="20">
        <v>16894.940880225768</v>
      </c>
      <c r="D28" s="20">
        <v>309.63674911286699</v>
      </c>
      <c r="E28" s="20">
        <v>7004.4722726673099</v>
      </c>
      <c r="F28" s="20">
        <f t="shared" si="1"/>
        <v>24209.049902005943</v>
      </c>
      <c r="G28" s="31">
        <v>1.2518795816400534</v>
      </c>
      <c r="H28" s="31">
        <v>2.1922281837190985E-2</v>
      </c>
      <c r="I28" s="31">
        <v>0.55830094579537537</v>
      </c>
      <c r="J28" s="31">
        <f t="shared" si="2"/>
        <v>1.8101805274354288</v>
      </c>
      <c r="K28" s="35">
        <v>2.0843157453776298E-5</v>
      </c>
      <c r="L28" s="35">
        <v>4.2938919649326842E-7</v>
      </c>
      <c r="M28" s="35">
        <v>5.1292547708319543E-6</v>
      </c>
      <c r="N28" s="35">
        <f t="shared" si="3"/>
        <v>2.6401801421101523E-5</v>
      </c>
      <c r="O28" s="35">
        <v>3.9679152612085178E-5</v>
      </c>
      <c r="P28" s="35">
        <v>5.511027439637578E-7</v>
      </c>
      <c r="Q28" s="35">
        <v>2.4507477329359372E-5</v>
      </c>
      <c r="R28" s="35">
        <f t="shared" si="4"/>
        <v>6.4737732685408303E-5</v>
      </c>
      <c r="S28" s="7">
        <f t="shared" si="5"/>
        <v>1.2642250480547992</v>
      </c>
      <c r="T28" s="7">
        <f t="shared" si="6"/>
        <v>1.7496334761353153E-4</v>
      </c>
      <c r="U28" s="7">
        <f t="shared" si="0"/>
        <v>0.56573240540879521</v>
      </c>
      <c r="V28" s="7">
        <f t="shared" si="7"/>
        <v>1.8301324168112081</v>
      </c>
    </row>
    <row r="29" spans="2:22" ht="18.75" customHeight="1">
      <c r="B29" s="12">
        <v>39447</v>
      </c>
      <c r="C29" s="21">
        <v>17231.848536313049</v>
      </c>
      <c r="D29" s="21">
        <v>474.18032136584407</v>
      </c>
      <c r="E29" s="21">
        <v>7425.1485462951596</v>
      </c>
      <c r="F29" s="21">
        <f t="shared" si="1"/>
        <v>25131.177403974056</v>
      </c>
      <c r="G29" s="32">
        <v>1.2774604191849139</v>
      </c>
      <c r="H29" s="32">
        <v>3.3571966752701757E-2</v>
      </c>
      <c r="I29" s="32">
        <v>0.59261794898460862</v>
      </c>
      <c r="J29" s="32">
        <f t="shared" si="2"/>
        <v>1.8700783681695226</v>
      </c>
      <c r="K29" s="36">
        <v>2.0675107288343507E-5</v>
      </c>
      <c r="L29" s="36">
        <v>6.356521196645206E-7</v>
      </c>
      <c r="M29" s="36">
        <v>5.4373670306198298E-6</v>
      </c>
      <c r="N29" s="36">
        <f t="shared" si="3"/>
        <v>2.674812643862786E-5</v>
      </c>
      <c r="O29" s="36">
        <v>4.129010813748999E-5</v>
      </c>
      <c r="P29" s="36">
        <v>8.6512741740045899E-7</v>
      </c>
      <c r="Q29" s="36">
        <v>2.5979673433425459E-5</v>
      </c>
      <c r="R29" s="36">
        <f t="shared" si="4"/>
        <v>6.8134908988315914E-5</v>
      </c>
      <c r="S29" s="8">
        <f t="shared" si="5"/>
        <v>1.2902817490920946</v>
      </c>
      <c r="T29" s="8">
        <f t="shared" si="6"/>
        <v>2.7369927337694979E-4</v>
      </c>
      <c r="U29" s="8">
        <f t="shared" si="0"/>
        <v>0.60049582584353489</v>
      </c>
      <c r="V29" s="8">
        <f t="shared" si="7"/>
        <v>1.8910512742090064</v>
      </c>
    </row>
    <row r="30" spans="2:22" ht="18.75" customHeight="1">
      <c r="B30" s="11">
        <v>39813</v>
      </c>
      <c r="C30" s="20">
        <v>16517.137215206953</v>
      </c>
      <c r="D30" s="20">
        <v>475.69523067590001</v>
      </c>
      <c r="E30" s="20">
        <v>7796.8308671105397</v>
      </c>
      <c r="F30" s="20">
        <f t="shared" si="1"/>
        <v>24789.663312993394</v>
      </c>
      <c r="G30" s="31">
        <v>1.2245587188408027</v>
      </c>
      <c r="H30" s="31">
        <v>3.367922233185372E-2</v>
      </c>
      <c r="I30" s="31">
        <v>0.62448475626559474</v>
      </c>
      <c r="J30" s="31">
        <f t="shared" si="2"/>
        <v>1.8490434751063973</v>
      </c>
      <c r="K30" s="35">
        <v>1.8986333207959452E-5</v>
      </c>
      <c r="L30" s="35">
        <v>6.066020517990971E-7</v>
      </c>
      <c r="M30" s="35">
        <v>5.7098473211669849E-6</v>
      </c>
      <c r="N30" s="35">
        <f t="shared" si="3"/>
        <v>2.5302782580925534E-5</v>
      </c>
      <c r="O30" s="35">
        <v>4.1589904614144495E-5</v>
      </c>
      <c r="P30" s="35">
        <v>9.2658528483698283E-7</v>
      </c>
      <c r="Q30" s="35">
        <v>2.7281797063099884E-5</v>
      </c>
      <c r="R30" s="35">
        <f t="shared" si="4"/>
        <v>6.9798286962081361E-5</v>
      </c>
      <c r="S30" s="7">
        <f t="shared" si="5"/>
        <v>1.2374271687460165</v>
      </c>
      <c r="T30" s="7">
        <f t="shared" si="6"/>
        <v>2.9128746617639831E-4</v>
      </c>
      <c r="U30" s="7">
        <f t="shared" si="0"/>
        <v>0.63275747797342774</v>
      </c>
      <c r="V30" s="7">
        <f t="shared" si="7"/>
        <v>1.8704759341856207</v>
      </c>
    </row>
    <row r="31" spans="2:22" ht="18.75" customHeight="1">
      <c r="B31" s="12">
        <v>40178</v>
      </c>
      <c r="C31" s="21">
        <v>16615.458906583008</v>
      </c>
      <c r="D31" s="21">
        <v>728.51508772597697</v>
      </c>
      <c r="E31" s="21">
        <v>6733.4136899475998</v>
      </c>
      <c r="F31" s="21">
        <f t="shared" si="1"/>
        <v>24077.387684256584</v>
      </c>
      <c r="G31" s="32">
        <v>1.2328216130482976</v>
      </c>
      <c r="H31" s="32">
        <v>5.1578868210999176E-2</v>
      </c>
      <c r="I31" s="32">
        <v>0.53165615621917328</v>
      </c>
      <c r="J31" s="32">
        <f t="shared" si="2"/>
        <v>1.7644777692674709</v>
      </c>
      <c r="K31" s="36">
        <v>1.9544194072739143E-5</v>
      </c>
      <c r="L31" s="36">
        <v>9.4102566756085303E-7</v>
      </c>
      <c r="M31" s="36">
        <v>4.9306512719037113E-6</v>
      </c>
      <c r="N31" s="36">
        <f t="shared" si="3"/>
        <v>2.5415871012203708E-5</v>
      </c>
      <c r="O31" s="36">
        <v>3.8569786917364152E-5</v>
      </c>
      <c r="P31" s="36">
        <v>1.278622043106051E-6</v>
      </c>
      <c r="Q31" s="36">
        <v>2.3558473320076449E-5</v>
      </c>
      <c r="R31" s="36">
        <f t="shared" si="4"/>
        <v>6.3406882280546658E-5</v>
      </c>
      <c r="S31" s="8">
        <f t="shared" si="5"/>
        <v>1.2448040144014907</v>
      </c>
      <c r="T31" s="8">
        <f t="shared" si="6"/>
        <v>4.0455501053462452E-4</v>
      </c>
      <c r="U31" s="8">
        <f t="shared" si="0"/>
        <v>0.53879984755035371</v>
      </c>
      <c r="V31" s="8">
        <f t="shared" si="7"/>
        <v>1.7840084169623791</v>
      </c>
    </row>
    <row r="32" spans="2:22" ht="18.75" customHeight="1">
      <c r="B32" s="11">
        <v>40543</v>
      </c>
      <c r="C32" s="20">
        <v>16182.794344105181</v>
      </c>
      <c r="D32" s="20">
        <v>691.11221370761905</v>
      </c>
      <c r="E32" s="20">
        <v>6113.7920428910102</v>
      </c>
      <c r="F32" s="20">
        <f t="shared" si="1"/>
        <v>22987.69860070381</v>
      </c>
      <c r="G32" s="31">
        <v>1.2006473098321422</v>
      </c>
      <c r="H32" s="31">
        <v>4.8930744730499423E-2</v>
      </c>
      <c r="I32" s="31">
        <v>0.48729642287195984</v>
      </c>
      <c r="J32" s="31">
        <f t="shared" si="2"/>
        <v>1.687943732704102</v>
      </c>
      <c r="K32" s="35">
        <v>1.9145500284861376E-5</v>
      </c>
      <c r="L32" s="35">
        <v>8.9259652957100889E-7</v>
      </c>
      <c r="M32" s="35">
        <v>4.4769639891447759E-6</v>
      </c>
      <c r="N32" s="35">
        <f t="shared" si="3"/>
        <v>2.4515060803577164E-5</v>
      </c>
      <c r="O32" s="35">
        <v>3.6283458076543004E-5</v>
      </c>
      <c r="P32" s="35">
        <v>1.1654420653631488E-6</v>
      </c>
      <c r="Q32" s="35">
        <v>2.1390801153069636E-5</v>
      </c>
      <c r="R32" s="35">
        <f t="shared" si="4"/>
        <v>5.883970129497579E-5</v>
      </c>
      <c r="S32" s="7">
        <f t="shared" si="5"/>
        <v>1.2119384178460735</v>
      </c>
      <c r="T32" s="7">
        <f t="shared" si="6"/>
        <v>3.6961664871749353E-4</v>
      </c>
      <c r="U32" s="7">
        <f t="shared" si="0"/>
        <v>0.4937828057153032</v>
      </c>
      <c r="V32" s="7">
        <f t="shared" si="7"/>
        <v>1.7060908402100941</v>
      </c>
    </row>
    <row r="33" spans="2:22" ht="18.75" customHeight="1">
      <c r="B33" s="12">
        <v>40908</v>
      </c>
      <c r="C33" s="21">
        <v>16954.396338903451</v>
      </c>
      <c r="D33" s="21">
        <v>757.23236777095008</v>
      </c>
      <c r="E33" s="21">
        <v>5961.2951644759396</v>
      </c>
      <c r="F33" s="21">
        <f t="shared" si="1"/>
        <v>23672.923871150342</v>
      </c>
      <c r="G33" s="32">
        <v>1.2580238003035054</v>
      </c>
      <c r="H33" s="32">
        <v>5.3612051638183264E-2</v>
      </c>
      <c r="I33" s="32">
        <v>0.4760163965264772</v>
      </c>
      <c r="J33" s="32">
        <f t="shared" si="2"/>
        <v>1.7340401968299826</v>
      </c>
      <c r="K33" s="36">
        <v>2.0117901595159862E-5</v>
      </c>
      <c r="L33" s="36">
        <v>9.7383040723408303E-7</v>
      </c>
      <c r="M33" s="36">
        <v>4.3649078043972274E-6</v>
      </c>
      <c r="N33" s="36">
        <f t="shared" si="3"/>
        <v>2.5456639806791174E-5</v>
      </c>
      <c r="O33" s="36">
        <v>3.6599122969484164E-5</v>
      </c>
      <c r="P33" s="36">
        <v>1.2257766502032373E-6</v>
      </c>
      <c r="Q33" s="36">
        <v>2.0855122059803036E-5</v>
      </c>
      <c r="R33" s="36">
        <f t="shared" si="4"/>
        <v>5.8680021679490438E-5</v>
      </c>
      <c r="S33" s="8">
        <f t="shared" si="5"/>
        <v>1.2694332864882907</v>
      </c>
      <c r="T33" s="8">
        <f t="shared" si="6"/>
        <v>3.896272019414168E-4</v>
      </c>
      <c r="U33" s="8">
        <f t="shared" si="0"/>
        <v>0.48234034559540845</v>
      </c>
      <c r="V33" s="8">
        <f t="shared" si="7"/>
        <v>1.7521632592856407</v>
      </c>
    </row>
    <row r="34" spans="2:22" ht="18.75" customHeight="1">
      <c r="B34" s="11">
        <v>41274</v>
      </c>
      <c r="C34" s="20">
        <v>16601.390919812609</v>
      </c>
      <c r="D34" s="20">
        <v>708.14922833238597</v>
      </c>
      <c r="E34" s="20">
        <v>6409.8826138047898</v>
      </c>
      <c r="F34" s="20">
        <f t="shared" si="1"/>
        <v>23719.422761949783</v>
      </c>
      <c r="G34" s="31">
        <v>1.2317009041402753</v>
      </c>
      <c r="H34" s="31">
        <v>5.0136965365932928E-2</v>
      </c>
      <c r="I34" s="31">
        <v>0.51316650382787576</v>
      </c>
      <c r="J34" s="31">
        <f t="shared" si="2"/>
        <v>1.744867407968151</v>
      </c>
      <c r="K34" s="35">
        <v>1.9151841289788596E-5</v>
      </c>
      <c r="L34" s="35">
        <v>8.8447124298022023E-7</v>
      </c>
      <c r="M34" s="35">
        <v>4.6970648108893765E-6</v>
      </c>
      <c r="N34" s="35">
        <f t="shared" si="3"/>
        <v>2.4733377343658194E-5</v>
      </c>
      <c r="O34" s="35">
        <v>3.7535056329704849E-5</v>
      </c>
      <c r="P34" s="35">
        <v>1.2054716268569978E-6</v>
      </c>
      <c r="Q34" s="35">
        <v>2.2442368267834494E-5</v>
      </c>
      <c r="R34" s="35">
        <f t="shared" si="4"/>
        <v>6.1182896224396343E-5</v>
      </c>
      <c r="S34" s="7">
        <f t="shared" si="5"/>
        <v>1.2433651469587721</v>
      </c>
      <c r="T34" s="7">
        <f t="shared" si="6"/>
        <v>3.8134232587789082E-4</v>
      </c>
      <c r="U34" s="7">
        <f t="shared" si="0"/>
        <v>0.51997175619196268</v>
      </c>
      <c r="V34" s="7">
        <f t="shared" si="7"/>
        <v>1.7637182454766127</v>
      </c>
    </row>
    <row r="35" spans="2:22" ht="18.75" customHeight="1">
      <c r="B35" s="12">
        <v>41639</v>
      </c>
      <c r="C35" s="21">
        <v>16823.734906540489</v>
      </c>
      <c r="D35" s="21">
        <v>646.66100000000006</v>
      </c>
      <c r="E35" s="21">
        <v>6375.8646468664901</v>
      </c>
      <c r="F35" s="21">
        <f t="shared" si="1"/>
        <v>23846.260553406981</v>
      </c>
      <c r="G35" s="32">
        <v>1.247920822891168</v>
      </c>
      <c r="H35" s="32">
        <v>4.5783598800000005E-2</v>
      </c>
      <c r="I35" s="32">
        <v>0.51011479935763615</v>
      </c>
      <c r="J35" s="32">
        <f t="shared" si="2"/>
        <v>1.7580356222488041</v>
      </c>
      <c r="K35" s="36">
        <v>1.9224603376154342E-5</v>
      </c>
      <c r="L35" s="36">
        <v>7.976722746947394E-7</v>
      </c>
      <c r="M35" s="36">
        <v>4.7890023255487792E-6</v>
      </c>
      <c r="N35" s="36">
        <f t="shared" si="3"/>
        <v>2.4811277976397861E-5</v>
      </c>
      <c r="O35" s="36">
        <v>3.7791165758240505E-5</v>
      </c>
      <c r="P35" s="36">
        <v>1.0924400855371304E-6</v>
      </c>
      <c r="Q35" s="36">
        <v>2.2315730623214245E-5</v>
      </c>
      <c r="R35" s="36">
        <f t="shared" si="4"/>
        <v>6.119933646699189E-5</v>
      </c>
      <c r="S35" s="8">
        <f t="shared" si="5"/>
        <v>1.2596632053715275</v>
      </c>
      <c r="T35" s="8">
        <f t="shared" si="6"/>
        <v>3.4548895235743334E-4</v>
      </c>
      <c r="U35" s="8">
        <f t="shared" si="0"/>
        <v>0.51688461214149273</v>
      </c>
      <c r="V35" s="8">
        <f t="shared" si="7"/>
        <v>1.7768933064653778</v>
      </c>
    </row>
    <row r="36" spans="2:22" ht="18.75" customHeight="1">
      <c r="B36" s="11">
        <v>42004</v>
      </c>
      <c r="C36" s="20">
        <v>18531.733919398743</v>
      </c>
      <c r="D36" s="20">
        <v>704.80843397736294</v>
      </c>
      <c r="E36" s="20">
        <v>6045.8127498111899</v>
      </c>
      <c r="F36" s="20">
        <f t="shared" si="1"/>
        <v>25282.355103187296</v>
      </c>
      <c r="G36" s="31">
        <v>1.3745844899954764</v>
      </c>
      <c r="H36" s="31">
        <v>4.9900437125597302E-2</v>
      </c>
      <c r="I36" s="31">
        <v>0.49169743546936118</v>
      </c>
      <c r="J36" s="31">
        <f t="shared" si="2"/>
        <v>1.8662819254648375</v>
      </c>
      <c r="K36" s="35">
        <v>2.0867650626612796E-5</v>
      </c>
      <c r="L36" s="35">
        <v>8.5451000475206341E-7</v>
      </c>
      <c r="M36" s="35">
        <v>4.5650525706095302E-6</v>
      </c>
      <c r="N36" s="35">
        <f t="shared" si="3"/>
        <v>2.6287213201974386E-5</v>
      </c>
      <c r="O36" s="35">
        <v>4.1663225430409837E-5</v>
      </c>
      <c r="P36" s="35">
        <v>1.1914160087144776E-6</v>
      </c>
      <c r="Q36" s="35">
        <v>2.156513065418634E-5</v>
      </c>
      <c r="R36" s="35">
        <f t="shared" si="4"/>
        <v>6.4419772093310653E-5</v>
      </c>
      <c r="S36" s="7">
        <f t="shared" si="5"/>
        <v>1.3875218224394039</v>
      </c>
      <c r="T36" s="7">
        <f t="shared" si="6"/>
        <v>3.7640472071571589E-4</v>
      </c>
      <c r="U36" s="7">
        <f t="shared" si="0"/>
        <v>0.4982379707185739</v>
      </c>
      <c r="V36" s="7">
        <f t="shared" si="7"/>
        <v>1.8861361978786935</v>
      </c>
    </row>
    <row r="37" spans="2:22" ht="18.75" customHeight="1">
      <c r="B37" s="12">
        <v>42369</v>
      </c>
      <c r="C37" s="21">
        <v>22781.008549269769</v>
      </c>
      <c r="D37" s="21">
        <v>696.91918702820203</v>
      </c>
      <c r="E37" s="21">
        <v>50.020140930526701</v>
      </c>
      <c r="F37" s="21">
        <f t="shared" si="1"/>
        <v>23527.947877228497</v>
      </c>
      <c r="G37" s="32">
        <v>1.6891128272018576</v>
      </c>
      <c r="H37" s="32">
        <v>4.9341878441596702E-2</v>
      </c>
      <c r="I37" s="32">
        <v>4.0454569717708298E-3</v>
      </c>
      <c r="J37" s="32">
        <f t="shared" si="2"/>
        <v>1.6931582841736283</v>
      </c>
      <c r="K37" s="36">
        <v>2.4148666612458985E-5</v>
      </c>
      <c r="L37" s="36">
        <v>8.3502383901625543E-7</v>
      </c>
      <c r="M37" s="36">
        <v>3.0039301851520622E-8</v>
      </c>
      <c r="N37" s="36">
        <f t="shared" si="3"/>
        <v>2.5013729753326763E-5</v>
      </c>
      <c r="O37" s="36">
        <v>5.4398676291758885E-5</v>
      </c>
      <c r="P37" s="36">
        <v>1.0920493720984291E-6</v>
      </c>
      <c r="Q37" s="36">
        <v>1.7279824239314617E-7</v>
      </c>
      <c r="R37" s="36">
        <f t="shared" si="4"/>
        <v>5.566352390625046E-5</v>
      </c>
      <c r="S37" s="8">
        <f t="shared" si="5"/>
        <v>1.7059273494021132</v>
      </c>
      <c r="T37" s="8">
        <f t="shared" si="6"/>
        <v>3.4630630886073826E-4</v>
      </c>
      <c r="U37" s="8">
        <f t="shared" si="0"/>
        <v>4.0977018305502757E-3</v>
      </c>
      <c r="V37" s="8">
        <f t="shared" si="7"/>
        <v>1.7103713575415243</v>
      </c>
    </row>
    <row r="38" spans="2:22" ht="18.75" customHeight="1">
      <c r="B38" s="11">
        <v>42735</v>
      </c>
      <c r="C38" s="20">
        <v>24167.25373307478</v>
      </c>
      <c r="D38" s="20">
        <v>461.116870988188</v>
      </c>
      <c r="E38" s="20">
        <v>7.0490913888028803</v>
      </c>
      <c r="F38" s="20">
        <f t="shared" si="1"/>
        <v>24635.419695451772</v>
      </c>
      <c r="G38" s="31">
        <v>1.7908135343440144</v>
      </c>
      <c r="H38" s="31">
        <v>3.264707446596371E-2</v>
      </c>
      <c r="I38" s="31">
        <v>5.7539195333897945E-4</v>
      </c>
      <c r="J38" s="31">
        <f t="shared" si="2"/>
        <v>1.7913889262973532</v>
      </c>
      <c r="K38" s="35">
        <v>2.455420849511969E-5</v>
      </c>
      <c r="L38" s="35">
        <v>5.3056390468971752E-7</v>
      </c>
      <c r="M38" s="35">
        <v>5.1847230814346574E-9</v>
      </c>
      <c r="N38" s="35">
        <f t="shared" si="3"/>
        <v>2.5089957122890841E-5</v>
      </c>
      <c r="O38" s="35">
        <v>6.2553924108715205E-5</v>
      </c>
      <c r="P38" s="35">
        <v>8.0513957611765512E-7</v>
      </c>
      <c r="Q38" s="35">
        <v>2.3920570939214605E-8</v>
      </c>
      <c r="R38" s="35">
        <f t="shared" si="4"/>
        <v>6.338298425577207E-5</v>
      </c>
      <c r="S38" s="7">
        <f t="shared" si="5"/>
        <v>1.8100684589407894</v>
      </c>
      <c r="T38" s="7">
        <f t="shared" si="6"/>
        <v>2.5319569130030417E-4</v>
      </c>
      <c r="U38" s="7">
        <f t="shared" si="0"/>
        <v>5.8264990155590119E-4</v>
      </c>
      <c r="V38" s="7">
        <f t="shared" si="7"/>
        <v>1.8109043045336457</v>
      </c>
    </row>
    <row r="39" spans="2:22" ht="18.75" customHeight="1">
      <c r="B39" s="12">
        <v>43100</v>
      </c>
      <c r="C39" s="21">
        <v>22400.067011241561</v>
      </c>
      <c r="D39" s="21">
        <v>519.62015127267205</v>
      </c>
      <c r="E39" s="21">
        <v>7.0080708938585197</v>
      </c>
      <c r="F39" s="21">
        <f t="shared" si="1"/>
        <v>22926.695233408092</v>
      </c>
      <c r="G39" s="32">
        <v>1.6602226334787396</v>
      </c>
      <c r="H39" s="32">
        <v>3.6789106710105178E-2</v>
      </c>
      <c r="I39" s="32">
        <v>5.6648823013218249E-4</v>
      </c>
      <c r="J39" s="32">
        <f t="shared" si="2"/>
        <v>1.6607891217088717</v>
      </c>
      <c r="K39" s="36">
        <v>2.2628954359320616E-5</v>
      </c>
      <c r="L39" s="36">
        <v>6.0039255681290546E-7</v>
      </c>
      <c r="M39" s="36">
        <v>4.2548553511226844E-9</v>
      </c>
      <c r="N39" s="36">
        <f t="shared" si="3"/>
        <v>2.3233601771484646E-5</v>
      </c>
      <c r="O39" s="36">
        <v>5.829026756885537E-5</v>
      </c>
      <c r="P39" s="36">
        <v>8.3675870505172533E-7</v>
      </c>
      <c r="Q39" s="36">
        <v>2.444062599663948E-8</v>
      </c>
      <c r="R39" s="36">
        <f t="shared" si="4"/>
        <v>5.9151466899903732E-5</v>
      </c>
      <c r="S39" s="8">
        <f t="shared" si="5"/>
        <v>1.6781588570732415</v>
      </c>
      <c r="T39" s="8">
        <f t="shared" si="6"/>
        <v>2.6436390802573678E-4</v>
      </c>
      <c r="U39" s="8">
        <f t="shared" si="0"/>
        <v>5.7387790806295912E-4</v>
      </c>
      <c r="V39" s="8">
        <f t="shared" si="7"/>
        <v>1.6789970988893304</v>
      </c>
    </row>
    <row r="40" spans="2:22" ht="18.75" customHeight="1">
      <c r="B40" s="11">
        <v>43465</v>
      </c>
      <c r="C40" s="20">
        <v>22492.23219830482</v>
      </c>
      <c r="D40" s="20">
        <v>522.76070651502403</v>
      </c>
      <c r="E40" s="20">
        <v>282.67717458620501</v>
      </c>
      <c r="F40" s="20">
        <f t="shared" si="1"/>
        <v>23297.670079406049</v>
      </c>
      <c r="G40" s="31">
        <v>1.6670575317859475</v>
      </c>
      <c r="H40" s="31">
        <v>3.7011458021263696E-2</v>
      </c>
      <c r="I40" s="31">
        <v>2.2583749422595688E-2</v>
      </c>
      <c r="J40" s="31">
        <f t="shared" si="2"/>
        <v>1.6896412812085433</v>
      </c>
      <c r="K40" s="35">
        <v>2.2431973316448766E-5</v>
      </c>
      <c r="L40" s="35">
        <v>5.9546615629012838E-7</v>
      </c>
      <c r="M40" s="35">
        <v>1.6017822620270093E-7</v>
      </c>
      <c r="N40" s="35">
        <f t="shared" si="3"/>
        <v>2.3187617698941598E-5</v>
      </c>
      <c r="O40" s="35">
        <v>5.9807230214234637E-5</v>
      </c>
      <c r="P40" s="35">
        <v>8.412118554348267E-7</v>
      </c>
      <c r="Q40" s="35">
        <v>1.0147563988579536E-6</v>
      </c>
      <c r="R40" s="35">
        <f t="shared" si="4"/>
        <v>6.1663198468527415E-5</v>
      </c>
      <c r="S40" s="7">
        <f t="shared" si="5"/>
        <v>1.6854408857227008</v>
      </c>
      <c r="T40" s="7">
        <f t="shared" si="6"/>
        <v>2.6556778682683153E-4</v>
      </c>
      <c r="U40" s="7">
        <f t="shared" si="0"/>
        <v>2.2890151285110426E-2</v>
      </c>
      <c r="V40" s="7">
        <f t="shared" si="7"/>
        <v>1.7085966047946382</v>
      </c>
    </row>
    <row r="41" spans="2:22" ht="14.25" customHeight="1">
      <c r="B41" s="9" t="s">
        <v>11</v>
      </c>
      <c r="C41" s="2" t="s">
        <v>191</v>
      </c>
      <c r="D41" s="2" t="s">
        <v>191</v>
      </c>
      <c r="E41" s="2" t="s">
        <v>191</v>
      </c>
    </row>
    <row r="42" spans="2:22" ht="18.75" customHeight="1"/>
    <row r="43" spans="2:22" ht="18.75" customHeight="1"/>
    <row r="44" spans="2:22" ht="18.75" customHeight="1"/>
    <row r="45" spans="2:22" ht="18.75" customHeight="1"/>
    <row r="46" spans="2:22" ht="18.75" customHeight="1"/>
    <row r="47" spans="2:22" ht="18.75" customHeight="1"/>
    <row r="48" spans="2:2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2:Z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4" width="16.6640625" style="2" customWidth="1"/>
    <col min="15" max="19" width="12.109375" style="2" bestFit="1" customWidth="1"/>
    <col min="20" max="20" width="12.109375" style="2" customWidth="1"/>
    <col min="21" max="26" width="11.44140625" style="2"/>
    <col min="27" max="27" width="12.44140625" style="2" bestFit="1" customWidth="1"/>
    <col min="28" max="16384" width="11.44140625" style="2"/>
  </cols>
  <sheetData>
    <row r="2" spans="2:26" ht="14.25" customHeight="1">
      <c r="B2" s="1"/>
    </row>
    <row r="3" spans="2:26" ht="22.5" customHeight="1">
      <c r="B3" s="3" t="s">
        <v>141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26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/>
      <c r="I4" s="14" t="s">
        <v>19</v>
      </c>
      <c r="J4" s="14" t="s">
        <v>19</v>
      </c>
      <c r="K4" s="14" t="s">
        <v>19</v>
      </c>
      <c r="L4" s="14" t="s">
        <v>19</v>
      </c>
      <c r="M4" s="14" t="s">
        <v>19</v>
      </c>
      <c r="N4" s="14"/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/>
      <c r="U4" s="14" t="s">
        <v>52</v>
      </c>
      <c r="V4" s="28">
        <v>25</v>
      </c>
      <c r="W4" s="14"/>
      <c r="X4" s="14"/>
      <c r="Y4" s="14"/>
      <c r="Z4" s="14"/>
    </row>
    <row r="5" spans="2:26" s="15" customFormat="1" ht="18.75" customHeight="1">
      <c r="B5" s="16" t="s">
        <v>14</v>
      </c>
      <c r="C5" s="17" t="s">
        <v>134</v>
      </c>
      <c r="D5" s="17" t="s">
        <v>134</v>
      </c>
      <c r="E5" s="17" t="s">
        <v>134</v>
      </c>
      <c r="F5" s="17" t="s">
        <v>134</v>
      </c>
      <c r="G5" s="17" t="s">
        <v>134</v>
      </c>
      <c r="H5" s="17"/>
      <c r="I5" s="17" t="s">
        <v>134</v>
      </c>
      <c r="J5" s="17" t="s">
        <v>134</v>
      </c>
      <c r="K5" s="17" t="s">
        <v>134</v>
      </c>
      <c r="L5" s="17" t="s">
        <v>134</v>
      </c>
      <c r="M5" s="17" t="s">
        <v>134</v>
      </c>
      <c r="N5" s="17"/>
      <c r="O5" s="17" t="s">
        <v>134</v>
      </c>
      <c r="P5" s="17" t="s">
        <v>134</v>
      </c>
      <c r="Q5" s="17" t="s">
        <v>134</v>
      </c>
      <c r="R5" s="17" t="s">
        <v>134</v>
      </c>
      <c r="S5" s="17" t="s">
        <v>134</v>
      </c>
      <c r="T5" s="17"/>
      <c r="U5" s="17" t="s">
        <v>53</v>
      </c>
      <c r="V5" s="29">
        <v>298</v>
      </c>
      <c r="W5" s="17"/>
      <c r="X5" s="17"/>
      <c r="Y5" s="17"/>
      <c r="Z5" s="17"/>
    </row>
    <row r="6" spans="2:26" s="15" customFormat="1" ht="18.75" customHeight="1">
      <c r="B6" s="13" t="s">
        <v>15</v>
      </c>
      <c r="C6" s="14" t="s">
        <v>123</v>
      </c>
      <c r="D6" s="14" t="s">
        <v>124</v>
      </c>
      <c r="E6" s="14" t="s">
        <v>136</v>
      </c>
      <c r="F6" s="14" t="s">
        <v>121</v>
      </c>
      <c r="G6" s="14" t="s">
        <v>114</v>
      </c>
      <c r="H6" s="14"/>
      <c r="I6" s="14" t="s">
        <v>123</v>
      </c>
      <c r="J6" s="14" t="s">
        <v>124</v>
      </c>
      <c r="K6" s="14" t="s">
        <v>136</v>
      </c>
      <c r="L6" s="14" t="s">
        <v>121</v>
      </c>
      <c r="M6" s="14" t="s">
        <v>114</v>
      </c>
      <c r="N6" s="14"/>
      <c r="O6" s="14" t="s">
        <v>123</v>
      </c>
      <c r="P6" s="14" t="s">
        <v>124</v>
      </c>
      <c r="Q6" s="14" t="s">
        <v>136</v>
      </c>
      <c r="R6" s="14" t="s">
        <v>121</v>
      </c>
      <c r="S6" s="14" t="s">
        <v>114</v>
      </c>
      <c r="T6" s="14"/>
      <c r="U6" s="14"/>
      <c r="V6" s="14"/>
      <c r="W6" s="14"/>
      <c r="X6" s="14"/>
      <c r="Y6" s="14"/>
      <c r="Z6" s="14"/>
    </row>
    <row r="7" spans="2:26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/>
      <c r="I7" s="17" t="s">
        <v>50</v>
      </c>
      <c r="J7" s="17" t="s">
        <v>50</v>
      </c>
      <c r="K7" s="17" t="s">
        <v>50</v>
      </c>
      <c r="L7" s="17" t="s">
        <v>50</v>
      </c>
      <c r="M7" s="17" t="s">
        <v>50</v>
      </c>
      <c r="N7" s="17"/>
      <c r="O7" s="17" t="s">
        <v>51</v>
      </c>
      <c r="P7" s="17" t="s">
        <v>51</v>
      </c>
      <c r="Q7" s="17" t="s">
        <v>51</v>
      </c>
      <c r="R7" s="17" t="s">
        <v>51</v>
      </c>
      <c r="S7" s="17" t="s">
        <v>51</v>
      </c>
      <c r="T7" s="17"/>
      <c r="U7" s="17"/>
      <c r="V7" s="17"/>
      <c r="W7" s="17"/>
      <c r="X7" s="17"/>
      <c r="Y7" s="17"/>
      <c r="Z7" s="17"/>
    </row>
    <row r="8" spans="2:26" s="15" customFormat="1" ht="18.75" customHeight="1">
      <c r="B8" s="13" t="s">
        <v>17</v>
      </c>
      <c r="C8" s="14" t="s">
        <v>135</v>
      </c>
      <c r="D8" s="14" t="s">
        <v>135</v>
      </c>
      <c r="E8" s="14" t="s">
        <v>135</v>
      </c>
      <c r="F8" s="14" t="s">
        <v>135</v>
      </c>
      <c r="G8" s="14" t="s">
        <v>135</v>
      </c>
      <c r="H8" s="14"/>
      <c r="I8" s="14" t="s">
        <v>135</v>
      </c>
      <c r="J8" s="14" t="s">
        <v>135</v>
      </c>
      <c r="K8" s="14" t="s">
        <v>135</v>
      </c>
      <c r="L8" s="14" t="s">
        <v>135</v>
      </c>
      <c r="M8" s="14" t="s">
        <v>135</v>
      </c>
      <c r="N8" s="14"/>
      <c r="O8" s="14" t="s">
        <v>135</v>
      </c>
      <c r="P8" s="14" t="s">
        <v>135</v>
      </c>
      <c r="Q8" s="14" t="s">
        <v>135</v>
      </c>
      <c r="R8" s="14" t="s">
        <v>135</v>
      </c>
      <c r="S8" s="14" t="s">
        <v>135</v>
      </c>
      <c r="T8" s="14"/>
      <c r="U8" s="14"/>
      <c r="V8" s="14"/>
      <c r="W8" s="14"/>
      <c r="X8" s="14"/>
      <c r="Y8" s="14"/>
      <c r="Z8" s="14"/>
    </row>
    <row r="9" spans="2:26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55</v>
      </c>
      <c r="V9" s="30" t="s">
        <v>55</v>
      </c>
      <c r="W9" s="30" t="s">
        <v>55</v>
      </c>
      <c r="X9" s="30" t="s">
        <v>55</v>
      </c>
      <c r="Y9" s="30" t="s">
        <v>55</v>
      </c>
      <c r="Z9" s="30" t="s">
        <v>55</v>
      </c>
    </row>
    <row r="10" spans="2:26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4" t="s">
        <v>47</v>
      </c>
      <c r="J10" s="24" t="s">
        <v>47</v>
      </c>
      <c r="K10" s="24" t="s">
        <v>47</v>
      </c>
      <c r="L10" s="24" t="s">
        <v>46</v>
      </c>
      <c r="M10" s="24" t="s">
        <v>47</v>
      </c>
      <c r="N10" s="24" t="s">
        <v>47</v>
      </c>
      <c r="O10" s="26" t="s">
        <v>48</v>
      </c>
      <c r="P10" s="26" t="s">
        <v>48</v>
      </c>
      <c r="Q10" s="26" t="s">
        <v>48</v>
      </c>
      <c r="R10" s="26" t="s">
        <v>48</v>
      </c>
      <c r="S10" s="26" t="s">
        <v>48</v>
      </c>
      <c r="T10" s="26" t="s">
        <v>48</v>
      </c>
      <c r="U10" s="5" t="s">
        <v>49</v>
      </c>
      <c r="V10" s="5" t="s">
        <v>49</v>
      </c>
      <c r="W10" s="5" t="s">
        <v>49</v>
      </c>
      <c r="X10" s="5" t="s">
        <v>49</v>
      </c>
      <c r="Y10" s="5" t="s">
        <v>49</v>
      </c>
      <c r="Z10" s="5" t="s">
        <v>49</v>
      </c>
    </row>
    <row r="11" spans="2:26" ht="60">
      <c r="B11" s="4" t="s">
        <v>45</v>
      </c>
      <c r="C11" s="22" t="s">
        <v>77</v>
      </c>
      <c r="D11" s="23" t="s">
        <v>78</v>
      </c>
      <c r="E11" s="22" t="s">
        <v>79</v>
      </c>
      <c r="F11" s="22" t="s">
        <v>118</v>
      </c>
      <c r="G11" s="22" t="s">
        <v>26</v>
      </c>
      <c r="H11" s="22" t="s">
        <v>44</v>
      </c>
      <c r="I11" s="24" t="s">
        <v>77</v>
      </c>
      <c r="J11" s="47" t="s">
        <v>78</v>
      </c>
      <c r="K11" s="24" t="s">
        <v>79</v>
      </c>
      <c r="L11" s="24" t="s">
        <v>118</v>
      </c>
      <c r="M11" s="24" t="s">
        <v>26</v>
      </c>
      <c r="N11" s="24" t="s">
        <v>31</v>
      </c>
      <c r="O11" s="26" t="s">
        <v>77</v>
      </c>
      <c r="P11" s="27" t="s">
        <v>78</v>
      </c>
      <c r="Q11" s="26" t="s">
        <v>79</v>
      </c>
      <c r="R11" s="26" t="s">
        <v>118</v>
      </c>
      <c r="S11" s="26" t="s">
        <v>26</v>
      </c>
      <c r="T11" s="26" t="s">
        <v>31</v>
      </c>
      <c r="U11" s="5" t="s">
        <v>77</v>
      </c>
      <c r="V11" s="46" t="s">
        <v>78</v>
      </c>
      <c r="W11" s="5" t="s">
        <v>85</v>
      </c>
      <c r="X11" s="5" t="s">
        <v>118</v>
      </c>
      <c r="Y11" s="5" t="s">
        <v>26</v>
      </c>
      <c r="Z11" s="5" t="s">
        <v>137</v>
      </c>
    </row>
    <row r="12" spans="2:26" ht="18.75" customHeight="1">
      <c r="B12" s="11">
        <v>33238</v>
      </c>
      <c r="C12" s="31">
        <v>2.296718473392696</v>
      </c>
      <c r="D12" s="31">
        <v>31.600308228143469</v>
      </c>
      <c r="E12" s="31" t="s">
        <v>211</v>
      </c>
      <c r="F12" s="31" t="s">
        <v>211</v>
      </c>
      <c r="G12" s="31" t="s">
        <v>211</v>
      </c>
      <c r="H12" s="31">
        <f>SUM(C12:D12,F12:G12)</f>
        <v>33.897026701536163</v>
      </c>
      <c r="I12" s="35">
        <v>1.8457700386116487E-3</v>
      </c>
      <c r="J12" s="35">
        <v>1.3112474589877998E-3</v>
      </c>
      <c r="K12" s="35" t="s">
        <v>211</v>
      </c>
      <c r="L12" s="51" t="s">
        <v>211</v>
      </c>
      <c r="M12" s="35" t="s">
        <v>211</v>
      </c>
      <c r="N12" s="35">
        <f>SUM(I12:M12)</f>
        <v>3.1570174975994484E-3</v>
      </c>
      <c r="O12" s="35">
        <v>6.7292273626729068E-5</v>
      </c>
      <c r="P12" s="35">
        <v>3.1927915508753776E-4</v>
      </c>
      <c r="Q12" s="35" t="s">
        <v>211</v>
      </c>
      <c r="R12" s="35"/>
      <c r="S12" s="35" t="s">
        <v>211</v>
      </c>
      <c r="T12" s="35">
        <f>SUM(O12:S12)</f>
        <v>3.8657142871426683E-4</v>
      </c>
      <c r="U12" s="31">
        <f>SUM(C12,I12*$V$4,O12*$V$5)</f>
        <v>2.3629158218987523</v>
      </c>
      <c r="V12" s="31">
        <f t="shared" ref="V12:V40" si="0">SUM(D12,J12*$V$4,P12*$V$5)</f>
        <v>31.728234602834249</v>
      </c>
      <c r="W12" s="31">
        <f>SUM(K12*$V$4,Q12*$V$5)</f>
        <v>0</v>
      </c>
      <c r="X12" s="31">
        <f>SUM(F12,L12*$V$4,R12*$V$5)</f>
        <v>0</v>
      </c>
      <c r="Y12" s="31">
        <f t="shared" ref="Y12:Y40" si="1">SUM(G12,M12*$V$4,S12*$V$5)</f>
        <v>0</v>
      </c>
      <c r="Z12" s="31">
        <f>SUM(U12:Y12)</f>
        <v>34.091150424733002</v>
      </c>
    </row>
    <row r="13" spans="2:26" ht="18.75" customHeight="1">
      <c r="B13" s="12">
        <v>33603</v>
      </c>
      <c r="C13" s="32">
        <v>2.2362961904208389</v>
      </c>
      <c r="D13" s="32">
        <v>34.602884223528903</v>
      </c>
      <c r="E13" s="32" t="s">
        <v>211</v>
      </c>
      <c r="F13" s="32" t="s">
        <v>211</v>
      </c>
      <c r="G13" s="32" t="s">
        <v>211</v>
      </c>
      <c r="H13" s="32">
        <f t="shared" ref="H13:H40" si="2">SUM(C13:D13,F13:G13)</f>
        <v>36.839180413949741</v>
      </c>
      <c r="I13" s="36">
        <v>1.7587774592121583E-3</v>
      </c>
      <c r="J13" s="36">
        <v>1.3551308572369292E-3</v>
      </c>
      <c r="K13" s="36" t="s">
        <v>211</v>
      </c>
      <c r="L13" s="52" t="s">
        <v>211</v>
      </c>
      <c r="M13" s="36" t="s">
        <v>211</v>
      </c>
      <c r="N13" s="36">
        <f t="shared" ref="N13:N40" si="3">SUM(I13:M13)</f>
        <v>3.1139083164490877E-3</v>
      </c>
      <c r="O13" s="36">
        <v>6.5617028381540193E-5</v>
      </c>
      <c r="P13" s="36">
        <v>3.5385831497500634E-4</v>
      </c>
      <c r="Q13" s="36" t="s">
        <v>211</v>
      </c>
      <c r="R13" s="36"/>
      <c r="S13" s="36" t="s">
        <v>211</v>
      </c>
      <c r="T13" s="36">
        <f t="shared" ref="T13:T40" si="4">SUM(O13:S13)</f>
        <v>4.1947534335654653E-4</v>
      </c>
      <c r="U13" s="32">
        <f t="shared" ref="U13:U40" si="5">SUM(C13,I13*$V$4,O13*$V$5)</f>
        <v>2.2998195013588418</v>
      </c>
      <c r="V13" s="32">
        <f t="shared" si="0"/>
        <v>34.742212272822378</v>
      </c>
      <c r="W13" s="32">
        <f t="shared" ref="W13:W40" si="6">SUM(K13*$V$4,Q13*$V$5)</f>
        <v>0</v>
      </c>
      <c r="X13" s="32">
        <f t="shared" ref="X13:X40" si="7">SUM(F13,L13*$V$4,R13*$V$5)</f>
        <v>0</v>
      </c>
      <c r="Y13" s="32">
        <f t="shared" si="1"/>
        <v>0</v>
      </c>
      <c r="Z13" s="32">
        <f t="shared" ref="Z13:Z40" si="8">SUM(U13:Y13)</f>
        <v>37.042031774181218</v>
      </c>
    </row>
    <row r="14" spans="2:26" ht="18.75" customHeight="1">
      <c r="B14" s="11">
        <v>33969</v>
      </c>
      <c r="C14" s="31">
        <v>2.1660834315287225</v>
      </c>
      <c r="D14" s="31">
        <v>38.422477526121305</v>
      </c>
      <c r="E14" s="31" t="s">
        <v>211</v>
      </c>
      <c r="F14" s="31" t="s">
        <v>211</v>
      </c>
      <c r="G14" s="31" t="s">
        <v>211</v>
      </c>
      <c r="H14" s="31">
        <f t="shared" si="2"/>
        <v>40.588560957650031</v>
      </c>
      <c r="I14" s="35">
        <v>1.5926763707242893E-3</v>
      </c>
      <c r="J14" s="35">
        <v>1.4335855944367288E-3</v>
      </c>
      <c r="K14" s="35" t="s">
        <v>211</v>
      </c>
      <c r="L14" s="51" t="s">
        <v>211</v>
      </c>
      <c r="M14" s="35" t="s">
        <v>211</v>
      </c>
      <c r="N14" s="35">
        <f t="shared" si="3"/>
        <v>3.0262619651610181E-3</v>
      </c>
      <c r="O14" s="35">
        <v>6.3245023398957937E-5</v>
      </c>
      <c r="P14" s="35">
        <v>3.8969145997448863E-4</v>
      </c>
      <c r="Q14" s="35" t="s">
        <v>211</v>
      </c>
      <c r="R14" s="35"/>
      <c r="S14" s="35" t="s">
        <v>211</v>
      </c>
      <c r="T14" s="35">
        <f t="shared" si="4"/>
        <v>4.5293648337344655E-4</v>
      </c>
      <c r="U14" s="31">
        <f t="shared" si="5"/>
        <v>2.224747357769719</v>
      </c>
      <c r="V14" s="31">
        <f t="shared" si="0"/>
        <v>38.574445221054617</v>
      </c>
      <c r="W14" s="31">
        <f t="shared" si="6"/>
        <v>0</v>
      </c>
      <c r="X14" s="31">
        <f t="shared" si="7"/>
        <v>0</v>
      </c>
      <c r="Y14" s="31">
        <f t="shared" si="1"/>
        <v>0</v>
      </c>
      <c r="Z14" s="31">
        <f t="shared" si="8"/>
        <v>40.799192578824339</v>
      </c>
    </row>
    <row r="15" spans="2:26" ht="18.75" customHeight="1">
      <c r="B15" s="12">
        <v>34334</v>
      </c>
      <c r="C15" s="32">
        <v>2.0266129810933871</v>
      </c>
      <c r="D15" s="32">
        <v>41.183040547705815</v>
      </c>
      <c r="E15" s="32" t="s">
        <v>211</v>
      </c>
      <c r="F15" s="32" t="s">
        <v>211</v>
      </c>
      <c r="G15" s="32" t="s">
        <v>211</v>
      </c>
      <c r="H15" s="32">
        <f t="shared" si="2"/>
        <v>43.209653528799201</v>
      </c>
      <c r="I15" s="36">
        <v>1.3835526647132728E-3</v>
      </c>
      <c r="J15" s="36">
        <v>1.4599430165132174E-3</v>
      </c>
      <c r="K15" s="36" t="s">
        <v>211</v>
      </c>
      <c r="L15" s="52" t="s">
        <v>211</v>
      </c>
      <c r="M15" s="36" t="s">
        <v>211</v>
      </c>
      <c r="N15" s="36">
        <f t="shared" si="3"/>
        <v>2.8434956812264903E-3</v>
      </c>
      <c r="O15" s="36">
        <v>5.9263624266792561E-5</v>
      </c>
      <c r="P15" s="36">
        <v>4.1670271525735901E-4</v>
      </c>
      <c r="Q15" s="36" t="s">
        <v>211</v>
      </c>
      <c r="R15" s="36"/>
      <c r="S15" s="36" t="s">
        <v>211</v>
      </c>
      <c r="T15" s="36">
        <f t="shared" si="4"/>
        <v>4.7596633952415155E-4</v>
      </c>
      <c r="U15" s="32">
        <f t="shared" si="5"/>
        <v>2.078862357742723</v>
      </c>
      <c r="V15" s="32">
        <f t="shared" si="0"/>
        <v>41.34371653226534</v>
      </c>
      <c r="W15" s="32">
        <f t="shared" si="6"/>
        <v>0</v>
      </c>
      <c r="X15" s="32">
        <f t="shared" si="7"/>
        <v>0</v>
      </c>
      <c r="Y15" s="32">
        <f t="shared" si="1"/>
        <v>0</v>
      </c>
      <c r="Z15" s="32">
        <f t="shared" si="8"/>
        <v>43.422578890008062</v>
      </c>
    </row>
    <row r="16" spans="2:26" ht="18.75" customHeight="1">
      <c r="B16" s="11">
        <v>34699</v>
      </c>
      <c r="C16" s="31">
        <v>1.4899986610231557</v>
      </c>
      <c r="D16" s="31">
        <v>43.528151854564584</v>
      </c>
      <c r="E16" s="31" t="s">
        <v>211</v>
      </c>
      <c r="F16" s="31" t="s">
        <v>211</v>
      </c>
      <c r="G16" s="31" t="s">
        <v>211</v>
      </c>
      <c r="H16" s="31">
        <f t="shared" si="2"/>
        <v>45.018150515587742</v>
      </c>
      <c r="I16" s="35">
        <v>9.0244421533715812E-4</v>
      </c>
      <c r="J16" s="35">
        <v>1.3685411398279496E-3</v>
      </c>
      <c r="K16" s="35" t="s">
        <v>211</v>
      </c>
      <c r="L16" s="51" t="s">
        <v>211</v>
      </c>
      <c r="M16" s="35" t="s">
        <v>211</v>
      </c>
      <c r="N16" s="35">
        <f t="shared" si="3"/>
        <v>2.2709853551651079E-3</v>
      </c>
      <c r="O16" s="35">
        <v>4.8942196509343025E-5</v>
      </c>
      <c r="P16" s="35">
        <v>4.3074246978713293E-4</v>
      </c>
      <c r="Q16" s="35" t="s">
        <v>211</v>
      </c>
      <c r="R16" s="35"/>
      <c r="S16" s="35" t="s">
        <v>211</v>
      </c>
      <c r="T16" s="35">
        <f t="shared" si="4"/>
        <v>4.7968466629647597E-4</v>
      </c>
      <c r="U16" s="31">
        <f t="shared" si="5"/>
        <v>1.5271445409663689</v>
      </c>
      <c r="V16" s="31">
        <f t="shared" si="0"/>
        <v>43.690726639056848</v>
      </c>
      <c r="W16" s="31">
        <f t="shared" si="6"/>
        <v>0</v>
      </c>
      <c r="X16" s="31">
        <f t="shared" si="7"/>
        <v>0</v>
      </c>
      <c r="Y16" s="31">
        <f t="shared" si="1"/>
        <v>0</v>
      </c>
      <c r="Z16" s="31">
        <f t="shared" si="8"/>
        <v>45.217871180023216</v>
      </c>
    </row>
    <row r="17" spans="2:26" ht="18.75" customHeight="1">
      <c r="B17" s="12">
        <v>35064</v>
      </c>
      <c r="C17" s="32">
        <v>1.4564926776834675</v>
      </c>
      <c r="D17" s="32">
        <v>45.230503493594718</v>
      </c>
      <c r="E17" s="32">
        <v>6.7484902865625862E-2</v>
      </c>
      <c r="F17" s="32" t="s">
        <v>211</v>
      </c>
      <c r="G17" s="32" t="s">
        <v>211</v>
      </c>
      <c r="H17" s="32">
        <f t="shared" si="2"/>
        <v>46.686996171278182</v>
      </c>
      <c r="I17" s="36">
        <v>8.5992845165155105E-4</v>
      </c>
      <c r="J17" s="36">
        <v>1.3137272213459192E-3</v>
      </c>
      <c r="K17" s="36">
        <v>2.0496048714117616E-6</v>
      </c>
      <c r="L17" s="52" t="s">
        <v>211</v>
      </c>
      <c r="M17" s="36" t="s">
        <v>211</v>
      </c>
      <c r="N17" s="36">
        <f t="shared" si="3"/>
        <v>2.175705277868882E-3</v>
      </c>
      <c r="O17" s="36">
        <v>5.2342801320719043E-5</v>
      </c>
      <c r="P17" s="36">
        <v>4.5804481488397113E-4</v>
      </c>
      <c r="Q17" s="36">
        <v>7.1461629831287941E-7</v>
      </c>
      <c r="R17" s="36"/>
      <c r="S17" s="36" t="s">
        <v>211</v>
      </c>
      <c r="T17" s="36">
        <f t="shared" si="4"/>
        <v>5.1110223250300311E-4</v>
      </c>
      <c r="U17" s="32">
        <f t="shared" si="5"/>
        <v>1.4935890437683303</v>
      </c>
      <c r="V17" s="32">
        <f t="shared" si="0"/>
        <v>45.399844028963784</v>
      </c>
      <c r="W17" s="32">
        <f t="shared" si="6"/>
        <v>2.6419577868253214E-4</v>
      </c>
      <c r="X17" s="32">
        <f t="shared" si="7"/>
        <v>0</v>
      </c>
      <c r="Y17" s="32">
        <f t="shared" si="1"/>
        <v>0</v>
      </c>
      <c r="Z17" s="32">
        <f t="shared" si="8"/>
        <v>46.893697268510799</v>
      </c>
    </row>
    <row r="18" spans="2:26" ht="18.75" customHeight="1">
      <c r="B18" s="11">
        <v>35430</v>
      </c>
      <c r="C18" s="31">
        <v>1.3849942270202973</v>
      </c>
      <c r="D18" s="31">
        <v>45.482362338614635</v>
      </c>
      <c r="E18" s="31">
        <v>9.2258807097785236E-2</v>
      </c>
      <c r="F18" s="31" t="s">
        <v>211</v>
      </c>
      <c r="G18" s="31" t="s">
        <v>211</v>
      </c>
      <c r="H18" s="31">
        <f t="shared" si="2"/>
        <v>46.867356565634935</v>
      </c>
      <c r="I18" s="35">
        <v>7.7768135706143924E-4</v>
      </c>
      <c r="J18" s="35">
        <v>1.1627537429247719E-3</v>
      </c>
      <c r="K18" s="35">
        <v>2.4663523585644348E-6</v>
      </c>
      <c r="L18" s="51" t="s">
        <v>211</v>
      </c>
      <c r="M18" s="35" t="s">
        <v>211</v>
      </c>
      <c r="N18" s="35">
        <f t="shared" si="3"/>
        <v>1.9429014523447755E-3</v>
      </c>
      <c r="O18" s="35">
        <v>5.3896705606030263E-5</v>
      </c>
      <c r="P18" s="35">
        <v>4.7208641383104363E-4</v>
      </c>
      <c r="Q18" s="35">
        <v>1.001356862777909E-6</v>
      </c>
      <c r="R18" s="35"/>
      <c r="S18" s="35" t="s">
        <v>211</v>
      </c>
      <c r="T18" s="35">
        <f t="shared" si="4"/>
        <v>5.2698447629985175E-4</v>
      </c>
      <c r="U18" s="31">
        <f t="shared" si="5"/>
        <v>1.4204974792174303</v>
      </c>
      <c r="V18" s="31">
        <f t="shared" si="0"/>
        <v>45.652112933509407</v>
      </c>
      <c r="W18" s="31">
        <f t="shared" si="6"/>
        <v>3.6006315407192773E-4</v>
      </c>
      <c r="X18" s="31">
        <f t="shared" si="7"/>
        <v>0</v>
      </c>
      <c r="Y18" s="31">
        <f t="shared" si="1"/>
        <v>0</v>
      </c>
      <c r="Z18" s="31">
        <f t="shared" si="8"/>
        <v>47.072970475880908</v>
      </c>
    </row>
    <row r="19" spans="2:26" ht="18.75" customHeight="1">
      <c r="B19" s="12">
        <v>35795</v>
      </c>
      <c r="C19" s="32">
        <v>1.3239598455142123</v>
      </c>
      <c r="D19" s="32">
        <v>47.273051027467559</v>
      </c>
      <c r="E19" s="32">
        <v>0.16852431510108154</v>
      </c>
      <c r="F19" s="32" t="s">
        <v>211</v>
      </c>
      <c r="G19" s="32" t="s">
        <v>211</v>
      </c>
      <c r="H19" s="32">
        <f t="shared" si="2"/>
        <v>48.59701087298177</v>
      </c>
      <c r="I19" s="36">
        <v>6.7445832384339455E-4</v>
      </c>
      <c r="J19" s="36">
        <v>1.0855808686960071E-3</v>
      </c>
      <c r="K19" s="36">
        <v>4.0471600578997898E-6</v>
      </c>
      <c r="L19" s="52" t="s">
        <v>211</v>
      </c>
      <c r="M19" s="36" t="s">
        <v>211</v>
      </c>
      <c r="N19" s="36">
        <f t="shared" si="3"/>
        <v>1.7640863525973014E-3</v>
      </c>
      <c r="O19" s="36">
        <v>5.5023127632544092E-5</v>
      </c>
      <c r="P19" s="36">
        <v>5.0102236497849052E-4</v>
      </c>
      <c r="Q19" s="36">
        <v>1.8678642578614323E-6</v>
      </c>
      <c r="R19" s="36"/>
      <c r="S19" s="36" t="s">
        <v>211</v>
      </c>
      <c r="T19" s="36">
        <f t="shared" si="4"/>
        <v>5.5791335686889614E-4</v>
      </c>
      <c r="U19" s="32">
        <f t="shared" si="5"/>
        <v>1.3572181956447953</v>
      </c>
      <c r="V19" s="32">
        <f t="shared" si="0"/>
        <v>47.449495213948552</v>
      </c>
      <c r="W19" s="32">
        <f t="shared" si="6"/>
        <v>6.5780255029020162E-4</v>
      </c>
      <c r="X19" s="32">
        <f t="shared" si="7"/>
        <v>0</v>
      </c>
      <c r="Y19" s="32">
        <f t="shared" si="1"/>
        <v>0</v>
      </c>
      <c r="Z19" s="32">
        <f t="shared" si="8"/>
        <v>48.807371212143643</v>
      </c>
    </row>
    <row r="20" spans="2:26" ht="18.75" customHeight="1">
      <c r="B20" s="11">
        <v>36160</v>
      </c>
      <c r="C20" s="31">
        <v>1.2529830482314621</v>
      </c>
      <c r="D20" s="31">
        <v>50.93508508533499</v>
      </c>
      <c r="E20" s="31">
        <v>0.19433463766205694</v>
      </c>
      <c r="F20" s="31" t="s">
        <v>211</v>
      </c>
      <c r="G20" s="31" t="s">
        <v>211</v>
      </c>
      <c r="H20" s="31">
        <f t="shared" si="2"/>
        <v>52.188068133566453</v>
      </c>
      <c r="I20" s="35">
        <v>6.1008449919693129E-4</v>
      </c>
      <c r="J20" s="35">
        <v>1.0591561800067728E-3</v>
      </c>
      <c r="K20" s="35">
        <v>4.2260869447881338E-6</v>
      </c>
      <c r="L20" s="51" t="s">
        <v>211</v>
      </c>
      <c r="M20" s="35" t="s">
        <v>211</v>
      </c>
      <c r="N20" s="35">
        <f t="shared" si="3"/>
        <v>1.6734667661484923E-3</v>
      </c>
      <c r="O20" s="35">
        <v>5.5412933943967624E-5</v>
      </c>
      <c r="P20" s="35">
        <v>5.5510006150902161E-4</v>
      </c>
      <c r="Q20" s="35">
        <v>2.2148774347701612E-6</v>
      </c>
      <c r="R20" s="35"/>
      <c r="S20" s="35" t="s">
        <v>211</v>
      </c>
      <c r="T20" s="35">
        <f t="shared" si="4"/>
        <v>6.1272787288775945E-4</v>
      </c>
      <c r="U20" s="31">
        <f t="shared" si="5"/>
        <v>1.2847482150266876</v>
      </c>
      <c r="V20" s="31">
        <f t="shared" si="0"/>
        <v>51.126983808164844</v>
      </c>
      <c r="W20" s="31">
        <f t="shared" si="6"/>
        <v>7.6568564918121139E-4</v>
      </c>
      <c r="X20" s="31">
        <f t="shared" si="7"/>
        <v>0</v>
      </c>
      <c r="Y20" s="31">
        <f t="shared" si="1"/>
        <v>0</v>
      </c>
      <c r="Z20" s="31">
        <f t="shared" si="8"/>
        <v>52.412497708840711</v>
      </c>
    </row>
    <row r="21" spans="2:26" ht="18.75" customHeight="1">
      <c r="B21" s="12">
        <v>36525</v>
      </c>
      <c r="C21" s="32">
        <v>1.2553957473685609</v>
      </c>
      <c r="D21" s="32">
        <v>54.769581742401819</v>
      </c>
      <c r="E21" s="32">
        <v>0.25634621975894134</v>
      </c>
      <c r="F21" s="32" t="s">
        <v>211</v>
      </c>
      <c r="G21" s="32" t="s">
        <v>211</v>
      </c>
      <c r="H21" s="32">
        <f t="shared" si="2"/>
        <v>56.024977489770379</v>
      </c>
      <c r="I21" s="36">
        <v>5.7027289758885603E-4</v>
      </c>
      <c r="J21" s="36">
        <v>1.0229019266696235E-3</v>
      </c>
      <c r="K21" s="36">
        <v>5.0071131177243774E-6</v>
      </c>
      <c r="L21" s="52" t="s">
        <v>211</v>
      </c>
      <c r="M21" s="36" t="s">
        <v>211</v>
      </c>
      <c r="N21" s="36">
        <f t="shared" si="3"/>
        <v>1.598181937376204E-3</v>
      </c>
      <c r="O21" s="36">
        <v>5.9711282192963873E-5</v>
      </c>
      <c r="P21" s="36">
        <v>6.1149316574853909E-4</v>
      </c>
      <c r="Q21" s="36">
        <v>2.993263940353515E-6</v>
      </c>
      <c r="R21" s="36"/>
      <c r="S21" s="36" t="s">
        <v>211</v>
      </c>
      <c r="T21" s="36">
        <f t="shared" si="4"/>
        <v>6.7419771188185649E-4</v>
      </c>
      <c r="U21" s="32">
        <f t="shared" si="5"/>
        <v>1.2874465319017856</v>
      </c>
      <c r="V21" s="32">
        <f t="shared" si="0"/>
        <v>54.97737925396163</v>
      </c>
      <c r="W21" s="32">
        <f t="shared" si="6"/>
        <v>1.017170482168457E-3</v>
      </c>
      <c r="X21" s="32">
        <f t="shared" si="7"/>
        <v>0</v>
      </c>
      <c r="Y21" s="32">
        <f t="shared" si="1"/>
        <v>0</v>
      </c>
      <c r="Z21" s="32">
        <f t="shared" si="8"/>
        <v>56.265842956345587</v>
      </c>
    </row>
    <row r="22" spans="2:26" ht="18.75" customHeight="1">
      <c r="B22" s="11">
        <v>36891</v>
      </c>
      <c r="C22" s="31">
        <v>1.2104884768982307</v>
      </c>
      <c r="D22" s="31">
        <v>54.465035020207687</v>
      </c>
      <c r="E22" s="31">
        <v>0.57674871968896346</v>
      </c>
      <c r="F22" s="31" t="s">
        <v>211</v>
      </c>
      <c r="G22" s="31" t="s">
        <v>211</v>
      </c>
      <c r="H22" s="31">
        <f t="shared" si="2"/>
        <v>55.675523497105914</v>
      </c>
      <c r="I22" s="35">
        <v>5.0278975860597059E-4</v>
      </c>
      <c r="J22" s="35">
        <v>9.1711277229530094E-4</v>
      </c>
      <c r="K22" s="35">
        <v>1.0160116949835183E-5</v>
      </c>
      <c r="L22" s="51" t="s">
        <v>211</v>
      </c>
      <c r="M22" s="35" t="s">
        <v>211</v>
      </c>
      <c r="N22" s="35">
        <f t="shared" si="3"/>
        <v>1.4300626478511067E-3</v>
      </c>
      <c r="O22" s="35">
        <v>6.1681289594657168E-5</v>
      </c>
      <c r="P22" s="35">
        <v>6.2021563967574339E-4</v>
      </c>
      <c r="Q22" s="35">
        <v>6.870979909538739E-6</v>
      </c>
      <c r="R22" s="35"/>
      <c r="S22" s="35" t="s">
        <v>211</v>
      </c>
      <c r="T22" s="35">
        <f t="shared" si="4"/>
        <v>6.887679091799393E-4</v>
      </c>
      <c r="U22" s="31">
        <f t="shared" si="5"/>
        <v>1.2414392451625877</v>
      </c>
      <c r="V22" s="31">
        <f t="shared" si="0"/>
        <v>54.672787100138443</v>
      </c>
      <c r="W22" s="31">
        <f t="shared" si="6"/>
        <v>2.3015549367884237E-3</v>
      </c>
      <c r="X22" s="31">
        <f t="shared" si="7"/>
        <v>0</v>
      </c>
      <c r="Y22" s="31">
        <f t="shared" si="1"/>
        <v>0</v>
      </c>
      <c r="Z22" s="31">
        <f t="shared" si="8"/>
        <v>55.916527900237817</v>
      </c>
    </row>
    <row r="23" spans="2:26" ht="18.75" customHeight="1">
      <c r="B23" s="12">
        <v>37256</v>
      </c>
      <c r="C23" s="32">
        <v>1.0937157100024457</v>
      </c>
      <c r="D23" s="32">
        <v>51.900167387008167</v>
      </c>
      <c r="E23" s="32">
        <v>0.75657238272597005</v>
      </c>
      <c r="F23" s="32" t="s">
        <v>211</v>
      </c>
      <c r="G23" s="32" t="s">
        <v>211</v>
      </c>
      <c r="H23" s="32">
        <f t="shared" si="2"/>
        <v>52.99388309701061</v>
      </c>
      <c r="I23" s="36">
        <v>4.5342122962400202E-4</v>
      </c>
      <c r="J23" s="36">
        <v>8.0186717888955079E-4</v>
      </c>
      <c r="K23" s="36">
        <v>1.22316938832777E-5</v>
      </c>
      <c r="L23" s="52" t="s">
        <v>211</v>
      </c>
      <c r="M23" s="36" t="s">
        <v>211</v>
      </c>
      <c r="N23" s="36">
        <f t="shared" si="3"/>
        <v>1.2675201023968307E-3</v>
      </c>
      <c r="O23" s="36">
        <v>6.1484461568000383E-5</v>
      </c>
      <c r="P23" s="36">
        <v>5.8854921365451515E-4</v>
      </c>
      <c r="Q23" s="36">
        <v>8.9777384661573906E-6</v>
      </c>
      <c r="R23" s="36"/>
      <c r="S23" s="36" t="s">
        <v>211</v>
      </c>
      <c r="T23" s="36">
        <f t="shared" si="4"/>
        <v>6.5901141368867298E-4</v>
      </c>
      <c r="U23" s="32">
        <f t="shared" si="5"/>
        <v>1.1233736102903098</v>
      </c>
      <c r="V23" s="32">
        <f t="shared" si="0"/>
        <v>52.095601732149447</v>
      </c>
      <c r="W23" s="32">
        <f t="shared" si="6"/>
        <v>2.9811584099968449E-3</v>
      </c>
      <c r="X23" s="32">
        <f t="shared" si="7"/>
        <v>0</v>
      </c>
      <c r="Y23" s="32">
        <f t="shared" si="1"/>
        <v>0</v>
      </c>
      <c r="Z23" s="32">
        <f t="shared" si="8"/>
        <v>53.22195650084975</v>
      </c>
    </row>
    <row r="24" spans="2:26" ht="18.75" customHeight="1">
      <c r="B24" s="11">
        <v>37621</v>
      </c>
      <c r="C24" s="31">
        <v>1.0135483083244488</v>
      </c>
      <c r="D24" s="31">
        <v>50.404418367103204</v>
      </c>
      <c r="E24" s="31">
        <v>0.89105515601100715</v>
      </c>
      <c r="F24" s="31" t="s">
        <v>211</v>
      </c>
      <c r="G24" s="31" t="s">
        <v>211</v>
      </c>
      <c r="H24" s="31">
        <f t="shared" si="2"/>
        <v>51.41796667542765</v>
      </c>
      <c r="I24" s="35">
        <v>4.1076715504879762E-4</v>
      </c>
      <c r="J24" s="35">
        <v>7.1283567785864637E-4</v>
      </c>
      <c r="K24" s="35">
        <v>1.318869962344341E-5</v>
      </c>
      <c r="L24" s="51" t="s">
        <v>211</v>
      </c>
      <c r="M24" s="35" t="s">
        <v>211</v>
      </c>
      <c r="N24" s="35">
        <f t="shared" si="3"/>
        <v>1.1367915325308875E-3</v>
      </c>
      <c r="O24" s="35">
        <v>5.8781094096095585E-5</v>
      </c>
      <c r="P24" s="35">
        <v>5.6505697566433988E-4</v>
      </c>
      <c r="Q24" s="35">
        <v>1.0454536653601866E-5</v>
      </c>
      <c r="R24" s="35"/>
      <c r="S24" s="35" t="s">
        <v>211</v>
      </c>
      <c r="T24" s="35">
        <f t="shared" si="4"/>
        <v>6.3429260641403732E-4</v>
      </c>
      <c r="U24" s="31">
        <f t="shared" si="5"/>
        <v>1.0413342532413052</v>
      </c>
      <c r="V24" s="31">
        <f t="shared" si="0"/>
        <v>50.590626237797643</v>
      </c>
      <c r="W24" s="31">
        <f t="shared" si="6"/>
        <v>3.4451694133594414E-3</v>
      </c>
      <c r="X24" s="31">
        <f t="shared" si="7"/>
        <v>0</v>
      </c>
      <c r="Y24" s="31">
        <f t="shared" si="1"/>
        <v>0</v>
      </c>
      <c r="Z24" s="31">
        <f t="shared" si="8"/>
        <v>51.635405660452307</v>
      </c>
    </row>
    <row r="25" spans="2:26" ht="18.75" customHeight="1">
      <c r="B25" s="12">
        <v>37986</v>
      </c>
      <c r="C25" s="32">
        <v>0.9197454905540382</v>
      </c>
      <c r="D25" s="32">
        <v>47.757425974519727</v>
      </c>
      <c r="E25" s="32">
        <v>1.2666601156744277</v>
      </c>
      <c r="F25" s="32" t="s">
        <v>211</v>
      </c>
      <c r="G25" s="32" t="s">
        <v>211</v>
      </c>
      <c r="H25" s="32">
        <f t="shared" si="2"/>
        <v>48.677171465073762</v>
      </c>
      <c r="I25" s="36">
        <v>3.6182501621987725E-4</v>
      </c>
      <c r="J25" s="36">
        <v>6.0010912555095422E-4</v>
      </c>
      <c r="K25" s="36">
        <v>1.6666235229312844E-5</v>
      </c>
      <c r="L25" s="52" t="s">
        <v>211</v>
      </c>
      <c r="M25" s="36" t="s">
        <v>211</v>
      </c>
      <c r="N25" s="36">
        <f t="shared" si="3"/>
        <v>9.7860037700014425E-4</v>
      </c>
      <c r="O25" s="36">
        <v>5.4594840563603855E-5</v>
      </c>
      <c r="P25" s="36">
        <v>5.2441118296014998E-4</v>
      </c>
      <c r="Q25" s="36">
        <v>1.456395138812796E-5</v>
      </c>
      <c r="R25" s="36"/>
      <c r="S25" s="36" t="s">
        <v>211</v>
      </c>
      <c r="T25" s="36">
        <f t="shared" si="4"/>
        <v>5.9356997491188186E-4</v>
      </c>
      <c r="U25" s="32">
        <f t="shared" si="5"/>
        <v>0.94506037844748902</v>
      </c>
      <c r="V25" s="32">
        <f t="shared" si="0"/>
        <v>47.928703235180627</v>
      </c>
      <c r="W25" s="32">
        <f t="shared" si="6"/>
        <v>4.7567133943949534E-3</v>
      </c>
      <c r="X25" s="32">
        <f t="shared" si="7"/>
        <v>0</v>
      </c>
      <c r="Y25" s="32">
        <f t="shared" si="1"/>
        <v>0</v>
      </c>
      <c r="Z25" s="32">
        <f t="shared" si="8"/>
        <v>48.878520327022507</v>
      </c>
    </row>
    <row r="26" spans="2:26" ht="18.75" customHeight="1">
      <c r="B26" s="11">
        <v>38352</v>
      </c>
      <c r="C26" s="31">
        <v>0.83622199403364228</v>
      </c>
      <c r="D26" s="31">
        <v>46.80311710587165</v>
      </c>
      <c r="E26" s="31">
        <v>1.5616377579941918</v>
      </c>
      <c r="F26" s="31" t="s">
        <v>211</v>
      </c>
      <c r="G26" s="31" t="s">
        <v>211</v>
      </c>
      <c r="H26" s="31">
        <f t="shared" si="2"/>
        <v>47.639339099905293</v>
      </c>
      <c r="I26" s="35">
        <v>3.1738208685434615E-4</v>
      </c>
      <c r="J26" s="35">
        <v>5.4934133920694016E-4</v>
      </c>
      <c r="K26" s="35">
        <v>1.9527647215037814E-5</v>
      </c>
      <c r="L26" s="51" t="s">
        <v>211</v>
      </c>
      <c r="M26" s="35" t="s">
        <v>211</v>
      </c>
      <c r="N26" s="35">
        <f t="shared" si="3"/>
        <v>8.8625107327632415E-4</v>
      </c>
      <c r="O26" s="35">
        <v>5.0007901978026805E-5</v>
      </c>
      <c r="P26" s="35">
        <v>5.0429856886339262E-4</v>
      </c>
      <c r="Q26" s="35">
        <v>1.7669101861389745E-5</v>
      </c>
      <c r="R26" s="35"/>
      <c r="S26" s="35" t="s">
        <v>211</v>
      </c>
      <c r="T26" s="35">
        <f t="shared" si="4"/>
        <v>5.7197557270280918E-4</v>
      </c>
      <c r="U26" s="31">
        <f t="shared" si="5"/>
        <v>0.85905890099445292</v>
      </c>
      <c r="V26" s="31">
        <f t="shared" si="0"/>
        <v>46.967131612873111</v>
      </c>
      <c r="W26" s="31">
        <f t="shared" si="6"/>
        <v>5.7535835350700894E-3</v>
      </c>
      <c r="X26" s="31">
        <f t="shared" si="7"/>
        <v>0</v>
      </c>
      <c r="Y26" s="31">
        <f t="shared" si="1"/>
        <v>0</v>
      </c>
      <c r="Z26" s="31">
        <f t="shared" si="8"/>
        <v>47.831944097402634</v>
      </c>
    </row>
    <row r="27" spans="2:26" ht="18.75" customHeight="1">
      <c r="B27" s="12">
        <v>38717</v>
      </c>
      <c r="C27" s="32">
        <v>0.78446608778414295</v>
      </c>
      <c r="D27" s="32">
        <v>44.496536113272455</v>
      </c>
      <c r="E27" s="32">
        <v>2.8291966022595596</v>
      </c>
      <c r="F27" s="32" t="s">
        <v>211</v>
      </c>
      <c r="G27" s="32">
        <v>1.9060316225823978E-2</v>
      </c>
      <c r="H27" s="32">
        <f t="shared" si="2"/>
        <v>45.300062517282427</v>
      </c>
      <c r="I27" s="36">
        <v>2.7705601744606545E-4</v>
      </c>
      <c r="J27" s="36">
        <v>4.7946902388247944E-4</v>
      </c>
      <c r="K27" s="36">
        <v>3.3830390230726205E-5</v>
      </c>
      <c r="L27" s="52" t="s">
        <v>211</v>
      </c>
      <c r="M27" s="36">
        <v>2.4176122199961983E-6</v>
      </c>
      <c r="N27" s="36">
        <f t="shared" si="3"/>
        <v>7.9277304377926719E-4</v>
      </c>
      <c r="O27" s="36">
        <v>4.5222492127137607E-5</v>
      </c>
      <c r="P27" s="36">
        <v>4.7531412213205188E-4</v>
      </c>
      <c r="Q27" s="36">
        <v>3.196109416583137E-5</v>
      </c>
      <c r="R27" s="36"/>
      <c r="S27" s="36">
        <v>8.9981940668936871E-8</v>
      </c>
      <c r="T27" s="36">
        <f t="shared" si="4"/>
        <v>5.5258769036568975E-4</v>
      </c>
      <c r="U27" s="32">
        <f t="shared" si="5"/>
        <v>0.80486879087418162</v>
      </c>
      <c r="V27" s="32">
        <f t="shared" si="0"/>
        <v>44.650166447264866</v>
      </c>
      <c r="W27" s="32">
        <f t="shared" si="6"/>
        <v>1.0370165817185903E-2</v>
      </c>
      <c r="X27" s="32">
        <f t="shared" si="7"/>
        <v>0</v>
      </c>
      <c r="Y27" s="32">
        <f t="shared" si="1"/>
        <v>1.9147571149643227E-2</v>
      </c>
      <c r="Z27" s="32">
        <f t="shared" si="8"/>
        <v>45.484552975105878</v>
      </c>
    </row>
    <row r="28" spans="2:26" ht="18.75" customHeight="1">
      <c r="B28" s="11">
        <v>39082</v>
      </c>
      <c r="C28" s="31">
        <v>0.70723255076416747</v>
      </c>
      <c r="D28" s="31">
        <v>45.223862430662685</v>
      </c>
      <c r="E28" s="31">
        <v>5.1803623916003012</v>
      </c>
      <c r="F28" s="31" t="s">
        <v>211</v>
      </c>
      <c r="G28" s="31">
        <v>2.7096129712516098E-2</v>
      </c>
      <c r="H28" s="31">
        <f t="shared" si="2"/>
        <v>45.958191111139371</v>
      </c>
      <c r="I28" s="35">
        <v>2.3562872597338084E-4</v>
      </c>
      <c r="J28" s="35">
        <v>4.3925067042380439E-4</v>
      </c>
      <c r="K28" s="35">
        <v>5.6236401706752851E-5</v>
      </c>
      <c r="L28" s="51" t="s">
        <v>211</v>
      </c>
      <c r="M28" s="35">
        <v>3.4368755235459901E-6</v>
      </c>
      <c r="N28" s="35">
        <f t="shared" si="3"/>
        <v>7.3455267362748406E-4</v>
      </c>
      <c r="O28" s="35">
        <v>3.8181214982282613E-5</v>
      </c>
      <c r="P28" s="35">
        <v>5.393990927627508E-4</v>
      </c>
      <c r="Q28" s="35">
        <v>6.5437596639722793E-5</v>
      </c>
      <c r="R28" s="35"/>
      <c r="S28" s="35">
        <v>1.2791825210360821E-7</v>
      </c>
      <c r="T28" s="35">
        <f t="shared" si="4"/>
        <v>6.4314582263685981E-4</v>
      </c>
      <c r="U28" s="31">
        <f t="shared" si="5"/>
        <v>0.72450127097822214</v>
      </c>
      <c r="V28" s="31">
        <f t="shared" si="0"/>
        <v>45.395584627066576</v>
      </c>
      <c r="W28" s="31">
        <f t="shared" si="6"/>
        <v>2.0906313841306211E-2</v>
      </c>
      <c r="X28" s="31">
        <f t="shared" si="7"/>
        <v>0</v>
      </c>
      <c r="Y28" s="31">
        <f t="shared" si="1"/>
        <v>2.7220171239731625E-2</v>
      </c>
      <c r="Z28" s="31">
        <f t="shared" si="8"/>
        <v>46.168212383125841</v>
      </c>
    </row>
    <row r="29" spans="2:26" ht="18.75" customHeight="1">
      <c r="B29" s="12">
        <v>39447</v>
      </c>
      <c r="C29" s="32">
        <v>0.65036372091653061</v>
      </c>
      <c r="D29" s="32">
        <v>44.090719057327888</v>
      </c>
      <c r="E29" s="32">
        <v>5.5933999125376452</v>
      </c>
      <c r="F29" s="32" t="s">
        <v>211</v>
      </c>
      <c r="G29" s="32">
        <v>3.9510956247803208E-2</v>
      </c>
      <c r="H29" s="32">
        <f t="shared" si="2"/>
        <v>44.780593734492221</v>
      </c>
      <c r="I29" s="36">
        <v>2.0512816185955067E-4</v>
      </c>
      <c r="J29" s="36">
        <v>3.7114381015837701E-4</v>
      </c>
      <c r="K29" s="36">
        <v>5.2269230991669413E-5</v>
      </c>
      <c r="L29" s="52" t="s">
        <v>211</v>
      </c>
      <c r="M29" s="36">
        <v>5.0414584977985535E-6</v>
      </c>
      <c r="N29" s="36">
        <f t="shared" si="3"/>
        <v>6.3358266150739567E-4</v>
      </c>
      <c r="O29" s="36">
        <v>3.4019297182582485E-5</v>
      </c>
      <c r="P29" s="36">
        <v>7.2563517447699218E-4</v>
      </c>
      <c r="Q29" s="36">
        <v>9.7235852183259153E-5</v>
      </c>
      <c r="R29" s="36"/>
      <c r="S29" s="36">
        <v>1.8682097942328818E-7</v>
      </c>
      <c r="T29" s="36">
        <f t="shared" si="4"/>
        <v>8.5707714482225719E-4</v>
      </c>
      <c r="U29" s="32">
        <f t="shared" si="5"/>
        <v>0.66562967552342889</v>
      </c>
      <c r="V29" s="32">
        <f t="shared" si="0"/>
        <v>44.31623693457599</v>
      </c>
      <c r="W29" s="32">
        <f t="shared" si="6"/>
        <v>3.0283014725402964E-2</v>
      </c>
      <c r="X29" s="32">
        <f t="shared" si="7"/>
        <v>0</v>
      </c>
      <c r="Y29" s="32">
        <f t="shared" si="1"/>
        <v>3.9692665362116318E-2</v>
      </c>
      <c r="Z29" s="32">
        <f t="shared" si="8"/>
        <v>45.05184229018694</v>
      </c>
    </row>
    <row r="30" spans="2:26" ht="18.75" customHeight="1">
      <c r="B30" s="11">
        <v>39813</v>
      </c>
      <c r="C30" s="31">
        <v>0.57040618086307915</v>
      </c>
      <c r="D30" s="31">
        <v>44.756229219037088</v>
      </c>
      <c r="E30" s="31">
        <v>4.2354117204177006</v>
      </c>
      <c r="F30" s="31" t="s">
        <v>211</v>
      </c>
      <c r="G30" s="31">
        <v>5.1865999929474993E-2</v>
      </c>
      <c r="H30" s="31">
        <f t="shared" si="2"/>
        <v>45.378501399829645</v>
      </c>
      <c r="I30" s="35">
        <v>1.6042466783202692E-4</v>
      </c>
      <c r="J30" s="35">
        <v>3.000881363474469E-4</v>
      </c>
      <c r="K30" s="35">
        <v>3.2839404362781311E-5</v>
      </c>
      <c r="L30" s="51" t="s">
        <v>211</v>
      </c>
      <c r="M30" s="35">
        <v>6.6443184448631736E-6</v>
      </c>
      <c r="N30" s="35">
        <f t="shared" si="3"/>
        <v>4.9999652698711828E-4</v>
      </c>
      <c r="O30" s="35">
        <v>2.8898531113866696E-5</v>
      </c>
      <c r="P30" s="35">
        <v>1.043342689449838E-3</v>
      </c>
      <c r="Q30" s="35">
        <v>1.0406402769824855E-4</v>
      </c>
      <c r="R30" s="35"/>
      <c r="S30" s="35">
        <v>2.4328529506053976E-7</v>
      </c>
      <c r="T30" s="35">
        <f t="shared" si="4"/>
        <v>1.1765485335570138E-3</v>
      </c>
      <c r="U30" s="31">
        <f t="shared" si="5"/>
        <v>0.58302855983081214</v>
      </c>
      <c r="V30" s="31">
        <f t="shared" si="0"/>
        <v>45.074647543901825</v>
      </c>
      <c r="W30" s="31">
        <f t="shared" si="6"/>
        <v>3.1832065363147602E-2</v>
      </c>
      <c r="X30" s="31">
        <f t="shared" si="7"/>
        <v>0</v>
      </c>
      <c r="Y30" s="31">
        <f t="shared" si="1"/>
        <v>5.2104606908524607E-2</v>
      </c>
      <c r="Z30" s="31">
        <f t="shared" si="8"/>
        <v>45.74161277600431</v>
      </c>
    </row>
    <row r="31" spans="2:26" ht="18.75" customHeight="1">
      <c r="B31" s="12">
        <v>40178</v>
      </c>
      <c r="C31" s="32">
        <v>0.53970466966277231</v>
      </c>
      <c r="D31" s="32">
        <v>43.814880975054663</v>
      </c>
      <c r="E31" s="32">
        <v>3.3601239104147433</v>
      </c>
      <c r="F31" s="32" t="s">
        <v>211</v>
      </c>
      <c r="G31" s="32">
        <v>6.310672033042837E-2</v>
      </c>
      <c r="H31" s="32">
        <f t="shared" si="2"/>
        <v>44.41769236504787</v>
      </c>
      <c r="I31" s="36">
        <v>1.3973116105956901E-4</v>
      </c>
      <c r="J31" s="36">
        <v>2.4848231745905032E-4</v>
      </c>
      <c r="K31" s="36">
        <v>2.3910737498994942E-5</v>
      </c>
      <c r="L31" s="52" t="s">
        <v>211</v>
      </c>
      <c r="M31" s="36">
        <v>8.171761191730553E-6</v>
      </c>
      <c r="N31" s="36">
        <f t="shared" si="3"/>
        <v>4.2029597720934486E-4</v>
      </c>
      <c r="O31" s="36">
        <v>2.4362476503261898E-5</v>
      </c>
      <c r="P31" s="36">
        <v>1.268911980309086E-3</v>
      </c>
      <c r="Q31" s="36">
        <v>1.0241319281733485E-4</v>
      </c>
      <c r="R31" s="36"/>
      <c r="S31" s="36">
        <v>2.8428616605853922E-7</v>
      </c>
      <c r="T31" s="36">
        <f t="shared" si="4"/>
        <v>1.3959719357957412E-3</v>
      </c>
      <c r="U31" s="32">
        <f t="shared" si="5"/>
        <v>0.55045796668723357</v>
      </c>
      <c r="V31" s="32">
        <f t="shared" si="0"/>
        <v>44.199228803123241</v>
      </c>
      <c r="W31" s="32">
        <f t="shared" si="6"/>
        <v>3.111689989704066E-2</v>
      </c>
      <c r="X31" s="32">
        <f t="shared" si="7"/>
        <v>0</v>
      </c>
      <c r="Y31" s="32">
        <f t="shared" si="1"/>
        <v>6.3395731637707078E-2</v>
      </c>
      <c r="Z31" s="32">
        <f t="shared" si="8"/>
        <v>44.844199401345222</v>
      </c>
    </row>
    <row r="32" spans="2:26" ht="18.75" customHeight="1">
      <c r="B32" s="11">
        <v>40543</v>
      </c>
      <c r="C32" s="31">
        <v>0.50572868010066807</v>
      </c>
      <c r="D32" s="31">
        <v>47.034249754581396</v>
      </c>
      <c r="E32" s="31">
        <v>3.4286008777437491</v>
      </c>
      <c r="F32" s="31" t="s">
        <v>211</v>
      </c>
      <c r="G32" s="31">
        <v>6.8140374987829377E-2</v>
      </c>
      <c r="H32" s="31">
        <f t="shared" si="2"/>
        <v>47.60811880966989</v>
      </c>
      <c r="I32" s="35">
        <v>1.2133409752869106E-4</v>
      </c>
      <c r="J32" s="35">
        <v>2.2921649613297717E-4</v>
      </c>
      <c r="K32" s="35">
        <v>2.2130582444506772E-5</v>
      </c>
      <c r="L32" s="51" t="s">
        <v>211</v>
      </c>
      <c r="M32" s="35">
        <v>8.8650260972262975E-6</v>
      </c>
      <c r="N32" s="35">
        <f t="shared" si="3"/>
        <v>3.8154620220340134E-4</v>
      </c>
      <c r="O32" s="35">
        <v>2.0268759512541157E-5</v>
      </c>
      <c r="P32" s="35">
        <v>1.5969299559577864E-3</v>
      </c>
      <c r="Q32" s="35">
        <v>1.2230461828188484E-4</v>
      </c>
      <c r="R32" s="35"/>
      <c r="S32" s="35">
        <v>2.9964307673834199E-7</v>
      </c>
      <c r="T32" s="35">
        <f t="shared" si="4"/>
        <v>1.7398029768289508E-3</v>
      </c>
      <c r="U32" s="31">
        <f t="shared" si="5"/>
        <v>0.51480212287362259</v>
      </c>
      <c r="V32" s="31">
        <f t="shared" si="0"/>
        <v>47.515865293860138</v>
      </c>
      <c r="W32" s="31">
        <f t="shared" si="6"/>
        <v>3.700004080911435E-2</v>
      </c>
      <c r="X32" s="31">
        <f t="shared" si="7"/>
        <v>0</v>
      </c>
      <c r="Y32" s="31">
        <f t="shared" si="1"/>
        <v>6.8451294277128052E-2</v>
      </c>
      <c r="Z32" s="31">
        <f t="shared" si="8"/>
        <v>48.13611875182</v>
      </c>
    </row>
    <row r="33" spans="2:26" ht="18.75" customHeight="1">
      <c r="B33" s="12">
        <v>40908</v>
      </c>
      <c r="C33" s="32">
        <v>0.48658544624878275</v>
      </c>
      <c r="D33" s="32">
        <v>47.375907419443536</v>
      </c>
      <c r="E33" s="32">
        <v>3.1421717963473332</v>
      </c>
      <c r="F33" s="32" t="s">
        <v>211</v>
      </c>
      <c r="G33" s="32">
        <v>7.0884864870080708E-2</v>
      </c>
      <c r="H33" s="32">
        <f t="shared" si="2"/>
        <v>47.933377730562398</v>
      </c>
      <c r="I33" s="36">
        <v>1.0928397857031392E-4</v>
      </c>
      <c r="J33" s="36">
        <v>2.019939132855858E-4</v>
      </c>
      <c r="K33" s="36">
        <v>1.8450865055375755E-5</v>
      </c>
      <c r="L33" s="52" t="s">
        <v>211</v>
      </c>
      <c r="M33" s="36">
        <v>9.372605031167671E-6</v>
      </c>
      <c r="N33" s="36">
        <f t="shared" si="3"/>
        <v>3.3910136194244316E-4</v>
      </c>
      <c r="O33" s="36">
        <v>1.7003768577219412E-5</v>
      </c>
      <c r="P33" s="36">
        <v>1.8246266751170191E-3</v>
      </c>
      <c r="Q33" s="36">
        <v>1.2690106338113997E-4</v>
      </c>
      <c r="R33" s="36"/>
      <c r="S33" s="36">
        <v>2.9989144581486806E-7</v>
      </c>
      <c r="T33" s="36">
        <f t="shared" si="4"/>
        <v>1.9688313985211934E-3</v>
      </c>
      <c r="U33" s="32">
        <f t="shared" si="5"/>
        <v>0.49438466874905196</v>
      </c>
      <c r="V33" s="32">
        <f t="shared" si="0"/>
        <v>47.924696016460544</v>
      </c>
      <c r="W33" s="32">
        <f t="shared" si="6"/>
        <v>3.8277788513964107E-2</v>
      </c>
      <c r="X33" s="32">
        <f t="shared" si="7"/>
        <v>0</v>
      </c>
      <c r="Y33" s="32">
        <f t="shared" si="1"/>
        <v>7.1208547646712736E-2</v>
      </c>
      <c r="Z33" s="32">
        <f t="shared" si="8"/>
        <v>48.528567021370272</v>
      </c>
    </row>
    <row r="34" spans="2:26" ht="18.75" customHeight="1">
      <c r="B34" s="11">
        <v>41274</v>
      </c>
      <c r="C34" s="31">
        <v>0.44837208209618662</v>
      </c>
      <c r="D34" s="31">
        <v>49.107162878217565</v>
      </c>
      <c r="E34" s="31">
        <v>3.3162790241569358</v>
      </c>
      <c r="F34" s="31">
        <v>2.0498444455240876E-3</v>
      </c>
      <c r="G34" s="31">
        <v>8.8090583865582051E-2</v>
      </c>
      <c r="H34" s="31">
        <f t="shared" si="2"/>
        <v>49.645675388624852</v>
      </c>
      <c r="I34" s="35">
        <v>9.7335379773534183E-5</v>
      </c>
      <c r="J34" s="35">
        <v>1.9091362748198208E-4</v>
      </c>
      <c r="K34" s="35">
        <v>2.0210059297271349E-5</v>
      </c>
      <c r="L34" s="51">
        <v>1.3150300532579433E-6</v>
      </c>
      <c r="M34" s="35">
        <v>1.7704068950233085E-5</v>
      </c>
      <c r="N34" s="35">
        <f t="shared" si="3"/>
        <v>3.2747816555627862E-4</v>
      </c>
      <c r="O34" s="35">
        <v>1.4672264548664028E-5</v>
      </c>
      <c r="P34" s="35">
        <v>2.08914368498124E-3</v>
      </c>
      <c r="Q34" s="35">
        <v>1.4696909871583601E-4</v>
      </c>
      <c r="R34" s="35"/>
      <c r="S34" s="35">
        <v>2.7928199018843891E-7</v>
      </c>
      <c r="T34" s="35">
        <f t="shared" si="4"/>
        <v>2.2510643302359285E-3</v>
      </c>
      <c r="U34" s="31">
        <f t="shared" si="5"/>
        <v>0.45517780142602682</v>
      </c>
      <c r="V34" s="31">
        <f t="shared" si="0"/>
        <v>49.734500537029021</v>
      </c>
      <c r="W34" s="31">
        <f t="shared" si="6"/>
        <v>4.4302042899750912E-2</v>
      </c>
      <c r="X34" s="31">
        <f t="shared" si="7"/>
        <v>2.0827201968555359E-3</v>
      </c>
      <c r="Y34" s="31">
        <f t="shared" si="1"/>
        <v>8.8616411622414043E-2</v>
      </c>
      <c r="Z34" s="31">
        <f t="shared" si="8"/>
        <v>50.324679513174061</v>
      </c>
    </row>
    <row r="35" spans="2:26" ht="18.75" customHeight="1">
      <c r="B35" s="12">
        <v>41639</v>
      </c>
      <c r="C35" s="32">
        <v>0.4414128692696247</v>
      </c>
      <c r="D35" s="32">
        <v>50.624630377175855</v>
      </c>
      <c r="E35" s="32">
        <v>2.8808416021272856</v>
      </c>
      <c r="F35" s="32">
        <v>2.3276127543577119E-3</v>
      </c>
      <c r="G35" s="32">
        <v>7.232384746494834E-2</v>
      </c>
      <c r="H35" s="32">
        <f t="shared" si="2"/>
        <v>51.140694706664789</v>
      </c>
      <c r="I35" s="36">
        <v>9.1485751781119381E-5</v>
      </c>
      <c r="J35" s="36">
        <v>1.8627454878272748E-4</v>
      </c>
      <c r="K35" s="36">
        <v>1.7811992099698722E-5</v>
      </c>
      <c r="L35" s="52">
        <v>1.4877765886485576E-6</v>
      </c>
      <c r="M35" s="36">
        <v>1.4826507038629092E-5</v>
      </c>
      <c r="N35" s="36">
        <f t="shared" si="3"/>
        <v>3.1188657629082326E-4</v>
      </c>
      <c r="O35" s="36">
        <v>1.2913394912036571E-5</v>
      </c>
      <c r="P35" s="36">
        <v>2.2875487716569583E-3</v>
      </c>
      <c r="Q35" s="36">
        <v>1.3515210104542339E-4</v>
      </c>
      <c r="R35" s="36"/>
      <c r="S35" s="36">
        <v>2.2311199314076718E-7</v>
      </c>
      <c r="T35" s="36">
        <f t="shared" si="4"/>
        <v>2.4358373796075587E-3</v>
      </c>
      <c r="U35" s="32">
        <f t="shared" si="5"/>
        <v>0.4475482047479396</v>
      </c>
      <c r="V35" s="32">
        <f t="shared" si="0"/>
        <v>51.310976774849195</v>
      </c>
      <c r="W35" s="32">
        <f t="shared" si="6"/>
        <v>4.0720625914028641E-2</v>
      </c>
      <c r="X35" s="32">
        <f t="shared" si="7"/>
        <v>2.3648071690739259E-3</v>
      </c>
      <c r="Y35" s="32">
        <f t="shared" si="1"/>
        <v>7.2760997514870016E-2</v>
      </c>
      <c r="Z35" s="32">
        <f t="shared" si="8"/>
        <v>51.874371410195103</v>
      </c>
    </row>
    <row r="36" spans="2:26" ht="18.75" customHeight="1">
      <c r="B36" s="11">
        <v>42004</v>
      </c>
      <c r="C36" s="31">
        <v>0.43897787156581947</v>
      </c>
      <c r="D36" s="31">
        <v>49.149444908684416</v>
      </c>
      <c r="E36" s="31">
        <v>2.9032213602387378</v>
      </c>
      <c r="F36" s="31">
        <v>2.6114936011979268E-3</v>
      </c>
      <c r="G36" s="31">
        <v>7.260730472406432E-2</v>
      </c>
      <c r="H36" s="31">
        <f t="shared" si="2"/>
        <v>49.663641578575501</v>
      </c>
      <c r="I36" s="35">
        <v>8.6892276403004306E-5</v>
      </c>
      <c r="J36" s="35">
        <v>1.7608516178983135E-4</v>
      </c>
      <c r="K36" s="35">
        <v>1.8164022371496637E-5</v>
      </c>
      <c r="L36" s="51">
        <v>1.6660474129021194E-6</v>
      </c>
      <c r="M36" s="35">
        <v>1.4510200853474445E-5</v>
      </c>
      <c r="N36" s="35">
        <f t="shared" si="3"/>
        <v>2.9731770883070882E-4</v>
      </c>
      <c r="O36" s="35">
        <v>1.155537947193509E-5</v>
      </c>
      <c r="P36" s="35">
        <v>2.2950667341027791E-3</v>
      </c>
      <c r="Q36" s="35">
        <v>1.4039495854301526E-4</v>
      </c>
      <c r="R36" s="35"/>
      <c r="S36" s="35">
        <v>2.2582240903096405E-7</v>
      </c>
      <c r="T36" s="35">
        <f t="shared" si="4"/>
        <v>2.4472428945267605E-3</v>
      </c>
      <c r="U36" s="31">
        <f t="shared" si="5"/>
        <v>0.44459368155853118</v>
      </c>
      <c r="V36" s="31">
        <f t="shared" si="0"/>
        <v>49.837776924491791</v>
      </c>
      <c r="W36" s="31">
        <f t="shared" si="6"/>
        <v>4.2291798205105965E-2</v>
      </c>
      <c r="X36" s="31">
        <f t="shared" si="7"/>
        <v>2.6531447865204799E-3</v>
      </c>
      <c r="Y36" s="31">
        <f t="shared" si="1"/>
        <v>7.3037354823292405E-2</v>
      </c>
      <c r="Z36" s="31">
        <f t="shared" si="8"/>
        <v>50.40035290386524</v>
      </c>
    </row>
    <row r="37" spans="2:26" ht="18.75" customHeight="1">
      <c r="B37" s="12">
        <v>42369</v>
      </c>
      <c r="C37" s="32">
        <v>0.45612746441001306</v>
      </c>
      <c r="D37" s="32">
        <v>52.420682607567912</v>
      </c>
      <c r="E37" s="32">
        <v>2.749398156915265</v>
      </c>
      <c r="F37" s="32">
        <v>2.7979689806691172E-3</v>
      </c>
      <c r="G37" s="32">
        <v>7.5253116164957487E-2</v>
      </c>
      <c r="H37" s="32">
        <f t="shared" si="2"/>
        <v>52.954861157123553</v>
      </c>
      <c r="I37" s="36">
        <v>8.378281920350228E-5</v>
      </c>
      <c r="J37" s="36">
        <v>1.8189337848456834E-4</v>
      </c>
      <c r="K37" s="36">
        <v>1.5882893180055417E-5</v>
      </c>
      <c r="L37" s="52">
        <v>1.7883912064135085E-6</v>
      </c>
      <c r="M37" s="36">
        <v>1.4167368130186865E-5</v>
      </c>
      <c r="N37" s="36">
        <f t="shared" si="3"/>
        <v>2.9751485020472642E-4</v>
      </c>
      <c r="O37" s="36">
        <v>1.0801741301355917E-5</v>
      </c>
      <c r="P37" s="36">
        <v>2.5070935612660043E-3</v>
      </c>
      <c r="Q37" s="36">
        <v>1.3641652524703669E-4</v>
      </c>
      <c r="R37" s="36"/>
      <c r="S37" s="36">
        <v>2.4934249455025862E-7</v>
      </c>
      <c r="T37" s="36">
        <f t="shared" si="4"/>
        <v>2.6545611703089472E-3</v>
      </c>
      <c r="U37" s="32">
        <f t="shared" si="5"/>
        <v>0.46144095379790467</v>
      </c>
      <c r="V37" s="32">
        <f t="shared" si="0"/>
        <v>53.172343823287299</v>
      </c>
      <c r="W37" s="32">
        <f t="shared" si="6"/>
        <v>4.1049196853118315E-2</v>
      </c>
      <c r="X37" s="32">
        <f t="shared" si="7"/>
        <v>2.842678760829455E-3</v>
      </c>
      <c r="Y37" s="32">
        <f t="shared" si="1"/>
        <v>7.568160443158814E-2</v>
      </c>
      <c r="Z37" s="32">
        <f t="shared" si="8"/>
        <v>53.753358257130735</v>
      </c>
    </row>
    <row r="38" spans="2:26" ht="18.75" customHeight="1">
      <c r="B38" s="11">
        <v>42735</v>
      </c>
      <c r="C38" s="31">
        <v>0.46389201278935782</v>
      </c>
      <c r="D38" s="31">
        <v>53.621775219729223</v>
      </c>
      <c r="E38" s="31">
        <v>2.7330938434155518</v>
      </c>
      <c r="F38" s="31">
        <v>3.2553633539956664E-3</v>
      </c>
      <c r="G38" s="31">
        <v>5.871380224597824E-2</v>
      </c>
      <c r="H38" s="31">
        <f t="shared" si="2"/>
        <v>54.14763639811855</v>
      </c>
      <c r="I38" s="35">
        <v>8.3053398995760658E-5</v>
      </c>
      <c r="J38" s="35">
        <v>1.8882866446104257E-4</v>
      </c>
      <c r="K38" s="35">
        <v>1.6073905763296936E-5</v>
      </c>
      <c r="L38" s="51">
        <v>2.0924405939877051E-6</v>
      </c>
      <c r="M38" s="35">
        <v>1.0754303678973745E-5</v>
      </c>
      <c r="N38" s="35">
        <f t="shared" si="3"/>
        <v>3.0080271349306164E-4</v>
      </c>
      <c r="O38" s="35">
        <v>1.0108290095883812E-5</v>
      </c>
      <c r="P38" s="35">
        <v>2.6023057309290695E-3</v>
      </c>
      <c r="Q38" s="35">
        <v>1.3744294836870531E-4</v>
      </c>
      <c r="R38" s="35"/>
      <c r="S38" s="35">
        <v>2.0474655160131474E-7</v>
      </c>
      <c r="T38" s="35">
        <f t="shared" si="4"/>
        <v>2.7500617159452604E-3</v>
      </c>
      <c r="U38" s="31">
        <f t="shared" si="5"/>
        <v>0.46898061821282522</v>
      </c>
      <c r="V38" s="31">
        <f t="shared" si="0"/>
        <v>54.40198304415761</v>
      </c>
      <c r="W38" s="31">
        <f t="shared" si="6"/>
        <v>4.1359846257956606E-2</v>
      </c>
      <c r="X38" s="31">
        <f t="shared" si="7"/>
        <v>3.3076743688453588E-3</v>
      </c>
      <c r="Y38" s="31">
        <f t="shared" si="1"/>
        <v>5.9043674310329773E-2</v>
      </c>
      <c r="Z38" s="31">
        <f t="shared" si="8"/>
        <v>54.974674857307569</v>
      </c>
    </row>
    <row r="39" spans="2:26" ht="18.75" customHeight="1">
      <c r="B39" s="12">
        <v>43100</v>
      </c>
      <c r="C39" s="32">
        <v>0.47965524425538231</v>
      </c>
      <c r="D39" s="32">
        <v>54.646200216736744</v>
      </c>
      <c r="E39" s="32">
        <v>2.8097559948365358</v>
      </c>
      <c r="F39" s="32">
        <v>5.1644189601095947E-3</v>
      </c>
      <c r="G39" s="32">
        <v>5.2283025991858356E-2</v>
      </c>
      <c r="H39" s="32">
        <f t="shared" si="2"/>
        <v>55.183302905944089</v>
      </c>
      <c r="I39" s="36">
        <v>8.2623059338972536E-5</v>
      </c>
      <c r="J39" s="36">
        <v>1.9924704882778949E-4</v>
      </c>
      <c r="K39" s="36">
        <v>1.6974157509144511E-5</v>
      </c>
      <c r="L39" s="52">
        <v>3.3644383177161277E-6</v>
      </c>
      <c r="M39" s="36">
        <v>9.4036621618071882E-6</v>
      </c>
      <c r="N39" s="36">
        <f t="shared" si="3"/>
        <v>3.1161236615542983E-4</v>
      </c>
      <c r="O39" s="36">
        <v>9.3665153531460066E-6</v>
      </c>
      <c r="P39" s="36">
        <v>2.7005986766272003E-3</v>
      </c>
      <c r="Q39" s="36">
        <v>1.4368353726647605E-4</v>
      </c>
      <c r="R39" s="36"/>
      <c r="S39" s="36">
        <v>1.8920873415397836E-7</v>
      </c>
      <c r="T39" s="36">
        <f t="shared" si="4"/>
        <v>2.853837937980976E-3</v>
      </c>
      <c r="U39" s="32">
        <f t="shared" si="5"/>
        <v>0.48451204231409417</v>
      </c>
      <c r="V39" s="32">
        <f t="shared" si="0"/>
        <v>55.455959798592346</v>
      </c>
      <c r="W39" s="32">
        <f t="shared" si="6"/>
        <v>4.3242048043138477E-2</v>
      </c>
      <c r="X39" s="32">
        <f t="shared" si="7"/>
        <v>5.2485299180524978E-3</v>
      </c>
      <c r="Y39" s="32">
        <f t="shared" si="1"/>
        <v>5.2574501748681418E-2</v>
      </c>
      <c r="Z39" s="32">
        <f t="shared" si="8"/>
        <v>56.041536920616316</v>
      </c>
    </row>
    <row r="40" spans="2:26" ht="18.75" customHeight="1">
      <c r="B40" s="11">
        <v>43465</v>
      </c>
      <c r="C40" s="31">
        <v>0.48636206059293047</v>
      </c>
      <c r="D40" s="31">
        <v>53.539833525708595</v>
      </c>
      <c r="E40" s="31">
        <v>2.9906950389913716</v>
      </c>
      <c r="F40" s="31">
        <v>9.207383401558647E-3</v>
      </c>
      <c r="G40" s="31">
        <v>6.1367937572994045E-2</v>
      </c>
      <c r="H40" s="31">
        <f t="shared" si="2"/>
        <v>54.096770907276081</v>
      </c>
      <c r="I40" s="35">
        <v>8.0175757186726687E-5</v>
      </c>
      <c r="J40" s="35">
        <v>2.0019981612073891E-4</v>
      </c>
      <c r="K40" s="35">
        <v>1.7681531546232779E-5</v>
      </c>
      <c r="L40" s="51">
        <v>6.0770920962095203E-6</v>
      </c>
      <c r="M40" s="35">
        <v>1.0783683466804528E-5</v>
      </c>
      <c r="N40" s="35">
        <f t="shared" si="3"/>
        <v>3.1491788041671241E-4</v>
      </c>
      <c r="O40" s="35">
        <v>8.3846104802500069E-6</v>
      </c>
      <c r="P40" s="35">
        <v>2.6979896274882259E-3</v>
      </c>
      <c r="Q40" s="35">
        <v>1.5615537712012164E-4</v>
      </c>
      <c r="R40" s="35"/>
      <c r="S40" s="35">
        <v>2.2689400736029128E-7</v>
      </c>
      <c r="T40" s="35">
        <f t="shared" si="4"/>
        <v>2.8627565090959574E-3</v>
      </c>
      <c r="U40" s="31">
        <f t="shared" si="5"/>
        <v>0.49086506844571315</v>
      </c>
      <c r="V40" s="31">
        <f t="shared" si="0"/>
        <v>54.348839430103105</v>
      </c>
      <c r="W40" s="31">
        <f t="shared" si="6"/>
        <v>4.6976340670452067E-2</v>
      </c>
      <c r="X40" s="31">
        <f t="shared" si="7"/>
        <v>9.3593107039638846E-3</v>
      </c>
      <c r="Y40" s="31">
        <f t="shared" si="1"/>
        <v>6.1705144073857528E-2</v>
      </c>
      <c r="Z40" s="31">
        <f t="shared" si="8"/>
        <v>54.957745293997093</v>
      </c>
    </row>
    <row r="41" spans="2:26" ht="14.25" customHeight="1">
      <c r="B41" s="9" t="s">
        <v>11</v>
      </c>
    </row>
    <row r="42" spans="2:26" ht="18.75" customHeight="1"/>
    <row r="43" spans="2:26" ht="18.75" customHeight="1"/>
    <row r="44" spans="2:26" ht="18.75" customHeight="1"/>
    <row r="45" spans="2:26" ht="18.75" customHeight="1"/>
    <row r="46" spans="2:26" ht="18.75" customHeight="1"/>
    <row r="47" spans="2:26" ht="18.75" customHeight="1"/>
    <row r="48" spans="2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2:AD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6" width="16.6640625" style="2" customWidth="1"/>
    <col min="17" max="22" width="12.109375" style="2" bestFit="1" customWidth="1"/>
    <col min="23" max="23" width="12.109375" style="2" customWidth="1"/>
    <col min="24" max="30" width="11.44140625" style="2"/>
    <col min="31" max="31" width="12.44140625" style="2" bestFit="1" customWidth="1"/>
    <col min="32" max="16384" width="11.44140625" style="2"/>
  </cols>
  <sheetData>
    <row r="2" spans="2:30" ht="14.25" customHeight="1">
      <c r="B2" s="1"/>
    </row>
    <row r="3" spans="2:30" ht="22.5" customHeight="1">
      <c r="B3" s="3" t="s">
        <v>140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30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/>
      <c r="J4" s="14" t="s">
        <v>19</v>
      </c>
      <c r="K4" s="14" t="s">
        <v>19</v>
      </c>
      <c r="L4" s="14" t="s">
        <v>19</v>
      </c>
      <c r="M4" s="14" t="s">
        <v>19</v>
      </c>
      <c r="N4" s="14" t="s">
        <v>19</v>
      </c>
      <c r="O4" s="14" t="s">
        <v>19</v>
      </c>
      <c r="P4" s="14"/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 t="s">
        <v>19</v>
      </c>
      <c r="W4" s="14"/>
      <c r="X4" s="14" t="s">
        <v>52</v>
      </c>
      <c r="Y4" s="28">
        <v>25</v>
      </c>
      <c r="Z4" s="14"/>
      <c r="AA4" s="14"/>
      <c r="AB4" s="14"/>
      <c r="AC4" s="14"/>
      <c r="AD4" s="14"/>
    </row>
    <row r="5" spans="2:30" s="15" customFormat="1" ht="18.75" customHeight="1">
      <c r="B5" s="16" t="s">
        <v>14</v>
      </c>
      <c r="C5" s="17" t="s">
        <v>134</v>
      </c>
      <c r="D5" s="17" t="s">
        <v>134</v>
      </c>
      <c r="E5" s="17" t="s">
        <v>134</v>
      </c>
      <c r="F5" s="17" t="s">
        <v>134</v>
      </c>
      <c r="G5" s="17" t="s">
        <v>134</v>
      </c>
      <c r="H5" s="17" t="s">
        <v>134</v>
      </c>
      <c r="I5" s="17"/>
      <c r="J5" s="17" t="s">
        <v>134</v>
      </c>
      <c r="K5" s="17" t="s">
        <v>134</v>
      </c>
      <c r="L5" s="17" t="s">
        <v>134</v>
      </c>
      <c r="M5" s="17" t="s">
        <v>134</v>
      </c>
      <c r="N5" s="17" t="s">
        <v>134</v>
      </c>
      <c r="O5" s="17" t="s">
        <v>134</v>
      </c>
      <c r="P5" s="17"/>
      <c r="Q5" s="17" t="s">
        <v>134</v>
      </c>
      <c r="R5" s="17" t="s">
        <v>134</v>
      </c>
      <c r="S5" s="17" t="s">
        <v>134</v>
      </c>
      <c r="T5" s="17" t="s">
        <v>134</v>
      </c>
      <c r="U5" s="17" t="s">
        <v>134</v>
      </c>
      <c r="V5" s="17" t="s">
        <v>134</v>
      </c>
      <c r="W5" s="17"/>
      <c r="X5" s="17" t="s">
        <v>53</v>
      </c>
      <c r="Y5" s="29">
        <v>298</v>
      </c>
      <c r="Z5" s="17"/>
      <c r="AA5" s="17"/>
      <c r="AB5" s="17"/>
      <c r="AC5" s="17"/>
      <c r="AD5" s="17"/>
    </row>
    <row r="6" spans="2:30" s="15" customFormat="1" ht="18.75" customHeight="1">
      <c r="B6" s="13" t="s">
        <v>15</v>
      </c>
      <c r="C6" s="14" t="s">
        <v>123</v>
      </c>
      <c r="D6" s="14" t="s">
        <v>124</v>
      </c>
      <c r="E6" s="14" t="s">
        <v>136</v>
      </c>
      <c r="F6" s="14" t="s">
        <v>121</v>
      </c>
      <c r="G6" s="14" t="s">
        <v>114</v>
      </c>
      <c r="H6" s="14" t="s">
        <v>116</v>
      </c>
      <c r="I6" s="14"/>
      <c r="J6" s="14" t="s">
        <v>123</v>
      </c>
      <c r="K6" s="14" t="s">
        <v>124</v>
      </c>
      <c r="L6" s="14" t="s">
        <v>136</v>
      </c>
      <c r="M6" s="14" t="s">
        <v>121</v>
      </c>
      <c r="N6" s="14" t="s">
        <v>114</v>
      </c>
      <c r="O6" s="14" t="s">
        <v>116</v>
      </c>
      <c r="P6" s="14"/>
      <c r="Q6" s="14" t="s">
        <v>123</v>
      </c>
      <c r="R6" s="14" t="s">
        <v>124</v>
      </c>
      <c r="S6" s="14" t="s">
        <v>136</v>
      </c>
      <c r="T6" s="14" t="s">
        <v>121</v>
      </c>
      <c r="U6" s="14" t="s">
        <v>114</v>
      </c>
      <c r="V6" s="14" t="s">
        <v>116</v>
      </c>
      <c r="W6" s="14"/>
      <c r="X6" s="14"/>
      <c r="Y6" s="14"/>
      <c r="Z6" s="14"/>
      <c r="AA6" s="14"/>
      <c r="AB6" s="14"/>
      <c r="AC6" s="14"/>
      <c r="AD6" s="14"/>
    </row>
    <row r="7" spans="2:30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/>
      <c r="J7" s="17" t="s">
        <v>50</v>
      </c>
      <c r="K7" s="17" t="s">
        <v>50</v>
      </c>
      <c r="L7" s="17" t="s">
        <v>50</v>
      </c>
      <c r="M7" s="17" t="s">
        <v>50</v>
      </c>
      <c r="N7" s="17" t="s">
        <v>50</v>
      </c>
      <c r="O7" s="17" t="s">
        <v>50</v>
      </c>
      <c r="P7" s="17"/>
      <c r="Q7" s="17" t="s">
        <v>51</v>
      </c>
      <c r="R7" s="17" t="s">
        <v>51</v>
      </c>
      <c r="S7" s="17" t="s">
        <v>51</v>
      </c>
      <c r="T7" s="17" t="s">
        <v>51</v>
      </c>
      <c r="U7" s="17" t="s">
        <v>51</v>
      </c>
      <c r="V7" s="17" t="s">
        <v>51</v>
      </c>
      <c r="W7" s="17"/>
      <c r="X7" s="17"/>
      <c r="Y7" s="17"/>
      <c r="Z7" s="17"/>
      <c r="AA7" s="17"/>
      <c r="AB7" s="17"/>
      <c r="AC7" s="17"/>
      <c r="AD7" s="17"/>
    </row>
    <row r="8" spans="2:30" s="15" customFormat="1" ht="18.75" customHeight="1">
      <c r="B8" s="13" t="s">
        <v>17</v>
      </c>
      <c r="C8" s="14" t="s">
        <v>139</v>
      </c>
      <c r="D8" s="14" t="s">
        <v>139</v>
      </c>
      <c r="E8" s="14" t="s">
        <v>139</v>
      </c>
      <c r="F8" s="14" t="s">
        <v>139</v>
      </c>
      <c r="G8" s="14" t="s">
        <v>139</v>
      </c>
      <c r="H8" s="14" t="s">
        <v>139</v>
      </c>
      <c r="I8" s="14"/>
      <c r="J8" s="14" t="s">
        <v>139</v>
      </c>
      <c r="K8" s="14" t="s">
        <v>139</v>
      </c>
      <c r="L8" s="14" t="s">
        <v>139</v>
      </c>
      <c r="M8" s="14" t="s">
        <v>139</v>
      </c>
      <c r="N8" s="14" t="s">
        <v>139</v>
      </c>
      <c r="O8" s="14" t="s">
        <v>139</v>
      </c>
      <c r="P8" s="14"/>
      <c r="Q8" s="14" t="s">
        <v>139</v>
      </c>
      <c r="R8" s="14" t="s">
        <v>139</v>
      </c>
      <c r="S8" s="14" t="s">
        <v>139</v>
      </c>
      <c r="T8" s="14" t="s">
        <v>139</v>
      </c>
      <c r="U8" s="14" t="s">
        <v>139</v>
      </c>
      <c r="V8" s="14" t="s">
        <v>139</v>
      </c>
      <c r="W8" s="14"/>
      <c r="X8" s="14"/>
      <c r="Y8" s="14"/>
      <c r="Z8" s="14"/>
      <c r="AA8" s="14"/>
      <c r="AB8" s="14"/>
      <c r="AC8" s="14"/>
      <c r="AD8" s="14"/>
    </row>
    <row r="9" spans="2:30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55</v>
      </c>
      <c r="Y9" s="30" t="s">
        <v>55</v>
      </c>
      <c r="Z9" s="30" t="s">
        <v>55</v>
      </c>
      <c r="AA9" s="30" t="s">
        <v>55</v>
      </c>
      <c r="AB9" s="30" t="s">
        <v>55</v>
      </c>
      <c r="AC9" s="30" t="s">
        <v>55</v>
      </c>
      <c r="AD9" s="30" t="s">
        <v>55</v>
      </c>
    </row>
    <row r="10" spans="2:30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4" t="s">
        <v>47</v>
      </c>
      <c r="K10" s="24" t="s">
        <v>47</v>
      </c>
      <c r="L10" s="24" t="s">
        <v>47</v>
      </c>
      <c r="M10" s="24" t="s">
        <v>46</v>
      </c>
      <c r="N10" s="24" t="s">
        <v>47</v>
      </c>
      <c r="O10" s="24" t="s">
        <v>47</v>
      </c>
      <c r="P10" s="24" t="s">
        <v>47</v>
      </c>
      <c r="Q10" s="26" t="s">
        <v>48</v>
      </c>
      <c r="R10" s="26" t="s">
        <v>48</v>
      </c>
      <c r="S10" s="26" t="s">
        <v>48</v>
      </c>
      <c r="T10" s="26" t="s">
        <v>48</v>
      </c>
      <c r="U10" s="26" t="s">
        <v>48</v>
      </c>
      <c r="V10" s="26" t="s">
        <v>48</v>
      </c>
      <c r="W10" s="26" t="s">
        <v>48</v>
      </c>
      <c r="X10" s="5" t="s">
        <v>49</v>
      </c>
      <c r="Y10" s="5" t="s">
        <v>49</v>
      </c>
      <c r="Z10" s="5" t="s">
        <v>49</v>
      </c>
      <c r="AA10" s="5" t="s">
        <v>49</v>
      </c>
      <c r="AB10" s="5" t="s">
        <v>49</v>
      </c>
      <c r="AC10" s="5" t="s">
        <v>49</v>
      </c>
      <c r="AD10" s="5" t="s">
        <v>49</v>
      </c>
    </row>
    <row r="11" spans="2:30" ht="60">
      <c r="B11" s="4" t="s">
        <v>45</v>
      </c>
      <c r="C11" s="22" t="s">
        <v>77</v>
      </c>
      <c r="D11" s="23" t="s">
        <v>78</v>
      </c>
      <c r="E11" s="22" t="s">
        <v>79</v>
      </c>
      <c r="F11" s="22" t="s">
        <v>118</v>
      </c>
      <c r="G11" s="22" t="s">
        <v>26</v>
      </c>
      <c r="H11" s="22" t="s">
        <v>138</v>
      </c>
      <c r="I11" s="22" t="s">
        <v>44</v>
      </c>
      <c r="J11" s="24" t="s">
        <v>77</v>
      </c>
      <c r="K11" s="54" t="s">
        <v>78</v>
      </c>
      <c r="L11" s="24" t="s">
        <v>79</v>
      </c>
      <c r="M11" s="24" t="s">
        <v>118</v>
      </c>
      <c r="N11" s="24" t="s">
        <v>26</v>
      </c>
      <c r="O11" s="24" t="s">
        <v>138</v>
      </c>
      <c r="P11" s="24" t="s">
        <v>31</v>
      </c>
      <c r="Q11" s="26" t="s">
        <v>77</v>
      </c>
      <c r="R11" s="27" t="s">
        <v>78</v>
      </c>
      <c r="S11" s="26" t="s">
        <v>79</v>
      </c>
      <c r="T11" s="26" t="s">
        <v>118</v>
      </c>
      <c r="U11" s="26" t="s">
        <v>26</v>
      </c>
      <c r="V11" s="26" t="s">
        <v>138</v>
      </c>
      <c r="W11" s="26" t="s">
        <v>31</v>
      </c>
      <c r="X11" s="5" t="s">
        <v>77</v>
      </c>
      <c r="Y11" s="53" t="s">
        <v>78</v>
      </c>
      <c r="Z11" s="5" t="s">
        <v>85</v>
      </c>
      <c r="AA11" s="5" t="s">
        <v>118</v>
      </c>
      <c r="AB11" s="5" t="s">
        <v>26</v>
      </c>
      <c r="AC11" s="5" t="s">
        <v>138</v>
      </c>
      <c r="AD11" s="5" t="s">
        <v>137</v>
      </c>
    </row>
    <row r="12" spans="2:30" ht="18.75" customHeight="1">
      <c r="B12" s="11">
        <v>33238</v>
      </c>
      <c r="C12" s="31">
        <v>94.920060088991221</v>
      </c>
      <c r="D12" s="31">
        <v>22.877293819586068</v>
      </c>
      <c r="E12" s="31" t="s">
        <v>211</v>
      </c>
      <c r="F12" s="31">
        <v>9.04711578E-3</v>
      </c>
      <c r="G12" s="31" t="s">
        <v>211</v>
      </c>
      <c r="H12" s="31" t="s">
        <v>211</v>
      </c>
      <c r="I12" s="31">
        <f>SUM(C12:D12,F12:H12)</f>
        <v>117.8064010243573</v>
      </c>
      <c r="J12" s="35">
        <v>6.2711330858111772E-2</v>
      </c>
      <c r="K12" s="35">
        <v>5.340481691044407E-4</v>
      </c>
      <c r="L12" s="35" t="s">
        <v>211</v>
      </c>
      <c r="M12" s="39">
        <v>2.6430535242600003E-6</v>
      </c>
      <c r="N12" s="35" t="s">
        <v>211</v>
      </c>
      <c r="O12" s="35" t="s">
        <v>211</v>
      </c>
      <c r="P12" s="35">
        <f>SUM(J12:O12)</f>
        <v>6.3248022080740471E-2</v>
      </c>
      <c r="Q12" s="35">
        <v>4.2189606067295536E-3</v>
      </c>
      <c r="R12" s="35">
        <v>1.5980107094376488E-4</v>
      </c>
      <c r="S12" s="35" t="s">
        <v>211</v>
      </c>
      <c r="T12" s="35">
        <v>0</v>
      </c>
      <c r="U12" s="35" t="s">
        <v>211</v>
      </c>
      <c r="V12" s="35" t="s">
        <v>211</v>
      </c>
      <c r="W12" s="35">
        <f>SUM(Q12:V12)</f>
        <v>4.3787616776733186E-3</v>
      </c>
      <c r="X12" s="31">
        <f>SUM(C12,J12*$Y$4,Q12*$Y$5)</f>
        <v>97.745093621249424</v>
      </c>
      <c r="Y12" s="31">
        <f>SUM(D12,K12*$Y$4,R12*$Y$5)</f>
        <v>22.938265742954922</v>
      </c>
      <c r="Z12" s="31">
        <f>SUM(L12*$Y$4,S12*$Y$5)</f>
        <v>0</v>
      </c>
      <c r="AA12" s="31">
        <f t="shared" ref="AA12:AA40" si="0">SUM(F12,M12*$Y$4,T12*$Y$5)</f>
        <v>9.1131921181064994E-3</v>
      </c>
      <c r="AB12" s="31">
        <f t="shared" ref="AB12:AB40" si="1">SUM(G12,N12*$Y$4,U12*$Y$5)</f>
        <v>0</v>
      </c>
      <c r="AC12" s="31">
        <f t="shared" ref="AC12:AC40" si="2">SUM(H12,O12*$Y$4,V12*$Y$5)</f>
        <v>0</v>
      </c>
      <c r="AD12" s="31">
        <f>SUM(X12:AC12)</f>
        <v>120.69247255632246</v>
      </c>
    </row>
    <row r="13" spans="2:30" ht="18.75" customHeight="1">
      <c r="B13" s="12">
        <v>33603</v>
      </c>
      <c r="C13" s="32">
        <v>95.101390563308968</v>
      </c>
      <c r="D13" s="32">
        <v>23.52082040499592</v>
      </c>
      <c r="E13" s="32" t="s">
        <v>211</v>
      </c>
      <c r="F13" s="32">
        <v>8.98132133E-3</v>
      </c>
      <c r="G13" s="32" t="s">
        <v>211</v>
      </c>
      <c r="H13" s="32" t="s">
        <v>211</v>
      </c>
      <c r="I13" s="32">
        <f t="shared" ref="I13:I40" si="3">SUM(C13:D13,F13:H13)</f>
        <v>118.63119228963488</v>
      </c>
      <c r="J13" s="36">
        <v>5.0786089854673068E-2</v>
      </c>
      <c r="K13" s="36">
        <v>5.138122987238628E-4</v>
      </c>
      <c r="L13" s="36" t="s">
        <v>211</v>
      </c>
      <c r="M13" s="40">
        <v>2.62390096249E-6</v>
      </c>
      <c r="N13" s="36" t="s">
        <v>211</v>
      </c>
      <c r="O13" s="36" t="s">
        <v>211</v>
      </c>
      <c r="P13" s="36">
        <f t="shared" ref="P13:P40" si="4">SUM(J13:O13)</f>
        <v>5.1302526054359421E-2</v>
      </c>
      <c r="Q13" s="36">
        <v>4.6377350817766536E-3</v>
      </c>
      <c r="R13" s="36">
        <v>1.9055440251049502E-4</v>
      </c>
      <c r="S13" s="36" t="s">
        <v>211</v>
      </c>
      <c r="T13" s="36">
        <v>0</v>
      </c>
      <c r="U13" s="36" t="s">
        <v>211</v>
      </c>
      <c r="V13" s="36" t="s">
        <v>211</v>
      </c>
      <c r="W13" s="36">
        <f t="shared" ref="W13:W40" si="5">SUM(Q13:V13)</f>
        <v>4.8282894842871489E-3</v>
      </c>
      <c r="X13" s="32">
        <f t="shared" ref="X13:X40" si="6">SUM(C13,J13*$Y$4,Q13*$Y$5)</f>
        <v>97.753087864045241</v>
      </c>
      <c r="Y13" s="32">
        <f t="shared" ref="Y13:Y40" si="7">SUM(D13,K13*$Y$4,R13*$Y$5)</f>
        <v>23.590450924412146</v>
      </c>
      <c r="Z13" s="32">
        <f t="shared" ref="Z13:Z40" si="8">SUM(L13*$Y$4,S13*$Y$5)</f>
        <v>0</v>
      </c>
      <c r="AA13" s="32">
        <f t="shared" si="0"/>
        <v>9.0469188540622508E-3</v>
      </c>
      <c r="AB13" s="32">
        <f t="shared" si="1"/>
        <v>0</v>
      </c>
      <c r="AC13" s="32">
        <f t="shared" si="2"/>
        <v>0</v>
      </c>
      <c r="AD13" s="32">
        <f t="shared" ref="AD13:AD40" si="9">SUM(X13:AC13)</f>
        <v>121.35258570731145</v>
      </c>
    </row>
    <row r="14" spans="2:30" ht="18.75" customHeight="1">
      <c r="B14" s="11">
        <v>33969</v>
      </c>
      <c r="C14" s="31">
        <v>96.031698151422958</v>
      </c>
      <c r="D14" s="31">
        <v>24.759311666917718</v>
      </c>
      <c r="E14" s="31" t="s">
        <v>211</v>
      </c>
      <c r="F14" s="31">
        <v>1.5009440890000001E-2</v>
      </c>
      <c r="G14" s="31" t="s">
        <v>211</v>
      </c>
      <c r="H14" s="31" t="s">
        <v>211</v>
      </c>
      <c r="I14" s="31">
        <f t="shared" si="3"/>
        <v>120.80601925923068</v>
      </c>
      <c r="J14" s="35">
        <v>4.3879761536175871E-2</v>
      </c>
      <c r="K14" s="35">
        <v>5.2442636930674928E-4</v>
      </c>
      <c r="L14" s="35" t="s">
        <v>211</v>
      </c>
      <c r="M14" s="39">
        <v>4.3859366453300003E-6</v>
      </c>
      <c r="N14" s="35" t="s">
        <v>211</v>
      </c>
      <c r="O14" s="35" t="s">
        <v>211</v>
      </c>
      <c r="P14" s="35">
        <f t="shared" si="4"/>
        <v>4.4408573842127951E-2</v>
      </c>
      <c r="Q14" s="35">
        <v>5.0400959360025113E-3</v>
      </c>
      <c r="R14" s="35">
        <v>2.3181741331840063E-4</v>
      </c>
      <c r="S14" s="35" t="s">
        <v>211</v>
      </c>
      <c r="T14" s="35">
        <v>0</v>
      </c>
      <c r="U14" s="35" t="s">
        <v>211</v>
      </c>
      <c r="V14" s="35" t="s">
        <v>211</v>
      </c>
      <c r="W14" s="35">
        <f t="shared" si="5"/>
        <v>5.2719133493209121E-3</v>
      </c>
      <c r="X14" s="31">
        <f t="shared" si="6"/>
        <v>98.630640778756117</v>
      </c>
      <c r="Y14" s="31">
        <f t="shared" si="7"/>
        <v>24.841503915319272</v>
      </c>
      <c r="Z14" s="31">
        <f t="shared" si="8"/>
        <v>0</v>
      </c>
      <c r="AA14" s="31">
        <f t="shared" si="0"/>
        <v>1.5119089306133251E-2</v>
      </c>
      <c r="AB14" s="31">
        <f t="shared" si="1"/>
        <v>0</v>
      </c>
      <c r="AC14" s="31">
        <f t="shared" si="2"/>
        <v>0</v>
      </c>
      <c r="AD14" s="31">
        <f t="shared" si="9"/>
        <v>123.48726378338152</v>
      </c>
    </row>
    <row r="15" spans="2:30" ht="18.75" customHeight="1">
      <c r="B15" s="12">
        <v>34334</v>
      </c>
      <c r="C15" s="32">
        <v>96.644702207824523</v>
      </c>
      <c r="D15" s="32">
        <v>26.01727868550195</v>
      </c>
      <c r="E15" s="32" t="s">
        <v>211</v>
      </c>
      <c r="F15" s="32">
        <v>1.20277948E-2</v>
      </c>
      <c r="G15" s="32" t="s">
        <v>211</v>
      </c>
      <c r="H15" s="32">
        <v>3.5002000000000033E-2</v>
      </c>
      <c r="I15" s="32">
        <f t="shared" si="3"/>
        <v>122.70901068812648</v>
      </c>
      <c r="J15" s="36">
        <v>3.8108406670535139E-2</v>
      </c>
      <c r="K15" s="36">
        <v>5.3061151402553953E-4</v>
      </c>
      <c r="L15" s="36" t="s">
        <v>211</v>
      </c>
      <c r="M15" s="40">
        <v>3.5240713656800002E-6</v>
      </c>
      <c r="N15" s="36" t="s">
        <v>211</v>
      </c>
      <c r="O15" s="36">
        <v>1.1796388972683321E-6</v>
      </c>
      <c r="P15" s="36">
        <f t="shared" si="4"/>
        <v>3.8643721894823624E-2</v>
      </c>
      <c r="Q15" s="36">
        <v>5.4450662677554881E-3</v>
      </c>
      <c r="R15" s="36">
        <v>2.6541876098613144E-4</v>
      </c>
      <c r="S15" s="36" t="s">
        <v>211</v>
      </c>
      <c r="T15" s="36">
        <v>0</v>
      </c>
      <c r="U15" s="36" t="s">
        <v>211</v>
      </c>
      <c r="V15" s="36">
        <v>4.4384794305695862E-7</v>
      </c>
      <c r="W15" s="36">
        <f t="shared" si="5"/>
        <v>5.7109288766846768E-3</v>
      </c>
      <c r="X15" s="32">
        <f t="shared" si="6"/>
        <v>99.220042122379041</v>
      </c>
      <c r="Y15" s="32">
        <f t="shared" si="7"/>
        <v>26.109638764126455</v>
      </c>
      <c r="Z15" s="32">
        <f t="shared" si="8"/>
        <v>0</v>
      </c>
      <c r="AA15" s="32">
        <f t="shared" si="0"/>
        <v>1.2115896584142E-2</v>
      </c>
      <c r="AB15" s="32">
        <f t="shared" si="1"/>
        <v>0</v>
      </c>
      <c r="AC15" s="32">
        <f t="shared" si="2"/>
        <v>3.5163757659462717E-2</v>
      </c>
      <c r="AD15" s="32">
        <f t="shared" si="9"/>
        <v>125.37696054074911</v>
      </c>
    </row>
    <row r="16" spans="2:30" ht="18.75" customHeight="1">
      <c r="B16" s="11">
        <v>34699</v>
      </c>
      <c r="C16" s="31">
        <v>91.792871744893347</v>
      </c>
      <c r="D16" s="31">
        <v>25.469013278339553</v>
      </c>
      <c r="E16" s="31" t="s">
        <v>211</v>
      </c>
      <c r="F16" s="31">
        <v>1.2019958240000002E-2</v>
      </c>
      <c r="G16" s="31" t="s">
        <v>211</v>
      </c>
      <c r="H16" s="31">
        <v>4.1366000000000042E-2</v>
      </c>
      <c r="I16" s="31">
        <f t="shared" si="3"/>
        <v>117.31527098147291</v>
      </c>
      <c r="J16" s="35">
        <v>3.236954139924185E-2</v>
      </c>
      <c r="K16" s="35">
        <v>4.8669277257637071E-4</v>
      </c>
      <c r="L16" s="35" t="s">
        <v>211</v>
      </c>
      <c r="M16" s="39">
        <v>3.5240713656800002E-6</v>
      </c>
      <c r="N16" s="35" t="s">
        <v>211</v>
      </c>
      <c r="O16" s="35">
        <v>1.3599405572522777E-6</v>
      </c>
      <c r="P16" s="35">
        <f t="shared" si="4"/>
        <v>3.2861118183741149E-2</v>
      </c>
      <c r="Q16" s="35">
        <v>5.4524125833505781E-3</v>
      </c>
      <c r="R16" s="35">
        <v>2.8592623166519732E-4</v>
      </c>
      <c r="S16" s="35" t="s">
        <v>211</v>
      </c>
      <c r="T16" s="35">
        <v>0</v>
      </c>
      <c r="U16" s="35" t="s">
        <v>211</v>
      </c>
      <c r="V16" s="35">
        <v>5.2773601278223432E-7</v>
      </c>
      <c r="W16" s="35">
        <f t="shared" si="5"/>
        <v>5.7388665510285574E-3</v>
      </c>
      <c r="X16" s="31">
        <f t="shared" si="6"/>
        <v>94.226929229712866</v>
      </c>
      <c r="Y16" s="31">
        <f t="shared" si="7"/>
        <v>25.566386614690188</v>
      </c>
      <c r="Z16" s="31">
        <f t="shared" si="8"/>
        <v>0</v>
      </c>
      <c r="AA16" s="31">
        <f t="shared" si="0"/>
        <v>1.2108060024142001E-2</v>
      </c>
      <c r="AB16" s="31">
        <f t="shared" si="1"/>
        <v>0</v>
      </c>
      <c r="AC16" s="31">
        <f t="shared" si="2"/>
        <v>4.1557263845740454E-2</v>
      </c>
      <c r="AD16" s="31">
        <f t="shared" si="9"/>
        <v>119.84698116827295</v>
      </c>
    </row>
    <row r="17" spans="2:30" ht="18.75" customHeight="1">
      <c r="B17" s="12">
        <v>35064</v>
      </c>
      <c r="C17" s="32">
        <v>93.539581626823932</v>
      </c>
      <c r="D17" s="32">
        <v>26.137887845726894</v>
      </c>
      <c r="E17" s="32">
        <v>3.8998301724217872E-2</v>
      </c>
      <c r="F17" s="32">
        <v>9.0160796185084734E-3</v>
      </c>
      <c r="G17" s="32" t="s">
        <v>211</v>
      </c>
      <c r="H17" s="32">
        <v>4.514E-2</v>
      </c>
      <c r="I17" s="32">
        <f t="shared" si="3"/>
        <v>119.73162555216933</v>
      </c>
      <c r="J17" s="36">
        <v>2.9698317899128586E-2</v>
      </c>
      <c r="K17" s="36">
        <v>4.7289222229555733E-4</v>
      </c>
      <c r="L17" s="36">
        <v>7.3778040579589441E-7</v>
      </c>
      <c r="M17" s="40">
        <v>2.3478874956210001E-6</v>
      </c>
      <c r="N17" s="36" t="s">
        <v>211</v>
      </c>
      <c r="O17" s="36">
        <v>1.4299378503629334E-6</v>
      </c>
      <c r="P17" s="36">
        <f t="shared" si="4"/>
        <v>3.0175725727175924E-2</v>
      </c>
      <c r="Q17" s="36">
        <v>5.7579117370107633E-3</v>
      </c>
      <c r="R17" s="36">
        <v>3.24265608650566E-4</v>
      </c>
      <c r="S17" s="36">
        <v>5.0590134719184302E-7</v>
      </c>
      <c r="T17" s="36">
        <v>7.4520000000000008E-8</v>
      </c>
      <c r="U17" s="36" t="s">
        <v>211</v>
      </c>
      <c r="V17" s="36">
        <v>5.7881772686267765E-7</v>
      </c>
      <c r="W17" s="36">
        <f t="shared" si="5"/>
        <v>6.0833365847353842E-3</v>
      </c>
      <c r="X17" s="32">
        <f t="shared" si="6"/>
        <v>95.99789727193135</v>
      </c>
      <c r="Y17" s="32">
        <f t="shared" si="7"/>
        <v>26.246341302662149</v>
      </c>
      <c r="Z17" s="32">
        <f t="shared" si="8"/>
        <v>1.6920311160806658E-4</v>
      </c>
      <c r="AA17" s="32">
        <f t="shared" si="0"/>
        <v>9.0969837658989982E-3</v>
      </c>
      <c r="AB17" s="32">
        <f t="shared" si="1"/>
        <v>0</v>
      </c>
      <c r="AC17" s="32">
        <f t="shared" si="2"/>
        <v>4.5348236128864149E-2</v>
      </c>
      <c r="AD17" s="32">
        <f t="shared" si="9"/>
        <v>122.29885299759987</v>
      </c>
    </row>
    <row r="18" spans="2:30" ht="18.75" customHeight="1">
      <c r="B18" s="11">
        <v>35430</v>
      </c>
      <c r="C18" s="31">
        <v>93.605477927170398</v>
      </c>
      <c r="D18" s="31">
        <v>25.930112589836458</v>
      </c>
      <c r="E18" s="31">
        <v>5.2597999146111178E-2</v>
      </c>
      <c r="F18" s="31">
        <v>7.4993386125364967E-3</v>
      </c>
      <c r="G18" s="31" t="s">
        <v>211</v>
      </c>
      <c r="H18" s="31">
        <v>4.7212000000000004E-2</v>
      </c>
      <c r="I18" s="31">
        <f t="shared" si="3"/>
        <v>119.59030185561939</v>
      </c>
      <c r="J18" s="35">
        <v>2.7036080283941423E-2</v>
      </c>
      <c r="K18" s="35">
        <v>4.2436236531024312E-4</v>
      </c>
      <c r="L18" s="35">
        <v>9.0012793073125748E-7</v>
      </c>
      <c r="M18" s="39">
        <v>1.7106012224850002E-6</v>
      </c>
      <c r="N18" s="35" t="s">
        <v>211</v>
      </c>
      <c r="O18" s="35">
        <v>1.3895690136288052E-6</v>
      </c>
      <c r="P18" s="35">
        <f t="shared" si="4"/>
        <v>2.7464442947418507E-2</v>
      </c>
      <c r="Q18" s="35">
        <v>5.7744851176517601E-3</v>
      </c>
      <c r="R18" s="35">
        <v>3.5766662709833905E-4</v>
      </c>
      <c r="S18" s="35">
        <v>7.5865757017893896E-7</v>
      </c>
      <c r="T18" s="35">
        <v>1.2420000000000001E-7</v>
      </c>
      <c r="U18" s="35" t="s">
        <v>211</v>
      </c>
      <c r="V18" s="35">
        <v>6.0760824075415774E-7</v>
      </c>
      <c r="W18" s="35">
        <f t="shared" si="5"/>
        <v>6.1336422105610321E-3</v>
      </c>
      <c r="X18" s="31">
        <f t="shared" si="6"/>
        <v>96.002176499329153</v>
      </c>
      <c r="Y18" s="31">
        <f t="shared" si="7"/>
        <v>26.047306303844518</v>
      </c>
      <c r="Z18" s="31">
        <f t="shared" si="8"/>
        <v>2.4858315418160523E-4</v>
      </c>
      <c r="AA18" s="31">
        <f t="shared" si="0"/>
        <v>7.5791152430986219E-3</v>
      </c>
      <c r="AB18" s="31">
        <f t="shared" si="1"/>
        <v>0</v>
      </c>
      <c r="AC18" s="31">
        <f t="shared" si="2"/>
        <v>4.7427806481085459E-2</v>
      </c>
      <c r="AD18" s="31">
        <f t="shared" si="9"/>
        <v>122.10473830805203</v>
      </c>
    </row>
    <row r="19" spans="2:30" ht="18.75" customHeight="1">
      <c r="B19" s="12">
        <v>35795</v>
      </c>
      <c r="C19" s="32">
        <v>93.486667569980497</v>
      </c>
      <c r="D19" s="32">
        <v>25.256519735489356</v>
      </c>
      <c r="E19" s="32">
        <v>9.0037296043938175E-2</v>
      </c>
      <c r="F19" s="32">
        <v>6.9117362193853032E-3</v>
      </c>
      <c r="G19" s="32" t="s">
        <v>211</v>
      </c>
      <c r="H19" s="32">
        <v>2.641799999999998E-2</v>
      </c>
      <c r="I19" s="32">
        <f t="shared" si="3"/>
        <v>118.77651704168925</v>
      </c>
      <c r="J19" s="36">
        <v>2.4195080724156996E-2</v>
      </c>
      <c r="K19" s="36">
        <v>3.9513876608530539E-4</v>
      </c>
      <c r="L19" s="36">
        <v>1.4731190255307208E-6</v>
      </c>
      <c r="M19" s="40">
        <v>1.3500063511909998E-6</v>
      </c>
      <c r="N19" s="36" t="s">
        <v>211</v>
      </c>
      <c r="O19" s="36">
        <v>7.3184852839514615E-7</v>
      </c>
      <c r="P19" s="36">
        <f t="shared" si="4"/>
        <v>2.4593774464147417E-2</v>
      </c>
      <c r="Q19" s="36">
        <v>5.6515897529308334E-3</v>
      </c>
      <c r="R19" s="36">
        <v>3.8221396660989494E-4</v>
      </c>
      <c r="S19" s="36">
        <v>1.4249340089173765E-6</v>
      </c>
      <c r="T19" s="36">
        <v>1.7172000000000001E-7</v>
      </c>
      <c r="U19" s="36" t="s">
        <v>211</v>
      </c>
      <c r="V19" s="36">
        <v>3.3669001094610612E-7</v>
      </c>
      <c r="W19" s="36">
        <f t="shared" si="5"/>
        <v>6.035737063560591E-3</v>
      </c>
      <c r="X19" s="32">
        <f t="shared" si="6"/>
        <v>95.775718334457807</v>
      </c>
      <c r="Y19" s="32">
        <f t="shared" si="7"/>
        <v>25.380297966691234</v>
      </c>
      <c r="Z19" s="32">
        <f t="shared" si="8"/>
        <v>4.6145831029564621E-4</v>
      </c>
      <c r="AA19" s="32">
        <f t="shared" si="0"/>
        <v>6.996658938165078E-3</v>
      </c>
      <c r="AB19" s="32">
        <f t="shared" si="1"/>
        <v>0</v>
      </c>
      <c r="AC19" s="32">
        <f t="shared" si="2"/>
        <v>2.6536629836471797E-2</v>
      </c>
      <c r="AD19" s="32">
        <f t="shared" si="9"/>
        <v>121.19001104823397</v>
      </c>
    </row>
    <row r="20" spans="2:30" ht="18.75" customHeight="1">
      <c r="B20" s="11">
        <v>36160</v>
      </c>
      <c r="C20" s="31">
        <v>93.783398047104399</v>
      </c>
      <c r="D20" s="31">
        <v>24.794694399799933</v>
      </c>
      <c r="E20" s="31">
        <v>9.4600174792166467E-2</v>
      </c>
      <c r="F20" s="31">
        <v>6.9144189066392197E-3</v>
      </c>
      <c r="G20" s="31" t="s">
        <v>211</v>
      </c>
      <c r="H20" s="31">
        <v>4.7138000000000048E-2</v>
      </c>
      <c r="I20" s="31">
        <f t="shared" si="3"/>
        <v>118.63214486581097</v>
      </c>
      <c r="J20" s="35">
        <v>2.1961346248607343E-2</v>
      </c>
      <c r="K20" s="35">
        <v>3.7766074380433262E-4</v>
      </c>
      <c r="L20" s="35">
        <v>1.5068855463226031E-6</v>
      </c>
      <c r="M20" s="39">
        <v>1.123284619048E-6</v>
      </c>
      <c r="N20" s="35" t="s">
        <v>211</v>
      </c>
      <c r="O20" s="35">
        <v>1.2230846495563388E-6</v>
      </c>
      <c r="P20" s="35">
        <f t="shared" si="4"/>
        <v>2.2342860247226603E-2</v>
      </c>
      <c r="Q20" s="35">
        <v>5.4621942503180788E-3</v>
      </c>
      <c r="R20" s="35">
        <v>4.1511317382087658E-4</v>
      </c>
      <c r="S20" s="35">
        <v>1.6563226440153119E-6</v>
      </c>
      <c r="T20" s="35">
        <v>2.2895999999999998E-7</v>
      </c>
      <c r="U20" s="35" t="s">
        <v>211</v>
      </c>
      <c r="V20" s="35">
        <v>5.8643655052392612E-7</v>
      </c>
      <c r="W20" s="35">
        <f t="shared" si="5"/>
        <v>5.8797791433334952E-3</v>
      </c>
      <c r="X20" s="31">
        <f t="shared" si="6"/>
        <v>95.960165589914368</v>
      </c>
      <c r="Y20" s="31">
        <f t="shared" si="7"/>
        <v>24.927839644193661</v>
      </c>
      <c r="Z20" s="31">
        <f t="shared" si="8"/>
        <v>5.3125628657462798E-4</v>
      </c>
      <c r="AA20" s="31">
        <f t="shared" si="0"/>
        <v>7.0107311021154204E-3</v>
      </c>
      <c r="AB20" s="31">
        <f t="shared" si="1"/>
        <v>0</v>
      </c>
      <c r="AC20" s="31">
        <f t="shared" si="2"/>
        <v>4.734333520829509E-2</v>
      </c>
      <c r="AD20" s="31">
        <f t="shared" si="9"/>
        <v>120.94289055670501</v>
      </c>
    </row>
    <row r="21" spans="2:30" ht="18.75" customHeight="1">
      <c r="B21" s="12">
        <v>36525</v>
      </c>
      <c r="C21" s="32">
        <v>93.800327701586951</v>
      </c>
      <c r="D21" s="32">
        <v>26.461094556535446</v>
      </c>
      <c r="E21" s="32">
        <v>0.12384979662899812</v>
      </c>
      <c r="F21" s="32">
        <v>6.4041468632853801E-3</v>
      </c>
      <c r="G21" s="32" t="s">
        <v>211</v>
      </c>
      <c r="H21" s="32">
        <v>4.7137999999999999E-2</v>
      </c>
      <c r="I21" s="32">
        <f t="shared" si="3"/>
        <v>120.31496440498569</v>
      </c>
      <c r="J21" s="36">
        <v>1.9891124775330473E-2</v>
      </c>
      <c r="K21" s="36">
        <v>3.8772081447125415E-4</v>
      </c>
      <c r="L21" s="36">
        <v>1.8978964899152201E-6</v>
      </c>
      <c r="M21" s="40">
        <v>8.4581404425000001E-7</v>
      </c>
      <c r="N21" s="36" t="s">
        <v>211</v>
      </c>
      <c r="O21" s="36">
        <v>1.1335880228965725E-6</v>
      </c>
      <c r="P21" s="36">
        <f t="shared" si="4"/>
        <v>2.0282722888358792E-2</v>
      </c>
      <c r="Q21" s="36">
        <v>5.2094940770421056E-3</v>
      </c>
      <c r="R21" s="36">
        <v>4.9114954942030208E-4</v>
      </c>
      <c r="S21" s="36">
        <v>2.4041809752706591E-6</v>
      </c>
      <c r="T21" s="36">
        <v>2.7000000000000001E-7</v>
      </c>
      <c r="U21" s="36" t="s">
        <v>211</v>
      </c>
      <c r="V21" s="36">
        <v>5.729460004581373E-7</v>
      </c>
      <c r="W21" s="36">
        <f t="shared" si="5"/>
        <v>5.7038907534381371E-3</v>
      </c>
      <c r="X21" s="32">
        <f t="shared" si="6"/>
        <v>95.850035055928771</v>
      </c>
      <c r="Y21" s="32">
        <f t="shared" si="7"/>
        <v>26.617150142624478</v>
      </c>
      <c r="Z21" s="32">
        <f t="shared" si="8"/>
        <v>7.6389334287853695E-4</v>
      </c>
      <c r="AA21" s="32">
        <f t="shared" si="0"/>
        <v>6.5057522143916304E-3</v>
      </c>
      <c r="AB21" s="32">
        <f t="shared" si="1"/>
        <v>0</v>
      </c>
      <c r="AC21" s="32">
        <f t="shared" si="2"/>
        <v>4.7337077608708936E-2</v>
      </c>
      <c r="AD21" s="32">
        <f t="shared" si="9"/>
        <v>122.52179192171923</v>
      </c>
    </row>
    <row r="22" spans="2:30" ht="18.75" customHeight="1">
      <c r="B22" s="11">
        <v>36891</v>
      </c>
      <c r="C22" s="31">
        <v>89.211123984641006</v>
      </c>
      <c r="D22" s="31">
        <v>27.61193287573229</v>
      </c>
      <c r="E22" s="31">
        <v>0.29239211777441493</v>
      </c>
      <c r="F22" s="31">
        <v>6.0540100711202974E-3</v>
      </c>
      <c r="G22" s="31" t="s">
        <v>211</v>
      </c>
      <c r="H22" s="31">
        <v>3.0636000000000017E-2</v>
      </c>
      <c r="I22" s="31">
        <f t="shared" si="3"/>
        <v>116.85974687044443</v>
      </c>
      <c r="J22" s="35">
        <v>1.7835572464928812E-2</v>
      </c>
      <c r="K22" s="35">
        <v>3.9111901086607453E-4</v>
      </c>
      <c r="L22" s="35">
        <v>4.3329621086376566E-6</v>
      </c>
      <c r="M22" s="39">
        <v>5.9401008063799992E-7</v>
      </c>
      <c r="N22" s="35" t="s">
        <v>211</v>
      </c>
      <c r="O22" s="35">
        <v>6.8088295656744317E-7</v>
      </c>
      <c r="P22" s="35">
        <f t="shared" si="4"/>
        <v>1.823229933094073E-2</v>
      </c>
      <c r="Q22" s="35">
        <v>4.5467013392785725E-3</v>
      </c>
      <c r="R22" s="35">
        <v>5.5406965177217066E-4</v>
      </c>
      <c r="S22" s="35">
        <v>6.1381900137217746E-6</v>
      </c>
      <c r="T22" s="35">
        <v>3.0456000000000002E-7</v>
      </c>
      <c r="U22" s="35" t="s">
        <v>211</v>
      </c>
      <c r="V22" s="35">
        <v>3.6394601045287448E-7</v>
      </c>
      <c r="W22" s="35">
        <f t="shared" si="5"/>
        <v>5.1075776870749181E-3</v>
      </c>
      <c r="X22" s="31">
        <f t="shared" si="6"/>
        <v>91.01193029536924</v>
      </c>
      <c r="Y22" s="31">
        <f t="shared" si="7"/>
        <v>27.786823607232051</v>
      </c>
      <c r="Z22" s="31">
        <f t="shared" si="8"/>
        <v>1.9375046768050303E-3</v>
      </c>
      <c r="AA22" s="31">
        <f t="shared" si="0"/>
        <v>6.1596192031362473E-3</v>
      </c>
      <c r="AB22" s="31">
        <f t="shared" si="1"/>
        <v>0</v>
      </c>
      <c r="AC22" s="31">
        <f t="shared" si="2"/>
        <v>3.0761477985029161E-2</v>
      </c>
      <c r="AD22" s="31">
        <f t="shared" si="9"/>
        <v>118.83761250446625</v>
      </c>
    </row>
    <row r="23" spans="2:30" ht="18.75" customHeight="1">
      <c r="B23" s="12">
        <v>37256</v>
      </c>
      <c r="C23" s="32">
        <v>86.570290607626333</v>
      </c>
      <c r="D23" s="32">
        <v>29.402913774251338</v>
      </c>
      <c r="E23" s="32">
        <v>0.42861966836045551</v>
      </c>
      <c r="F23" s="32">
        <v>6.3215016937255902E-3</v>
      </c>
      <c r="G23" s="32" t="s">
        <v>211</v>
      </c>
      <c r="H23" s="32">
        <v>3.4854000000000072E-2</v>
      </c>
      <c r="I23" s="32">
        <f t="shared" si="3"/>
        <v>116.01437988357139</v>
      </c>
      <c r="J23" s="36">
        <v>1.6208608949347298E-2</v>
      </c>
      <c r="K23" s="36">
        <v>4.173780428607849E-4</v>
      </c>
      <c r="L23" s="36">
        <v>6.3666908788367751E-6</v>
      </c>
      <c r="M23" s="40">
        <v>4.607888330440826E-7</v>
      </c>
      <c r="N23" s="36" t="s">
        <v>211</v>
      </c>
      <c r="O23" s="36">
        <v>7.1098548050932441E-7</v>
      </c>
      <c r="P23" s="36">
        <f t="shared" si="4"/>
        <v>1.6633525457400475E-2</v>
      </c>
      <c r="Q23" s="36">
        <v>4.2539435291990427E-3</v>
      </c>
      <c r="R23" s="36">
        <v>6.3891177584545617E-4</v>
      </c>
      <c r="S23" s="36">
        <v>9.7459697395089279E-6</v>
      </c>
      <c r="T23" s="36">
        <v>1.9115902376208343E-7</v>
      </c>
      <c r="U23" s="36" t="s">
        <v>211</v>
      </c>
      <c r="V23" s="36">
        <v>4.0379239302735963E-7</v>
      </c>
      <c r="W23" s="36">
        <f t="shared" si="5"/>
        <v>4.9031962262007971E-3</v>
      </c>
      <c r="X23" s="32">
        <f t="shared" si="6"/>
        <v>88.243181003061324</v>
      </c>
      <c r="Y23" s="32">
        <f t="shared" si="7"/>
        <v>29.603743934524804</v>
      </c>
      <c r="Z23" s="32">
        <f t="shared" si="8"/>
        <v>3.0634662543445796E-3</v>
      </c>
      <c r="AA23" s="32">
        <f t="shared" si="0"/>
        <v>6.3899868036327925E-3</v>
      </c>
      <c r="AB23" s="32">
        <f t="shared" si="1"/>
        <v>0</v>
      </c>
      <c r="AC23" s="32">
        <f t="shared" si="2"/>
        <v>3.4992104770134959E-2</v>
      </c>
      <c r="AD23" s="32">
        <f t="shared" si="9"/>
        <v>117.89137049541424</v>
      </c>
    </row>
    <row r="24" spans="2:30" ht="18.75" customHeight="1">
      <c r="B24" s="11">
        <v>37621</v>
      </c>
      <c r="C24" s="31">
        <v>84.243060185434018</v>
      </c>
      <c r="D24" s="31">
        <v>31.536895994693417</v>
      </c>
      <c r="E24" s="31">
        <v>0.55751290642795814</v>
      </c>
      <c r="F24" s="31">
        <v>3.9076287239074706E-2</v>
      </c>
      <c r="G24" s="31" t="s">
        <v>211</v>
      </c>
      <c r="H24" s="31">
        <v>3.4927999999999994E-2</v>
      </c>
      <c r="I24" s="31">
        <f t="shared" si="3"/>
        <v>115.85396046736651</v>
      </c>
      <c r="J24" s="35">
        <v>1.5102713315728409E-2</v>
      </c>
      <c r="K24" s="35">
        <v>4.4798127489409313E-4</v>
      </c>
      <c r="L24" s="35">
        <v>8.2884326009802041E-6</v>
      </c>
      <c r="M24" s="39">
        <v>2.8750523907492681E-6</v>
      </c>
      <c r="N24" s="35" t="s">
        <v>211</v>
      </c>
      <c r="O24" s="35">
        <v>6.3563716679760755E-7</v>
      </c>
      <c r="P24" s="35">
        <f t="shared" si="4"/>
        <v>1.5562493712781029E-2</v>
      </c>
      <c r="Q24" s="35">
        <v>2.7724439484229065E-3</v>
      </c>
      <c r="R24" s="35">
        <v>7.2658007504412554E-4</v>
      </c>
      <c r="S24" s="35">
        <v>1.3442994872145216E-5</v>
      </c>
      <c r="T24" s="35">
        <v>1.1580493744240922E-6</v>
      </c>
      <c r="U24" s="35" t="s">
        <v>211</v>
      </c>
      <c r="V24" s="35">
        <v>3.8790758726038414E-7</v>
      </c>
      <c r="W24" s="35">
        <f t="shared" si="5"/>
        <v>3.5140129753008617E-3</v>
      </c>
      <c r="X24" s="31">
        <f t="shared" si="6"/>
        <v>85.446816314957246</v>
      </c>
      <c r="Y24" s="31">
        <f t="shared" si="7"/>
        <v>31.764616388928921</v>
      </c>
      <c r="Z24" s="31">
        <f t="shared" si="8"/>
        <v>4.2132232869237793E-3</v>
      </c>
      <c r="AA24" s="31">
        <f t="shared" si="0"/>
        <v>3.9493262262421815E-2</v>
      </c>
      <c r="AB24" s="31">
        <f t="shared" si="1"/>
        <v>0</v>
      </c>
      <c r="AC24" s="31">
        <f t="shared" si="2"/>
        <v>3.5059487390173526E-2</v>
      </c>
      <c r="AD24" s="31">
        <f t="shared" si="9"/>
        <v>117.2901986768257</v>
      </c>
    </row>
    <row r="25" spans="2:30" ht="18.75" customHeight="1">
      <c r="B25" s="12">
        <v>37986</v>
      </c>
      <c r="C25" s="32">
        <v>80.14122971275215</v>
      </c>
      <c r="D25" s="32">
        <v>32.185845422511974</v>
      </c>
      <c r="E25" s="32">
        <v>0.85365837571961467</v>
      </c>
      <c r="F25" s="32">
        <v>4.5078607131957951E-2</v>
      </c>
      <c r="G25" s="32" t="s">
        <v>211</v>
      </c>
      <c r="H25" s="32" t="s">
        <v>211</v>
      </c>
      <c r="I25" s="32">
        <f t="shared" si="3"/>
        <v>112.37215374239608</v>
      </c>
      <c r="J25" s="36">
        <v>1.3692105159409912E-2</v>
      </c>
      <c r="K25" s="36">
        <v>4.2676316225289101E-4</v>
      </c>
      <c r="L25" s="36">
        <v>1.1852069809440295E-5</v>
      </c>
      <c r="M25" s="40">
        <v>2.9928653481265508E-6</v>
      </c>
      <c r="N25" s="36" t="s">
        <v>211</v>
      </c>
      <c r="O25" s="36" t="s">
        <v>211</v>
      </c>
      <c r="P25" s="36">
        <f t="shared" si="4"/>
        <v>1.4133713256820371E-2</v>
      </c>
      <c r="Q25" s="36">
        <v>2.4317307660274364E-3</v>
      </c>
      <c r="R25" s="36">
        <v>7.732548384192029E-4</v>
      </c>
      <c r="S25" s="36">
        <v>2.1474839292715426E-5</v>
      </c>
      <c r="T25" s="36">
        <v>1.1498335702307447E-6</v>
      </c>
      <c r="U25" s="36" t="s">
        <v>211</v>
      </c>
      <c r="V25" s="36" t="s">
        <v>211</v>
      </c>
      <c r="W25" s="36">
        <f t="shared" si="5"/>
        <v>3.2276102773095851E-3</v>
      </c>
      <c r="X25" s="32">
        <f t="shared" si="6"/>
        <v>81.20818811001358</v>
      </c>
      <c r="Y25" s="32">
        <f t="shared" si="7"/>
        <v>32.42694444341722</v>
      </c>
      <c r="Z25" s="32">
        <f t="shared" si="8"/>
        <v>6.6958038544652045E-3</v>
      </c>
      <c r="AA25" s="32">
        <f t="shared" si="0"/>
        <v>4.5496079169589879E-2</v>
      </c>
      <c r="AB25" s="32">
        <f t="shared" si="1"/>
        <v>0</v>
      </c>
      <c r="AC25" s="32">
        <f t="shared" si="2"/>
        <v>0</v>
      </c>
      <c r="AD25" s="32">
        <f t="shared" si="9"/>
        <v>113.68732443645486</v>
      </c>
    </row>
    <row r="26" spans="2:30" ht="18.75" customHeight="1">
      <c r="B26" s="11">
        <v>38352</v>
      </c>
      <c r="C26" s="31">
        <v>77.583859331710599</v>
      </c>
      <c r="D26" s="31">
        <v>35.586358312795966</v>
      </c>
      <c r="E26" s="31">
        <v>1.267760296555829</v>
      </c>
      <c r="F26" s="31">
        <v>0.12314943914794932</v>
      </c>
      <c r="G26" s="31" t="s">
        <v>211</v>
      </c>
      <c r="H26" s="31" t="s">
        <v>211</v>
      </c>
      <c r="I26" s="31">
        <f t="shared" si="3"/>
        <v>113.29336708365452</v>
      </c>
      <c r="J26" s="35">
        <v>1.2821242218148669E-2</v>
      </c>
      <c r="K26" s="35">
        <v>4.6849216993693121E-4</v>
      </c>
      <c r="L26" s="35">
        <v>3.003844835325534E-5</v>
      </c>
      <c r="M26" s="39">
        <v>6.994620589722154E-6</v>
      </c>
      <c r="N26" s="35" t="s">
        <v>211</v>
      </c>
      <c r="O26" s="35" t="s">
        <v>211</v>
      </c>
      <c r="P26" s="35">
        <f t="shared" si="4"/>
        <v>1.3326767457028578E-2</v>
      </c>
      <c r="Q26" s="35">
        <v>2.21238480728983E-3</v>
      </c>
      <c r="R26" s="35">
        <v>8.8408654416069119E-4</v>
      </c>
      <c r="S26" s="35">
        <v>3.3241668537783241E-5</v>
      </c>
      <c r="T26" s="35">
        <v>2.2896528104182915E-6</v>
      </c>
      <c r="U26" s="35" t="s">
        <v>211</v>
      </c>
      <c r="V26" s="35" t="s">
        <v>211</v>
      </c>
      <c r="W26" s="35">
        <f t="shared" si="5"/>
        <v>3.132002672798723E-3</v>
      </c>
      <c r="X26" s="31">
        <f t="shared" si="6"/>
        <v>78.56368105973668</v>
      </c>
      <c r="Y26" s="31">
        <f t="shared" si="7"/>
        <v>35.861528407204275</v>
      </c>
      <c r="Z26" s="31">
        <f t="shared" si="8"/>
        <v>1.065697843309079E-2</v>
      </c>
      <c r="AA26" s="31">
        <f t="shared" si="0"/>
        <v>0.12400662120019702</v>
      </c>
      <c r="AB26" s="31">
        <f t="shared" si="1"/>
        <v>0</v>
      </c>
      <c r="AC26" s="31">
        <f t="shared" si="2"/>
        <v>0</v>
      </c>
      <c r="AD26" s="31">
        <f t="shared" si="9"/>
        <v>114.55987306657424</v>
      </c>
    </row>
    <row r="27" spans="2:30" ht="18.75" customHeight="1">
      <c r="B27" s="12">
        <v>38717</v>
      </c>
      <c r="C27" s="32">
        <v>71.794236588816517</v>
      </c>
      <c r="D27" s="32">
        <v>35.629614199756617</v>
      </c>
      <c r="E27" s="32">
        <v>2.7440835381713584</v>
      </c>
      <c r="F27" s="32">
        <v>0.15390011287689212</v>
      </c>
      <c r="G27" s="32">
        <v>0.15565472744357645</v>
      </c>
      <c r="H27" s="32" t="s">
        <v>211</v>
      </c>
      <c r="I27" s="32">
        <f t="shared" si="3"/>
        <v>107.73340562889361</v>
      </c>
      <c r="J27" s="36">
        <v>1.1509245408402881E-2</v>
      </c>
      <c r="K27" s="36">
        <v>4.5380848155941641E-4</v>
      </c>
      <c r="L27" s="36">
        <v>1.092835068610685E-4</v>
      </c>
      <c r="M27" s="40">
        <v>9.4738299673787718E-6</v>
      </c>
      <c r="N27" s="36">
        <v>4.2675151898700324E-5</v>
      </c>
      <c r="O27" s="36" t="s">
        <v>211</v>
      </c>
      <c r="P27" s="36">
        <f t="shared" si="4"/>
        <v>1.2124486378689445E-2</v>
      </c>
      <c r="Q27" s="36">
        <v>1.8414353354958247E-3</v>
      </c>
      <c r="R27" s="36">
        <v>8.9731392399682161E-4</v>
      </c>
      <c r="S27" s="36">
        <v>7.2400855342666999E-5</v>
      </c>
      <c r="T27" s="36">
        <v>3.5576867970460901E-6</v>
      </c>
      <c r="U27" s="36">
        <v>4.6855321050660114E-7</v>
      </c>
      <c r="V27" s="36" t="s">
        <v>211</v>
      </c>
      <c r="W27" s="36">
        <f t="shared" si="5"/>
        <v>2.8151763548428664E-3</v>
      </c>
      <c r="X27" s="32">
        <f t="shared" si="6"/>
        <v>72.630715454004346</v>
      </c>
      <c r="Y27" s="32">
        <f t="shared" si="7"/>
        <v>35.908358961146654</v>
      </c>
      <c r="Z27" s="32">
        <f t="shared" si="8"/>
        <v>2.4307542563641479E-2</v>
      </c>
      <c r="AA27" s="32">
        <f t="shared" si="0"/>
        <v>0.15519714929159634</v>
      </c>
      <c r="AB27" s="32">
        <f t="shared" si="1"/>
        <v>0.15686123509777491</v>
      </c>
      <c r="AC27" s="32">
        <f t="shared" si="2"/>
        <v>0</v>
      </c>
      <c r="AD27" s="32">
        <f t="shared" si="9"/>
        <v>108.87544034210401</v>
      </c>
    </row>
    <row r="28" spans="2:30" ht="18.75" customHeight="1">
      <c r="B28" s="11">
        <v>39082</v>
      </c>
      <c r="C28" s="31">
        <v>67.406761469050437</v>
      </c>
      <c r="D28" s="31">
        <v>35.382781472103403</v>
      </c>
      <c r="E28" s="31">
        <v>4.9961084419682056</v>
      </c>
      <c r="F28" s="31">
        <v>0.3009876160812377</v>
      </c>
      <c r="G28" s="31">
        <v>0.2212786312256034</v>
      </c>
      <c r="H28" s="31" t="s">
        <v>211</v>
      </c>
      <c r="I28" s="31">
        <f t="shared" si="3"/>
        <v>103.31180918846069</v>
      </c>
      <c r="J28" s="35">
        <v>1.0512183863984908E-2</v>
      </c>
      <c r="K28" s="35">
        <v>4.3427114601760932E-4</v>
      </c>
      <c r="L28" s="35">
        <v>2.0377347300300951E-4</v>
      </c>
      <c r="M28" s="39">
        <v>1.8935739081334545E-5</v>
      </c>
      <c r="N28" s="35">
        <v>6.0666960487352784E-5</v>
      </c>
      <c r="O28" s="35" t="s">
        <v>211</v>
      </c>
      <c r="P28" s="35">
        <f t="shared" si="4"/>
        <v>1.1229831182574212E-2</v>
      </c>
      <c r="Q28" s="35">
        <v>1.5631787783060714E-3</v>
      </c>
      <c r="R28" s="35">
        <v>8.9900531153986685E-4</v>
      </c>
      <c r="S28" s="35">
        <v>1.3067933359005421E-4</v>
      </c>
      <c r="T28" s="35">
        <v>6.7280700715116481E-6</v>
      </c>
      <c r="U28" s="35">
        <v>6.6609485481156464E-7</v>
      </c>
      <c r="V28" s="35" t="s">
        <v>211</v>
      </c>
      <c r="W28" s="35">
        <f t="shared" si="5"/>
        <v>2.6002575883623154E-3</v>
      </c>
      <c r="X28" s="31">
        <f t="shared" si="6"/>
        <v>68.135393341585271</v>
      </c>
      <c r="Y28" s="31">
        <f t="shared" si="7"/>
        <v>35.661541833592729</v>
      </c>
      <c r="Z28" s="31">
        <f t="shared" si="8"/>
        <v>4.4036778234911388E-2</v>
      </c>
      <c r="AA28" s="31">
        <f t="shared" si="0"/>
        <v>0.30346597443958151</v>
      </c>
      <c r="AB28" s="31">
        <f t="shared" si="1"/>
        <v>0.22299380150452108</v>
      </c>
      <c r="AC28" s="31">
        <f t="shared" si="2"/>
        <v>0</v>
      </c>
      <c r="AD28" s="31">
        <f t="shared" si="9"/>
        <v>104.36743172935699</v>
      </c>
    </row>
    <row r="29" spans="2:30" ht="18.75" customHeight="1">
      <c r="B29" s="12">
        <v>39447</v>
      </c>
      <c r="C29" s="32">
        <v>64.690511855640594</v>
      </c>
      <c r="D29" s="32">
        <v>35.970604475665553</v>
      </c>
      <c r="E29" s="32">
        <v>5.4113294674969072</v>
      </c>
      <c r="F29" s="32">
        <v>0.59561011572265565</v>
      </c>
      <c r="G29" s="32">
        <v>0.28696425177647278</v>
      </c>
      <c r="H29" s="32" t="s">
        <v>211</v>
      </c>
      <c r="I29" s="32">
        <f t="shared" si="3"/>
        <v>101.54369069880526</v>
      </c>
      <c r="J29" s="36">
        <v>9.9435861302438356E-3</v>
      </c>
      <c r="K29" s="36">
        <v>4.225066883579922E-4</v>
      </c>
      <c r="L29" s="36">
        <v>1.9065353394063001E-4</v>
      </c>
      <c r="M29" s="40">
        <v>3.6667517840378183E-5</v>
      </c>
      <c r="N29" s="36">
        <v>8.2706857590215182E-5</v>
      </c>
      <c r="O29" s="36" t="s">
        <v>211</v>
      </c>
      <c r="P29" s="36">
        <f t="shared" si="4"/>
        <v>1.0676120727973052E-2</v>
      </c>
      <c r="Q29" s="36">
        <v>1.357180894536895E-3</v>
      </c>
      <c r="R29" s="36">
        <v>9.2608418555206436E-4</v>
      </c>
      <c r="S29" s="36">
        <v>1.4184080376178747E-4</v>
      </c>
      <c r="T29" s="36">
        <v>1.2376844862783144E-5</v>
      </c>
      <c r="U29" s="36">
        <v>9.2193783438353338E-7</v>
      </c>
      <c r="V29" s="36" t="s">
        <v>211</v>
      </c>
      <c r="W29" s="36">
        <f t="shared" si="5"/>
        <v>2.4384046665479136E-3</v>
      </c>
      <c r="X29" s="32">
        <f t="shared" si="6"/>
        <v>65.343541415468678</v>
      </c>
      <c r="Y29" s="32">
        <f t="shared" si="7"/>
        <v>36.257140230169021</v>
      </c>
      <c r="Z29" s="32">
        <f t="shared" si="8"/>
        <v>4.7034897869528421E-2</v>
      </c>
      <c r="AA29" s="32">
        <f t="shared" si="0"/>
        <v>0.6002151034377744</v>
      </c>
      <c r="AB29" s="32">
        <f t="shared" si="1"/>
        <v>0.28930666069087446</v>
      </c>
      <c r="AC29" s="32">
        <f t="shared" si="2"/>
        <v>0</v>
      </c>
      <c r="AD29" s="32">
        <f t="shared" si="9"/>
        <v>102.53723830763587</v>
      </c>
    </row>
    <row r="30" spans="2:30" ht="18.75" customHeight="1">
      <c r="B30" s="11">
        <v>39813</v>
      </c>
      <c r="C30" s="31">
        <v>61.948787005602661</v>
      </c>
      <c r="D30" s="31">
        <v>37.293132670285104</v>
      </c>
      <c r="E30" s="31">
        <v>4.6788042200778772</v>
      </c>
      <c r="F30" s="31">
        <v>1.0209086022033691</v>
      </c>
      <c r="G30" s="31">
        <v>0.34726559582392202</v>
      </c>
      <c r="H30" s="31" t="s">
        <v>211</v>
      </c>
      <c r="I30" s="31">
        <f t="shared" si="3"/>
        <v>100.61009387391506</v>
      </c>
      <c r="J30" s="35">
        <v>9.0805860602540932E-3</v>
      </c>
      <c r="K30" s="35">
        <v>4.2239244763934671E-4</v>
      </c>
      <c r="L30" s="35">
        <v>2.1552223547386138E-4</v>
      </c>
      <c r="M30" s="39">
        <v>6.3210665930285619E-5</v>
      </c>
      <c r="N30" s="35">
        <v>1.0477939543084598E-4</v>
      </c>
      <c r="O30" s="35" t="s">
        <v>211</v>
      </c>
      <c r="P30" s="35">
        <f t="shared" si="4"/>
        <v>9.8864908047284327E-3</v>
      </c>
      <c r="Q30" s="35">
        <v>1.0734067135335442E-3</v>
      </c>
      <c r="R30" s="35">
        <v>9.7969589691808564E-4</v>
      </c>
      <c r="S30" s="35">
        <v>1.1771999278321702E-4</v>
      </c>
      <c r="T30" s="35">
        <v>2.0100339830129952E-5</v>
      </c>
      <c r="U30" s="35">
        <v>1.2120013424652142E-6</v>
      </c>
      <c r="V30" s="35" t="s">
        <v>211</v>
      </c>
      <c r="W30" s="35">
        <f t="shared" si="5"/>
        <v>2.1921349444074417E-3</v>
      </c>
      <c r="X30" s="31">
        <f t="shared" si="6"/>
        <v>62.495676857742012</v>
      </c>
      <c r="Y30" s="31">
        <f t="shared" si="7"/>
        <v>37.595641858757681</v>
      </c>
      <c r="Z30" s="31">
        <f t="shared" si="8"/>
        <v>4.0468613736245211E-2</v>
      </c>
      <c r="AA30" s="31">
        <f t="shared" si="0"/>
        <v>1.028478770121005</v>
      </c>
      <c r="AB30" s="31">
        <f t="shared" si="1"/>
        <v>0.35024625710974777</v>
      </c>
      <c r="AC30" s="31">
        <f t="shared" si="2"/>
        <v>0</v>
      </c>
      <c r="AD30" s="31">
        <f t="shared" si="9"/>
        <v>101.51051235746669</v>
      </c>
    </row>
    <row r="31" spans="2:30" ht="18.75" customHeight="1">
      <c r="B31" s="12">
        <v>40178</v>
      </c>
      <c r="C31" s="32">
        <v>60.205407073049138</v>
      </c>
      <c r="D31" s="32">
        <v>39.068224226234094</v>
      </c>
      <c r="E31" s="32">
        <v>4.6640555760811466</v>
      </c>
      <c r="F31" s="32">
        <v>1.5557889079132083</v>
      </c>
      <c r="G31" s="32">
        <v>0.409137833929824</v>
      </c>
      <c r="H31" s="32" t="s">
        <v>211</v>
      </c>
      <c r="I31" s="32">
        <f t="shared" si="3"/>
        <v>101.23855804112627</v>
      </c>
      <c r="J31" s="36">
        <v>8.6888173212271505E-3</v>
      </c>
      <c r="K31" s="36">
        <v>4.4725178657466404E-4</v>
      </c>
      <c r="L31" s="36">
        <v>2.8409458934496864E-4</v>
      </c>
      <c r="M31" s="40">
        <v>9.5477158314986128E-5</v>
      </c>
      <c r="N31" s="36">
        <v>1.2659693566085709E-4</v>
      </c>
      <c r="O31" s="36" t="s">
        <v>211</v>
      </c>
      <c r="P31" s="36">
        <f t="shared" si="4"/>
        <v>9.6422377911226272E-3</v>
      </c>
      <c r="Q31" s="36">
        <v>9.0937326685642736E-4</v>
      </c>
      <c r="R31" s="36">
        <v>1.0560425001934751E-3</v>
      </c>
      <c r="S31" s="36">
        <v>1.1063444026255752E-4</v>
      </c>
      <c r="T31" s="36">
        <v>2.9745841503417008E-5</v>
      </c>
      <c r="U31" s="36">
        <v>1.5086498142704152E-6</v>
      </c>
      <c r="V31" s="36" t="s">
        <v>211</v>
      </c>
      <c r="W31" s="36">
        <f t="shared" si="5"/>
        <v>2.1073046986301476E-3</v>
      </c>
      <c r="X31" s="32">
        <f t="shared" si="6"/>
        <v>60.693620739603027</v>
      </c>
      <c r="Y31" s="32">
        <f t="shared" si="7"/>
        <v>39.394106185956119</v>
      </c>
      <c r="Z31" s="32">
        <f t="shared" si="8"/>
        <v>4.0071427931866355E-2</v>
      </c>
      <c r="AA31" s="32">
        <f t="shared" si="0"/>
        <v>1.5670400976391012</v>
      </c>
      <c r="AB31" s="32">
        <f t="shared" si="1"/>
        <v>0.412752334965998</v>
      </c>
      <c r="AC31" s="32">
        <f t="shared" si="2"/>
        <v>0</v>
      </c>
      <c r="AD31" s="32">
        <f t="shared" si="9"/>
        <v>102.10759078609611</v>
      </c>
    </row>
    <row r="32" spans="2:30" ht="18.75" customHeight="1">
      <c r="B32" s="11">
        <v>40543</v>
      </c>
      <c r="C32" s="31">
        <v>57.507874915178547</v>
      </c>
      <c r="D32" s="31">
        <v>39.779520172512242</v>
      </c>
      <c r="E32" s="31">
        <v>5.0540853071788101</v>
      </c>
      <c r="F32" s="31">
        <v>1.425695797477722</v>
      </c>
      <c r="G32" s="31">
        <v>0.422236675793421</v>
      </c>
      <c r="H32" s="31" t="s">
        <v>211</v>
      </c>
      <c r="I32" s="31">
        <f t="shared" si="3"/>
        <v>99.135327560961912</v>
      </c>
      <c r="J32" s="35">
        <v>7.9418655158540116E-3</v>
      </c>
      <c r="K32" s="35">
        <v>4.8567494452907508E-4</v>
      </c>
      <c r="L32" s="35">
        <v>3.4380296878793072E-4</v>
      </c>
      <c r="M32" s="39">
        <v>8.6734192469627055E-5</v>
      </c>
      <c r="N32" s="35">
        <v>1.3370660415317064E-4</v>
      </c>
      <c r="O32" s="35" t="s">
        <v>211</v>
      </c>
      <c r="P32" s="35">
        <f t="shared" si="4"/>
        <v>8.9917842257938151E-3</v>
      </c>
      <c r="Q32" s="35">
        <v>7.5311474030642926E-4</v>
      </c>
      <c r="R32" s="35">
        <v>1.1334459291943745E-3</v>
      </c>
      <c r="S32" s="35">
        <v>1.1534937847311705E-4</v>
      </c>
      <c r="T32" s="35">
        <v>2.6977501145467812E-5</v>
      </c>
      <c r="U32" s="35">
        <v>1.6364459190009058E-6</v>
      </c>
      <c r="V32" s="35" t="s">
        <v>211</v>
      </c>
      <c r="W32" s="35">
        <f t="shared" si="5"/>
        <v>2.0305239950383896E-3</v>
      </c>
      <c r="X32" s="31">
        <f t="shared" si="6"/>
        <v>57.93084974568621</v>
      </c>
      <c r="Y32" s="31">
        <f t="shared" si="7"/>
        <v>40.129428933025387</v>
      </c>
      <c r="Z32" s="31">
        <f t="shared" si="8"/>
        <v>4.2969189004687144E-2</v>
      </c>
      <c r="AA32" s="31">
        <f t="shared" si="0"/>
        <v>1.4359034476308121</v>
      </c>
      <c r="AB32" s="31">
        <f t="shared" si="1"/>
        <v>0.42606700178111251</v>
      </c>
      <c r="AC32" s="31">
        <f t="shared" si="2"/>
        <v>0</v>
      </c>
      <c r="AD32" s="31">
        <f t="shared" si="9"/>
        <v>99.965218317128205</v>
      </c>
    </row>
    <row r="33" spans="2:30" ht="18.75" customHeight="1">
      <c r="B33" s="12">
        <v>40908</v>
      </c>
      <c r="C33" s="32">
        <v>57.196517388072266</v>
      </c>
      <c r="D33" s="32">
        <v>41.574964330350667</v>
      </c>
      <c r="E33" s="32">
        <v>5.033133134241214</v>
      </c>
      <c r="F33" s="32">
        <v>1.5441675519103999</v>
      </c>
      <c r="G33" s="32">
        <v>0.41970871936987969</v>
      </c>
      <c r="H33" s="32" t="s">
        <v>211</v>
      </c>
      <c r="I33" s="32">
        <f t="shared" si="3"/>
        <v>100.73535798970322</v>
      </c>
      <c r="J33" s="36">
        <v>7.6593983940921439E-3</v>
      </c>
      <c r="K33" s="36">
        <v>5.6158725172585522E-4</v>
      </c>
      <c r="L33" s="36">
        <v>3.5280121921564599E-4</v>
      </c>
      <c r="M33" s="40">
        <v>9.4039805519608127E-5</v>
      </c>
      <c r="N33" s="36">
        <v>1.3766838315548929E-4</v>
      </c>
      <c r="O33" s="36" t="s">
        <v>211</v>
      </c>
      <c r="P33" s="36">
        <f t="shared" si="4"/>
        <v>8.8054950537087423E-3</v>
      </c>
      <c r="Q33" s="36">
        <v>6.7257779561095932E-4</v>
      </c>
      <c r="R33" s="36">
        <v>1.264485069764105E-3</v>
      </c>
      <c r="S33" s="36">
        <v>1.1502961506938576E-4</v>
      </c>
      <c r="T33" s="36">
        <v>2.8676096488191895E-5</v>
      </c>
      <c r="U33" s="36">
        <v>1.7017836724549984E-6</v>
      </c>
      <c r="V33" s="36" t="s">
        <v>211</v>
      </c>
      <c r="W33" s="36">
        <f t="shared" si="5"/>
        <v>2.0824703606050969E-3</v>
      </c>
      <c r="X33" s="32">
        <f t="shared" si="6"/>
        <v>57.588430531016634</v>
      </c>
      <c r="Y33" s="32">
        <f t="shared" si="7"/>
        <v>41.965820562433521</v>
      </c>
      <c r="Z33" s="32">
        <f t="shared" si="8"/>
        <v>4.3098855771068111E-2</v>
      </c>
      <c r="AA33" s="32">
        <f t="shared" si="0"/>
        <v>1.5550640238018714</v>
      </c>
      <c r="AB33" s="32">
        <f t="shared" si="1"/>
        <v>0.4236575604831585</v>
      </c>
      <c r="AC33" s="32">
        <f t="shared" si="2"/>
        <v>0</v>
      </c>
      <c r="AD33" s="32">
        <f t="shared" si="9"/>
        <v>101.57607153350625</v>
      </c>
    </row>
    <row r="34" spans="2:30" ht="18.75" customHeight="1">
      <c r="B34" s="11">
        <v>41274</v>
      </c>
      <c r="C34" s="31">
        <v>53.940103336544674</v>
      </c>
      <c r="D34" s="31">
        <v>41.814081082695182</v>
      </c>
      <c r="E34" s="31">
        <v>5.2193993730738191</v>
      </c>
      <c r="F34" s="31">
        <v>1.5389809866027822</v>
      </c>
      <c r="G34" s="31">
        <v>0.40783529139000346</v>
      </c>
      <c r="H34" s="31" t="s">
        <v>211</v>
      </c>
      <c r="I34" s="31">
        <f t="shared" si="3"/>
        <v>97.701000697232644</v>
      </c>
      <c r="J34" s="35">
        <v>7.0248984471503965E-3</v>
      </c>
      <c r="K34" s="35">
        <v>6.2131154182525658E-4</v>
      </c>
      <c r="L34" s="35">
        <v>3.7462600850276048E-4</v>
      </c>
      <c r="M34" s="39">
        <v>9.3467232112383572E-5</v>
      </c>
      <c r="N34" s="35">
        <v>1.3871166347870096E-4</v>
      </c>
      <c r="O34" s="35" t="s">
        <v>211</v>
      </c>
      <c r="P34" s="35">
        <f t="shared" si="4"/>
        <v>8.2530148930694981E-3</v>
      </c>
      <c r="Q34" s="35">
        <v>5.7291497860664559E-4</v>
      </c>
      <c r="R34" s="35">
        <v>1.3582332475847215E-3</v>
      </c>
      <c r="S34" s="35">
        <v>1.2072282600279581E-4</v>
      </c>
      <c r="T34" s="35">
        <v>2.8309311875686436E-5</v>
      </c>
      <c r="U34" s="35">
        <v>1.6281352118124304E-6</v>
      </c>
      <c r="V34" s="35" t="s">
        <v>211</v>
      </c>
      <c r="W34" s="35">
        <f t="shared" si="5"/>
        <v>2.0818084992816617E-3</v>
      </c>
      <c r="X34" s="31">
        <f t="shared" si="6"/>
        <v>54.286454461348214</v>
      </c>
      <c r="Y34" s="31">
        <f t="shared" si="7"/>
        <v>42.234367379021066</v>
      </c>
      <c r="Z34" s="31">
        <f t="shared" si="8"/>
        <v>4.5341052361402165E-2</v>
      </c>
      <c r="AA34" s="31">
        <f t="shared" si="0"/>
        <v>1.5497538423445463</v>
      </c>
      <c r="AB34" s="31">
        <f t="shared" si="1"/>
        <v>0.4117882672700911</v>
      </c>
      <c r="AC34" s="31">
        <f t="shared" si="2"/>
        <v>0</v>
      </c>
      <c r="AD34" s="31">
        <f t="shared" si="9"/>
        <v>98.527705002345328</v>
      </c>
    </row>
    <row r="35" spans="2:30" ht="18.75" customHeight="1">
      <c r="B35" s="12">
        <v>41639</v>
      </c>
      <c r="C35" s="32">
        <v>53.881411528819207</v>
      </c>
      <c r="D35" s="32">
        <v>44.692571652185968</v>
      </c>
      <c r="E35" s="32">
        <v>4.8722545494935439</v>
      </c>
      <c r="F35" s="32">
        <v>1.5095416575775156</v>
      </c>
      <c r="G35" s="32">
        <v>0.34104326979121619</v>
      </c>
      <c r="H35" s="32" t="s">
        <v>211</v>
      </c>
      <c r="I35" s="32">
        <f t="shared" si="3"/>
        <v>100.4245681083739</v>
      </c>
      <c r="J35" s="36">
        <v>6.8895021318608925E-3</v>
      </c>
      <c r="K35" s="36">
        <v>7.2800663954366012E-4</v>
      </c>
      <c r="L35" s="36">
        <v>3.6176720292522803E-4</v>
      </c>
      <c r="M35" s="40">
        <v>9.1765244731330416E-5</v>
      </c>
      <c r="N35" s="36">
        <v>1.1936472923152489E-4</v>
      </c>
      <c r="O35" s="36" t="s">
        <v>211</v>
      </c>
      <c r="P35" s="36">
        <f t="shared" si="4"/>
        <v>8.1904059482926349E-3</v>
      </c>
      <c r="Q35" s="36">
        <v>5.1540869018819042E-4</v>
      </c>
      <c r="R35" s="36">
        <v>1.5285095124172713E-3</v>
      </c>
      <c r="S35" s="36">
        <v>1.1227878946502273E-4</v>
      </c>
      <c r="T35" s="36">
        <v>2.7350435941278685E-5</v>
      </c>
      <c r="U35" s="36">
        <v>1.4031951298770577E-6</v>
      </c>
      <c r="V35" s="36" t="s">
        <v>211</v>
      </c>
      <c r="W35" s="36">
        <f t="shared" si="5"/>
        <v>2.18495062314164E-3</v>
      </c>
      <c r="X35" s="32">
        <f t="shared" si="6"/>
        <v>54.207240871791804</v>
      </c>
      <c r="Y35" s="32">
        <f t="shared" si="7"/>
        <v>45.1662676528749</v>
      </c>
      <c r="Z35" s="32">
        <f t="shared" si="8"/>
        <v>4.2503259333707473E-2</v>
      </c>
      <c r="AA35" s="32">
        <f t="shared" si="0"/>
        <v>1.5199862186063</v>
      </c>
      <c r="AB35" s="32">
        <f t="shared" si="1"/>
        <v>0.34444554017070772</v>
      </c>
      <c r="AC35" s="32">
        <f t="shared" si="2"/>
        <v>0</v>
      </c>
      <c r="AD35" s="32">
        <f t="shared" si="9"/>
        <v>101.28044354277743</v>
      </c>
    </row>
    <row r="36" spans="2:30" ht="18.75" customHeight="1">
      <c r="B36" s="11">
        <v>42004</v>
      </c>
      <c r="C36" s="31">
        <v>54.143733936464365</v>
      </c>
      <c r="D36" s="31">
        <v>47.157909509085748</v>
      </c>
      <c r="E36" s="31">
        <v>5.1804059588882829</v>
      </c>
      <c r="F36" s="31">
        <v>1.4050540537719731</v>
      </c>
      <c r="G36" s="31">
        <v>0.34534649343267365</v>
      </c>
      <c r="H36" s="31" t="s">
        <v>211</v>
      </c>
      <c r="I36" s="31">
        <f t="shared" si="3"/>
        <v>103.05204399275476</v>
      </c>
      <c r="J36" s="35">
        <v>6.7798888693520378E-3</v>
      </c>
      <c r="K36" s="35">
        <v>8.6824731814040123E-4</v>
      </c>
      <c r="L36" s="35">
        <v>3.786451558913326E-4</v>
      </c>
      <c r="M36" s="39">
        <v>8.5460403951074384E-5</v>
      </c>
      <c r="N36" s="35">
        <v>1.2263959707532713E-4</v>
      </c>
      <c r="O36" s="35" t="s">
        <v>211</v>
      </c>
      <c r="P36" s="35">
        <f t="shared" si="4"/>
        <v>8.2348813444101734E-3</v>
      </c>
      <c r="Q36" s="35">
        <v>4.7189563562323119E-4</v>
      </c>
      <c r="R36" s="35">
        <v>1.6940605700081787E-3</v>
      </c>
      <c r="S36" s="35">
        <v>1.2410553569547168E-4</v>
      </c>
      <c r="T36" s="35">
        <v>2.5074366234682857E-5</v>
      </c>
      <c r="U36" s="35">
        <v>1.4569671010028322E-6</v>
      </c>
      <c r="V36" s="35" t="s">
        <v>211</v>
      </c>
      <c r="W36" s="35">
        <f t="shared" si="5"/>
        <v>2.3165930746625674E-3</v>
      </c>
      <c r="X36" s="31">
        <f t="shared" si="6"/>
        <v>54.453856057613883</v>
      </c>
      <c r="Y36" s="31">
        <f t="shared" si="7"/>
        <v>47.68444574190169</v>
      </c>
      <c r="Z36" s="31">
        <f t="shared" si="8"/>
        <v>4.6449578534533874E-2</v>
      </c>
      <c r="AA36" s="31">
        <f t="shared" si="0"/>
        <v>1.4146627250086856</v>
      </c>
      <c r="AB36" s="31">
        <f t="shared" si="1"/>
        <v>0.34884665955565569</v>
      </c>
      <c r="AC36" s="31">
        <f t="shared" si="2"/>
        <v>0</v>
      </c>
      <c r="AD36" s="31">
        <f t="shared" si="9"/>
        <v>103.94826076261445</v>
      </c>
    </row>
    <row r="37" spans="2:30" ht="18.75" customHeight="1">
      <c r="B37" s="12">
        <v>42369</v>
      </c>
      <c r="C37" s="32">
        <v>53.044225011225002</v>
      </c>
      <c r="D37" s="32">
        <v>47.710196765108854</v>
      </c>
      <c r="E37" s="32">
        <v>4.7412495966090953</v>
      </c>
      <c r="F37" s="32">
        <v>1.2581239850463879</v>
      </c>
      <c r="G37" s="32">
        <v>0.33871522543504257</v>
      </c>
      <c r="H37" s="32" t="s">
        <v>211</v>
      </c>
      <c r="I37" s="32">
        <f t="shared" si="3"/>
        <v>102.35126098681528</v>
      </c>
      <c r="J37" s="36">
        <v>6.4251881639074346E-3</v>
      </c>
      <c r="K37" s="36">
        <v>1.0811959345782816E-3</v>
      </c>
      <c r="L37" s="36">
        <v>3.5758481357785069E-4</v>
      </c>
      <c r="M37" s="40">
        <v>7.5719950663603134E-5</v>
      </c>
      <c r="N37" s="36">
        <v>1.204311052113211E-4</v>
      </c>
      <c r="O37" s="36" t="s">
        <v>211</v>
      </c>
      <c r="P37" s="36">
        <f t="shared" si="4"/>
        <v>8.0601199679384908E-3</v>
      </c>
      <c r="Q37" s="36">
        <v>4.1302477527923058E-4</v>
      </c>
      <c r="R37" s="36">
        <v>1.8207220953303171E-3</v>
      </c>
      <c r="S37" s="36">
        <v>1.1685707615044135E-4</v>
      </c>
      <c r="T37" s="36">
        <v>2.176636978262751E-5</v>
      </c>
      <c r="U37" s="36">
        <v>1.4528804559227742E-6</v>
      </c>
      <c r="V37" s="36" t="s">
        <v>211</v>
      </c>
      <c r="W37" s="36">
        <f t="shared" si="5"/>
        <v>2.3738231969985392E-3</v>
      </c>
      <c r="X37" s="32">
        <f t="shared" si="6"/>
        <v>53.327936098355899</v>
      </c>
      <c r="Y37" s="32">
        <f t="shared" si="7"/>
        <v>48.279801847881743</v>
      </c>
      <c r="Z37" s="32">
        <f t="shared" si="8"/>
        <v>4.3763029032277787E-2</v>
      </c>
      <c r="AA37" s="32">
        <f t="shared" si="0"/>
        <v>1.2665033620082009</v>
      </c>
      <c r="AB37" s="32">
        <f t="shared" si="1"/>
        <v>0.34215896144119057</v>
      </c>
      <c r="AC37" s="32">
        <f t="shared" si="2"/>
        <v>0</v>
      </c>
      <c r="AD37" s="32">
        <f t="shared" si="9"/>
        <v>103.26016329871931</v>
      </c>
    </row>
    <row r="38" spans="2:30" ht="18.75" customHeight="1">
      <c r="B38" s="11">
        <v>42735</v>
      </c>
      <c r="C38" s="31">
        <v>53.07342481971903</v>
      </c>
      <c r="D38" s="31">
        <v>49.818358397385914</v>
      </c>
      <c r="E38" s="31">
        <v>4.7895031431863746</v>
      </c>
      <c r="F38" s="31">
        <v>1.1143365290451051</v>
      </c>
      <c r="G38" s="31">
        <v>0.26784073999402169</v>
      </c>
      <c r="H38" s="31" t="s">
        <v>211</v>
      </c>
      <c r="I38" s="31">
        <f t="shared" si="3"/>
        <v>104.27396048614408</v>
      </c>
      <c r="J38" s="35">
        <v>6.308481069817691E-3</v>
      </c>
      <c r="K38" s="35">
        <v>1.4593396925711127E-3</v>
      </c>
      <c r="L38" s="35">
        <v>3.7304563377616015E-4</v>
      </c>
      <c r="M38" s="39">
        <v>6.6928934698648552E-5</v>
      </c>
      <c r="N38" s="35">
        <v>9.4528095988529286E-5</v>
      </c>
      <c r="O38" s="35" t="s">
        <v>211</v>
      </c>
      <c r="P38" s="35">
        <f t="shared" si="4"/>
        <v>8.3023234268521425E-3</v>
      </c>
      <c r="Q38" s="35">
        <v>3.8675214351106699E-4</v>
      </c>
      <c r="R38" s="35">
        <v>2.0565035886886945E-3</v>
      </c>
      <c r="S38" s="35">
        <v>1.2530778736592751E-4</v>
      </c>
      <c r="T38" s="35">
        <v>1.9076427053803671E-5</v>
      </c>
      <c r="U38" s="35">
        <v>1.1814506042003271E-6</v>
      </c>
      <c r="V38" s="35" t="s">
        <v>211</v>
      </c>
      <c r="W38" s="35">
        <f t="shared" si="5"/>
        <v>2.588821397223693E-3</v>
      </c>
      <c r="X38" s="31">
        <f t="shared" si="6"/>
        <v>53.346388985230774</v>
      </c>
      <c r="Y38" s="31">
        <f t="shared" si="7"/>
        <v>50.46767995912942</v>
      </c>
      <c r="Z38" s="31">
        <f t="shared" si="8"/>
        <v>4.6667861479450401E-2</v>
      </c>
      <c r="AA38" s="31">
        <f t="shared" si="0"/>
        <v>1.1216945276746046</v>
      </c>
      <c r="AB38" s="31">
        <f t="shared" si="1"/>
        <v>0.27055601467378659</v>
      </c>
      <c r="AC38" s="31">
        <f t="shared" si="2"/>
        <v>0</v>
      </c>
      <c r="AD38" s="31">
        <f t="shared" si="9"/>
        <v>105.25298734818804</v>
      </c>
    </row>
    <row r="39" spans="2:30" ht="18.75" customHeight="1">
      <c r="B39" s="12">
        <v>43100</v>
      </c>
      <c r="C39" s="32">
        <v>53.838848470040901</v>
      </c>
      <c r="D39" s="32">
        <v>51.167394345303563</v>
      </c>
      <c r="E39" s="32">
        <v>4.8613963232013084</v>
      </c>
      <c r="F39" s="32">
        <v>1.0200102295</v>
      </c>
      <c r="G39" s="32">
        <v>0.23790442050814167</v>
      </c>
      <c r="H39" s="32" t="s">
        <v>211</v>
      </c>
      <c r="I39" s="32">
        <f t="shared" si="3"/>
        <v>106.26415746535261</v>
      </c>
      <c r="J39" s="36">
        <v>6.2582278007785814E-3</v>
      </c>
      <c r="K39" s="36">
        <v>1.8410009509651421E-3</v>
      </c>
      <c r="L39" s="36">
        <v>3.8721216188661778E-4</v>
      </c>
      <c r="M39" s="40">
        <v>6.0972190272466902E-5</v>
      </c>
      <c r="N39" s="36">
        <v>8.2761196654606461E-5</v>
      </c>
      <c r="O39" s="36" t="s">
        <v>211</v>
      </c>
      <c r="P39" s="36">
        <f t="shared" si="4"/>
        <v>8.6301743005574149E-3</v>
      </c>
      <c r="Q39" s="36">
        <v>3.6920932934016442E-4</v>
      </c>
      <c r="R39" s="36">
        <v>2.2633122528839858E-3</v>
      </c>
      <c r="S39" s="36">
        <v>1.3593853041717914E-4</v>
      </c>
      <c r="T39" s="36">
        <v>1.7243252895302001E-5</v>
      </c>
      <c r="U39" s="36">
        <v>1.0780313043119524E-6</v>
      </c>
      <c r="V39" s="36" t="s">
        <v>211</v>
      </c>
      <c r="W39" s="36">
        <f t="shared" si="5"/>
        <v>2.7867813968409437E-3</v>
      </c>
      <c r="X39" s="32">
        <f t="shared" si="6"/>
        <v>54.10532854520374</v>
      </c>
      <c r="Y39" s="32">
        <f t="shared" si="7"/>
        <v>51.88788642043712</v>
      </c>
      <c r="Z39" s="32">
        <f t="shared" si="8"/>
        <v>5.0189986111484834E-2</v>
      </c>
      <c r="AA39" s="32">
        <f t="shared" si="0"/>
        <v>1.0266730236196115</v>
      </c>
      <c r="AB39" s="32">
        <f t="shared" si="1"/>
        <v>0.24029470375319179</v>
      </c>
      <c r="AC39" s="32">
        <f t="shared" si="2"/>
        <v>0</v>
      </c>
      <c r="AD39" s="32">
        <f t="shared" si="9"/>
        <v>107.31037267912515</v>
      </c>
    </row>
    <row r="40" spans="2:30" ht="18.75" customHeight="1">
      <c r="B40" s="11">
        <v>43465</v>
      </c>
      <c r="C40" s="31">
        <v>51.811838968431218</v>
      </c>
      <c r="D40" s="31">
        <v>48.715918025741189</v>
      </c>
      <c r="E40" s="31">
        <v>4.9980549899401474</v>
      </c>
      <c r="F40" s="31">
        <v>0.90014559500000013</v>
      </c>
      <c r="G40" s="31">
        <v>0.28252078098883959</v>
      </c>
      <c r="H40" s="31" t="s">
        <v>211</v>
      </c>
      <c r="I40" s="31">
        <f t="shared" si="3"/>
        <v>101.71042337016124</v>
      </c>
      <c r="J40" s="35">
        <v>5.8731561094112622E-3</v>
      </c>
      <c r="K40" s="35">
        <v>1.9888730518398891E-3</v>
      </c>
      <c r="L40" s="35">
        <v>4.009976671409634E-4</v>
      </c>
      <c r="M40" s="39">
        <v>5.3576013416473156E-5</v>
      </c>
      <c r="N40" s="35">
        <v>9.4626660050364461E-5</v>
      </c>
      <c r="O40" s="35" t="s">
        <v>211</v>
      </c>
      <c r="P40" s="35">
        <f t="shared" si="4"/>
        <v>8.4112295018589512E-3</v>
      </c>
      <c r="Q40" s="35">
        <v>3.3267599850662292E-4</v>
      </c>
      <c r="R40" s="35">
        <v>2.2671971100576538E-3</v>
      </c>
      <c r="S40" s="35">
        <v>1.4612050864738023E-4</v>
      </c>
      <c r="T40" s="35">
        <v>1.4902139051291381E-5</v>
      </c>
      <c r="U40" s="35">
        <v>1.2908080768545561E-6</v>
      </c>
      <c r="V40" s="35" t="s">
        <v>211</v>
      </c>
      <c r="W40" s="35">
        <f t="shared" si="5"/>
        <v>2.7621865643398034E-3</v>
      </c>
      <c r="X40" s="31">
        <f t="shared" si="6"/>
        <v>52.057805318721471</v>
      </c>
      <c r="Y40" s="31">
        <f t="shared" si="7"/>
        <v>49.441264590834372</v>
      </c>
      <c r="Z40" s="31">
        <f t="shared" si="8"/>
        <v>5.3568853255443395E-2</v>
      </c>
      <c r="AA40" s="31">
        <f t="shared" si="0"/>
        <v>0.90592583277269678</v>
      </c>
      <c r="AB40" s="31">
        <f t="shared" si="1"/>
        <v>0.28527110829700136</v>
      </c>
      <c r="AC40" s="31">
        <f t="shared" si="2"/>
        <v>0</v>
      </c>
      <c r="AD40" s="31">
        <f t="shared" si="9"/>
        <v>102.74383570388098</v>
      </c>
    </row>
    <row r="41" spans="2:30" ht="14.25" customHeight="1">
      <c r="B41" s="9" t="s">
        <v>11</v>
      </c>
    </row>
    <row r="42" spans="2:30" ht="18.75" customHeight="1"/>
    <row r="43" spans="2:30" ht="18.75" customHeight="1"/>
    <row r="44" spans="2:30" ht="18.75" customHeight="1"/>
    <row r="45" spans="2:30" ht="18.75" customHeight="1"/>
    <row r="46" spans="2:30" ht="18.75" customHeight="1"/>
    <row r="47" spans="2:30" ht="18.75" customHeight="1"/>
    <row r="48" spans="2:30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2:D56"/>
  <sheetViews>
    <sheetView showGridLines="0" topLeftCell="A31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4" width="16.6640625" style="2" customWidth="1"/>
    <col min="5" max="16384" width="11.44140625" style="2"/>
  </cols>
  <sheetData>
    <row r="2" spans="2:4" ht="14.25" customHeight="1">
      <c r="B2" s="1"/>
    </row>
    <row r="3" spans="2:4" ht="22.5" customHeight="1">
      <c r="B3" s="3" t="s">
        <v>144</v>
      </c>
      <c r="C3" s="3"/>
      <c r="D3" s="3"/>
    </row>
    <row r="4" spans="2:4" s="15" customFormat="1" ht="18.75" customHeight="1">
      <c r="B4" s="13" t="s">
        <v>13</v>
      </c>
      <c r="C4" s="14" t="s">
        <v>21</v>
      </c>
      <c r="D4" s="14" t="s">
        <v>19</v>
      </c>
    </row>
    <row r="5" spans="2:4" s="15" customFormat="1" ht="18.75" customHeight="1">
      <c r="B5" s="16" t="s">
        <v>14</v>
      </c>
      <c r="C5" s="17" t="s">
        <v>134</v>
      </c>
      <c r="D5" s="17" t="s">
        <v>134</v>
      </c>
    </row>
    <row r="6" spans="2:4" s="15" customFormat="1" ht="18.75" customHeight="1">
      <c r="B6" s="13" t="s">
        <v>15</v>
      </c>
      <c r="C6" s="14" t="s">
        <v>143</v>
      </c>
      <c r="D6" s="14" t="s">
        <v>143</v>
      </c>
    </row>
    <row r="7" spans="2:4" s="15" customFormat="1" ht="18.75" customHeight="1">
      <c r="B7" s="16" t="s">
        <v>16</v>
      </c>
      <c r="C7" s="17"/>
      <c r="D7" s="17"/>
    </row>
    <row r="8" spans="2:4" s="15" customFormat="1" ht="18.75" customHeight="1">
      <c r="B8" s="13" t="s">
        <v>17</v>
      </c>
      <c r="C8" s="14"/>
      <c r="D8" s="14"/>
    </row>
    <row r="9" spans="2:4" s="15" customFormat="1" ht="18.75" customHeight="1">
      <c r="B9" s="13" t="s">
        <v>18</v>
      </c>
      <c r="C9" s="30" t="s">
        <v>22</v>
      </c>
      <c r="D9" s="30" t="s">
        <v>54</v>
      </c>
    </row>
    <row r="10" spans="2:4">
      <c r="B10" s="37"/>
      <c r="C10" s="5" t="s">
        <v>63</v>
      </c>
      <c r="D10" s="5" t="s">
        <v>46</v>
      </c>
    </row>
    <row r="11" spans="2:4">
      <c r="B11" s="4" t="s">
        <v>45</v>
      </c>
      <c r="C11" s="5" t="s">
        <v>142</v>
      </c>
      <c r="D11" s="5" t="s">
        <v>142</v>
      </c>
    </row>
    <row r="12" spans="2:4" ht="18.75" customHeight="1">
      <c r="B12" s="11">
        <v>33238</v>
      </c>
      <c r="C12" s="20">
        <v>2659.5812234073901</v>
      </c>
      <c r="D12" s="31">
        <v>0.19494730367576171</v>
      </c>
    </row>
    <row r="13" spans="2:4" ht="18.75" customHeight="1">
      <c r="B13" s="12">
        <v>33603</v>
      </c>
      <c r="C13" s="21">
        <v>1778.55343888574</v>
      </c>
      <c r="D13" s="32">
        <v>0.13036796707032475</v>
      </c>
    </row>
    <row r="14" spans="2:4" ht="18.75" customHeight="1">
      <c r="B14" s="11">
        <v>33969</v>
      </c>
      <c r="C14" s="20">
        <v>1355.3793633571499</v>
      </c>
      <c r="D14" s="31">
        <v>9.9349307334079096E-2</v>
      </c>
    </row>
    <row r="15" spans="2:4" ht="18.75" customHeight="1">
      <c r="B15" s="12">
        <v>34334</v>
      </c>
      <c r="C15" s="21">
        <v>908.42770644695099</v>
      </c>
      <c r="D15" s="32">
        <v>6.6587750882561511E-2</v>
      </c>
    </row>
    <row r="16" spans="2:4" ht="18.75" customHeight="1">
      <c r="B16" s="11">
        <v>34699</v>
      </c>
      <c r="C16" s="20">
        <v>611.451758606863</v>
      </c>
      <c r="D16" s="31">
        <v>4.4819413905883058E-2</v>
      </c>
    </row>
    <row r="17" spans="2:4" ht="18.75" customHeight="1">
      <c r="B17" s="12">
        <v>35064</v>
      </c>
      <c r="C17" s="21">
        <v>463.38696248628298</v>
      </c>
      <c r="D17" s="32">
        <v>3.3966264350244545E-2</v>
      </c>
    </row>
    <row r="18" spans="2:4" ht="18.75" customHeight="1">
      <c r="B18" s="11">
        <v>35430</v>
      </c>
      <c r="C18" s="20">
        <v>375.65142247057798</v>
      </c>
      <c r="D18" s="31">
        <v>2.7535249267093369E-2</v>
      </c>
    </row>
    <row r="19" spans="2:4" ht="18.75" customHeight="1">
      <c r="B19" s="12">
        <v>35795</v>
      </c>
      <c r="C19" s="21">
        <v>266.21941928566298</v>
      </c>
      <c r="D19" s="32">
        <v>1.95138834336391E-2</v>
      </c>
    </row>
    <row r="20" spans="2:4" ht="18.75" customHeight="1">
      <c r="B20" s="11">
        <v>36160</v>
      </c>
      <c r="C20" s="20">
        <v>203.58835965493199</v>
      </c>
      <c r="D20" s="31">
        <v>1.4923026762706515E-2</v>
      </c>
    </row>
    <row r="21" spans="2:4" ht="18.75" customHeight="1">
      <c r="B21" s="12">
        <v>36525</v>
      </c>
      <c r="C21" s="21">
        <v>110.384318506799</v>
      </c>
      <c r="D21" s="32">
        <v>8.0911705465483673E-3</v>
      </c>
    </row>
    <row r="22" spans="2:4" ht="18.75" customHeight="1">
      <c r="B22" s="11">
        <v>36891</v>
      </c>
      <c r="C22" s="20">
        <v>77.201390378179894</v>
      </c>
      <c r="D22" s="31">
        <v>5.6588619147205869E-3</v>
      </c>
    </row>
    <row r="23" spans="2:4" ht="18.75" customHeight="1">
      <c r="B23" s="12">
        <v>37256</v>
      </c>
      <c r="C23" s="21">
        <v>69.865508364387495</v>
      </c>
      <c r="D23" s="32">
        <v>5.1211417631096033E-3</v>
      </c>
    </row>
    <row r="24" spans="2:4" ht="18.75" customHeight="1">
      <c r="B24" s="11">
        <v>37621</v>
      </c>
      <c r="C24" s="20">
        <v>72.714322519027604</v>
      </c>
      <c r="D24" s="31">
        <v>5.3299598406447244E-3</v>
      </c>
    </row>
    <row r="25" spans="2:4" ht="18.75" customHeight="1">
      <c r="B25" s="12">
        <v>37986</v>
      </c>
      <c r="C25" s="21">
        <v>68.626360496237297</v>
      </c>
      <c r="D25" s="32">
        <v>5.030312224374194E-3</v>
      </c>
    </row>
    <row r="26" spans="2:4" ht="18.75" customHeight="1">
      <c r="B26" s="11">
        <v>38352</v>
      </c>
      <c r="C26" s="20">
        <v>71.160341876839198</v>
      </c>
      <c r="D26" s="31">
        <v>5.2160530595723132E-3</v>
      </c>
    </row>
    <row r="27" spans="2:4" ht="18.75" customHeight="1">
      <c r="B27" s="12">
        <v>38717</v>
      </c>
      <c r="C27" s="21">
        <v>74.735360007777601</v>
      </c>
      <c r="D27" s="32">
        <v>5.4781018885700986E-3</v>
      </c>
    </row>
    <row r="28" spans="2:4" ht="18.75" customHeight="1">
      <c r="B28" s="11">
        <v>39082</v>
      </c>
      <c r="C28" s="20">
        <v>73.8573218896789</v>
      </c>
      <c r="D28" s="31">
        <v>5.4137416945134638E-3</v>
      </c>
    </row>
    <row r="29" spans="2:4" ht="18.75" customHeight="1">
      <c r="B29" s="12">
        <v>39447</v>
      </c>
      <c r="C29" s="21">
        <v>76.755167940061099</v>
      </c>
      <c r="D29" s="32">
        <v>5.6261538100064795E-3</v>
      </c>
    </row>
    <row r="30" spans="2:4" ht="18.75" customHeight="1">
      <c r="B30" s="11">
        <v>39813</v>
      </c>
      <c r="C30" s="20">
        <v>78.315939752165093</v>
      </c>
      <c r="D30" s="31">
        <v>5.7405583838337024E-3</v>
      </c>
    </row>
    <row r="31" spans="2:4" ht="18.75" customHeight="1">
      <c r="B31" s="12">
        <v>40178</v>
      </c>
      <c r="C31" s="21">
        <v>84.666296669739793</v>
      </c>
      <c r="D31" s="32">
        <v>6.2060395458919271E-3</v>
      </c>
    </row>
    <row r="32" spans="2:4" ht="18.75" customHeight="1">
      <c r="B32" s="11">
        <v>40543</v>
      </c>
      <c r="C32" s="20">
        <v>80.414815901847305</v>
      </c>
      <c r="D32" s="31">
        <v>5.8944060056054072E-3</v>
      </c>
    </row>
    <row r="33" spans="2:4" ht="18.75" customHeight="1">
      <c r="B33" s="12">
        <v>40908</v>
      </c>
      <c r="C33" s="21">
        <v>79.144781441008007</v>
      </c>
      <c r="D33" s="32">
        <v>5.8013124796258879E-3</v>
      </c>
    </row>
    <row r="34" spans="2:4" ht="18.75" customHeight="1">
      <c r="B34" s="11">
        <v>41274</v>
      </c>
      <c r="C34" s="20">
        <v>75.288106372848105</v>
      </c>
      <c r="D34" s="31">
        <v>5.5186181971297668E-3</v>
      </c>
    </row>
    <row r="35" spans="2:4" ht="18.75" customHeight="1">
      <c r="B35" s="12">
        <v>41639</v>
      </c>
      <c r="C35" s="21">
        <v>77.1937980177497</v>
      </c>
      <c r="D35" s="32">
        <v>5.6583053947010537E-3</v>
      </c>
    </row>
    <row r="36" spans="2:4" ht="18.75" customHeight="1">
      <c r="B36" s="11">
        <v>42004</v>
      </c>
      <c r="C36" s="20">
        <v>77.780713032404293</v>
      </c>
      <c r="D36" s="31">
        <v>5.7013262652752346E-3</v>
      </c>
    </row>
    <row r="37" spans="2:4" ht="18.75" customHeight="1">
      <c r="B37" s="12">
        <v>42369</v>
      </c>
      <c r="C37" s="21">
        <v>77.760758449884193</v>
      </c>
      <c r="D37" s="32">
        <v>5.699863594376511E-3</v>
      </c>
    </row>
    <row r="38" spans="2:4" ht="18.75" customHeight="1">
      <c r="B38" s="11">
        <v>42735</v>
      </c>
      <c r="C38" s="20">
        <v>78.051240648264994</v>
      </c>
      <c r="D38" s="31">
        <v>5.7211559395178241E-3</v>
      </c>
    </row>
    <row r="39" spans="2:4" ht="18.75" customHeight="1">
      <c r="B39" s="12">
        <v>43100</v>
      </c>
      <c r="C39" s="21">
        <v>77.958872548726603</v>
      </c>
      <c r="D39" s="32">
        <v>5.7143853578216601E-3</v>
      </c>
    </row>
    <row r="40" spans="2:4" ht="18.75" customHeight="1">
      <c r="B40" s="11">
        <v>43465</v>
      </c>
      <c r="C40" s="20">
        <v>75.177611099469203</v>
      </c>
      <c r="D40" s="31">
        <v>5.5105188935910933E-3</v>
      </c>
    </row>
    <row r="41" spans="2:4" ht="14.25" customHeight="1">
      <c r="B41" s="9" t="s">
        <v>11</v>
      </c>
    </row>
    <row r="42" spans="2:4" ht="18.75" customHeight="1"/>
    <row r="43" spans="2:4" ht="18.75" customHeight="1"/>
    <row r="44" spans="2:4" ht="18.75" customHeight="1"/>
    <row r="45" spans="2:4" ht="18.75" customHeight="1"/>
    <row r="46" spans="2:4" ht="18.75" customHeight="1"/>
    <row r="47" spans="2:4" ht="18.75" customHeight="1"/>
    <row r="48" spans="2:4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B2:AP57"/>
  <sheetViews>
    <sheetView showGridLines="0" topLeftCell="W1" zoomScaleNormal="100" zoomScalePageLayoutView="150" workbookViewId="0">
      <selection activeCell="AP12" sqref="AP12"/>
    </sheetView>
  </sheetViews>
  <sheetFormatPr baseColWidth="10" defaultColWidth="11.44140625" defaultRowHeight="14.4"/>
  <cols>
    <col min="1" max="1" width="5.44140625" style="2" customWidth="1"/>
    <col min="2" max="22" width="16.6640625" style="2" customWidth="1"/>
    <col min="23" max="27" width="12.109375" style="2" bestFit="1" customWidth="1"/>
    <col min="28" max="28" width="12.109375" style="2" customWidth="1"/>
    <col min="29" max="32" width="12.109375" style="2" bestFit="1" customWidth="1"/>
    <col min="33" max="42" width="11.44140625" style="2"/>
    <col min="43" max="43" width="12.44140625" style="2" bestFit="1" customWidth="1"/>
    <col min="44" max="16384" width="11.44140625" style="2"/>
  </cols>
  <sheetData>
    <row r="2" spans="2:42" ht="14.25" customHeight="1">
      <c r="B2" s="1"/>
    </row>
    <row r="3" spans="2:42" ht="22.5" customHeight="1">
      <c r="B3" s="3" t="s">
        <v>152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/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/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/>
      <c r="AG4" s="14" t="s">
        <v>52</v>
      </c>
      <c r="AH4" s="28">
        <v>25</v>
      </c>
      <c r="AI4" s="14"/>
      <c r="AJ4" s="14"/>
      <c r="AK4" s="14"/>
      <c r="AL4" s="14"/>
      <c r="AM4" s="14"/>
      <c r="AN4" s="14"/>
      <c r="AO4" s="14"/>
      <c r="AP4" s="14"/>
    </row>
    <row r="5" spans="2:42" s="15" customFormat="1" ht="18.75" customHeight="1">
      <c r="B5" s="16" t="s">
        <v>14</v>
      </c>
      <c r="C5" s="17" t="s">
        <v>150</v>
      </c>
      <c r="D5" s="17" t="s">
        <v>150</v>
      </c>
      <c r="E5" s="17" t="s">
        <v>150</v>
      </c>
      <c r="F5" s="17" t="s">
        <v>150</v>
      </c>
      <c r="G5" s="17" t="s">
        <v>150</v>
      </c>
      <c r="H5" s="17" t="s">
        <v>150</v>
      </c>
      <c r="I5" s="17" t="s">
        <v>150</v>
      </c>
      <c r="J5" s="17" t="s">
        <v>150</v>
      </c>
      <c r="K5" s="17" t="s">
        <v>150</v>
      </c>
      <c r="L5" s="17"/>
      <c r="M5" s="17" t="s">
        <v>150</v>
      </c>
      <c r="N5" s="17" t="s">
        <v>150</v>
      </c>
      <c r="O5" s="17" t="s">
        <v>150</v>
      </c>
      <c r="P5" s="17" t="s">
        <v>150</v>
      </c>
      <c r="Q5" s="17" t="s">
        <v>150</v>
      </c>
      <c r="R5" s="17" t="s">
        <v>150</v>
      </c>
      <c r="S5" s="17" t="s">
        <v>150</v>
      </c>
      <c r="T5" s="17" t="s">
        <v>150</v>
      </c>
      <c r="U5" s="17" t="s">
        <v>150</v>
      </c>
      <c r="V5" s="17"/>
      <c r="W5" s="17" t="s">
        <v>150</v>
      </c>
      <c r="X5" s="17" t="s">
        <v>150</v>
      </c>
      <c r="Y5" s="17" t="s">
        <v>150</v>
      </c>
      <c r="Z5" s="17" t="s">
        <v>150</v>
      </c>
      <c r="AA5" s="17" t="s">
        <v>150</v>
      </c>
      <c r="AB5" s="17" t="s">
        <v>150</v>
      </c>
      <c r="AC5" s="17" t="s">
        <v>150</v>
      </c>
      <c r="AD5" s="17" t="s">
        <v>150</v>
      </c>
      <c r="AE5" s="17" t="s">
        <v>150</v>
      </c>
      <c r="AF5" s="17"/>
      <c r="AG5" s="17" t="s">
        <v>53</v>
      </c>
      <c r="AH5" s="29">
        <v>298</v>
      </c>
      <c r="AI5" s="17"/>
      <c r="AJ5" s="17"/>
      <c r="AK5" s="17"/>
      <c r="AL5" s="17"/>
      <c r="AM5" s="17"/>
      <c r="AN5" s="17"/>
      <c r="AO5" s="17"/>
      <c r="AP5" s="17"/>
    </row>
    <row r="6" spans="2:42" s="15" customFormat="1" ht="18.75" customHeight="1">
      <c r="B6" s="13" t="s">
        <v>15</v>
      </c>
      <c r="C6" s="14" t="s">
        <v>101</v>
      </c>
      <c r="D6" s="14" t="s">
        <v>102</v>
      </c>
      <c r="E6" s="14" t="s">
        <v>88</v>
      </c>
      <c r="F6" s="14" t="s">
        <v>96</v>
      </c>
      <c r="G6" s="14" t="s">
        <v>103</v>
      </c>
      <c r="H6" s="14" t="s">
        <v>209</v>
      </c>
      <c r="I6" s="14" t="s">
        <v>208</v>
      </c>
      <c r="J6" s="14" t="s">
        <v>91</v>
      </c>
      <c r="K6" s="14" t="s">
        <v>104</v>
      </c>
      <c r="L6" s="14"/>
      <c r="M6" s="14" t="s">
        <v>101</v>
      </c>
      <c r="N6" s="14" t="s">
        <v>102</v>
      </c>
      <c r="O6" s="14" t="s">
        <v>88</v>
      </c>
      <c r="P6" s="14" t="s">
        <v>96</v>
      </c>
      <c r="Q6" s="14" t="s">
        <v>103</v>
      </c>
      <c r="R6" s="14" t="s">
        <v>80</v>
      </c>
      <c r="S6" s="14" t="s">
        <v>81</v>
      </c>
      <c r="T6" s="14" t="s">
        <v>91</v>
      </c>
      <c r="U6" s="14" t="s">
        <v>104</v>
      </c>
      <c r="V6" s="14"/>
      <c r="W6" s="14" t="s">
        <v>101</v>
      </c>
      <c r="X6" s="14" t="s">
        <v>102</v>
      </c>
      <c r="Y6" s="14" t="s">
        <v>88</v>
      </c>
      <c r="Z6" s="14" t="s">
        <v>96</v>
      </c>
      <c r="AA6" s="14" t="s">
        <v>103</v>
      </c>
      <c r="AB6" s="14" t="s">
        <v>80</v>
      </c>
      <c r="AC6" s="14" t="s">
        <v>81</v>
      </c>
      <c r="AD6" s="14" t="s">
        <v>91</v>
      </c>
      <c r="AE6" s="14" t="s">
        <v>104</v>
      </c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 t="s">
        <v>32</v>
      </c>
      <c r="L7" s="17"/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/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2:42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 t="s">
        <v>55</v>
      </c>
      <c r="AP9" s="30" t="s">
        <v>55</v>
      </c>
    </row>
    <row r="10" spans="2:42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4" t="s">
        <v>47</v>
      </c>
      <c r="N10" s="24" t="s">
        <v>47</v>
      </c>
      <c r="O10" s="24" t="s">
        <v>47</v>
      </c>
      <c r="P10" s="24" t="s">
        <v>46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 t="s">
        <v>49</v>
      </c>
      <c r="AP10" s="5" t="s">
        <v>49</v>
      </c>
    </row>
    <row r="11" spans="2:42" ht="48">
      <c r="B11" s="4" t="s">
        <v>45</v>
      </c>
      <c r="C11" s="22" t="s">
        <v>23</v>
      </c>
      <c r="D11" s="23" t="s">
        <v>24</v>
      </c>
      <c r="E11" s="22" t="s">
        <v>89</v>
      </c>
      <c r="F11" s="22" t="s">
        <v>95</v>
      </c>
      <c r="G11" s="22" t="s">
        <v>26</v>
      </c>
      <c r="H11" s="22" t="s">
        <v>77</v>
      </c>
      <c r="I11" s="22" t="s">
        <v>78</v>
      </c>
      <c r="J11" s="22" t="s">
        <v>90</v>
      </c>
      <c r="K11" s="22" t="s">
        <v>30</v>
      </c>
      <c r="L11" s="22" t="s">
        <v>44</v>
      </c>
      <c r="M11" s="24" t="s">
        <v>23</v>
      </c>
      <c r="N11" s="58" t="s">
        <v>24</v>
      </c>
      <c r="O11" s="24" t="s">
        <v>89</v>
      </c>
      <c r="P11" s="24" t="s">
        <v>95</v>
      </c>
      <c r="Q11" s="24" t="s">
        <v>26</v>
      </c>
      <c r="R11" s="24" t="s">
        <v>77</v>
      </c>
      <c r="S11" s="24" t="s">
        <v>78</v>
      </c>
      <c r="T11" s="24" t="s">
        <v>90</v>
      </c>
      <c r="U11" s="24" t="s">
        <v>30</v>
      </c>
      <c r="V11" s="24" t="s">
        <v>31</v>
      </c>
      <c r="W11" s="26" t="s">
        <v>23</v>
      </c>
      <c r="X11" s="27" t="s">
        <v>24</v>
      </c>
      <c r="Y11" s="26" t="s">
        <v>89</v>
      </c>
      <c r="Z11" s="26" t="s">
        <v>95</v>
      </c>
      <c r="AA11" s="26" t="s">
        <v>26</v>
      </c>
      <c r="AB11" s="26" t="s">
        <v>77</v>
      </c>
      <c r="AC11" s="26" t="s">
        <v>78</v>
      </c>
      <c r="AD11" s="26" t="s">
        <v>90</v>
      </c>
      <c r="AE11" s="26" t="s">
        <v>30</v>
      </c>
      <c r="AF11" s="26" t="s">
        <v>31</v>
      </c>
      <c r="AG11" s="5" t="s">
        <v>23</v>
      </c>
      <c r="AH11" s="57" t="s">
        <v>24</v>
      </c>
      <c r="AI11" s="5" t="s">
        <v>89</v>
      </c>
      <c r="AJ11" s="5" t="s">
        <v>95</v>
      </c>
      <c r="AK11" s="5" t="s">
        <v>26</v>
      </c>
      <c r="AL11" s="5" t="s">
        <v>77</v>
      </c>
      <c r="AM11" s="5" t="s">
        <v>78</v>
      </c>
      <c r="AN11" s="5" t="s">
        <v>90</v>
      </c>
      <c r="AO11" s="5" t="s">
        <v>58</v>
      </c>
      <c r="AP11" s="5" t="s">
        <v>57</v>
      </c>
    </row>
    <row r="12" spans="2:42" ht="18.75" customHeight="1">
      <c r="B12" s="11">
        <v>33238</v>
      </c>
      <c r="C12" s="31">
        <v>2.6836218948000004</v>
      </c>
      <c r="D12" s="31">
        <v>0.17733034227285702</v>
      </c>
      <c r="E12" s="31">
        <v>1.613623228251579</v>
      </c>
      <c r="F12" s="31">
        <v>0.75673623787840039</v>
      </c>
      <c r="G12" s="31">
        <v>0.48264974096747065</v>
      </c>
      <c r="H12" s="31">
        <v>0.22601337050644807</v>
      </c>
      <c r="I12" s="31">
        <v>4.2579205068950872</v>
      </c>
      <c r="J12" s="31">
        <v>7.2194373933577416E-2</v>
      </c>
      <c r="K12" s="31">
        <v>0.97339556400000005</v>
      </c>
      <c r="L12" s="31">
        <f>SUM(C12:J12)</f>
        <v>10.270089695505419</v>
      </c>
      <c r="M12" s="35">
        <v>6.9001500000000007E-3</v>
      </c>
      <c r="N12" s="35">
        <v>1.7073394635659683E-4</v>
      </c>
      <c r="O12" s="35">
        <v>4.3389654910877583E-7</v>
      </c>
      <c r="P12" s="51">
        <v>1.9696441515587689E-7</v>
      </c>
      <c r="Q12" s="35">
        <v>1.0227757818465737E-6</v>
      </c>
      <c r="R12" s="35">
        <v>1.2850833318343471E-3</v>
      </c>
      <c r="S12" s="35">
        <v>3.6057663812498106E-4</v>
      </c>
      <c r="T12" s="35">
        <v>1.4446802930140674E-7</v>
      </c>
      <c r="U12" s="35">
        <v>8.8254900000000005E-4</v>
      </c>
      <c r="V12" s="35">
        <f t="shared" ref="V12:V41" si="0">SUM(M12:U12)</f>
        <v>9.600891021091339E-3</v>
      </c>
      <c r="W12" s="35">
        <v>1.241208E-5</v>
      </c>
      <c r="X12" s="35">
        <v>9.623231634508472E-6</v>
      </c>
      <c r="Y12" s="35">
        <v>1.2207903375045723E-5</v>
      </c>
      <c r="Z12" s="35">
        <v>5.3820620342863673E-6</v>
      </c>
      <c r="AA12" s="35">
        <v>2.8972208392441766E-6</v>
      </c>
      <c r="AB12" s="35">
        <v>1.1656084564023541E-6</v>
      </c>
      <c r="AC12" s="35">
        <v>1.5441776206023806E-4</v>
      </c>
      <c r="AD12" s="35">
        <v>3.7441330740367918E-7</v>
      </c>
      <c r="AE12" s="35">
        <v>9.2162100000000007E-6</v>
      </c>
      <c r="AF12" s="35">
        <f t="shared" ref="AF12:AF41" si="1">SUM(W12:AE12)</f>
        <v>2.0769649170712881E-4</v>
      </c>
      <c r="AG12" s="31">
        <f t="shared" ref="AG12:AG41" si="2">SUM(C12,M12*$AH$4,W12*$AH$5)</f>
        <v>2.8598244446400005</v>
      </c>
      <c r="AH12" s="31">
        <f t="shared" ref="AH12:AH41" si="3">SUM(D12,N12*$AH$4,X12*$AH$5)</f>
        <v>0.18446641395885546</v>
      </c>
      <c r="AI12" s="31">
        <f t="shared" ref="AI12:AI41" si="4">SUM(E12,O12*$AH$4,Y12*$AH$5)</f>
        <v>1.6172720308710704</v>
      </c>
      <c r="AJ12" s="31">
        <f t="shared" ref="AJ12:AJ41" si="5">SUM(F12,P12*$AH$4,Z12*$AH$5)</f>
        <v>0.75834501647499664</v>
      </c>
      <c r="AK12" s="31">
        <f t="shared" ref="AK12:AK41" si="6">SUM(G12,Q12*$AH$4,AA12*$AH$5)</f>
        <v>0.4835386821721116</v>
      </c>
      <c r="AL12" s="31">
        <f t="shared" ref="AL12:AL41" si="7">SUM(H12,R12*$AH$4,AB12*$AH$5)</f>
        <v>0.25848780512231467</v>
      </c>
      <c r="AM12" s="31">
        <f t="shared" ref="AM12:AM41" si="8">SUM(I12,S12*$AH$4,AC12*$AH$5)</f>
        <v>4.3129514159421634</v>
      </c>
      <c r="AN12" s="31">
        <f t="shared" ref="AN12:AN41" si="9">SUM(J12,T12*$AH$4,AD12*$AH$5)</f>
        <v>7.2309560799916253E-2</v>
      </c>
      <c r="AO12" s="31">
        <f t="shared" ref="AO12:AO41" si="10">SUM(U12*$AH$4,AE12*$AH$5)</f>
        <v>2.4810155580000003E-2</v>
      </c>
      <c r="AP12" s="31">
        <f t="shared" ref="AP12:AP41" si="11">SUM(AG12:AO12)</f>
        <v>10.57200552556143</v>
      </c>
    </row>
    <row r="13" spans="2:42" ht="18.75" customHeight="1">
      <c r="B13" s="12">
        <v>33603</v>
      </c>
      <c r="C13" s="32">
        <v>0.59835260938306922</v>
      </c>
      <c r="D13" s="32">
        <v>0.1940433276537748</v>
      </c>
      <c r="E13" s="32">
        <v>2.0979765831510226</v>
      </c>
      <c r="F13" s="32">
        <v>0.571073635741282</v>
      </c>
      <c r="G13" s="32">
        <v>0.55743136651354874</v>
      </c>
      <c r="H13" s="32">
        <v>0.16304675054948506</v>
      </c>
      <c r="I13" s="32">
        <v>4.2221769475663065</v>
      </c>
      <c r="J13" s="32">
        <v>8.1769865598897415E-2</v>
      </c>
      <c r="K13" s="32">
        <v>0.97339556400000005</v>
      </c>
      <c r="L13" s="32">
        <f t="shared" ref="L13:L41" si="12">SUM(C13:J13)</f>
        <v>8.4858710861573865</v>
      </c>
      <c r="M13" s="36">
        <v>1.5396473891517537E-3</v>
      </c>
      <c r="N13" s="36">
        <v>1.8682523627862045E-4</v>
      </c>
      <c r="O13" s="36">
        <v>5.2544444197123714E-7</v>
      </c>
      <c r="P13" s="52">
        <v>1.4831782068714929E-7</v>
      </c>
      <c r="Q13" s="36">
        <v>1.1821509399376031E-6</v>
      </c>
      <c r="R13" s="36">
        <v>8.7390633759790756E-4</v>
      </c>
      <c r="S13" s="36">
        <v>3.5486860394310445E-4</v>
      </c>
      <c r="T13" s="36">
        <v>1.6262597667406925E-7</v>
      </c>
      <c r="U13" s="36">
        <v>8.8254900000000005E-4</v>
      </c>
      <c r="V13" s="36">
        <f t="shared" si="0"/>
        <v>3.8398151061506559E-3</v>
      </c>
      <c r="W13" s="36">
        <v>2.9467527531963964E-6</v>
      </c>
      <c r="X13" s="36">
        <v>1.0530199542895258E-5</v>
      </c>
      <c r="Y13" s="36">
        <v>1.587228974013203E-5</v>
      </c>
      <c r="Z13" s="36">
        <v>4.0696477554790053E-6</v>
      </c>
      <c r="AA13" s="36">
        <v>3.344120544574727E-6</v>
      </c>
      <c r="AB13" s="36">
        <v>8.8122404459825906E-7</v>
      </c>
      <c r="AC13" s="36">
        <v>1.5331996803573755E-4</v>
      </c>
      <c r="AD13" s="36">
        <v>4.2408456602908178E-7</v>
      </c>
      <c r="AE13" s="36">
        <v>9.2162100000000007E-6</v>
      </c>
      <c r="AF13" s="36">
        <f t="shared" si="1"/>
        <v>2.0060449698264227E-4</v>
      </c>
      <c r="AG13" s="32">
        <f t="shared" si="2"/>
        <v>0.63772192643231562</v>
      </c>
      <c r="AH13" s="32">
        <f t="shared" si="3"/>
        <v>0.2018519580245231</v>
      </c>
      <c r="AI13" s="32">
        <f t="shared" si="4"/>
        <v>2.1027196616046311</v>
      </c>
      <c r="AJ13" s="32">
        <f t="shared" si="5"/>
        <v>0.57229009871793191</v>
      </c>
      <c r="AK13" s="32">
        <f t="shared" si="6"/>
        <v>0.55845746820933051</v>
      </c>
      <c r="AL13" s="32">
        <f t="shared" si="7"/>
        <v>0.18515701375472302</v>
      </c>
      <c r="AM13" s="32">
        <f t="shared" si="8"/>
        <v>4.2767380131395338</v>
      </c>
      <c r="AN13" s="32">
        <f t="shared" si="9"/>
        <v>8.1900308448990933E-2</v>
      </c>
      <c r="AO13" s="32">
        <f t="shared" si="10"/>
        <v>2.4810155580000003E-2</v>
      </c>
      <c r="AP13" s="32">
        <f t="shared" si="11"/>
        <v>8.6416466039119815</v>
      </c>
    </row>
    <row r="14" spans="2:42" ht="18.75" customHeight="1">
      <c r="B14" s="11">
        <v>33969</v>
      </c>
      <c r="C14" s="31">
        <v>0.30482573711719707</v>
      </c>
      <c r="D14" s="31">
        <v>0.11884049635163244</v>
      </c>
      <c r="E14" s="31">
        <v>2.1133506872074399</v>
      </c>
      <c r="F14" s="31">
        <v>0.51864598779495508</v>
      </c>
      <c r="G14" s="31">
        <v>0.56170419221382428</v>
      </c>
      <c r="H14" s="31">
        <v>0.1287320078969266</v>
      </c>
      <c r="I14" s="31">
        <v>3.3400070817646821</v>
      </c>
      <c r="J14" s="31">
        <v>7.5568191688505065E-2</v>
      </c>
      <c r="K14" s="31">
        <v>0.97339556400000005</v>
      </c>
      <c r="L14" s="31">
        <f t="shared" si="12"/>
        <v>7.1616743820351614</v>
      </c>
      <c r="M14" s="35">
        <v>7.8895813637034945E-4</v>
      </c>
      <c r="N14" s="35">
        <v>1.1441982612242808E-4</v>
      </c>
      <c r="O14" s="35">
        <v>5.1957505276193842E-7</v>
      </c>
      <c r="P14" s="51">
        <v>1.3327856885466933E-7</v>
      </c>
      <c r="Q14" s="35">
        <v>1.1905243980133385E-6</v>
      </c>
      <c r="R14" s="35">
        <v>6.4422469376504345E-4</v>
      </c>
      <c r="S14" s="35">
        <v>2.7508800559068123E-4</v>
      </c>
      <c r="T14" s="35">
        <v>1.5098769969414148E-7</v>
      </c>
      <c r="U14" s="35">
        <v>8.8254900000000005E-4</v>
      </c>
      <c r="V14" s="35">
        <f t="shared" si="0"/>
        <v>2.7072340275678267E-3</v>
      </c>
      <c r="W14" s="35">
        <v>1.5099980533769332E-6</v>
      </c>
      <c r="X14" s="35">
        <v>6.4491480098314067E-6</v>
      </c>
      <c r="Y14" s="35">
        <v>1.598860287538728E-5</v>
      </c>
      <c r="Z14" s="35">
        <v>3.7003822315543439E-6</v>
      </c>
      <c r="AA14" s="35">
        <v>3.3676850512551365E-6</v>
      </c>
      <c r="AB14" s="35">
        <v>7.3041350468197184E-7</v>
      </c>
      <c r="AC14" s="35">
        <v>1.2189465996098267E-4</v>
      </c>
      <c r="AD14" s="35">
        <v>3.9200262992294756E-7</v>
      </c>
      <c r="AE14" s="35">
        <v>9.2162100000000007E-6</v>
      </c>
      <c r="AF14" s="35">
        <f t="shared" si="1"/>
        <v>1.6324910231699268E-4</v>
      </c>
      <c r="AG14" s="31">
        <f t="shared" si="2"/>
        <v>0.32499966994636215</v>
      </c>
      <c r="AH14" s="31">
        <f t="shared" si="3"/>
        <v>0.1236228381116229</v>
      </c>
      <c r="AI14" s="31">
        <f t="shared" si="4"/>
        <v>2.1181282802406245</v>
      </c>
      <c r="AJ14" s="31">
        <f t="shared" si="5"/>
        <v>0.51975203366417966</v>
      </c>
      <c r="AK14" s="31">
        <f t="shared" si="6"/>
        <v>0.56273752546904865</v>
      </c>
      <c r="AL14" s="31">
        <f t="shared" si="7"/>
        <v>0.14505528846544791</v>
      </c>
      <c r="AM14" s="31">
        <f t="shared" si="8"/>
        <v>3.3832088905728224</v>
      </c>
      <c r="AN14" s="31">
        <f t="shared" si="9"/>
        <v>7.568878316471446E-2</v>
      </c>
      <c r="AO14" s="31">
        <f t="shared" si="10"/>
        <v>2.4810155580000003E-2</v>
      </c>
      <c r="AP14" s="31">
        <f t="shared" si="11"/>
        <v>7.2780034652148222</v>
      </c>
    </row>
    <row r="15" spans="2:42" ht="18.75" customHeight="1">
      <c r="B15" s="12">
        <v>34334</v>
      </c>
      <c r="C15" s="32">
        <v>0.26866398307719691</v>
      </c>
      <c r="D15" s="32">
        <v>0.15060780473622815</v>
      </c>
      <c r="E15" s="32">
        <v>2.0483436787878273</v>
      </c>
      <c r="F15" s="32">
        <v>0.8436112674012447</v>
      </c>
      <c r="G15" s="32">
        <v>0.59051430721882758</v>
      </c>
      <c r="H15" s="32">
        <v>0.12522849141526915</v>
      </c>
      <c r="I15" s="32">
        <v>3.4781718374275865</v>
      </c>
      <c r="J15" s="32">
        <v>8.1916280390045726E-2</v>
      </c>
      <c r="K15" s="32">
        <v>0.97339556400000005</v>
      </c>
      <c r="L15" s="32">
        <f t="shared" si="12"/>
        <v>7.5870576504542262</v>
      </c>
      <c r="M15" s="36">
        <v>6.9245033436597517E-4</v>
      </c>
      <c r="N15" s="36">
        <v>1.4500544309080639E-4</v>
      </c>
      <c r="O15" s="36">
        <v>4.9432284587926958E-7</v>
      </c>
      <c r="P15" s="52">
        <v>2.1366527731564021E-7</v>
      </c>
      <c r="Q15" s="36">
        <v>1.2539664509207687E-6</v>
      </c>
      <c r="R15" s="36">
        <v>6.2669456537573106E-4</v>
      </c>
      <c r="S15" s="36">
        <v>2.7981919095546758E-4</v>
      </c>
      <c r="T15" s="36">
        <v>1.644705388209211E-7</v>
      </c>
      <c r="U15" s="36">
        <v>8.8254900000000005E-4</v>
      </c>
      <c r="V15" s="36">
        <f t="shared" si="0"/>
        <v>2.6286449589009169E-3</v>
      </c>
      <c r="W15" s="36">
        <v>1.3252904162484083E-6</v>
      </c>
      <c r="X15" s="36">
        <v>8.1730727655815677E-6</v>
      </c>
      <c r="Y15" s="36">
        <v>1.5496790868970324E-5</v>
      </c>
      <c r="Z15" s="36">
        <v>5.978617426243401E-6</v>
      </c>
      <c r="AA15" s="36">
        <v>3.5422552394210617E-6</v>
      </c>
      <c r="AB15" s="36">
        <v>7.1053806654763383E-7</v>
      </c>
      <c r="AC15" s="36">
        <v>1.2674310890199676E-4</v>
      </c>
      <c r="AD15" s="36">
        <v>4.2607032346845799E-7</v>
      </c>
      <c r="AE15" s="36">
        <v>9.2162100000000007E-6</v>
      </c>
      <c r="AF15" s="36">
        <f t="shared" si="1"/>
        <v>1.7161195400847761E-4</v>
      </c>
      <c r="AG15" s="32">
        <f t="shared" si="2"/>
        <v>0.28637017798038833</v>
      </c>
      <c r="AH15" s="32">
        <f t="shared" si="3"/>
        <v>0.15666851649764163</v>
      </c>
      <c r="AI15" s="32">
        <f t="shared" si="4"/>
        <v>2.0529740805379273</v>
      </c>
      <c r="AJ15" s="32">
        <f t="shared" si="5"/>
        <v>0.8453982370261981</v>
      </c>
      <c r="AK15" s="32">
        <f t="shared" si="6"/>
        <v>0.59160124844144801</v>
      </c>
      <c r="AL15" s="32">
        <f t="shared" si="7"/>
        <v>0.14110759589349364</v>
      </c>
      <c r="AM15" s="32">
        <f t="shared" si="8"/>
        <v>3.5229367636542683</v>
      </c>
      <c r="AN15" s="32">
        <f t="shared" si="9"/>
        <v>8.2047361109909844E-2</v>
      </c>
      <c r="AO15" s="32">
        <f t="shared" si="10"/>
        <v>2.4810155580000003E-2</v>
      </c>
      <c r="AP15" s="32">
        <f t="shared" si="11"/>
        <v>7.7039141367212753</v>
      </c>
    </row>
    <row r="16" spans="2:42" ht="18.75" customHeight="1">
      <c r="B16" s="11">
        <v>34699</v>
      </c>
      <c r="C16" s="31">
        <v>3.322846799999999E-2</v>
      </c>
      <c r="D16" s="31">
        <v>0.1526725188000001</v>
      </c>
      <c r="E16" s="31">
        <v>2.0034993399999972</v>
      </c>
      <c r="F16" s="31">
        <v>0.92412180058784543</v>
      </c>
      <c r="G16" s="31">
        <v>0.64348694839999998</v>
      </c>
      <c r="H16" s="31">
        <v>0.13736921554864284</v>
      </c>
      <c r="I16" s="31">
        <v>3.3988354402796475</v>
      </c>
      <c r="J16" s="31">
        <v>3.5929245000000005E-2</v>
      </c>
      <c r="K16" s="31">
        <v>0.97339556400000005</v>
      </c>
      <c r="L16" s="31">
        <f t="shared" si="12"/>
        <v>7.3291429766161329</v>
      </c>
      <c r="M16" s="35">
        <v>8.4813565083579731E-5</v>
      </c>
      <c r="N16" s="35">
        <v>1.4699335320076003E-4</v>
      </c>
      <c r="O16" s="35">
        <v>4.7051999999999932E-7</v>
      </c>
      <c r="P16" s="51">
        <v>2.3351862407104065E-7</v>
      </c>
      <c r="Q16" s="35">
        <v>1.369416607108874E-6</v>
      </c>
      <c r="R16" s="35">
        <v>6.8733427265751359E-4</v>
      </c>
      <c r="S16" s="35">
        <v>2.6747188061810136E-4</v>
      </c>
      <c r="T16" s="35">
        <v>7.2129999999999998E-8</v>
      </c>
      <c r="U16" s="35">
        <v>8.8254900000000005E-4</v>
      </c>
      <c r="V16" s="35">
        <f t="shared" si="0"/>
        <v>2.0713076567911346E-3</v>
      </c>
      <c r="W16" s="35">
        <v>1.6232587291050627E-7</v>
      </c>
      <c r="X16" s="35">
        <v>8.2851191386953821E-6</v>
      </c>
      <c r="Y16" s="35">
        <v>1.5157519999999983E-5</v>
      </c>
      <c r="Z16" s="35">
        <v>6.542573987458978E-6</v>
      </c>
      <c r="AA16" s="35">
        <v>3.8611814769817634E-6</v>
      </c>
      <c r="AB16" s="35">
        <v>7.7929052474842109E-7</v>
      </c>
      <c r="AC16" s="35">
        <v>1.2450619557214729E-4</v>
      </c>
      <c r="AD16" s="35">
        <v>1.8700000000000002E-7</v>
      </c>
      <c r="AE16" s="35">
        <v>9.2162100000000007E-6</v>
      </c>
      <c r="AF16" s="35">
        <f t="shared" si="1"/>
        <v>1.6869741657294231E-4</v>
      </c>
      <c r="AG16" s="31">
        <f t="shared" si="2"/>
        <v>3.5397180237216809E-2</v>
      </c>
      <c r="AH16" s="31">
        <f t="shared" si="3"/>
        <v>0.15881631813335034</v>
      </c>
      <c r="AI16" s="31">
        <f t="shared" si="4"/>
        <v>2.0080280439599969</v>
      </c>
      <c r="AJ16" s="31">
        <f t="shared" si="5"/>
        <v>0.92607732560171008</v>
      </c>
      <c r="AK16" s="31">
        <f t="shared" si="6"/>
        <v>0.6446718158953183</v>
      </c>
      <c r="AL16" s="31">
        <f t="shared" si="7"/>
        <v>0.15478480094145572</v>
      </c>
      <c r="AM16" s="31">
        <f t="shared" si="8"/>
        <v>3.4426250835755998</v>
      </c>
      <c r="AN16" s="31">
        <f t="shared" si="9"/>
        <v>3.5986774250000006E-2</v>
      </c>
      <c r="AO16" s="31">
        <f t="shared" si="10"/>
        <v>2.4810155580000003E-2</v>
      </c>
      <c r="AP16" s="31">
        <f t="shared" si="11"/>
        <v>7.4311974981746483</v>
      </c>
    </row>
    <row r="17" spans="2:42" ht="18.75" customHeight="1">
      <c r="B17" s="12">
        <v>35064</v>
      </c>
      <c r="C17" s="32">
        <v>3.3757013130948164E-2</v>
      </c>
      <c r="D17" s="32">
        <v>0.15264255054806961</v>
      </c>
      <c r="E17" s="32">
        <v>2.3066309512474814</v>
      </c>
      <c r="F17" s="32">
        <v>0.83199241081538533</v>
      </c>
      <c r="G17" s="32">
        <v>0.65086476161187778</v>
      </c>
      <c r="H17" s="32">
        <v>0.21956237846538415</v>
      </c>
      <c r="I17" s="32">
        <v>3.5187684263186281</v>
      </c>
      <c r="J17" s="32">
        <v>2.0337482188648698E-2</v>
      </c>
      <c r="K17" s="32">
        <v>0.97349767200000004</v>
      </c>
      <c r="L17" s="32">
        <f t="shared" si="12"/>
        <v>7.7345559743264234</v>
      </c>
      <c r="M17" s="36">
        <v>8.4882131810240773E-5</v>
      </c>
      <c r="N17" s="36">
        <v>1.4253313456573445E-4</v>
      </c>
      <c r="O17" s="36">
        <v>6.2324532592474495E-7</v>
      </c>
      <c r="P17" s="52">
        <v>2.2032051764138002E-7</v>
      </c>
      <c r="Q17" s="36">
        <v>1.3726351544054739E-6</v>
      </c>
      <c r="R17" s="36">
        <v>1.0985082159024795E-3</v>
      </c>
      <c r="S17" s="36">
        <v>2.718146638090559E-4</v>
      </c>
      <c r="T17" s="36">
        <v>4.0467088058792308E-8</v>
      </c>
      <c r="U17" s="36">
        <v>8.8027200000000009E-4</v>
      </c>
      <c r="V17" s="36">
        <f t="shared" si="0"/>
        <v>2.4802668141735412E-3</v>
      </c>
      <c r="W17" s="36">
        <v>1.6245589387793281E-7</v>
      </c>
      <c r="X17" s="36">
        <v>7.7322273348476459E-6</v>
      </c>
      <c r="Y17" s="36">
        <v>1.7450869125892861E-5</v>
      </c>
      <c r="Z17" s="36">
        <v>5.8944283593566169E-6</v>
      </c>
      <c r="AA17" s="36">
        <v>4.0346079220415334E-6</v>
      </c>
      <c r="AB17" s="36">
        <v>1.2454741278041903E-6</v>
      </c>
      <c r="AC17" s="36">
        <v>1.2944229784357902E-4</v>
      </c>
      <c r="AD17" s="36">
        <v>1.0583699953837989E-7</v>
      </c>
      <c r="AE17" s="36">
        <v>9.4386600000000005E-6</v>
      </c>
      <c r="AF17" s="36">
        <f t="shared" si="1"/>
        <v>1.7550685760693821E-4</v>
      </c>
      <c r="AG17" s="32">
        <f t="shared" si="2"/>
        <v>3.5927478282579806E-2</v>
      </c>
      <c r="AH17" s="32">
        <f t="shared" si="3"/>
        <v>0.15851008265799757</v>
      </c>
      <c r="AI17" s="32">
        <f t="shared" si="4"/>
        <v>2.3118468913801458</v>
      </c>
      <c r="AJ17" s="32">
        <f t="shared" si="5"/>
        <v>0.83375445847941465</v>
      </c>
      <c r="AK17" s="32">
        <f t="shared" si="6"/>
        <v>0.6521013906515063</v>
      </c>
      <c r="AL17" s="32">
        <f t="shared" si="7"/>
        <v>0.24739623515303177</v>
      </c>
      <c r="AM17" s="32">
        <f t="shared" si="8"/>
        <v>3.5641375976712411</v>
      </c>
      <c r="AN17" s="32">
        <f t="shared" si="9"/>
        <v>2.0370033291712605E-2</v>
      </c>
      <c r="AO17" s="32">
        <f t="shared" si="10"/>
        <v>2.4819520680000005E-2</v>
      </c>
      <c r="AP17" s="32">
        <f t="shared" si="11"/>
        <v>7.8488636882476293</v>
      </c>
    </row>
    <row r="18" spans="2:42" ht="18.75" customHeight="1">
      <c r="B18" s="11">
        <v>35430</v>
      </c>
      <c r="C18" s="31">
        <v>2.3808103792018514E-2</v>
      </c>
      <c r="D18" s="31">
        <v>0.1238329559165777</v>
      </c>
      <c r="E18" s="31">
        <v>2.8900922603157988</v>
      </c>
      <c r="F18" s="31">
        <v>1.0566181789992317</v>
      </c>
      <c r="G18" s="31">
        <v>0.81178448989418661</v>
      </c>
      <c r="H18" s="31">
        <v>0.21300025714683382</v>
      </c>
      <c r="I18" s="31">
        <v>3.5731836728620521</v>
      </c>
      <c r="J18" s="31">
        <v>1.8206077963566717E-2</v>
      </c>
      <c r="K18" s="31">
        <v>0.97349767200000004</v>
      </c>
      <c r="L18" s="31">
        <f t="shared" si="12"/>
        <v>8.7105259968902669</v>
      </c>
      <c r="M18" s="35">
        <v>5.5465969793765514E-5</v>
      </c>
      <c r="N18" s="35">
        <v>1.1563100614427952E-4</v>
      </c>
      <c r="O18" s="35">
        <v>8.0449751388377307E-7</v>
      </c>
      <c r="P18" s="51">
        <v>2.7652324405786019E-7</v>
      </c>
      <c r="Q18" s="35">
        <v>1.7432546010102288E-6</v>
      </c>
      <c r="R18" s="35">
        <v>1.0656556551486085E-3</v>
      </c>
      <c r="S18" s="35">
        <v>2.7099317511060107E-4</v>
      </c>
      <c r="T18" s="35">
        <v>3.6997550309022653E-8</v>
      </c>
      <c r="U18" s="35">
        <v>8.5658149644000003E-4</v>
      </c>
      <c r="V18" s="35">
        <f t="shared" si="0"/>
        <v>2.3671885755465155E-3</v>
      </c>
      <c r="W18" s="35">
        <v>2.2088338676949913E-7</v>
      </c>
      <c r="X18" s="35">
        <v>6.7977804858435319E-6</v>
      </c>
      <c r="Y18" s="35">
        <v>2.1857445255148419E-5</v>
      </c>
      <c r="Z18" s="35">
        <v>7.4711381541126372E-6</v>
      </c>
      <c r="AA18" s="35">
        <v>5.0117223797635254E-6</v>
      </c>
      <c r="AB18" s="35">
        <v>1.2082263546652466E-6</v>
      </c>
      <c r="AC18" s="35">
        <v>1.3193682020917177E-4</v>
      </c>
      <c r="AD18" s="35">
        <v>9.4562634056512695E-8</v>
      </c>
      <c r="AE18" s="35">
        <v>9.887388599999998E-6</v>
      </c>
      <c r="AF18" s="35">
        <f t="shared" si="1"/>
        <v>1.8448596745953115E-4</v>
      </c>
      <c r="AG18" s="31">
        <f t="shared" si="2"/>
        <v>2.5260576286119964E-2</v>
      </c>
      <c r="AH18" s="31">
        <f t="shared" si="3"/>
        <v>0.12874946965496606</v>
      </c>
      <c r="AI18" s="31">
        <f t="shared" si="4"/>
        <v>2.8966258914396801</v>
      </c>
      <c r="AJ18" s="31">
        <f t="shared" si="5"/>
        <v>1.0588514912502587</v>
      </c>
      <c r="AK18" s="31">
        <f t="shared" si="6"/>
        <v>0.81332156452838134</v>
      </c>
      <c r="AL18" s="31">
        <f t="shared" si="7"/>
        <v>0.24000169997923929</v>
      </c>
      <c r="AM18" s="31">
        <f t="shared" si="8"/>
        <v>3.6192756746621506</v>
      </c>
      <c r="AN18" s="31">
        <f t="shared" si="9"/>
        <v>1.8235182567273286E-2</v>
      </c>
      <c r="AO18" s="31">
        <f t="shared" si="10"/>
        <v>2.4360979213800003E-2</v>
      </c>
      <c r="AP18" s="31">
        <f t="shared" si="11"/>
        <v>8.8246825295818692</v>
      </c>
    </row>
    <row r="19" spans="2:42" ht="18.75" customHeight="1">
      <c r="B19" s="12">
        <v>35795</v>
      </c>
      <c r="C19" s="32">
        <v>2.9369991150622936E-2</v>
      </c>
      <c r="D19" s="32">
        <v>0.16434736194126021</v>
      </c>
      <c r="E19" s="32">
        <v>2.1236149844900991</v>
      </c>
      <c r="F19" s="32">
        <v>0.62559680299098697</v>
      </c>
      <c r="G19" s="32">
        <v>0.7802523097843842</v>
      </c>
      <c r="H19" s="32">
        <v>0.21447895531000871</v>
      </c>
      <c r="I19" s="32">
        <v>3.5718508104446864</v>
      </c>
      <c r="J19" s="32">
        <v>2.3276642749094138E-2</v>
      </c>
      <c r="K19" s="32">
        <v>0.97349767200000004</v>
      </c>
      <c r="L19" s="32">
        <f t="shared" si="12"/>
        <v>7.532787858861143</v>
      </c>
      <c r="M19" s="36">
        <v>6.3085230167677991E-5</v>
      </c>
      <c r="N19" s="36">
        <v>1.5346121948050232E-4</v>
      </c>
      <c r="O19" s="36">
        <v>6.0848081877939097E-7</v>
      </c>
      <c r="P19" s="52">
        <v>1.6805712106154996E-7</v>
      </c>
      <c r="Q19" s="36">
        <v>1.7053976344462391E-6</v>
      </c>
      <c r="R19" s="36">
        <v>1.0731096685375056E-3</v>
      </c>
      <c r="S19" s="36">
        <v>2.6581333197496569E-4</v>
      </c>
      <c r="T19" s="36">
        <v>4.8206012057916816E-8</v>
      </c>
      <c r="U19" s="36">
        <v>8.3289099287999998E-4</v>
      </c>
      <c r="V19" s="36">
        <f t="shared" si="0"/>
        <v>2.3908905846269967E-3</v>
      </c>
      <c r="W19" s="36">
        <v>4.0376170814056248E-7</v>
      </c>
      <c r="X19" s="36">
        <v>9.7184745453918269E-6</v>
      </c>
      <c r="Y19" s="36">
        <v>1.6055068649966291E-5</v>
      </c>
      <c r="Z19" s="36">
        <v>4.4428941654641192E-6</v>
      </c>
      <c r="AA19" s="36">
        <v>4.7970939853389562E-6</v>
      </c>
      <c r="AB19" s="36">
        <v>1.2166776508630344E-6</v>
      </c>
      <c r="AC19" s="36">
        <v>1.3240287906163248E-4</v>
      </c>
      <c r="AD19" s="36">
        <v>1.2045077450075751E-7</v>
      </c>
      <c r="AE19" s="36">
        <v>1.0336117200000001E-5</v>
      </c>
      <c r="AF19" s="36">
        <f t="shared" si="1"/>
        <v>1.7949341774129804E-4</v>
      </c>
      <c r="AG19" s="32">
        <f t="shared" si="2"/>
        <v>3.1067442893840773E-2</v>
      </c>
      <c r="AH19" s="32">
        <f t="shared" si="3"/>
        <v>0.17107999784279951</v>
      </c>
      <c r="AI19" s="32">
        <f t="shared" si="4"/>
        <v>2.1284146069682586</v>
      </c>
      <c r="AJ19" s="32">
        <f t="shared" si="5"/>
        <v>0.62692498688032172</v>
      </c>
      <c r="AK19" s="32">
        <f t="shared" si="6"/>
        <v>0.78172447873287643</v>
      </c>
      <c r="AL19" s="32">
        <f t="shared" si="7"/>
        <v>0.24166926696340352</v>
      </c>
      <c r="AM19" s="32">
        <f t="shared" si="8"/>
        <v>3.6179522017044272</v>
      </c>
      <c r="AN19" s="32">
        <f t="shared" si="9"/>
        <v>2.3313742230196811E-2</v>
      </c>
      <c r="AO19" s="32">
        <f t="shared" si="10"/>
        <v>2.3902437747600001E-2</v>
      </c>
      <c r="AP19" s="32">
        <f t="shared" si="11"/>
        <v>7.6460491619637247</v>
      </c>
    </row>
    <row r="20" spans="2:42" ht="18.75" customHeight="1">
      <c r="B20" s="11">
        <v>36160</v>
      </c>
      <c r="C20" s="31">
        <v>8.6668590078321367E-3</v>
      </c>
      <c r="D20" s="31">
        <v>5.8162538577952658E-2</v>
      </c>
      <c r="E20" s="31">
        <v>2.1797024934889673</v>
      </c>
      <c r="F20" s="31">
        <v>0.25977288669032034</v>
      </c>
      <c r="G20" s="31">
        <v>0.78520573059520915</v>
      </c>
      <c r="H20" s="31">
        <v>0.21663794195694913</v>
      </c>
      <c r="I20" s="31">
        <v>3.5437984322618137</v>
      </c>
      <c r="J20" s="31">
        <v>1.8476238380991199E-2</v>
      </c>
      <c r="K20" s="31">
        <v>0.97349767200000004</v>
      </c>
      <c r="L20" s="31">
        <f t="shared" si="12"/>
        <v>7.0704231209600357</v>
      </c>
      <c r="M20" s="35">
        <v>1.6998702374546246E-5</v>
      </c>
      <c r="N20" s="35">
        <v>5.4309662524951904E-5</v>
      </c>
      <c r="O20" s="35">
        <v>6.4235261202001605E-7</v>
      </c>
      <c r="P20" s="51">
        <v>7.6270380419721842E-8</v>
      </c>
      <c r="Q20" s="35">
        <v>1.7483415783540487E-6</v>
      </c>
      <c r="R20" s="35">
        <v>1.0838192625222639E-3</v>
      </c>
      <c r="S20" s="35">
        <v>2.5842744257090542E-4</v>
      </c>
      <c r="T20" s="35">
        <v>3.8963295513888458E-8</v>
      </c>
      <c r="U20" s="35">
        <v>8.0920048932000004E-4</v>
      </c>
      <c r="V20" s="35">
        <f t="shared" si="0"/>
        <v>2.2252614871789752E-3</v>
      </c>
      <c r="W20" s="35">
        <v>1.574839246666387E-7</v>
      </c>
      <c r="X20" s="35">
        <v>3.6859184943759739E-6</v>
      </c>
      <c r="Y20" s="35">
        <v>1.6473362204743726E-5</v>
      </c>
      <c r="Z20" s="35">
        <v>1.873931580286486E-6</v>
      </c>
      <c r="AA20" s="35">
        <v>4.8133355745376735E-6</v>
      </c>
      <c r="AB20" s="35">
        <v>1.2288200133553348E-6</v>
      </c>
      <c r="AC20" s="35">
        <v>1.3188783163389705E-4</v>
      </c>
      <c r="AD20" s="35">
        <v>9.5207418734249234E-8</v>
      </c>
      <c r="AE20" s="35">
        <v>1.0784845800000001E-5</v>
      </c>
      <c r="AF20" s="35">
        <f t="shared" si="1"/>
        <v>1.7100073664459714E-4</v>
      </c>
      <c r="AG20" s="31">
        <f t="shared" si="2"/>
        <v>9.1387567767464515E-3</v>
      </c>
      <c r="AH20" s="31">
        <f t="shared" si="3"/>
        <v>6.0618683852400497E-2</v>
      </c>
      <c r="AI20" s="31">
        <f t="shared" si="4"/>
        <v>2.1846276142412817</v>
      </c>
      <c r="AJ20" s="31">
        <f t="shared" si="5"/>
        <v>0.26033322506075623</v>
      </c>
      <c r="AK20" s="31">
        <f t="shared" si="6"/>
        <v>0.78668381313588032</v>
      </c>
      <c r="AL20" s="31">
        <f t="shared" si="7"/>
        <v>0.24409961188398563</v>
      </c>
      <c r="AM20" s="31">
        <f t="shared" si="8"/>
        <v>3.5895616921529876</v>
      </c>
      <c r="AN20" s="31">
        <f t="shared" si="9"/>
        <v>1.8505584274161851E-2</v>
      </c>
      <c r="AO20" s="31">
        <f t="shared" si="10"/>
        <v>2.3443896281399999E-2</v>
      </c>
      <c r="AP20" s="31">
        <f t="shared" si="11"/>
        <v>7.1770128776596005</v>
      </c>
    </row>
    <row r="21" spans="2:42" ht="18.75" customHeight="1">
      <c r="B21" s="12">
        <v>36525</v>
      </c>
      <c r="C21" s="32">
        <v>7.0779084884020375E-3</v>
      </c>
      <c r="D21" s="32">
        <v>8.8492225875276304E-2</v>
      </c>
      <c r="E21" s="32">
        <v>1.8877248794994781</v>
      </c>
      <c r="F21" s="32">
        <v>0.68398074873630743</v>
      </c>
      <c r="G21" s="32">
        <v>0.77538635426406466</v>
      </c>
      <c r="H21" s="32">
        <v>0.19856327078689739</v>
      </c>
      <c r="I21" s="32">
        <v>3.5234772070609797</v>
      </c>
      <c r="J21" s="32">
        <v>1.6444797567996897E-2</v>
      </c>
      <c r="K21" s="32">
        <v>0.97349767200000004</v>
      </c>
      <c r="L21" s="32">
        <f t="shared" si="12"/>
        <v>7.1811473922794029</v>
      </c>
      <c r="M21" s="36">
        <v>1.2582872639116572E-5</v>
      </c>
      <c r="N21" s="36">
        <v>8.2629802089130585E-5</v>
      </c>
      <c r="O21" s="36">
        <v>5.7172407928423796E-7</v>
      </c>
      <c r="P21" s="52">
        <v>1.8274818553783482E-7</v>
      </c>
      <c r="Q21" s="36">
        <v>1.7571097411714411E-6</v>
      </c>
      <c r="R21" s="36">
        <v>9.9329921052433148E-4</v>
      </c>
      <c r="S21" s="36">
        <v>2.5226028093605477E-4</v>
      </c>
      <c r="T21" s="36">
        <v>3.5970226233380007E-8</v>
      </c>
      <c r="U21" s="36">
        <v>7.8550998576000009E-4</v>
      </c>
      <c r="V21" s="36">
        <f t="shared" si="0"/>
        <v>2.1288297041808604E-3</v>
      </c>
      <c r="W21" s="36">
        <v>1.599417355934279E-7</v>
      </c>
      <c r="X21" s="36">
        <v>5.9831103037848262E-6</v>
      </c>
      <c r="Y21" s="36">
        <v>1.4261733411425268E-5</v>
      </c>
      <c r="Z21" s="36">
        <v>4.8530791914578964E-6</v>
      </c>
      <c r="AA21" s="36">
        <v>4.736109065091076E-6</v>
      </c>
      <c r="AB21" s="36">
        <v>1.126189567357725E-6</v>
      </c>
      <c r="AC21" s="36">
        <v>1.316024547451221E-4</v>
      </c>
      <c r="AD21" s="36">
        <v>8.5981371730332391E-8</v>
      </c>
      <c r="AE21" s="36">
        <v>1.1233574400000001E-5</v>
      </c>
      <c r="AF21" s="36">
        <f t="shared" si="1"/>
        <v>1.7404217379156267E-4</v>
      </c>
      <c r="AG21" s="32">
        <f t="shared" si="2"/>
        <v>7.4401429415867932E-3</v>
      </c>
      <c r="AH21" s="32">
        <f t="shared" si="3"/>
        <v>9.2340937798032457E-2</v>
      </c>
      <c r="AI21" s="32">
        <f t="shared" si="4"/>
        <v>1.891989169158065</v>
      </c>
      <c r="AJ21" s="32">
        <f t="shared" si="5"/>
        <v>0.68543153504000043</v>
      </c>
      <c r="AK21" s="32">
        <f t="shared" si="6"/>
        <v>0.77684164250899101</v>
      </c>
      <c r="AL21" s="32">
        <f t="shared" si="7"/>
        <v>0.22373135554107826</v>
      </c>
      <c r="AM21" s="32">
        <f t="shared" si="8"/>
        <v>3.5690012455984275</v>
      </c>
      <c r="AN21" s="32">
        <f t="shared" si="9"/>
        <v>1.647131927242837E-2</v>
      </c>
      <c r="AO21" s="32">
        <f t="shared" si="10"/>
        <v>2.2985354815200004E-2</v>
      </c>
      <c r="AP21" s="32">
        <f t="shared" si="11"/>
        <v>7.286232702673809</v>
      </c>
    </row>
    <row r="22" spans="2:42" ht="18.75" customHeight="1">
      <c r="B22" s="11">
        <v>36891</v>
      </c>
      <c r="C22" s="31">
        <v>7.6721771899055935E-3</v>
      </c>
      <c r="D22" s="31">
        <v>0.14226299213619453</v>
      </c>
      <c r="E22" s="31">
        <v>1.6494095223663878</v>
      </c>
      <c r="F22" s="31">
        <v>1.8159969092923355E-2</v>
      </c>
      <c r="G22" s="31">
        <v>0.73391261189307089</v>
      </c>
      <c r="H22" s="31">
        <v>0.24302872156730862</v>
      </c>
      <c r="I22" s="31">
        <v>3.4785829399847223</v>
      </c>
      <c r="J22" s="31">
        <v>2.2145981755937884E-2</v>
      </c>
      <c r="K22" s="31">
        <v>0.97349767200000004</v>
      </c>
      <c r="L22" s="31">
        <f t="shared" si="12"/>
        <v>6.2951749159864514</v>
      </c>
      <c r="M22" s="35">
        <v>1.2237294063513625E-5</v>
      </c>
      <c r="N22" s="35">
        <v>1.3283770839193522E-4</v>
      </c>
      <c r="O22" s="35">
        <v>5.1301716736936186E-7</v>
      </c>
      <c r="P22" s="51">
        <v>1.594410330717583E-8</v>
      </c>
      <c r="Q22" s="35">
        <v>1.6922508344384675E-6</v>
      </c>
      <c r="R22" s="35">
        <v>1.2155991165390542E-3</v>
      </c>
      <c r="S22" s="35">
        <v>2.4276793168476755E-4</v>
      </c>
      <c r="T22" s="35">
        <v>4.9034180869579448E-8</v>
      </c>
      <c r="U22" s="35">
        <v>7.6181948220000004E-4</v>
      </c>
      <c r="V22" s="35">
        <f t="shared" si="0"/>
        <v>2.3675317791652553E-3</v>
      </c>
      <c r="W22" s="35">
        <v>2.0727268140887536E-7</v>
      </c>
      <c r="X22" s="35">
        <v>1.0221693708478974E-5</v>
      </c>
      <c r="Y22" s="35">
        <v>1.2456919187258444E-5</v>
      </c>
      <c r="Z22" s="35">
        <v>1.7855220937239643E-7</v>
      </c>
      <c r="AA22" s="35">
        <v>4.467054114089662E-6</v>
      </c>
      <c r="AB22" s="35">
        <v>1.3782302351815616E-6</v>
      </c>
      <c r="AC22" s="35">
        <v>1.3053611479227009E-4</v>
      </c>
      <c r="AD22" s="35">
        <v>1.1469390623455977E-7</v>
      </c>
      <c r="AE22" s="35">
        <v>1.1682303E-5</v>
      </c>
      <c r="AF22" s="35">
        <f t="shared" si="1"/>
        <v>1.7124283383429458E-4</v>
      </c>
      <c r="AG22" s="31">
        <f t="shared" si="2"/>
        <v>8.0398768005532795E-3</v>
      </c>
      <c r="AH22" s="31">
        <f t="shared" si="3"/>
        <v>0.14862999957111964</v>
      </c>
      <c r="AI22" s="31">
        <f t="shared" si="4"/>
        <v>1.6531345097133752</v>
      </c>
      <c r="AJ22" s="31">
        <f t="shared" si="5"/>
        <v>1.8213576253899008E-2</v>
      </c>
      <c r="AK22" s="31">
        <f t="shared" si="6"/>
        <v>0.73528610028993058</v>
      </c>
      <c r="AL22" s="31">
        <f t="shared" si="7"/>
        <v>0.27382941209086908</v>
      </c>
      <c r="AM22" s="31">
        <f t="shared" si="8"/>
        <v>3.523551900484938</v>
      </c>
      <c r="AN22" s="31">
        <f t="shared" si="9"/>
        <v>2.218138639451752E-2</v>
      </c>
      <c r="AO22" s="31">
        <f t="shared" si="10"/>
        <v>2.2526813349000002E-2</v>
      </c>
      <c r="AP22" s="31">
        <f t="shared" si="11"/>
        <v>6.4053935749482029</v>
      </c>
    </row>
    <row r="23" spans="2:42" ht="18.75" customHeight="1">
      <c r="B23" s="12">
        <v>37256</v>
      </c>
      <c r="C23" s="32">
        <v>4.9302164243578061E-3</v>
      </c>
      <c r="D23" s="32">
        <v>0.15811286832334873</v>
      </c>
      <c r="E23" s="32">
        <v>1.9988534162172642</v>
      </c>
      <c r="F23" s="32">
        <v>1.9571878219731265E-2</v>
      </c>
      <c r="G23" s="32">
        <v>0.83654666790393661</v>
      </c>
      <c r="H23" s="32">
        <v>0.19697956849404033</v>
      </c>
      <c r="I23" s="32">
        <v>3.3578479451763812</v>
      </c>
      <c r="J23" s="32">
        <v>2.2690272439486139E-2</v>
      </c>
      <c r="K23" s="32">
        <v>0.97349767200000004</v>
      </c>
      <c r="L23" s="32">
        <f t="shared" si="12"/>
        <v>6.5955328331985461</v>
      </c>
      <c r="M23" s="36">
        <v>6.9689112587409466E-6</v>
      </c>
      <c r="N23" s="36">
        <v>1.4763675678223541E-4</v>
      </c>
      <c r="O23" s="36">
        <v>6.3802904167745607E-7</v>
      </c>
      <c r="P23" s="52">
        <v>1.6107758097037888E-8</v>
      </c>
      <c r="Q23" s="36">
        <v>1.9611295990715718E-6</v>
      </c>
      <c r="R23" s="36">
        <v>9.8525873644510122E-4</v>
      </c>
      <c r="S23" s="36">
        <v>2.2965400480341237E-4</v>
      </c>
      <c r="T23" s="36">
        <v>5.1047317753452495E-8</v>
      </c>
      <c r="U23" s="36">
        <v>7.3812897863999999E-4</v>
      </c>
      <c r="V23" s="36">
        <f t="shared" si="0"/>
        <v>2.1103137016460893E-3</v>
      </c>
      <c r="W23" s="36">
        <v>1.5501153884255228E-7</v>
      </c>
      <c r="X23" s="36">
        <v>1.2030755731344979E-5</v>
      </c>
      <c r="Y23" s="36">
        <v>1.5090776203521938E-5</v>
      </c>
      <c r="Z23" s="36">
        <v>1.8761317249537212E-7</v>
      </c>
      <c r="AA23" s="36">
        <v>5.0713367766922161E-6</v>
      </c>
      <c r="AB23" s="36">
        <v>1.1170734322574371E-6</v>
      </c>
      <c r="AC23" s="36">
        <v>1.2630027261737706E-4</v>
      </c>
      <c r="AD23" s="36">
        <v>1.1687556364913263E-7</v>
      </c>
      <c r="AE23" s="36">
        <v>1.2131031600000001E-5</v>
      </c>
      <c r="AF23" s="36">
        <f t="shared" si="1"/>
        <v>1.7220074663618071E-4</v>
      </c>
      <c r="AG23" s="32">
        <f t="shared" si="2"/>
        <v>5.1506326444014103E-3</v>
      </c>
      <c r="AH23" s="32">
        <f t="shared" si="3"/>
        <v>0.16538895245084542</v>
      </c>
      <c r="AI23" s="32">
        <f t="shared" si="4"/>
        <v>2.0033664182519559</v>
      </c>
      <c r="AJ23" s="32">
        <f t="shared" si="5"/>
        <v>1.9628189639087312E-2</v>
      </c>
      <c r="AK23" s="32">
        <f t="shared" si="6"/>
        <v>0.8381069545033677</v>
      </c>
      <c r="AL23" s="32">
        <f t="shared" si="7"/>
        <v>0.22194392478798058</v>
      </c>
      <c r="AM23" s="32">
        <f t="shared" si="8"/>
        <v>3.4012267765364448</v>
      </c>
      <c r="AN23" s="32">
        <f t="shared" si="9"/>
        <v>2.2726377540397417E-2</v>
      </c>
      <c r="AO23" s="32">
        <f t="shared" si="10"/>
        <v>2.20682718828E-2</v>
      </c>
      <c r="AP23" s="32">
        <f t="shared" si="11"/>
        <v>6.6996064982372801</v>
      </c>
    </row>
    <row r="24" spans="2:42" ht="18.75" customHeight="1">
      <c r="B24" s="11">
        <v>37621</v>
      </c>
      <c r="C24" s="31">
        <v>6.0945727476858468E-3</v>
      </c>
      <c r="D24" s="31">
        <v>0.15608211015675205</v>
      </c>
      <c r="E24" s="31">
        <v>1.7581958658517058</v>
      </c>
      <c r="F24" s="31">
        <v>1.8155123282823753E-2</v>
      </c>
      <c r="G24" s="31">
        <v>0.83836578598848444</v>
      </c>
      <c r="H24" s="31">
        <v>0.20099819153331255</v>
      </c>
      <c r="I24" s="31">
        <v>3.3558782161930636</v>
      </c>
      <c r="J24" s="31">
        <v>1.7196062471477317E-2</v>
      </c>
      <c r="K24" s="31">
        <v>0.97349767200000004</v>
      </c>
      <c r="L24" s="31">
        <f t="shared" si="12"/>
        <v>6.350965928225305</v>
      </c>
      <c r="M24" s="35">
        <v>7.514717902998674E-6</v>
      </c>
      <c r="N24" s="35">
        <v>1.4573982699433278E-4</v>
      </c>
      <c r="O24" s="35">
        <v>5.75570428578568E-7</v>
      </c>
      <c r="P24" s="51">
        <v>1.5260599516521821E-8</v>
      </c>
      <c r="Q24" s="35">
        <v>1.9986028107250086E-6</v>
      </c>
      <c r="R24" s="35">
        <v>1.0053578251082672E-3</v>
      </c>
      <c r="S24" s="35">
        <v>2.2190507050644996E-4</v>
      </c>
      <c r="T24" s="35">
        <v>3.9437410207963995E-8</v>
      </c>
      <c r="U24" s="35">
        <v>7.1443847508000004E-4</v>
      </c>
      <c r="V24" s="35">
        <f t="shared" si="0"/>
        <v>2.0975847868410767E-3</v>
      </c>
      <c r="W24" s="35">
        <v>2.1868588372871367E-7</v>
      </c>
      <c r="X24" s="35">
        <v>1.2537865200513527E-5</v>
      </c>
      <c r="Y24" s="35">
        <v>1.3269248142665061E-5</v>
      </c>
      <c r="Z24" s="35">
        <v>1.7546100593688022E-7</v>
      </c>
      <c r="AA24" s="35">
        <v>5.0643519579284119E-6</v>
      </c>
      <c r="AB24" s="35">
        <v>1.1398614336895022E-6</v>
      </c>
      <c r="AC24" s="35">
        <v>1.2663260492952301E-4</v>
      </c>
      <c r="AD24" s="35">
        <v>8.8408288109793025E-8</v>
      </c>
      <c r="AE24" s="35">
        <v>1.2579760200000003E-5</v>
      </c>
      <c r="AF24" s="35">
        <f t="shared" si="1"/>
        <v>1.7170624704209491E-4</v>
      </c>
      <c r="AG24" s="31">
        <f t="shared" si="2"/>
        <v>6.3476090886119699E-3</v>
      </c>
      <c r="AH24" s="31">
        <f t="shared" si="3"/>
        <v>0.16346188966136341</v>
      </c>
      <c r="AI24" s="31">
        <f t="shared" si="4"/>
        <v>1.7621644910589345</v>
      </c>
      <c r="AJ24" s="31">
        <f t="shared" si="5"/>
        <v>1.8207792177580857E-2</v>
      </c>
      <c r="AK24" s="31">
        <f t="shared" si="6"/>
        <v>0.83992492794221518</v>
      </c>
      <c r="AL24" s="31">
        <f t="shared" si="7"/>
        <v>0.22647181586825871</v>
      </c>
      <c r="AM24" s="31">
        <f t="shared" si="8"/>
        <v>3.3991623592247229</v>
      </c>
      <c r="AN24" s="31">
        <f t="shared" si="9"/>
        <v>1.7223394076589234E-2</v>
      </c>
      <c r="AO24" s="31">
        <f t="shared" si="10"/>
        <v>2.1609730416600002E-2</v>
      </c>
      <c r="AP24" s="31">
        <f t="shared" si="11"/>
        <v>6.4545740095148769</v>
      </c>
    </row>
    <row r="25" spans="2:42" ht="18.75" customHeight="1">
      <c r="B25" s="12">
        <v>37986</v>
      </c>
      <c r="C25" s="32">
        <v>1.0212817308052481E-3</v>
      </c>
      <c r="D25" s="32">
        <v>9.3496168133559002E-2</v>
      </c>
      <c r="E25" s="32">
        <v>1.7256744349091251</v>
      </c>
      <c r="F25" s="32">
        <v>1.900392844810327E-2</v>
      </c>
      <c r="G25" s="32">
        <v>0.62474207217655975</v>
      </c>
      <c r="H25" s="32">
        <v>0.2159722516809478</v>
      </c>
      <c r="I25" s="32">
        <v>3.3458063951833634</v>
      </c>
      <c r="J25" s="32">
        <v>1.7154061452529443E-2</v>
      </c>
      <c r="K25" s="32">
        <v>0.50738464579999998</v>
      </c>
      <c r="L25" s="32">
        <f t="shared" si="12"/>
        <v>6.0428705937149934</v>
      </c>
      <c r="M25" s="36">
        <v>1.0759193677649997E-6</v>
      </c>
      <c r="N25" s="36">
        <v>8.7300509145296027E-5</v>
      </c>
      <c r="O25" s="36">
        <v>5.7901716111055175E-7</v>
      </c>
      <c r="P25" s="52">
        <v>1.5243953031175182E-8</v>
      </c>
      <c r="Q25" s="36">
        <v>1.5150048591604438E-6</v>
      </c>
      <c r="R25" s="36">
        <v>1.0802628079051753E-3</v>
      </c>
      <c r="S25" s="36">
        <v>2.1204298521966726E-4</v>
      </c>
      <c r="T25" s="36">
        <v>3.9656097281676197E-8</v>
      </c>
      <c r="U25" s="36">
        <v>4.1050012048000006E-4</v>
      </c>
      <c r="V25" s="36">
        <f t="shared" si="0"/>
        <v>1.7933312641884875E-3</v>
      </c>
      <c r="W25" s="36">
        <v>4.1217226576282621E-8</v>
      </c>
      <c r="X25" s="36">
        <v>7.9067494992750453E-6</v>
      </c>
      <c r="Y25" s="36">
        <v>1.3019260084175247E-5</v>
      </c>
      <c r="Z25" s="36">
        <v>1.8039280436671208E-7</v>
      </c>
      <c r="AA25" s="36">
        <v>3.762789686031047E-6</v>
      </c>
      <c r="AB25" s="36">
        <v>1.2247877453984498E-6</v>
      </c>
      <c r="AC25" s="36">
        <v>1.2670518739890771E-4</v>
      </c>
      <c r="AD25" s="36">
        <v>8.7065944005214496E-8</v>
      </c>
      <c r="AE25" s="36">
        <v>6.9409712000000007E-6</v>
      </c>
      <c r="AF25" s="36">
        <f t="shared" si="1"/>
        <v>1.598684215887357E-4</v>
      </c>
      <c r="AG25" s="32">
        <f t="shared" si="2"/>
        <v>1.0604624485191054E-3</v>
      </c>
      <c r="AH25" s="32">
        <f t="shared" si="3"/>
        <v>9.8034892212975372E-2</v>
      </c>
      <c r="AI25" s="32">
        <f t="shared" si="4"/>
        <v>1.729568649843237</v>
      </c>
      <c r="AJ25" s="32">
        <f t="shared" si="5"/>
        <v>1.905806660263033E-2</v>
      </c>
      <c r="AK25" s="32">
        <f t="shared" si="6"/>
        <v>0.62590125862447599</v>
      </c>
      <c r="AL25" s="32">
        <f t="shared" si="7"/>
        <v>0.24334380862670593</v>
      </c>
      <c r="AM25" s="32">
        <f t="shared" si="8"/>
        <v>3.3888656156587298</v>
      </c>
      <c r="AN25" s="32">
        <f t="shared" si="9"/>
        <v>1.7180998506275039E-2</v>
      </c>
      <c r="AO25" s="32">
        <f t="shared" si="10"/>
        <v>1.2330912429600001E-2</v>
      </c>
      <c r="AP25" s="32">
        <f t="shared" si="11"/>
        <v>6.1353446649531476</v>
      </c>
    </row>
    <row r="26" spans="2:42" ht="18.75" customHeight="1">
      <c r="B26" s="11">
        <v>38352</v>
      </c>
      <c r="C26" s="31">
        <v>5.525778030321152E-5</v>
      </c>
      <c r="D26" s="31">
        <v>7.9572772278987985E-2</v>
      </c>
      <c r="E26" s="31">
        <v>1.5396074766404686</v>
      </c>
      <c r="F26" s="31">
        <v>1.8145962779217761E-2</v>
      </c>
      <c r="G26" s="31">
        <v>0.62209720740583185</v>
      </c>
      <c r="H26" s="31">
        <v>0.22060493106740706</v>
      </c>
      <c r="I26" s="31">
        <v>3.32223775120451</v>
      </c>
      <c r="J26" s="31">
        <v>9.2778473850883392E-2</v>
      </c>
      <c r="K26" s="31">
        <v>0.56858523816752626</v>
      </c>
      <c r="L26" s="31">
        <f t="shared" si="12"/>
        <v>5.8950998330076096</v>
      </c>
      <c r="M26" s="35">
        <v>4.8099467954204465E-8</v>
      </c>
      <c r="N26" s="35">
        <v>7.4299398220174217E-5</v>
      </c>
      <c r="O26" s="35">
        <v>5.2915947054136501E-7</v>
      </c>
      <c r="P26" s="51">
        <v>1.5184421213986573E-8</v>
      </c>
      <c r="Q26" s="35">
        <v>1.533736601324713E-6</v>
      </c>
      <c r="R26" s="35">
        <v>1.1159459098846049E-3</v>
      </c>
      <c r="S26" s="35">
        <v>2.01417145659729E-4</v>
      </c>
      <c r="T26" s="35">
        <v>2.1705460126188098E-7</v>
      </c>
      <c r="U26" s="35">
        <v>4.5200216330070484E-4</v>
      </c>
      <c r="V26" s="35">
        <f t="shared" si="0"/>
        <v>1.8460078516275092E-3</v>
      </c>
      <c r="W26" s="35">
        <v>2.4686888919977168E-9</v>
      </c>
      <c r="X26" s="35">
        <v>7.06658840189065E-6</v>
      </c>
      <c r="Y26" s="35">
        <v>1.1611431718416082E-5</v>
      </c>
      <c r="Z26" s="35">
        <v>1.7506563851509288E-7</v>
      </c>
      <c r="AA26" s="35">
        <v>3.7347238916852653E-6</v>
      </c>
      <c r="AB26" s="35">
        <v>1.2652448502882386E-6</v>
      </c>
      <c r="AC26" s="35">
        <v>1.2611746220227602E-4</v>
      </c>
      <c r="AD26" s="35">
        <v>4.6684936146442953E-7</v>
      </c>
      <c r="AE26" s="35">
        <v>8.7705483671684773E-6</v>
      </c>
      <c r="AF26" s="35">
        <f t="shared" si="1"/>
        <v>1.5921038312059624E-4</v>
      </c>
      <c r="AG26" s="31">
        <f t="shared" si="2"/>
        <v>5.7195936291881954E-5</v>
      </c>
      <c r="AH26" s="31">
        <f t="shared" si="3"/>
        <v>8.3536100578255751E-2</v>
      </c>
      <c r="AI26" s="31">
        <f t="shared" si="4"/>
        <v>1.5430809122793201</v>
      </c>
      <c r="AJ26" s="31">
        <f t="shared" si="5"/>
        <v>1.8198511950025611E-2</v>
      </c>
      <c r="AK26" s="31">
        <f t="shared" si="6"/>
        <v>0.62324849854058728</v>
      </c>
      <c r="AL26" s="31">
        <f t="shared" si="7"/>
        <v>0.24888062177990808</v>
      </c>
      <c r="AM26" s="31">
        <f t="shared" si="8"/>
        <v>3.3648561835822814</v>
      </c>
      <c r="AN26" s="31">
        <f t="shared" si="9"/>
        <v>9.2923021325631336E-2</v>
      </c>
      <c r="AO26" s="31">
        <f t="shared" si="10"/>
        <v>1.3913677495933828E-2</v>
      </c>
      <c r="AP26" s="31">
        <f t="shared" si="11"/>
        <v>5.9886947234682344</v>
      </c>
    </row>
    <row r="27" spans="2:42" ht="18.75" customHeight="1">
      <c r="B27" s="12">
        <v>38717</v>
      </c>
      <c r="C27" s="32">
        <v>1.573153189994496E-4</v>
      </c>
      <c r="D27" s="32">
        <v>9.1358982439847539E-2</v>
      </c>
      <c r="E27" s="32">
        <v>1.5237741334561896</v>
      </c>
      <c r="F27" s="32">
        <v>2.6744754857843937E-2</v>
      </c>
      <c r="G27" s="32">
        <v>0.60649953394946898</v>
      </c>
      <c r="H27" s="32">
        <v>0.22204027680763239</v>
      </c>
      <c r="I27" s="32">
        <v>3.2363894463018621</v>
      </c>
      <c r="J27" s="32">
        <v>0.10550080529466993</v>
      </c>
      <c r="K27" s="32">
        <v>0.67969045900417924</v>
      </c>
      <c r="L27" s="32">
        <f t="shared" si="12"/>
        <v>5.8124652484265145</v>
      </c>
      <c r="M27" s="36">
        <v>1.0864860024080641E-7</v>
      </c>
      <c r="N27" s="36">
        <v>8.5304099703850192E-5</v>
      </c>
      <c r="O27" s="36">
        <v>5.3616181175177606E-7</v>
      </c>
      <c r="P27" s="52">
        <v>1.7096954459842358E-8</v>
      </c>
      <c r="Q27" s="36">
        <v>1.5188256938646854E-6</v>
      </c>
      <c r="R27" s="36">
        <v>1.1489334323692053E-3</v>
      </c>
      <c r="S27" s="36">
        <v>1.8787139338671862E-4</v>
      </c>
      <c r="T27" s="36">
        <v>2.5076575631071913E-7</v>
      </c>
      <c r="U27" s="36">
        <v>5.9261799534753089E-4</v>
      </c>
      <c r="V27" s="36">
        <f t="shared" si="0"/>
        <v>2.0171584196239331E-3</v>
      </c>
      <c r="W27" s="36">
        <v>7.7277949127237887E-9</v>
      </c>
      <c r="X27" s="36">
        <v>8.500550848417112E-6</v>
      </c>
      <c r="Y27" s="36">
        <v>1.1488005338762858E-5</v>
      </c>
      <c r="Z27" s="36">
        <v>2.3471747892790732E-7</v>
      </c>
      <c r="AA27" s="36">
        <v>3.6269107973579015E-6</v>
      </c>
      <c r="AB27" s="36">
        <v>1.302645617010802E-6</v>
      </c>
      <c r="AC27" s="36">
        <v>1.2307969163787014E-4</v>
      </c>
      <c r="AD27" s="36">
        <v>5.2851468356466637E-7</v>
      </c>
      <c r="AE27" s="36">
        <v>1.1785883437597941E-5</v>
      </c>
      <c r="AF27" s="36">
        <f t="shared" si="1"/>
        <v>1.6055464763442206E-4</v>
      </c>
      <c r="AG27" s="32">
        <f t="shared" si="2"/>
        <v>1.6233441688946146E-4</v>
      </c>
      <c r="AH27" s="32">
        <f t="shared" si="3"/>
        <v>9.6024749085272088E-2</v>
      </c>
      <c r="AI27" s="32">
        <f t="shared" si="4"/>
        <v>1.5272109630924346</v>
      </c>
      <c r="AJ27" s="32">
        <f t="shared" si="5"/>
        <v>2.6815128090425949E-2</v>
      </c>
      <c r="AK27" s="32">
        <f t="shared" si="6"/>
        <v>0.60761832400942817</v>
      </c>
      <c r="AL27" s="32">
        <f t="shared" si="7"/>
        <v>0.25115180101073176</v>
      </c>
      <c r="AM27" s="32">
        <f t="shared" si="8"/>
        <v>3.2777639792446154</v>
      </c>
      <c r="AN27" s="32">
        <f t="shared" si="9"/>
        <v>0.10566457181427996</v>
      </c>
      <c r="AO27" s="32">
        <f t="shared" si="10"/>
        <v>1.832764314809246E-2</v>
      </c>
      <c r="AP27" s="32">
        <f t="shared" si="11"/>
        <v>5.9107394939121702</v>
      </c>
    </row>
    <row r="28" spans="2:42" ht="18.75" customHeight="1">
      <c r="B28" s="11">
        <v>39082</v>
      </c>
      <c r="C28" s="31">
        <v>1.9371570748747777E-4</v>
      </c>
      <c r="D28" s="31">
        <v>0.13458784952942471</v>
      </c>
      <c r="E28" s="31">
        <v>1.6103271426561749</v>
      </c>
      <c r="F28" s="31">
        <v>1.878160671437978E-2</v>
      </c>
      <c r="G28" s="31">
        <v>0.76269556610708222</v>
      </c>
      <c r="H28" s="31">
        <v>0.2242073705610321</v>
      </c>
      <c r="I28" s="31">
        <v>3.2219801944693627</v>
      </c>
      <c r="J28" s="31">
        <v>7.3267741701261407E-2</v>
      </c>
      <c r="K28" s="31">
        <v>0.83955905246564289</v>
      </c>
      <c r="L28" s="31">
        <f t="shared" si="12"/>
        <v>6.046041187446205</v>
      </c>
      <c r="M28" s="35">
        <v>1.3415355084165173E-7</v>
      </c>
      <c r="N28" s="35">
        <v>1.2566794231474798E-4</v>
      </c>
      <c r="O28" s="35">
        <v>5.6661673102512927E-7</v>
      </c>
      <c r="P28" s="51">
        <v>1.4769139905376229E-8</v>
      </c>
      <c r="Q28" s="35">
        <v>1.9105195612445027E-6</v>
      </c>
      <c r="R28" s="35">
        <v>1.1731594073400217E-3</v>
      </c>
      <c r="S28" s="35">
        <v>1.7903980767237083E-4</v>
      </c>
      <c r="T28" s="35">
        <v>1.7397459512608086E-7</v>
      </c>
      <c r="U28" s="35">
        <v>9.0420040486363965E-4</v>
      </c>
      <c r="V28" s="35">
        <f t="shared" si="0"/>
        <v>2.3848675957689231E-3</v>
      </c>
      <c r="W28" s="35">
        <v>9.5418728397807629E-9</v>
      </c>
      <c r="X28" s="35">
        <v>1.252280649313562E-5</v>
      </c>
      <c r="Y28" s="35">
        <v>1.2140543933521729E-5</v>
      </c>
      <c r="Z28" s="35">
        <v>1.7701611264761162E-7</v>
      </c>
      <c r="AA28" s="35">
        <v>4.5622641579162735E-6</v>
      </c>
      <c r="AB28" s="35">
        <v>1.3301127164510609E-6</v>
      </c>
      <c r="AC28" s="35">
        <v>1.2279807475611682E-4</v>
      </c>
      <c r="AD28" s="35">
        <v>3.6666939475348616E-7</v>
      </c>
      <c r="AE28" s="35">
        <v>1.5035670193451353E-5</v>
      </c>
      <c r="AF28" s="35">
        <f t="shared" si="1"/>
        <v>1.6894269963083373E-4</v>
      </c>
      <c r="AG28" s="31">
        <f t="shared" si="2"/>
        <v>1.9991302436477373E-4</v>
      </c>
      <c r="AH28" s="31">
        <f t="shared" si="3"/>
        <v>0.14146134442224781</v>
      </c>
      <c r="AI28" s="31">
        <f t="shared" si="4"/>
        <v>1.6139591901666401</v>
      </c>
      <c r="AJ28" s="31">
        <f t="shared" si="5"/>
        <v>1.8834726744446403E-2</v>
      </c>
      <c r="AK28" s="31">
        <f t="shared" si="6"/>
        <v>0.76410288381517233</v>
      </c>
      <c r="AL28" s="31">
        <f t="shared" si="7"/>
        <v>0.25393272933403505</v>
      </c>
      <c r="AM28" s="31">
        <f t="shared" si="8"/>
        <v>3.2630500159384948</v>
      </c>
      <c r="AN28" s="31">
        <f t="shared" si="9"/>
        <v>7.3381358545776099E-2</v>
      </c>
      <c r="AO28" s="31">
        <f t="shared" si="10"/>
        <v>2.7085639839239496E-2</v>
      </c>
      <c r="AP28" s="31">
        <f t="shared" si="11"/>
        <v>6.156007801830417</v>
      </c>
    </row>
    <row r="29" spans="2:42" ht="18.75" customHeight="1">
      <c r="B29" s="12">
        <v>39447</v>
      </c>
      <c r="C29" s="32">
        <v>1.1474994327929602E-4</v>
      </c>
      <c r="D29" s="32">
        <v>0.18254138702285075</v>
      </c>
      <c r="E29" s="32">
        <v>0.96510433069265245</v>
      </c>
      <c r="F29" s="32">
        <v>1.7646039606125583E-2</v>
      </c>
      <c r="G29" s="32">
        <v>0.65112672220664403</v>
      </c>
      <c r="H29" s="32">
        <v>0.25514067147947672</v>
      </c>
      <c r="I29" s="32">
        <v>3.3203276807833193</v>
      </c>
      <c r="J29" s="32">
        <v>7.6665163064168734E-2</v>
      </c>
      <c r="K29" s="32">
        <v>1.3256322114299897</v>
      </c>
      <c r="L29" s="32">
        <f t="shared" si="12"/>
        <v>5.4686667447985169</v>
      </c>
      <c r="M29" s="36">
        <v>7.8958988194704799E-8</v>
      </c>
      <c r="N29" s="36">
        <v>1.7044332437622051E-4</v>
      </c>
      <c r="O29" s="36">
        <v>3.39585818601596E-7</v>
      </c>
      <c r="P29" s="52">
        <v>1.4773797375294956E-8</v>
      </c>
      <c r="Q29" s="36">
        <v>1.6315174913675839E-6</v>
      </c>
      <c r="R29" s="36">
        <v>1.3350826693269821E-3</v>
      </c>
      <c r="S29" s="36">
        <v>1.7621779456445356E-4</v>
      </c>
      <c r="T29" s="36">
        <v>1.786331608954902E-7</v>
      </c>
      <c r="U29" s="36">
        <v>1.8239188202856065E-3</v>
      </c>
      <c r="V29" s="36">
        <f t="shared" si="0"/>
        <v>3.5079060778096974E-3</v>
      </c>
      <c r="W29" s="36">
        <v>5.616076653840641E-9</v>
      </c>
      <c r="X29" s="36">
        <v>1.6984671905140804E-5</v>
      </c>
      <c r="Y29" s="36">
        <v>7.2760939170904449E-6</v>
      </c>
      <c r="Z29" s="36">
        <v>1.7019729304152084E-7</v>
      </c>
      <c r="AA29" s="36">
        <v>3.896015473943223E-6</v>
      </c>
      <c r="AB29" s="36">
        <v>1.5136991566760853E-6</v>
      </c>
      <c r="AC29" s="36">
        <v>1.2683198607579569E-4</v>
      </c>
      <c r="AD29" s="36">
        <v>3.7648780237702863E-7</v>
      </c>
      <c r="AE29" s="36">
        <v>2.4546758543235126E-5</v>
      </c>
      <c r="AF29" s="36">
        <f t="shared" si="1"/>
        <v>1.8160152624395378E-4</v>
      </c>
      <c r="AG29" s="32">
        <f t="shared" si="2"/>
        <v>1.1839750882700814E-4</v>
      </c>
      <c r="AH29" s="32">
        <f t="shared" si="3"/>
        <v>0.19186390235998821</v>
      </c>
      <c r="AI29" s="32">
        <f t="shared" si="4"/>
        <v>0.96728109632541048</v>
      </c>
      <c r="AJ29" s="32">
        <f t="shared" si="5"/>
        <v>1.7697127744386337E-2</v>
      </c>
      <c r="AK29" s="32">
        <f t="shared" si="6"/>
        <v>0.6523285227551634</v>
      </c>
      <c r="AL29" s="32">
        <f t="shared" si="7"/>
        <v>0.28896882056134071</v>
      </c>
      <c r="AM29" s="32">
        <f t="shared" si="8"/>
        <v>3.3625290574980178</v>
      </c>
      <c r="AN29" s="32">
        <f t="shared" si="9"/>
        <v>7.6781822258299479E-2</v>
      </c>
      <c r="AO29" s="32">
        <f t="shared" si="10"/>
        <v>5.2912904553024234E-2</v>
      </c>
      <c r="AP29" s="32">
        <f t="shared" si="11"/>
        <v>5.6104816515644576</v>
      </c>
    </row>
    <row r="30" spans="2:42" ht="18.75" customHeight="1">
      <c r="B30" s="11">
        <v>39813</v>
      </c>
      <c r="C30" s="31">
        <v>0</v>
      </c>
      <c r="D30" s="31">
        <v>0.18951700664092852</v>
      </c>
      <c r="E30" s="31">
        <v>1.4427921053946238</v>
      </c>
      <c r="F30" s="31">
        <v>1.8343705519445731E-2</v>
      </c>
      <c r="G30" s="31">
        <v>0.69112497483356072</v>
      </c>
      <c r="H30" s="31">
        <v>0.20198980881828318</v>
      </c>
      <c r="I30" s="31">
        <v>3.3259191906708887</v>
      </c>
      <c r="J30" s="31">
        <v>7.0562289510859924E-2</v>
      </c>
      <c r="K30" s="31">
        <v>1.3588873319017452</v>
      </c>
      <c r="L30" s="31">
        <f t="shared" si="12"/>
        <v>5.9402490813885906</v>
      </c>
      <c r="M30" s="35">
        <v>0</v>
      </c>
      <c r="N30" s="35">
        <v>1.7695662975140278E-4</v>
      </c>
      <c r="O30" s="35">
        <v>5.0766712219674382E-7</v>
      </c>
      <c r="P30" s="51">
        <v>1.4888015262879397E-8</v>
      </c>
      <c r="Q30" s="35">
        <v>1.73127859564598E-6</v>
      </c>
      <c r="R30" s="35">
        <v>1.0564464541184459E-3</v>
      </c>
      <c r="S30" s="35">
        <v>1.7210999872411371E-4</v>
      </c>
      <c r="T30" s="35">
        <v>1.6789881445089581E-7</v>
      </c>
      <c r="U30" s="35">
        <v>1.825557842157219E-3</v>
      </c>
      <c r="V30" s="35">
        <f t="shared" si="0"/>
        <v>3.2334926572987381E-3</v>
      </c>
      <c r="W30" s="35">
        <v>0</v>
      </c>
      <c r="X30" s="35">
        <v>1.7633722580609173E-5</v>
      </c>
      <c r="Y30" s="35">
        <v>1.0877467365785866E-5</v>
      </c>
      <c r="Z30" s="35">
        <v>1.7443968265710275E-7</v>
      </c>
      <c r="AA30" s="35">
        <v>4.1342420378769638E-6</v>
      </c>
      <c r="AB30" s="35">
        <v>1.1977850647037794E-6</v>
      </c>
      <c r="AC30" s="35">
        <v>1.2699131132969045E-4</v>
      </c>
      <c r="AD30" s="35">
        <v>3.5386406061139185E-7</v>
      </c>
      <c r="AE30" s="35">
        <v>2.5384571336414586E-5</v>
      </c>
      <c r="AF30" s="35">
        <f t="shared" si="1"/>
        <v>1.8674740345834932E-4</v>
      </c>
      <c r="AG30" s="31">
        <f t="shared" si="2"/>
        <v>0</v>
      </c>
      <c r="AH30" s="31">
        <f t="shared" si="3"/>
        <v>0.19919577171373512</v>
      </c>
      <c r="AI30" s="31">
        <f t="shared" si="4"/>
        <v>1.446046282347683</v>
      </c>
      <c r="AJ30" s="31">
        <f t="shared" si="5"/>
        <v>1.8396060745259121E-2</v>
      </c>
      <c r="AK30" s="31">
        <f t="shared" si="6"/>
        <v>0.69240026092573914</v>
      </c>
      <c r="AL30" s="31">
        <f t="shared" si="7"/>
        <v>0.22875791012052607</v>
      </c>
      <c r="AM30" s="31">
        <f t="shared" si="8"/>
        <v>3.3680653514152392</v>
      </c>
      <c r="AN30" s="31">
        <f t="shared" si="9"/>
        <v>7.0671938471283391E-2</v>
      </c>
      <c r="AO30" s="31">
        <f t="shared" si="10"/>
        <v>5.320354831218202E-2</v>
      </c>
      <c r="AP30" s="31">
        <f t="shared" si="11"/>
        <v>6.0767371240516477</v>
      </c>
    </row>
    <row r="31" spans="2:42" ht="18.75" customHeight="1">
      <c r="B31" s="12">
        <v>40178</v>
      </c>
      <c r="C31" s="32">
        <v>0</v>
      </c>
      <c r="D31" s="32">
        <v>0.11726235872619879</v>
      </c>
      <c r="E31" s="32">
        <v>1.2163717573064221</v>
      </c>
      <c r="F31" s="32">
        <v>1.5942805263740541E-2</v>
      </c>
      <c r="G31" s="32">
        <v>0.65205194588324344</v>
      </c>
      <c r="H31" s="32">
        <v>0.11052368081124846</v>
      </c>
      <c r="I31" s="32">
        <v>3.5250958198235174</v>
      </c>
      <c r="J31" s="32">
        <v>7.1750998392706156E-2</v>
      </c>
      <c r="K31" s="32">
        <v>1.809433536478128</v>
      </c>
      <c r="L31" s="32">
        <f t="shared" si="12"/>
        <v>5.7089993662070766</v>
      </c>
      <c r="M31" s="36">
        <v>0</v>
      </c>
      <c r="N31" s="36">
        <v>1.0949071096401983E-4</v>
      </c>
      <c r="O31" s="36">
        <v>4.27997871103023E-7</v>
      </c>
      <c r="P31" s="52">
        <v>1.4275098223087361E-8</v>
      </c>
      <c r="Q31" s="36">
        <v>1.6315193721900347E-6</v>
      </c>
      <c r="R31" s="36">
        <v>5.7768368647988688E-4</v>
      </c>
      <c r="S31" s="36">
        <v>1.654938835643058E-4</v>
      </c>
      <c r="T31" s="36">
        <v>1.7065218814676776E-7</v>
      </c>
      <c r="U31" s="36">
        <v>2.5789840632128159E-3</v>
      </c>
      <c r="V31" s="36">
        <f t="shared" si="0"/>
        <v>3.4338967887506911E-3</v>
      </c>
      <c r="W31" s="36">
        <v>0</v>
      </c>
      <c r="X31" s="36">
        <v>1.0910745898616912E-5</v>
      </c>
      <c r="Y31" s="36">
        <v>9.1704439227890944E-6</v>
      </c>
      <c r="Z31" s="36">
        <v>1.589412412759286E-7</v>
      </c>
      <c r="AA31" s="36">
        <v>3.8960199652915605E-6</v>
      </c>
      <c r="AB31" s="36">
        <v>6.5497018855318318E-7</v>
      </c>
      <c r="AC31" s="36">
        <v>1.354871627913474E-4</v>
      </c>
      <c r="AD31" s="36">
        <v>3.5966707952840031E-7</v>
      </c>
      <c r="AE31" s="36">
        <v>3.479426251311142E-5</v>
      </c>
      <c r="AF31" s="36">
        <f t="shared" si="1"/>
        <v>1.954322136005139E-4</v>
      </c>
      <c r="AG31" s="32">
        <f t="shared" si="2"/>
        <v>0</v>
      </c>
      <c r="AH31" s="32">
        <f t="shared" si="3"/>
        <v>0.12325102877808712</v>
      </c>
      <c r="AI31" s="32">
        <f t="shared" si="4"/>
        <v>1.2191152495421909</v>
      </c>
      <c r="AJ31" s="32">
        <f t="shared" si="5"/>
        <v>1.5990526631096343E-2</v>
      </c>
      <c r="AK31" s="32">
        <f t="shared" si="6"/>
        <v>0.65325374781720502</v>
      </c>
      <c r="AL31" s="32">
        <f t="shared" si="7"/>
        <v>0.12516095408943448</v>
      </c>
      <c r="AM31" s="32">
        <f t="shared" si="8"/>
        <v>3.5696083414244466</v>
      </c>
      <c r="AN31" s="32">
        <f t="shared" si="9"/>
        <v>7.186244548710928E-2</v>
      </c>
      <c r="AO31" s="32">
        <f t="shared" si="10"/>
        <v>7.4843291809227594E-2</v>
      </c>
      <c r="AP31" s="32">
        <f t="shared" si="11"/>
        <v>5.8530855855787962</v>
      </c>
    </row>
    <row r="32" spans="2:42" ht="18.75" customHeight="1">
      <c r="B32" s="11">
        <v>40543</v>
      </c>
      <c r="C32" s="31">
        <v>0</v>
      </c>
      <c r="D32" s="31">
        <v>0.14220547225322513</v>
      </c>
      <c r="E32" s="31">
        <v>1.2328822172297151</v>
      </c>
      <c r="F32" s="31">
        <v>1.9179729027418352E-2</v>
      </c>
      <c r="G32" s="31">
        <v>0.70587034961865824</v>
      </c>
      <c r="H32" s="31">
        <v>0.11461067592925181</v>
      </c>
      <c r="I32" s="31">
        <v>3.5576162483694689</v>
      </c>
      <c r="J32" s="31">
        <v>8.6658615541130718E-2</v>
      </c>
      <c r="K32" s="31">
        <v>2.0853648725161911</v>
      </c>
      <c r="L32" s="31">
        <f t="shared" si="12"/>
        <v>5.8590233079688687</v>
      </c>
      <c r="M32" s="35">
        <v>0</v>
      </c>
      <c r="N32" s="35">
        <v>1.3278070157479374E-4</v>
      </c>
      <c r="O32" s="35">
        <v>4.3380731353347658E-7</v>
      </c>
      <c r="P32" s="51">
        <v>1.4869723227663705E-8</v>
      </c>
      <c r="Q32" s="35">
        <v>1.7663095433724689E-6</v>
      </c>
      <c r="R32" s="35">
        <v>5.9864954400504872E-4</v>
      </c>
      <c r="S32" s="35">
        <v>1.5900048820254237E-4</v>
      </c>
      <c r="T32" s="35">
        <v>2.058689290063292E-7</v>
      </c>
      <c r="U32" s="35">
        <v>3.0698782723879415E-3</v>
      </c>
      <c r="V32" s="35">
        <f t="shared" si="0"/>
        <v>3.9627298616794664E-3</v>
      </c>
      <c r="W32" s="35">
        <v>0</v>
      </c>
      <c r="X32" s="35">
        <v>1.3231592729347897E-5</v>
      </c>
      <c r="Y32" s="35">
        <v>9.2949192289251908E-6</v>
      </c>
      <c r="Z32" s="35">
        <v>1.7981914010584048E-7</v>
      </c>
      <c r="AA32" s="35">
        <v>4.2178949040775544E-6</v>
      </c>
      <c r="AB32" s="35">
        <v>6.787409484736902E-7</v>
      </c>
      <c r="AC32" s="35">
        <v>1.3705980111326793E-4</v>
      </c>
      <c r="AD32" s="35">
        <v>4.3388999148176724E-7</v>
      </c>
      <c r="AE32" s="35">
        <v>3.903636755073116E-5</v>
      </c>
      <c r="AF32" s="35">
        <f t="shared" si="1"/>
        <v>2.0413302560641104E-4</v>
      </c>
      <c r="AG32" s="31">
        <f t="shared" si="2"/>
        <v>0</v>
      </c>
      <c r="AH32" s="31">
        <f t="shared" si="3"/>
        <v>0.14946800442594066</v>
      </c>
      <c r="AI32" s="31">
        <f t="shared" si="4"/>
        <v>1.235662948342773</v>
      </c>
      <c r="AJ32" s="31">
        <f t="shared" si="5"/>
        <v>1.9233686874250585E-2</v>
      </c>
      <c r="AK32" s="31">
        <f t="shared" si="6"/>
        <v>0.70717144003865773</v>
      </c>
      <c r="AL32" s="31">
        <f t="shared" si="7"/>
        <v>0.12977917933202318</v>
      </c>
      <c r="AM32" s="31">
        <f t="shared" si="8"/>
        <v>3.6024350813062864</v>
      </c>
      <c r="AN32" s="31">
        <f t="shared" si="9"/>
        <v>8.6793061481817438E-2</v>
      </c>
      <c r="AO32" s="31">
        <f t="shared" si="10"/>
        <v>8.8379794339816423E-2</v>
      </c>
      <c r="AP32" s="31">
        <f t="shared" si="11"/>
        <v>6.0189231961415661</v>
      </c>
    </row>
    <row r="33" spans="2:42" ht="18.75" customHeight="1">
      <c r="B33" s="12">
        <v>40908</v>
      </c>
      <c r="C33" s="32">
        <v>0</v>
      </c>
      <c r="D33" s="32">
        <v>0.20143236577629517</v>
      </c>
      <c r="E33" s="32">
        <v>1.0373328693803758</v>
      </c>
      <c r="F33" s="32">
        <v>1.4021684142366672E-2</v>
      </c>
      <c r="G33" s="32">
        <v>0.64871305635095866</v>
      </c>
      <c r="H33" s="32">
        <v>0.10435687307831593</v>
      </c>
      <c r="I33" s="32">
        <v>3.6279896072239954</v>
      </c>
      <c r="J33" s="32">
        <v>6.2212882974845507E-2</v>
      </c>
      <c r="K33" s="32">
        <v>2.2230349377503513</v>
      </c>
      <c r="L33" s="32">
        <f t="shared" si="12"/>
        <v>5.696059338927153</v>
      </c>
      <c r="M33" s="36">
        <v>0</v>
      </c>
      <c r="N33" s="36">
        <v>1.880822898293238E-4</v>
      </c>
      <c r="O33" s="36">
        <v>3.6500046721172504E-7</v>
      </c>
      <c r="P33" s="52">
        <v>1.2901260033423506E-8</v>
      </c>
      <c r="Q33" s="36">
        <v>1.623121504015567E-6</v>
      </c>
      <c r="R33" s="36">
        <v>4.8446784595347874E-4</v>
      </c>
      <c r="S33" s="36">
        <v>1.550562216256191E-4</v>
      </c>
      <c r="T33" s="36">
        <v>1.4764842828016943E-7</v>
      </c>
      <c r="U33" s="36">
        <v>3.4794207618039021E-3</v>
      </c>
      <c r="V33" s="36">
        <f t="shared" si="0"/>
        <v>4.3091757908718647E-3</v>
      </c>
      <c r="W33" s="36">
        <v>0</v>
      </c>
      <c r="X33" s="36">
        <v>1.87423942569167E-5</v>
      </c>
      <c r="Y33" s="36">
        <v>7.820637770301524E-6</v>
      </c>
      <c r="Z33" s="36">
        <v>1.4040599776683559E-7</v>
      </c>
      <c r="AA33" s="36">
        <v>3.8759661046808253E-6</v>
      </c>
      <c r="AB33" s="36">
        <v>6.2734486387107419E-7</v>
      </c>
      <c r="AC33" s="36">
        <v>1.4000340963395881E-4</v>
      </c>
      <c r="AD33" s="36">
        <v>3.1118428408790867E-7</v>
      </c>
      <c r="AE33" s="36">
        <v>4.1833570147568871E-5</v>
      </c>
      <c r="AF33" s="36">
        <f t="shared" si="1"/>
        <v>2.1335491305915255E-4</v>
      </c>
      <c r="AG33" s="32">
        <f t="shared" si="2"/>
        <v>0</v>
      </c>
      <c r="AH33" s="32">
        <f t="shared" si="3"/>
        <v>0.21171965651058944</v>
      </c>
      <c r="AI33" s="32">
        <f t="shared" si="4"/>
        <v>1.039672544447606</v>
      </c>
      <c r="AJ33" s="32">
        <f t="shared" si="5"/>
        <v>1.4063847661202025E-2</v>
      </c>
      <c r="AK33" s="32">
        <f t="shared" si="6"/>
        <v>0.64990867228775395</v>
      </c>
      <c r="AL33" s="32">
        <f t="shared" si="7"/>
        <v>0.11665551799658648</v>
      </c>
      <c r="AM33" s="32">
        <f t="shared" si="8"/>
        <v>3.6735870288355557</v>
      </c>
      <c r="AN33" s="32">
        <f t="shared" si="9"/>
        <v>6.2309307102210713E-2</v>
      </c>
      <c r="AO33" s="32">
        <f t="shared" si="10"/>
        <v>9.9451922949073068E-2</v>
      </c>
      <c r="AP33" s="32">
        <f t="shared" si="11"/>
        <v>5.8673684977905776</v>
      </c>
    </row>
    <row r="34" spans="2:42" ht="18.75" customHeight="1">
      <c r="B34" s="11">
        <v>41274</v>
      </c>
      <c r="C34" s="31">
        <v>0</v>
      </c>
      <c r="D34" s="31">
        <v>3.921951267735159E-2</v>
      </c>
      <c r="E34" s="31">
        <v>1.1224828084253327</v>
      </c>
      <c r="F34" s="31">
        <v>1.3629176676269731E-2</v>
      </c>
      <c r="G34" s="31">
        <v>0.60307305255871357</v>
      </c>
      <c r="H34" s="31">
        <v>2.9220121143203753E-2</v>
      </c>
      <c r="I34" s="31">
        <v>3.5459684796083817</v>
      </c>
      <c r="J34" s="31">
        <v>6.3937139365709744E-2</v>
      </c>
      <c r="K34" s="31">
        <v>2.4510866171078063</v>
      </c>
      <c r="L34" s="31">
        <f t="shared" si="12"/>
        <v>5.4175302904549625</v>
      </c>
      <c r="M34" s="35">
        <v>0</v>
      </c>
      <c r="N34" s="35">
        <v>3.6620211066470811E-5</v>
      </c>
      <c r="O34" s="35">
        <v>3.9496169610156428E-7</v>
      </c>
      <c r="P34" s="51">
        <v>1.2570845565681148E-8</v>
      </c>
      <c r="Q34" s="35">
        <v>1.5093806509793569E-6</v>
      </c>
      <c r="R34" s="35">
        <v>9.9962538585141671E-5</v>
      </c>
      <c r="S34" s="35">
        <v>1.4478034823718456E-4</v>
      </c>
      <c r="T34" s="35">
        <v>1.5172966199371789E-7</v>
      </c>
      <c r="U34" s="35">
        <v>6.3631352303900619E-3</v>
      </c>
      <c r="V34" s="35">
        <f t="shared" si="0"/>
        <v>6.6465669711334996E-3</v>
      </c>
      <c r="W34" s="35">
        <v>0</v>
      </c>
      <c r="X34" s="35">
        <v>3.6492028792404219E-6</v>
      </c>
      <c r="Y34" s="35">
        <v>8.4625983685727756E-6</v>
      </c>
      <c r="Z34" s="35">
        <v>1.3641014053423789E-7</v>
      </c>
      <c r="AA34" s="35">
        <v>3.6043563145356237E-6</v>
      </c>
      <c r="AB34" s="35">
        <v>1.8048626639155298E-7</v>
      </c>
      <c r="AC34" s="35">
        <v>1.3702169488357779E-4</v>
      </c>
      <c r="AD34" s="35">
        <v>3.1978590488495567E-7</v>
      </c>
      <c r="AE34" s="35">
        <v>4.5534327128095393E-5</v>
      </c>
      <c r="AF34" s="35">
        <f t="shared" si="1"/>
        <v>1.9890886188583275E-4</v>
      </c>
      <c r="AG34" s="31">
        <f t="shared" si="2"/>
        <v>0</v>
      </c>
      <c r="AH34" s="31">
        <f t="shared" si="3"/>
        <v>4.1222480412027002E-2</v>
      </c>
      <c r="AI34" s="31">
        <f t="shared" si="4"/>
        <v>1.12501453678157</v>
      </c>
      <c r="AJ34" s="31">
        <f t="shared" si="5"/>
        <v>1.3670141169288075E-2</v>
      </c>
      <c r="AK34" s="31">
        <f t="shared" si="6"/>
        <v>0.60418488525671976</v>
      </c>
      <c r="AL34" s="31">
        <f t="shared" si="7"/>
        <v>3.1772969515216978E-2</v>
      </c>
      <c r="AM34" s="31">
        <f t="shared" si="8"/>
        <v>3.5904204533896174</v>
      </c>
      <c r="AN34" s="31">
        <f t="shared" si="9"/>
        <v>6.4036228806915299E-2</v>
      </c>
      <c r="AO34" s="31">
        <f t="shared" si="10"/>
        <v>0.172647610243924</v>
      </c>
      <c r="AP34" s="31">
        <f t="shared" si="11"/>
        <v>5.6429693055752788</v>
      </c>
    </row>
    <row r="35" spans="2:42" ht="18.75" customHeight="1">
      <c r="B35" s="12">
        <v>41639</v>
      </c>
      <c r="C35" s="32">
        <v>0</v>
      </c>
      <c r="D35" s="32">
        <v>8.0689383705199111E-3</v>
      </c>
      <c r="E35" s="32">
        <v>1.2085158634910493</v>
      </c>
      <c r="F35" s="32">
        <v>7.6088352775037357E-3</v>
      </c>
      <c r="G35" s="32">
        <v>0.6830244887555238</v>
      </c>
      <c r="H35" s="32">
        <v>2.8623458770164582E-2</v>
      </c>
      <c r="I35" s="32">
        <v>3.6809676586643998</v>
      </c>
      <c r="J35" s="32">
        <v>6.3811900103866337E-2</v>
      </c>
      <c r="K35" s="32">
        <v>2.6707202695338208</v>
      </c>
      <c r="L35" s="32">
        <f t="shared" si="12"/>
        <v>5.6806211434330276</v>
      </c>
      <c r="M35" s="36">
        <v>0</v>
      </c>
      <c r="N35" s="36">
        <v>7.5341636353738034E-6</v>
      </c>
      <c r="O35" s="36">
        <v>4.2523366204572241E-7</v>
      </c>
      <c r="P35" s="52">
        <v>1.0254948906012998E-8</v>
      </c>
      <c r="Q35" s="36">
        <v>1.7086660293749857E-6</v>
      </c>
      <c r="R35" s="36">
        <v>7.9852280283843126E-5</v>
      </c>
      <c r="S35" s="36">
        <v>1.4204393941382883E-4</v>
      </c>
      <c r="T35" s="36">
        <v>1.5140050870572277E-7</v>
      </c>
      <c r="U35" s="36">
        <v>7.1237442912903516E-3</v>
      </c>
      <c r="V35" s="36">
        <f t="shared" si="0"/>
        <v>7.3554702297724296E-3</v>
      </c>
      <c r="W35" s="36">
        <v>0</v>
      </c>
      <c r="X35" s="36">
        <v>7.5077916893951444E-7</v>
      </c>
      <c r="Y35" s="36">
        <v>9.1112169362493899E-6</v>
      </c>
      <c r="Z35" s="36">
        <v>9.493886680320028E-8</v>
      </c>
      <c r="AA35" s="36">
        <v>4.0802438989887832E-6</v>
      </c>
      <c r="AB35" s="36">
        <v>1.7936270666572097E-7</v>
      </c>
      <c r="AC35" s="36">
        <v>1.4251084186878171E-4</v>
      </c>
      <c r="AD35" s="36">
        <v>3.190921803971773E-7</v>
      </c>
      <c r="AE35" s="36">
        <v>4.8822919962107328E-5</v>
      </c>
      <c r="AF35" s="36">
        <f t="shared" si="1"/>
        <v>2.058693955889328E-4</v>
      </c>
      <c r="AG35" s="32">
        <f t="shared" si="2"/>
        <v>0</v>
      </c>
      <c r="AH35" s="32">
        <f t="shared" si="3"/>
        <v>8.4810246537482311E-3</v>
      </c>
      <c r="AI35" s="32">
        <f t="shared" si="4"/>
        <v>1.2112416369796026</v>
      </c>
      <c r="AJ35" s="32">
        <f t="shared" si="5"/>
        <v>7.6373834335337403E-3</v>
      </c>
      <c r="AK35" s="32">
        <f t="shared" si="6"/>
        <v>0.68428311808815689</v>
      </c>
      <c r="AL35" s="32">
        <f t="shared" si="7"/>
        <v>3.0673215863847043E-2</v>
      </c>
      <c r="AM35" s="32">
        <f t="shared" si="8"/>
        <v>3.7269869880266424</v>
      </c>
      <c r="AN35" s="32">
        <f t="shared" si="9"/>
        <v>6.3910774586342339E-2</v>
      </c>
      <c r="AO35" s="32">
        <f t="shared" si="10"/>
        <v>0.19264283743096677</v>
      </c>
      <c r="AP35" s="32">
        <f t="shared" si="11"/>
        <v>5.9258569790628401</v>
      </c>
    </row>
    <row r="36" spans="2:42" ht="18.75" customHeight="1">
      <c r="B36" s="11">
        <v>42004</v>
      </c>
      <c r="C36" s="31">
        <v>0</v>
      </c>
      <c r="D36" s="31">
        <v>2.5091602682928781E-2</v>
      </c>
      <c r="E36" s="31">
        <v>1.0296838712428116</v>
      </c>
      <c r="F36" s="31">
        <v>1.0875172682112888E-3</v>
      </c>
      <c r="G36" s="31">
        <v>0.64728509286238145</v>
      </c>
      <c r="H36" s="31">
        <v>3.0852452139582966E-2</v>
      </c>
      <c r="I36" s="31">
        <v>3.8366746020893228</v>
      </c>
      <c r="J36" s="31">
        <v>5.6526667743275458E-2</v>
      </c>
      <c r="K36" s="31">
        <v>2.9016542947163853</v>
      </c>
      <c r="L36" s="31">
        <f t="shared" si="12"/>
        <v>5.6272018060285145</v>
      </c>
      <c r="M36" s="35">
        <v>0</v>
      </c>
      <c r="N36" s="35">
        <v>2.3428638540312578E-5</v>
      </c>
      <c r="O36" s="35">
        <v>3.6230905736988699E-7</v>
      </c>
      <c r="P36" s="51">
        <v>8.0886890820078645E-9</v>
      </c>
      <c r="Q36" s="35">
        <v>1.6194791595115537E-6</v>
      </c>
      <c r="R36" s="35">
        <v>8.6066605074031947E-5</v>
      </c>
      <c r="S36" s="35">
        <v>1.3918957344973481E-4</v>
      </c>
      <c r="T36" s="35">
        <v>1.3401787620829808E-7</v>
      </c>
      <c r="U36" s="35">
        <v>8.0892174499848507E-3</v>
      </c>
      <c r="V36" s="35">
        <f t="shared" si="0"/>
        <v>8.340026161831101E-3</v>
      </c>
      <c r="W36" s="35">
        <v>0</v>
      </c>
      <c r="X36" s="35">
        <v>2.3346630925421166E-6</v>
      </c>
      <c r="Y36" s="35">
        <v>7.7629706072284666E-6</v>
      </c>
      <c r="Z36" s="35">
        <v>4.7859316311125584E-8</v>
      </c>
      <c r="AA36" s="35">
        <v>3.867268293824276E-6</v>
      </c>
      <c r="AB36" s="35">
        <v>1.9332121706291126E-7</v>
      </c>
      <c r="AC36" s="35">
        <v>1.487533862027315E-4</v>
      </c>
      <c r="AD36" s="35">
        <v>2.8245649038488598E-7</v>
      </c>
      <c r="AE36" s="35">
        <v>5.3414732269573307E-5</v>
      </c>
      <c r="AF36" s="35">
        <f t="shared" si="1"/>
        <v>2.166566574896586E-4</v>
      </c>
      <c r="AG36" s="31">
        <f t="shared" si="2"/>
        <v>0</v>
      </c>
      <c r="AH36" s="31">
        <f t="shared" si="3"/>
        <v>2.6373048248014147E-2</v>
      </c>
      <c r="AI36" s="31">
        <f t="shared" si="4"/>
        <v>1.0320062942102</v>
      </c>
      <c r="AJ36" s="31">
        <f t="shared" si="5"/>
        <v>1.1019815616990544E-3</v>
      </c>
      <c r="AK36" s="31">
        <f t="shared" si="6"/>
        <v>0.6484780257929289</v>
      </c>
      <c r="AL36" s="31">
        <f t="shared" si="7"/>
        <v>3.3061726989118509E-2</v>
      </c>
      <c r="AM36" s="31">
        <f t="shared" si="8"/>
        <v>3.8844828505139799</v>
      </c>
      <c r="AN36" s="31">
        <f t="shared" si="9"/>
        <v>5.661419022431536E-2</v>
      </c>
      <c r="AO36" s="31">
        <f t="shared" si="10"/>
        <v>0.21814802646595413</v>
      </c>
      <c r="AP36" s="31">
        <f t="shared" si="11"/>
        <v>5.9002661440062099</v>
      </c>
    </row>
    <row r="37" spans="2:42" ht="18.75" customHeight="1">
      <c r="B37" s="12">
        <v>42369</v>
      </c>
      <c r="C37" s="32">
        <v>0</v>
      </c>
      <c r="D37" s="32">
        <v>5.9627048205777945E-2</v>
      </c>
      <c r="E37" s="32">
        <v>0.99517361890368983</v>
      </c>
      <c r="F37" s="32">
        <v>0</v>
      </c>
      <c r="G37" s="32">
        <v>0.68133774639829536</v>
      </c>
      <c r="H37" s="32">
        <v>0.12814689949537389</v>
      </c>
      <c r="I37" s="32">
        <v>4.0581300059128518</v>
      </c>
      <c r="J37" s="32">
        <v>6.6313145606632609E-2</v>
      </c>
      <c r="K37" s="32">
        <v>3.133523865078661</v>
      </c>
      <c r="L37" s="32">
        <f t="shared" si="12"/>
        <v>5.9887284645226213</v>
      </c>
      <c r="M37" s="36">
        <v>0</v>
      </c>
      <c r="N37" s="36">
        <v>5.5675222395794161E-5</v>
      </c>
      <c r="O37" s="36">
        <v>3.5016612948320186E-7</v>
      </c>
      <c r="P37" s="52">
        <v>0</v>
      </c>
      <c r="Q37" s="36">
        <v>1.7061170763964059E-6</v>
      </c>
      <c r="R37" s="36">
        <v>3.4728946266399335E-4</v>
      </c>
      <c r="S37" s="36">
        <v>1.3826650086413834E-4</v>
      </c>
      <c r="T37" s="36">
        <v>1.5512256077998955E-7</v>
      </c>
      <c r="U37" s="36">
        <v>8.8456657838836567E-3</v>
      </c>
      <c r="V37" s="36">
        <f t="shared" si="0"/>
        <v>9.389108375574242E-3</v>
      </c>
      <c r="W37" s="36">
        <v>0</v>
      </c>
      <c r="X37" s="36">
        <v>5.5480341579763293E-6</v>
      </c>
      <c r="Y37" s="36">
        <v>7.5027916512997055E-6</v>
      </c>
      <c r="Z37" s="36">
        <v>0</v>
      </c>
      <c r="AA37" s="36">
        <v>4.0741570747288878E-6</v>
      </c>
      <c r="AB37" s="36">
        <v>7.8007514537069899E-7</v>
      </c>
      <c r="AC37" s="36">
        <v>1.5763587806381162E-4</v>
      </c>
      <c r="AD37" s="36">
        <v>3.2693678886040319E-7</v>
      </c>
      <c r="AE37" s="36">
        <v>5.6944858636839549E-5</v>
      </c>
      <c r="AF37" s="36">
        <f t="shared" si="1"/>
        <v>2.3281273151888721E-4</v>
      </c>
      <c r="AG37" s="32">
        <f t="shared" si="2"/>
        <v>0</v>
      </c>
      <c r="AH37" s="32">
        <f t="shared" si="3"/>
        <v>6.267224294474974E-2</v>
      </c>
      <c r="AI37" s="32">
        <f t="shared" si="4"/>
        <v>0.99741820496901423</v>
      </c>
      <c r="AJ37" s="32">
        <f t="shared" si="5"/>
        <v>0</v>
      </c>
      <c r="AK37" s="32">
        <f t="shared" si="6"/>
        <v>0.68259449813347439</v>
      </c>
      <c r="AL37" s="32">
        <f t="shared" si="7"/>
        <v>0.1370615984552942</v>
      </c>
      <c r="AM37" s="32">
        <f t="shared" si="8"/>
        <v>4.1085621600974713</v>
      </c>
      <c r="AN37" s="32">
        <f t="shared" si="9"/>
        <v>6.64144508337325E-2</v>
      </c>
      <c r="AO37" s="32">
        <f t="shared" si="10"/>
        <v>0.23811121247086961</v>
      </c>
      <c r="AP37" s="32">
        <f t="shared" si="11"/>
        <v>6.2928343679046055</v>
      </c>
    </row>
    <row r="38" spans="2:42" ht="18.75" customHeight="1">
      <c r="B38" s="11">
        <v>42735</v>
      </c>
      <c r="C38" s="31">
        <v>0</v>
      </c>
      <c r="D38" s="31">
        <v>1.3337416270890027E-2</v>
      </c>
      <c r="E38" s="31">
        <v>0.96875777330133417</v>
      </c>
      <c r="F38" s="31">
        <v>0</v>
      </c>
      <c r="G38" s="31">
        <v>0.66753387276004361</v>
      </c>
      <c r="H38" s="31">
        <v>0.12188070039675868</v>
      </c>
      <c r="I38" s="31">
        <v>4.2655747118359626</v>
      </c>
      <c r="J38" s="31">
        <v>8.1634296394011457E-2</v>
      </c>
      <c r="K38" s="31">
        <v>3.3206714398608668</v>
      </c>
      <c r="L38" s="31">
        <f t="shared" si="12"/>
        <v>6.118718770959001</v>
      </c>
      <c r="M38" s="35">
        <v>0</v>
      </c>
      <c r="N38" s="35">
        <v>1.2453469346737347E-5</v>
      </c>
      <c r="O38" s="35">
        <v>3.4087133485048972E-7</v>
      </c>
      <c r="P38" s="51">
        <v>0</v>
      </c>
      <c r="Q38" s="35">
        <v>1.6730006435092199E-6</v>
      </c>
      <c r="R38" s="35">
        <v>3.3031540147744967E-4</v>
      </c>
      <c r="S38" s="35">
        <v>1.3629750510477337E-4</v>
      </c>
      <c r="T38" s="35">
        <v>1.9099916030890243E-7</v>
      </c>
      <c r="U38" s="35">
        <v>9.4605376267414554E-3</v>
      </c>
      <c r="V38" s="35">
        <f t="shared" si="0"/>
        <v>9.941808873809084E-3</v>
      </c>
      <c r="W38" s="35">
        <v>0</v>
      </c>
      <c r="X38" s="35">
        <v>1.2409878281191989E-6</v>
      </c>
      <c r="Y38" s="35">
        <v>7.3036378734235286E-6</v>
      </c>
      <c r="Z38" s="35">
        <v>0</v>
      </c>
      <c r="AA38" s="35">
        <v>3.9950760132919504E-6</v>
      </c>
      <c r="AB38" s="35">
        <v>7.4194830880793438E-7</v>
      </c>
      <c r="AC38" s="35">
        <v>1.6610367402757309E-4</v>
      </c>
      <c r="AD38" s="35">
        <v>4.0255042098609522E-7</v>
      </c>
      <c r="AE38" s="35">
        <v>6.0170271400603049E-5</v>
      </c>
      <c r="AF38" s="35">
        <f t="shared" si="1"/>
        <v>2.3995814587280482E-4</v>
      </c>
      <c r="AG38" s="31">
        <f t="shared" si="2"/>
        <v>0</v>
      </c>
      <c r="AH38" s="31">
        <f t="shared" si="3"/>
        <v>1.4018567377337983E-2</v>
      </c>
      <c r="AI38" s="31">
        <f t="shared" si="4"/>
        <v>0.9709427791709857</v>
      </c>
      <c r="AJ38" s="31">
        <f t="shared" si="5"/>
        <v>0</v>
      </c>
      <c r="AK38" s="31">
        <f t="shared" si="6"/>
        <v>0.66876623042809236</v>
      </c>
      <c r="AL38" s="31">
        <f t="shared" si="7"/>
        <v>0.13035968602971967</v>
      </c>
      <c r="AM38" s="31">
        <f t="shared" si="8"/>
        <v>4.3184810443237991</v>
      </c>
      <c r="AN38" s="31">
        <f t="shared" si="9"/>
        <v>8.1759031398473028E-2</v>
      </c>
      <c r="AO38" s="31">
        <f t="shared" si="10"/>
        <v>0.25444418154591608</v>
      </c>
      <c r="AP38" s="31">
        <f t="shared" si="11"/>
        <v>6.4387715202743241</v>
      </c>
    </row>
    <row r="39" spans="2:42" ht="18.75" customHeight="1">
      <c r="B39" s="12">
        <v>43100</v>
      </c>
      <c r="C39" s="32">
        <v>0</v>
      </c>
      <c r="D39" s="32">
        <v>9.8130505109983203E-3</v>
      </c>
      <c r="E39" s="32">
        <v>0.97744857407876673</v>
      </c>
      <c r="F39" s="32">
        <v>0</v>
      </c>
      <c r="G39" s="32">
        <v>0.67695370906808883</v>
      </c>
      <c r="H39" s="32">
        <v>0.12307665684249439</v>
      </c>
      <c r="I39" s="32">
        <v>4.4020230722897855</v>
      </c>
      <c r="J39" s="32">
        <v>5.2751566176418671E-2</v>
      </c>
      <c r="K39" s="32">
        <v>3.451326437451991</v>
      </c>
      <c r="L39" s="32">
        <f t="shared" si="12"/>
        <v>6.2420666289665521</v>
      </c>
      <c r="M39" s="36">
        <v>0</v>
      </c>
      <c r="N39" s="36">
        <v>9.1626834804150442E-6</v>
      </c>
      <c r="O39" s="36">
        <v>3.4392931791247608E-7</v>
      </c>
      <c r="P39" s="52">
        <v>0</v>
      </c>
      <c r="Q39" s="36">
        <v>1.6970232458454407E-6</v>
      </c>
      <c r="R39" s="36">
        <v>3.3358566278390465E-4</v>
      </c>
      <c r="S39" s="36">
        <v>1.3281489335906609E-4</v>
      </c>
      <c r="T39" s="36">
        <v>1.2342244975133497E-7</v>
      </c>
      <c r="U39" s="36">
        <v>9.8895497573284249E-3</v>
      </c>
      <c r="V39" s="36">
        <f t="shared" si="0"/>
        <v>1.0367277371965319E-2</v>
      </c>
      <c r="W39" s="36">
        <v>0</v>
      </c>
      <c r="X39" s="36">
        <v>9.1306112019964364E-7</v>
      </c>
      <c r="Y39" s="36">
        <v>7.369159372664899E-6</v>
      </c>
      <c r="Z39" s="36">
        <v>0</v>
      </c>
      <c r="AA39" s="36">
        <v>4.0524412765646404E-6</v>
      </c>
      <c r="AB39" s="36">
        <v>7.4929392010522048E-7</v>
      </c>
      <c r="AC39" s="36">
        <v>1.7161909538804363E-4</v>
      </c>
      <c r="AD39" s="36">
        <v>2.6012553681483034E-7</v>
      </c>
      <c r="AE39" s="36">
        <v>6.2611755675478451E-5</v>
      </c>
      <c r="AF39" s="36">
        <f t="shared" si="1"/>
        <v>2.475749322898713E-4</v>
      </c>
      <c r="AG39" s="32">
        <f t="shared" si="2"/>
        <v>0</v>
      </c>
      <c r="AH39" s="32">
        <f t="shared" si="3"/>
        <v>1.0314209811828189E-2</v>
      </c>
      <c r="AI39" s="32">
        <f t="shared" si="4"/>
        <v>0.97965318180476868</v>
      </c>
      <c r="AJ39" s="32">
        <f t="shared" si="5"/>
        <v>0</v>
      </c>
      <c r="AK39" s="32">
        <f t="shared" si="6"/>
        <v>0.67820376214965117</v>
      </c>
      <c r="AL39" s="32">
        <f t="shared" si="7"/>
        <v>0.13163958800028336</v>
      </c>
      <c r="AM39" s="32">
        <f t="shared" si="8"/>
        <v>4.4564859350493986</v>
      </c>
      <c r="AN39" s="32">
        <f t="shared" si="9"/>
        <v>5.2832169147633272E-2</v>
      </c>
      <c r="AO39" s="32">
        <f t="shared" si="10"/>
        <v>0.26589704712450324</v>
      </c>
      <c r="AP39" s="32">
        <f t="shared" si="11"/>
        <v>6.5750258930880667</v>
      </c>
    </row>
    <row r="40" spans="2:42" ht="18.75" customHeight="1">
      <c r="B40" s="11">
        <v>43465</v>
      </c>
      <c r="C40" s="31">
        <v>0</v>
      </c>
      <c r="D40" s="31">
        <v>9.1067233399996315E-3</v>
      </c>
      <c r="E40" s="31">
        <v>0.91039772433435862</v>
      </c>
      <c r="F40" s="31">
        <v>0</v>
      </c>
      <c r="G40" s="31">
        <v>0.6133788427911866</v>
      </c>
      <c r="H40" s="31">
        <v>0.11967692493738671</v>
      </c>
      <c r="I40" s="31">
        <v>4.2164044635363025</v>
      </c>
      <c r="J40" s="31">
        <v>6.1084417397225699E-2</v>
      </c>
      <c r="K40" s="31">
        <v>3.2902308154206947</v>
      </c>
      <c r="L40" s="31">
        <f t="shared" si="12"/>
        <v>5.9300490963364592</v>
      </c>
      <c r="M40" s="35">
        <v>0</v>
      </c>
      <c r="N40" s="35">
        <v>8.5031686542940112E-6</v>
      </c>
      <c r="O40" s="35">
        <v>3.2033651351375807E-7</v>
      </c>
      <c r="P40" s="51">
        <v>0</v>
      </c>
      <c r="Q40" s="35">
        <v>1.5406640377488707E-6</v>
      </c>
      <c r="R40" s="35">
        <v>3.2551464733205742E-4</v>
      </c>
      <c r="S40" s="35">
        <v>1.187892756481806E-4</v>
      </c>
      <c r="T40" s="35">
        <v>1.4291876020486526E-7</v>
      </c>
      <c r="U40" s="35">
        <v>9.4627736297115649E-3</v>
      </c>
      <c r="V40" s="35">
        <f t="shared" si="0"/>
        <v>9.9175846406575636E-3</v>
      </c>
      <c r="W40" s="35">
        <v>0</v>
      </c>
      <c r="X40" s="35">
        <v>8.4734048855134098E-7</v>
      </c>
      <c r="Y40" s="35">
        <v>6.863651041134678E-6</v>
      </c>
      <c r="Z40" s="35">
        <v>0</v>
      </c>
      <c r="AA40" s="35">
        <v>3.6790601161045618E-6</v>
      </c>
      <c r="AB40" s="35">
        <v>7.3116497667720167E-7</v>
      </c>
      <c r="AC40" s="35">
        <v>1.6513420772129166E-4</v>
      </c>
      <c r="AD40" s="35">
        <v>3.0121602102455809E-7</v>
      </c>
      <c r="AE40" s="35">
        <v>5.9781743374101664E-5</v>
      </c>
      <c r="AF40" s="35">
        <f t="shared" si="1"/>
        <v>2.3733838373888566E-4</v>
      </c>
      <c r="AG40" s="31">
        <f t="shared" si="2"/>
        <v>0</v>
      </c>
      <c r="AH40" s="31">
        <f t="shared" si="3"/>
        <v>9.5718100219452807E-3</v>
      </c>
      <c r="AI40" s="31">
        <f t="shared" si="4"/>
        <v>0.91245110075745461</v>
      </c>
      <c r="AJ40" s="31">
        <f t="shared" si="5"/>
        <v>0</v>
      </c>
      <c r="AK40" s="31">
        <f t="shared" si="6"/>
        <v>0.61451371930672938</v>
      </c>
      <c r="AL40" s="31">
        <f t="shared" si="7"/>
        <v>0.12803267828373793</v>
      </c>
      <c r="AM40" s="31">
        <f t="shared" si="8"/>
        <v>4.2685841893284522</v>
      </c>
      <c r="AN40" s="31">
        <f t="shared" si="9"/>
        <v>6.1177752740496139E-2</v>
      </c>
      <c r="AO40" s="31">
        <f t="shared" si="10"/>
        <v>0.25438430026827141</v>
      </c>
      <c r="AP40" s="31">
        <f t="shared" si="11"/>
        <v>6.2487155507070877</v>
      </c>
    </row>
    <row r="41" spans="2:42" ht="18.75" customHeight="1">
      <c r="B41" s="11">
        <v>47848</v>
      </c>
      <c r="C41" s="31" t="s">
        <v>211</v>
      </c>
      <c r="D41" s="31" t="s">
        <v>211</v>
      </c>
      <c r="E41" s="31" t="s">
        <v>211</v>
      </c>
      <c r="F41" s="31" t="s">
        <v>211</v>
      </c>
      <c r="G41" s="31" t="s">
        <v>211</v>
      </c>
      <c r="H41" s="31">
        <v>4.8952172760011486E-2</v>
      </c>
      <c r="I41" s="31">
        <v>4.0312533707141158</v>
      </c>
      <c r="J41" s="31" t="s">
        <v>211</v>
      </c>
      <c r="K41" s="31">
        <v>0.2000519456152102</v>
      </c>
      <c r="L41" s="31">
        <f t="shared" si="12"/>
        <v>4.0802055434741273</v>
      </c>
      <c r="M41" s="35" t="s">
        <v>211</v>
      </c>
      <c r="N41" s="35" t="s">
        <v>211</v>
      </c>
      <c r="O41" s="35" t="s">
        <v>211</v>
      </c>
      <c r="P41" s="51" t="s">
        <v>211</v>
      </c>
      <c r="Q41" s="35" t="s">
        <v>211</v>
      </c>
      <c r="R41" s="35">
        <v>1.3205624833919041E-4</v>
      </c>
      <c r="S41" s="35">
        <v>4.5587101841983024E-5</v>
      </c>
      <c r="T41" s="35" t="s">
        <v>211</v>
      </c>
      <c r="U41" s="35">
        <v>2.5385777083150711E-5</v>
      </c>
      <c r="V41" s="35">
        <f t="shared" si="0"/>
        <v>2.0302912726432413E-4</v>
      </c>
      <c r="W41" s="35" t="s">
        <v>211</v>
      </c>
      <c r="X41" s="35" t="s">
        <v>211</v>
      </c>
      <c r="Y41" s="35" t="s">
        <v>211</v>
      </c>
      <c r="Z41" s="35" t="s">
        <v>211</v>
      </c>
      <c r="AA41" s="35" t="s">
        <v>211</v>
      </c>
      <c r="AB41" s="35">
        <v>2.9662229281089997E-7</v>
      </c>
      <c r="AC41" s="35">
        <v>1.5833957770474663E-4</v>
      </c>
      <c r="AD41" s="35" t="s">
        <v>211</v>
      </c>
      <c r="AE41" s="35">
        <v>7.9529928340917557E-6</v>
      </c>
      <c r="AF41" s="35">
        <f t="shared" si="1"/>
        <v>1.6658919283164928E-4</v>
      </c>
      <c r="AG41" s="31">
        <f t="shared" si="2"/>
        <v>0</v>
      </c>
      <c r="AH41" s="31">
        <f t="shared" si="3"/>
        <v>0</v>
      </c>
      <c r="AI41" s="31">
        <f t="shared" si="4"/>
        <v>0</v>
      </c>
      <c r="AJ41" s="31">
        <f t="shared" si="5"/>
        <v>0</v>
      </c>
      <c r="AK41" s="31">
        <f t="shared" si="6"/>
        <v>0</v>
      </c>
      <c r="AL41" s="31">
        <f t="shared" si="7"/>
        <v>5.2341972411748892E-2</v>
      </c>
      <c r="AM41" s="31">
        <f t="shared" si="8"/>
        <v>4.0795782424161802</v>
      </c>
      <c r="AN41" s="31">
        <f t="shared" si="9"/>
        <v>0</v>
      </c>
      <c r="AO41" s="31">
        <f t="shared" si="10"/>
        <v>3.004636291638111E-3</v>
      </c>
      <c r="AP41" s="31">
        <f t="shared" si="11"/>
        <v>4.1349248511195666</v>
      </c>
    </row>
    <row r="42" spans="2:42" ht="14.25" customHeight="1">
      <c r="B42" s="9" t="s">
        <v>11</v>
      </c>
      <c r="V42" s="10" t="s">
        <v>12</v>
      </c>
      <c r="AP42" s="10" t="s">
        <v>12</v>
      </c>
    </row>
    <row r="43" spans="2:42" ht="18.75" customHeight="1"/>
    <row r="44" spans="2:42" ht="18.75" customHeight="1"/>
    <row r="45" spans="2:42" ht="18.75" customHeight="1"/>
    <row r="46" spans="2:42" ht="18.75" customHeight="1"/>
    <row r="47" spans="2:42" ht="18.75" customHeight="1"/>
    <row r="48" spans="2:4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AL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5" width="16.6640625" style="2" customWidth="1"/>
    <col min="16" max="16" width="16.6640625" style="2" hidden="1" customWidth="1"/>
    <col min="17" max="20" width="16.6640625" style="2" customWidth="1"/>
    <col min="21" max="29" width="12.109375" style="2" bestFit="1" customWidth="1"/>
    <col min="30" max="38" width="11.44140625" style="2"/>
    <col min="39" max="39" width="12.44140625" style="2" bestFit="1" customWidth="1"/>
    <col min="40" max="16384" width="11.44140625" style="2"/>
  </cols>
  <sheetData>
    <row r="2" spans="2:38" ht="14.25" customHeight="1">
      <c r="B2" s="1"/>
    </row>
    <row r="3" spans="2:38" ht="22.5" customHeight="1">
      <c r="B3" s="3" t="s">
        <v>61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 t="s">
        <v>19</v>
      </c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/>
      <c r="U4" s="14" t="s">
        <v>19</v>
      </c>
      <c r="V4" s="14" t="s">
        <v>19</v>
      </c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/>
      <c r="AD4" s="14" t="s">
        <v>52</v>
      </c>
      <c r="AE4" s="28">
        <v>25</v>
      </c>
      <c r="AF4" s="14"/>
      <c r="AG4" s="14"/>
      <c r="AH4" s="14"/>
      <c r="AI4" s="14"/>
      <c r="AJ4" s="14"/>
      <c r="AK4" s="14"/>
      <c r="AL4" s="14"/>
    </row>
    <row r="5" spans="2:38" s="15" customFormat="1" ht="18.75" customHeight="1">
      <c r="B5" s="16" t="s">
        <v>14</v>
      </c>
      <c r="C5" s="17" t="s">
        <v>56</v>
      </c>
      <c r="D5" s="17" t="s">
        <v>56</v>
      </c>
      <c r="E5" s="17" t="s">
        <v>56</v>
      </c>
      <c r="F5" s="17" t="s">
        <v>56</v>
      </c>
      <c r="G5" s="17" t="s">
        <v>56</v>
      </c>
      <c r="H5" s="17" t="s">
        <v>56</v>
      </c>
      <c r="I5" s="17" t="s">
        <v>56</v>
      </c>
      <c r="J5" s="17" t="s">
        <v>56</v>
      </c>
      <c r="K5" s="17"/>
      <c r="L5" s="17" t="s">
        <v>56</v>
      </c>
      <c r="M5" s="17" t="s">
        <v>56</v>
      </c>
      <c r="N5" s="17" t="s">
        <v>56</v>
      </c>
      <c r="O5" s="17" t="s">
        <v>56</v>
      </c>
      <c r="P5" s="17" t="s">
        <v>56</v>
      </c>
      <c r="Q5" s="17" t="s">
        <v>56</v>
      </c>
      <c r="R5" s="17" t="s">
        <v>56</v>
      </c>
      <c r="S5" s="17" t="s">
        <v>56</v>
      </c>
      <c r="T5" s="17"/>
      <c r="U5" s="17" t="s">
        <v>56</v>
      </c>
      <c r="V5" s="17" t="s">
        <v>56</v>
      </c>
      <c r="W5" s="17" t="s">
        <v>56</v>
      </c>
      <c r="X5" s="17" t="s">
        <v>56</v>
      </c>
      <c r="Y5" s="17" t="s">
        <v>56</v>
      </c>
      <c r="Z5" s="17" t="s">
        <v>56</v>
      </c>
      <c r="AA5" s="17" t="s">
        <v>56</v>
      </c>
      <c r="AB5" s="17" t="s">
        <v>56</v>
      </c>
      <c r="AC5" s="17"/>
      <c r="AD5" s="17" t="s">
        <v>53</v>
      </c>
      <c r="AE5" s="29">
        <v>298</v>
      </c>
      <c r="AF5" s="17"/>
      <c r="AG5" s="17"/>
      <c r="AH5" s="17"/>
      <c r="AI5" s="17"/>
      <c r="AJ5" s="17"/>
      <c r="AK5" s="17"/>
      <c r="AL5" s="17"/>
    </row>
    <row r="6" spans="2:38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 t="s">
        <v>36</v>
      </c>
      <c r="M6" s="14" t="s">
        <v>37</v>
      </c>
      <c r="N6" s="14" t="s">
        <v>38</v>
      </c>
      <c r="O6" s="14" t="s">
        <v>39</v>
      </c>
      <c r="P6" s="14" t="s">
        <v>40</v>
      </c>
      <c r="Q6" s="14" t="s">
        <v>73</v>
      </c>
      <c r="R6" s="14" t="s">
        <v>192</v>
      </c>
      <c r="S6" s="14" t="s">
        <v>41</v>
      </c>
      <c r="T6" s="14"/>
      <c r="U6" s="14" t="s">
        <v>36</v>
      </c>
      <c r="V6" s="14" t="s">
        <v>37</v>
      </c>
      <c r="W6" s="14" t="s">
        <v>38</v>
      </c>
      <c r="X6" s="14" t="s">
        <v>39</v>
      </c>
      <c r="Y6" s="14" t="s">
        <v>40</v>
      </c>
      <c r="Z6" s="14" t="s">
        <v>43</v>
      </c>
      <c r="AA6" s="14" t="s">
        <v>192</v>
      </c>
      <c r="AB6" s="14" t="s">
        <v>41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2:38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 t="s">
        <v>50</v>
      </c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/>
      <c r="U7" s="17" t="s">
        <v>51</v>
      </c>
      <c r="V7" s="17" t="s">
        <v>51</v>
      </c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2:38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2:38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55</v>
      </c>
      <c r="AE9" s="30" t="s">
        <v>55</v>
      </c>
      <c r="AF9" s="30" t="s">
        <v>55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</row>
    <row r="10" spans="2:38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4" t="s">
        <v>47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6" t="s">
        <v>48</v>
      </c>
      <c r="V10" s="26" t="s">
        <v>48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5" t="s">
        <v>49</v>
      </c>
      <c r="AE10" s="5" t="s">
        <v>49</v>
      </c>
      <c r="AF10" s="5" t="s">
        <v>49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</row>
    <row r="11" spans="2:38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44</v>
      </c>
      <c r="L11" s="24" t="s">
        <v>23</v>
      </c>
      <c r="M11" s="25" t="s">
        <v>24</v>
      </c>
      <c r="N11" s="24" t="s">
        <v>25</v>
      </c>
      <c r="O11" s="24" t="s">
        <v>26</v>
      </c>
      <c r="P11" s="24" t="s">
        <v>27</v>
      </c>
      <c r="Q11" s="24" t="s">
        <v>28</v>
      </c>
      <c r="R11" s="24" t="s">
        <v>29</v>
      </c>
      <c r="S11" s="24" t="s">
        <v>30</v>
      </c>
      <c r="T11" s="24" t="s">
        <v>31</v>
      </c>
      <c r="U11" s="26" t="s">
        <v>23</v>
      </c>
      <c r="V11" s="27" t="s">
        <v>24</v>
      </c>
      <c r="W11" s="26" t="s">
        <v>25</v>
      </c>
      <c r="X11" s="26" t="s">
        <v>26</v>
      </c>
      <c r="Y11" s="26" t="s">
        <v>27</v>
      </c>
      <c r="Z11" s="26" t="s">
        <v>28</v>
      </c>
      <c r="AA11" s="26" t="s">
        <v>29</v>
      </c>
      <c r="AB11" s="26" t="s">
        <v>30</v>
      </c>
      <c r="AC11" s="26" t="s">
        <v>31</v>
      </c>
      <c r="AD11" s="5" t="s">
        <v>23</v>
      </c>
      <c r="AE11" s="6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58</v>
      </c>
      <c r="AL11" s="5" t="s">
        <v>57</v>
      </c>
    </row>
    <row r="12" spans="2:38" ht="18.75" customHeight="1">
      <c r="B12" s="11">
        <v>33238</v>
      </c>
      <c r="C12" s="31">
        <v>9.7967215905000025</v>
      </c>
      <c r="D12" s="31">
        <v>1.2099476507000002</v>
      </c>
      <c r="E12" s="31">
        <v>6.0006008293000006</v>
      </c>
      <c r="F12" s="31">
        <v>5.0159954862999996</v>
      </c>
      <c r="G12" s="31">
        <v>5.3721020690000003</v>
      </c>
      <c r="H12" s="31">
        <v>9.0684936695000005</v>
      </c>
      <c r="I12" s="31">
        <v>0.4044586</v>
      </c>
      <c r="J12" s="31">
        <v>1.4529810231999998</v>
      </c>
      <c r="K12" s="31">
        <f>SUM(C12:I12)</f>
        <v>36.868319895300004</v>
      </c>
      <c r="L12" s="35">
        <v>2.3346975000000002E-4</v>
      </c>
      <c r="M12" s="35">
        <v>2.9667450000000007E-5</v>
      </c>
      <c r="N12" s="35">
        <v>2.5847360000000005E-4</v>
      </c>
      <c r="O12" s="35">
        <v>5.6668699999999996E-4</v>
      </c>
      <c r="P12" s="35" t="s">
        <v>211</v>
      </c>
      <c r="Q12" s="35">
        <v>1.742623E-4</v>
      </c>
      <c r="R12" s="35">
        <v>2.9536000000000003E-5</v>
      </c>
      <c r="S12" s="35">
        <v>1.8787960000000001E-3</v>
      </c>
      <c r="T12" s="35">
        <f t="shared" ref="T12:T40" si="0">SUM(L12:S12)</f>
        <v>3.1708921000000003E-3</v>
      </c>
      <c r="U12" s="35">
        <v>2.4819880000000004E-4</v>
      </c>
      <c r="V12" s="35">
        <v>5.4540499999999997E-5</v>
      </c>
      <c r="W12" s="35">
        <v>1.0937150000000003E-4</v>
      </c>
      <c r="X12" s="35">
        <v>5.5993499999999992E-5</v>
      </c>
      <c r="Y12" s="35">
        <v>3.0380400000000005E-5</v>
      </c>
      <c r="Z12" s="35">
        <v>1.534509E-4</v>
      </c>
      <c r="AA12" s="35">
        <v>4.4304E-6</v>
      </c>
      <c r="AB12" s="35">
        <v>1.3426800000000002E-5</v>
      </c>
      <c r="AC12" s="35">
        <f t="shared" ref="AC12:AC40" si="1">SUM(U12:AB12)</f>
        <v>6.6979280000000016E-4</v>
      </c>
      <c r="AD12" s="31">
        <f t="shared" ref="AD12:AD40" si="2">SUM(C12,L12*$AE$4,U12*$AE$5)</f>
        <v>9.8765215766500027</v>
      </c>
      <c r="AE12" s="31">
        <f t="shared" ref="AE12:AE40" si="3">SUM(D12,M12*$AE$4,V12*$AE$5)</f>
        <v>1.2269424059500003</v>
      </c>
      <c r="AF12" s="31">
        <f t="shared" ref="AF12:AF40" si="4">SUM(E12,N12*$AE$4,W12*$AE$5)</f>
        <v>6.0396553763000007</v>
      </c>
      <c r="AG12" s="31">
        <f t="shared" ref="AG12:AG40" si="5">SUM(F12,O12*$AE$4,X12*$AE$5)</f>
        <v>5.0468487242999993</v>
      </c>
      <c r="AH12" s="31">
        <f t="shared" ref="AH12:AH40" si="6">SUM(G12,Y12*$AE$5)</f>
        <v>5.3811554282000005</v>
      </c>
      <c r="AI12" s="31">
        <f t="shared" ref="AI12:AI40" si="7">SUM(H12,Q12*$AE$4,Z12*$AE$5)</f>
        <v>9.1185785952000007</v>
      </c>
      <c r="AJ12" s="31">
        <f t="shared" ref="AJ12:AJ40" si="8">SUM(I12,R12*$AE$4,AA12*$AE$5)</f>
        <v>0.40651725919999998</v>
      </c>
      <c r="AK12" s="31">
        <f t="shared" ref="AK12:AK40" si="9">SUM(S12*$AE$4,AB12*$AE$5)</f>
        <v>5.0971086400000004E-2</v>
      </c>
      <c r="AL12" s="31">
        <f t="shared" ref="AL12:AL40" si="10">SUM(AD12:AK12)</f>
        <v>37.1471904522</v>
      </c>
    </row>
    <row r="13" spans="2:38" ht="18.75" customHeight="1">
      <c r="B13" s="12">
        <v>33603</v>
      </c>
      <c r="C13" s="32">
        <v>6.9412294202</v>
      </c>
      <c r="D13" s="32">
        <v>1.5177615951000001</v>
      </c>
      <c r="E13" s="32">
        <v>6.9515265543000027</v>
      </c>
      <c r="F13" s="32">
        <v>5.5180748252000003</v>
      </c>
      <c r="G13" s="32">
        <v>5.2506463085000004</v>
      </c>
      <c r="H13" s="32">
        <v>7.6977261586000001</v>
      </c>
      <c r="I13" s="32">
        <v>0.45327205000000004</v>
      </c>
      <c r="J13" s="32">
        <v>1.4549067658000001</v>
      </c>
      <c r="K13" s="32">
        <f t="shared" ref="K13:K40" si="11">SUM(C13:I13)</f>
        <v>34.330236911900002</v>
      </c>
      <c r="L13" s="36">
        <v>1.6639017000000001E-4</v>
      </c>
      <c r="M13" s="36">
        <v>3.2100750000000006E-5</v>
      </c>
      <c r="N13" s="36">
        <v>2.9723629999999998E-4</v>
      </c>
      <c r="O13" s="36">
        <v>7.2638850000000018E-4</v>
      </c>
      <c r="P13" s="36" t="s">
        <v>211</v>
      </c>
      <c r="Q13" s="36">
        <v>1.353782E-4</v>
      </c>
      <c r="R13" s="36">
        <v>3.5903100000000005E-5</v>
      </c>
      <c r="S13" s="36">
        <v>1.8024681E-3</v>
      </c>
      <c r="T13" s="36">
        <f t="shared" si="0"/>
        <v>3.1958651200000004E-3</v>
      </c>
      <c r="U13" s="36">
        <v>2.5185437999999998E-4</v>
      </c>
      <c r="V13" s="36">
        <v>7.7917019999999994E-5</v>
      </c>
      <c r="W13" s="36">
        <v>1.2078780000000002E-4</v>
      </c>
      <c r="X13" s="36">
        <v>6.1653899999999982E-5</v>
      </c>
      <c r="Y13" s="36">
        <v>2.9764499999999999E-5</v>
      </c>
      <c r="Z13" s="36">
        <v>1.2938360000000002E-4</v>
      </c>
      <c r="AA13" s="36">
        <v>5.0819999999999998E-6</v>
      </c>
      <c r="AB13" s="36">
        <v>1.3676100000000003E-5</v>
      </c>
      <c r="AC13" s="36">
        <f t="shared" si="1"/>
        <v>6.901193000000001E-4</v>
      </c>
      <c r="AD13" s="32">
        <f t="shared" si="2"/>
        <v>7.0204417796899996</v>
      </c>
      <c r="AE13" s="32">
        <f t="shared" si="3"/>
        <v>1.5417833858100001</v>
      </c>
      <c r="AF13" s="32">
        <f t="shared" si="4"/>
        <v>6.9949522262000023</v>
      </c>
      <c r="AG13" s="32">
        <f t="shared" si="5"/>
        <v>5.5546073999000001</v>
      </c>
      <c r="AH13" s="32">
        <f t="shared" si="6"/>
        <v>5.2595161295000006</v>
      </c>
      <c r="AI13" s="32">
        <f t="shared" si="7"/>
        <v>7.7396669264</v>
      </c>
      <c r="AJ13" s="32">
        <f t="shared" si="8"/>
        <v>0.45568406350000007</v>
      </c>
      <c r="AK13" s="32">
        <f t="shared" si="9"/>
        <v>4.91371803E-2</v>
      </c>
      <c r="AL13" s="32">
        <f t="shared" si="10"/>
        <v>34.615789091300002</v>
      </c>
    </row>
    <row r="14" spans="2:38" ht="18.75" customHeight="1">
      <c r="B14" s="11">
        <v>33969</v>
      </c>
      <c r="C14" s="31">
        <v>5.8506768157</v>
      </c>
      <c r="D14" s="31">
        <v>1.5714566478000001</v>
      </c>
      <c r="E14" s="31">
        <v>7.0558114972000006</v>
      </c>
      <c r="F14" s="31">
        <v>5.0732163238999988</v>
      </c>
      <c r="G14" s="31">
        <v>4.5901809965000009</v>
      </c>
      <c r="H14" s="31">
        <v>8.2367189244000016</v>
      </c>
      <c r="I14" s="31">
        <v>0.49108628000000004</v>
      </c>
      <c r="J14" s="31">
        <v>1.5628131184</v>
      </c>
      <c r="K14" s="31">
        <f t="shared" si="11"/>
        <v>32.869147485500001</v>
      </c>
      <c r="L14" s="35">
        <v>1.4146796000000001E-4</v>
      </c>
      <c r="M14" s="35">
        <v>3.3921300000000003E-5</v>
      </c>
      <c r="N14" s="35">
        <v>3.0447030000000004E-4</v>
      </c>
      <c r="O14" s="35">
        <v>6.9251250000000012E-4</v>
      </c>
      <c r="P14" s="35" t="s">
        <v>211</v>
      </c>
      <c r="Q14" s="35">
        <v>1.3138700000000001E-4</v>
      </c>
      <c r="R14" s="35">
        <v>3.6047000000000002E-5</v>
      </c>
      <c r="S14" s="35">
        <v>1.8766900000000001E-3</v>
      </c>
      <c r="T14" s="35">
        <f t="shared" si="0"/>
        <v>3.2164960600000003E-3</v>
      </c>
      <c r="U14" s="35">
        <v>2.7493099999999996E-4</v>
      </c>
      <c r="V14" s="35">
        <v>8.9240840000000011E-5</v>
      </c>
      <c r="W14" s="35">
        <v>1.1413620000000001E-4</v>
      </c>
      <c r="X14" s="35">
        <v>5.6349600000000007E-5</v>
      </c>
      <c r="Y14" s="35">
        <v>2.6020500000000003E-5</v>
      </c>
      <c r="Z14" s="35">
        <v>1.24769E-4</v>
      </c>
      <c r="AA14" s="35">
        <v>5.6327999999999997E-6</v>
      </c>
      <c r="AB14" s="35">
        <v>1.5450599999999997E-5</v>
      </c>
      <c r="AC14" s="35">
        <f t="shared" si="1"/>
        <v>7.0653053999999993E-4</v>
      </c>
      <c r="AD14" s="31">
        <f t="shared" si="2"/>
        <v>5.9361429527</v>
      </c>
      <c r="AE14" s="31">
        <f t="shared" si="3"/>
        <v>1.5988984506200001</v>
      </c>
      <c r="AF14" s="31">
        <f t="shared" si="4"/>
        <v>7.0974358423000012</v>
      </c>
      <c r="AG14" s="31">
        <f t="shared" si="5"/>
        <v>5.1073213171999985</v>
      </c>
      <c r="AH14" s="31">
        <f t="shared" si="6"/>
        <v>4.5979351055000013</v>
      </c>
      <c r="AI14" s="31">
        <f t="shared" si="7"/>
        <v>8.2771847614000009</v>
      </c>
      <c r="AJ14" s="31">
        <f t="shared" si="8"/>
        <v>0.49366602940000004</v>
      </c>
      <c r="AK14" s="31">
        <f t="shared" si="9"/>
        <v>5.1521528800000001E-2</v>
      </c>
      <c r="AL14" s="31">
        <f t="shared" si="10"/>
        <v>33.160105987920005</v>
      </c>
    </row>
    <row r="15" spans="2:38" ht="18.75" customHeight="1">
      <c r="B15" s="12">
        <v>34334</v>
      </c>
      <c r="C15" s="32">
        <v>4.445997911300001</v>
      </c>
      <c r="D15" s="32">
        <v>1.7350163825000002</v>
      </c>
      <c r="E15" s="32">
        <v>8.0179407974000014</v>
      </c>
      <c r="F15" s="32">
        <v>5.3155637521999992</v>
      </c>
      <c r="G15" s="32">
        <v>4.1034556183999999</v>
      </c>
      <c r="H15" s="32">
        <v>8.0318645723000017</v>
      </c>
      <c r="I15" s="32">
        <v>0.92597864000000008</v>
      </c>
      <c r="J15" s="32">
        <v>1.5461139424000001</v>
      </c>
      <c r="K15" s="32">
        <f t="shared" si="11"/>
        <v>32.575817674100001</v>
      </c>
      <c r="L15" s="36">
        <v>1.0589849000000002E-4</v>
      </c>
      <c r="M15" s="36">
        <v>3.5752750000000004E-5</v>
      </c>
      <c r="N15" s="36">
        <v>3.4986320000000002E-4</v>
      </c>
      <c r="O15" s="36">
        <v>5.9529700000000006E-4</v>
      </c>
      <c r="P15" s="36" t="s">
        <v>211</v>
      </c>
      <c r="Q15" s="36">
        <v>1.0915840000000002E-4</v>
      </c>
      <c r="R15" s="36">
        <v>5.3317000000000005E-5</v>
      </c>
      <c r="S15" s="36">
        <v>1.8570000000000001E-3</v>
      </c>
      <c r="T15" s="36">
        <f t="shared" si="0"/>
        <v>3.1062868399999999E-3</v>
      </c>
      <c r="U15" s="36">
        <v>2.5990354000000003E-4</v>
      </c>
      <c r="V15" s="36">
        <v>1.0505506000000001E-4</v>
      </c>
      <c r="W15" s="36">
        <v>1.4090590000000002E-4</v>
      </c>
      <c r="X15" s="36">
        <v>5.9043100000000004E-5</v>
      </c>
      <c r="Y15" s="36">
        <v>2.4051000000000001E-5</v>
      </c>
      <c r="Z15" s="36">
        <v>1.204008E-4</v>
      </c>
      <c r="AA15" s="36">
        <v>2.2406399999999999E-5</v>
      </c>
      <c r="AB15" s="36">
        <v>1.55322E-5</v>
      </c>
      <c r="AC15" s="36">
        <f t="shared" si="1"/>
        <v>7.4729800000000008E-4</v>
      </c>
      <c r="AD15" s="32">
        <f t="shared" si="2"/>
        <v>4.5260966284700004</v>
      </c>
      <c r="AE15" s="32">
        <f t="shared" si="3"/>
        <v>1.7672166091300003</v>
      </c>
      <c r="AF15" s="32">
        <f t="shared" si="4"/>
        <v>8.0686773356000021</v>
      </c>
      <c r="AG15" s="32">
        <f t="shared" si="5"/>
        <v>5.3480410209999993</v>
      </c>
      <c r="AH15" s="32">
        <f t="shared" si="6"/>
        <v>4.1106228164000003</v>
      </c>
      <c r="AI15" s="32">
        <f t="shared" si="7"/>
        <v>8.0704729707000027</v>
      </c>
      <c r="AJ15" s="32">
        <f t="shared" si="8"/>
        <v>0.93398867220000015</v>
      </c>
      <c r="AK15" s="32">
        <f t="shared" si="9"/>
        <v>5.1053595600000001E-2</v>
      </c>
      <c r="AL15" s="32">
        <f t="shared" si="10"/>
        <v>32.876169649100007</v>
      </c>
    </row>
    <row r="16" spans="2:38" ht="18.75" customHeight="1">
      <c r="B16" s="11">
        <v>34699</v>
      </c>
      <c r="C16" s="31">
        <v>3.7889283756000003</v>
      </c>
      <c r="D16" s="31">
        <v>1.7087398697</v>
      </c>
      <c r="E16" s="31">
        <v>7.3439498948000006</v>
      </c>
      <c r="F16" s="31">
        <v>5.9479397665999993</v>
      </c>
      <c r="G16" s="31">
        <v>5.0984720034000004</v>
      </c>
      <c r="H16" s="31">
        <v>8.0889868704000012</v>
      </c>
      <c r="I16" s="31">
        <v>0.92095126000000005</v>
      </c>
      <c r="J16" s="31">
        <v>1.5105309775999998</v>
      </c>
      <c r="K16" s="31">
        <f t="shared" si="11"/>
        <v>32.897968040500004</v>
      </c>
      <c r="L16" s="35">
        <v>9.0793040000000013E-5</v>
      </c>
      <c r="M16" s="35">
        <v>4.4625300000000001E-5</v>
      </c>
      <c r="N16" s="35">
        <v>3.1551659999999999E-4</v>
      </c>
      <c r="O16" s="35">
        <v>9.7377300000000026E-4</v>
      </c>
      <c r="P16" s="35" t="s">
        <v>211</v>
      </c>
      <c r="Q16" s="35">
        <v>9.6041500000000005E-5</v>
      </c>
      <c r="R16" s="35">
        <v>4.5612800000000005E-5</v>
      </c>
      <c r="S16" s="35">
        <v>1.8379908000000001E-3</v>
      </c>
      <c r="T16" s="35">
        <f t="shared" si="0"/>
        <v>3.4043530400000004E-3</v>
      </c>
      <c r="U16" s="35">
        <v>2.6578676000000001E-4</v>
      </c>
      <c r="V16" s="35">
        <v>1.2897344E-4</v>
      </c>
      <c r="W16" s="35">
        <v>1.2686160000000002E-4</v>
      </c>
      <c r="X16" s="35">
        <v>6.5373800000000014E-5</v>
      </c>
      <c r="Y16" s="35">
        <v>2.9663400000000005E-5</v>
      </c>
      <c r="Z16" s="35">
        <v>1.1348450000000002E-4</v>
      </c>
      <c r="AA16" s="35">
        <v>2.3827200000000001E-5</v>
      </c>
      <c r="AB16" s="35">
        <v>1.5758400000000001E-5</v>
      </c>
      <c r="AC16" s="35">
        <f t="shared" si="1"/>
        <v>7.6972910000000006E-4</v>
      </c>
      <c r="AD16" s="31">
        <f t="shared" si="2"/>
        <v>3.8704026560800004</v>
      </c>
      <c r="AE16" s="31">
        <f t="shared" si="3"/>
        <v>1.7482895873199999</v>
      </c>
      <c r="AF16" s="31">
        <f t="shared" si="4"/>
        <v>7.389642566600001</v>
      </c>
      <c r="AG16" s="31">
        <f t="shared" si="5"/>
        <v>5.9917654840000001</v>
      </c>
      <c r="AH16" s="31">
        <f t="shared" si="6"/>
        <v>5.1073116966000001</v>
      </c>
      <c r="AI16" s="31">
        <f t="shared" si="7"/>
        <v>8.1252062889000012</v>
      </c>
      <c r="AJ16" s="31">
        <f t="shared" si="8"/>
        <v>0.9291920856</v>
      </c>
      <c r="AK16" s="31">
        <f t="shared" si="9"/>
        <v>5.0645773200000001E-2</v>
      </c>
      <c r="AL16" s="31">
        <f t="shared" si="10"/>
        <v>33.212456138300006</v>
      </c>
    </row>
    <row r="17" spans="2:38" ht="18.75" customHeight="1">
      <c r="B17" s="12">
        <v>35064</v>
      </c>
      <c r="C17" s="32">
        <v>3.2133786353999998</v>
      </c>
      <c r="D17" s="32">
        <v>1.8075298702999953</v>
      </c>
      <c r="E17" s="32">
        <v>8.223698276266278</v>
      </c>
      <c r="F17" s="32">
        <v>7.0441089931600018</v>
      </c>
      <c r="G17" s="32">
        <v>4.9489884272000007</v>
      </c>
      <c r="H17" s="32">
        <v>8.343603530338001</v>
      </c>
      <c r="I17" s="32">
        <v>0.68350115820000013</v>
      </c>
      <c r="J17" s="32">
        <v>1.8909382944000002</v>
      </c>
      <c r="K17" s="32">
        <f t="shared" si="11"/>
        <v>34.264808890864273</v>
      </c>
      <c r="L17" s="36">
        <v>8.6856900000000019E-5</v>
      </c>
      <c r="M17" s="36">
        <v>5.0377811498257686E-5</v>
      </c>
      <c r="N17" s="36">
        <v>3.7429634695509501E-4</v>
      </c>
      <c r="O17" s="36">
        <v>8.581509E-4</v>
      </c>
      <c r="P17" s="36" t="s">
        <v>211</v>
      </c>
      <c r="Q17" s="36">
        <v>8.8240046000000015E-5</v>
      </c>
      <c r="R17" s="36">
        <v>2.7517854000000004E-5</v>
      </c>
      <c r="S17" s="36">
        <v>3.6221729339999996E-3</v>
      </c>
      <c r="T17" s="36">
        <f t="shared" si="0"/>
        <v>5.1076127924533522E-3</v>
      </c>
      <c r="U17" s="36">
        <v>2.444538E-4</v>
      </c>
      <c r="V17" s="36">
        <v>1.5989154982578349E-4</v>
      </c>
      <c r="W17" s="36">
        <v>1.2218692957993165E-4</v>
      </c>
      <c r="X17" s="36">
        <v>7.8125220779220794E-5</v>
      </c>
      <c r="Y17" s="36">
        <v>1.7326800000000002E-5</v>
      </c>
      <c r="Z17" s="36">
        <v>8.3673810000000026E-5</v>
      </c>
      <c r="AA17" s="36">
        <v>8.4670319999999996E-6</v>
      </c>
      <c r="AB17" s="36">
        <v>2.6193972E-5</v>
      </c>
      <c r="AC17" s="36">
        <f t="shared" si="1"/>
        <v>7.4031911418493605E-4</v>
      </c>
      <c r="AD17" s="32">
        <f t="shared" si="2"/>
        <v>3.2883972902999998</v>
      </c>
      <c r="AE17" s="32">
        <f t="shared" si="3"/>
        <v>1.8564369974355353</v>
      </c>
      <c r="AF17" s="32">
        <f t="shared" si="4"/>
        <v>8.2694673899549738</v>
      </c>
      <c r="AG17" s="32">
        <f t="shared" si="5"/>
        <v>7.0888440814522093</v>
      </c>
      <c r="AH17" s="32">
        <f t="shared" si="6"/>
        <v>4.9541518136000002</v>
      </c>
      <c r="AI17" s="32">
        <f t="shared" si="7"/>
        <v>8.3707443268680013</v>
      </c>
      <c r="AJ17" s="32">
        <f t="shared" si="8"/>
        <v>0.68671228008600016</v>
      </c>
      <c r="AK17" s="32">
        <f t="shared" si="9"/>
        <v>9.8360127005999998E-2</v>
      </c>
      <c r="AL17" s="32">
        <f t="shared" si="10"/>
        <v>34.61311430670272</v>
      </c>
    </row>
    <row r="18" spans="2:38" ht="18.75" customHeight="1">
      <c r="B18" s="11">
        <v>35430</v>
      </c>
      <c r="C18" s="31">
        <v>2.9152531328000002</v>
      </c>
      <c r="D18" s="31">
        <v>1.6289961217999991</v>
      </c>
      <c r="E18" s="31">
        <v>8.1104490028171892</v>
      </c>
      <c r="F18" s="31">
        <v>6.1290510915479999</v>
      </c>
      <c r="G18" s="31">
        <v>4.706824214400001</v>
      </c>
      <c r="H18" s="31">
        <v>8.9163829069800009</v>
      </c>
      <c r="I18" s="31">
        <v>0.51547395500000004</v>
      </c>
      <c r="J18" s="31">
        <v>1.8758468348000001</v>
      </c>
      <c r="K18" s="31">
        <f t="shared" si="11"/>
        <v>32.92243042534519</v>
      </c>
      <c r="L18" s="35">
        <v>8.316833000000001E-5</v>
      </c>
      <c r="M18" s="35">
        <v>4.7302940482573684E-5</v>
      </c>
      <c r="N18" s="35">
        <v>3.7394872983040003E-4</v>
      </c>
      <c r="O18" s="35">
        <v>4.9588574000000002E-4</v>
      </c>
      <c r="P18" s="35" t="s">
        <v>211</v>
      </c>
      <c r="Q18" s="35">
        <v>9.2227267999999996E-5</v>
      </c>
      <c r="R18" s="35">
        <v>1.7227328000000004E-5</v>
      </c>
      <c r="S18" s="35">
        <v>4.0671866480000004E-3</v>
      </c>
      <c r="T18" s="35">
        <f t="shared" si="0"/>
        <v>5.176946984312974E-3</v>
      </c>
      <c r="U18" s="35">
        <v>2.1312119999999997E-4</v>
      </c>
      <c r="V18" s="35">
        <v>1.4835745898123312E-4</v>
      </c>
      <c r="W18" s="35">
        <v>1.2118257923760034E-4</v>
      </c>
      <c r="X18" s="35">
        <v>6.5931071363636357E-5</v>
      </c>
      <c r="Y18" s="35">
        <v>1.6354800000000001E-5</v>
      </c>
      <c r="Z18" s="35">
        <v>8.9750780000000013E-5</v>
      </c>
      <c r="AA18" s="35">
        <v>6.4602479999999992E-6</v>
      </c>
      <c r="AB18" s="35">
        <v>2.6432508000000003E-5</v>
      </c>
      <c r="AC18" s="35">
        <f t="shared" si="1"/>
        <v>6.8759064558246972E-4</v>
      </c>
      <c r="AD18" s="31">
        <f t="shared" si="2"/>
        <v>2.9808424586500002</v>
      </c>
      <c r="AE18" s="31">
        <f t="shared" si="3"/>
        <v>1.674389218088471</v>
      </c>
      <c r="AF18" s="31">
        <f t="shared" si="4"/>
        <v>8.155910129675755</v>
      </c>
      <c r="AG18" s="31">
        <f t="shared" si="5"/>
        <v>6.1610956943143638</v>
      </c>
      <c r="AH18" s="31">
        <f t="shared" si="6"/>
        <v>4.7116979448000009</v>
      </c>
      <c r="AI18" s="31">
        <f t="shared" si="7"/>
        <v>8.9454343211200005</v>
      </c>
      <c r="AJ18" s="31">
        <f t="shared" si="8"/>
        <v>0.51782979210400004</v>
      </c>
      <c r="AK18" s="31">
        <f t="shared" si="9"/>
        <v>0.109556553584</v>
      </c>
      <c r="AL18" s="31">
        <f t="shared" si="10"/>
        <v>33.256756112336596</v>
      </c>
    </row>
    <row r="19" spans="2:38" ht="18.75" customHeight="1">
      <c r="B19" s="12">
        <v>35795</v>
      </c>
      <c r="C19" s="32">
        <v>1.9410844246000001</v>
      </c>
      <c r="D19" s="32">
        <v>1.0678317543</v>
      </c>
      <c r="E19" s="32">
        <v>6.7247663965400006</v>
      </c>
      <c r="F19" s="32">
        <v>4.4731406733679995</v>
      </c>
      <c r="G19" s="32">
        <v>4.9687356611000011</v>
      </c>
      <c r="H19" s="32">
        <v>8.7269354921400026</v>
      </c>
      <c r="I19" s="32">
        <v>0.65634379949999999</v>
      </c>
      <c r="J19" s="32">
        <v>2.0941285988999998</v>
      </c>
      <c r="K19" s="32">
        <f t="shared" si="11"/>
        <v>28.558838201548006</v>
      </c>
      <c r="L19" s="36">
        <v>5.9636146428571433E-5</v>
      </c>
      <c r="M19" s="36">
        <v>2.8914442301800079E-5</v>
      </c>
      <c r="N19" s="36">
        <v>3.21628358E-4</v>
      </c>
      <c r="O19" s="36">
        <v>5.1114924000000015E-4</v>
      </c>
      <c r="P19" s="36" t="s">
        <v>211</v>
      </c>
      <c r="Q19" s="36">
        <v>8.7223660000000007E-5</v>
      </c>
      <c r="R19" s="36">
        <v>2.2190176000000004E-5</v>
      </c>
      <c r="S19" s="36">
        <v>4.3026121360000003E-3</v>
      </c>
      <c r="T19" s="36">
        <f t="shared" si="0"/>
        <v>5.3333541587303719E-3</v>
      </c>
      <c r="U19" s="36">
        <v>1.6345553928571427E-4</v>
      </c>
      <c r="V19" s="36">
        <v>9.2051097204136359E-5</v>
      </c>
      <c r="W19" s="36">
        <v>9.4929181497510528E-5</v>
      </c>
      <c r="X19" s="36">
        <v>4.6540594090909088E-5</v>
      </c>
      <c r="Y19" s="36">
        <v>1.72737E-5</v>
      </c>
      <c r="Z19" s="36">
        <v>8.6628300000000005E-5</v>
      </c>
      <c r="AA19" s="36">
        <v>8.3213160000000016E-6</v>
      </c>
      <c r="AB19" s="36">
        <v>2.9430096E-5</v>
      </c>
      <c r="AC19" s="36">
        <f t="shared" si="1"/>
        <v>5.3862982407827035E-4</v>
      </c>
      <c r="AD19" s="32">
        <f t="shared" si="2"/>
        <v>1.9912850789678571</v>
      </c>
      <c r="AE19" s="32">
        <f t="shared" si="3"/>
        <v>1.0959858423243776</v>
      </c>
      <c r="AF19" s="32">
        <f t="shared" si="4"/>
        <v>6.7610960015762593</v>
      </c>
      <c r="AG19" s="32">
        <f t="shared" si="5"/>
        <v>4.4997885014070906</v>
      </c>
      <c r="AH19" s="32">
        <f t="shared" si="6"/>
        <v>4.9738832237000015</v>
      </c>
      <c r="AI19" s="32">
        <f t="shared" si="7"/>
        <v>8.7549313170400023</v>
      </c>
      <c r="AJ19" s="32">
        <f t="shared" si="8"/>
        <v>0.65937830606799996</v>
      </c>
      <c r="AK19" s="32">
        <f t="shared" si="9"/>
        <v>0.11633547200800001</v>
      </c>
      <c r="AL19" s="32">
        <f t="shared" si="10"/>
        <v>28.852683743091585</v>
      </c>
    </row>
    <row r="20" spans="2:38" ht="18.75" customHeight="1">
      <c r="B20" s="11">
        <v>36160</v>
      </c>
      <c r="C20" s="31">
        <v>1.7381603167000002</v>
      </c>
      <c r="D20" s="31">
        <v>0.96731756439999994</v>
      </c>
      <c r="E20" s="31">
        <v>6.6980365551409999</v>
      </c>
      <c r="F20" s="31">
        <v>4.4095970110440001</v>
      </c>
      <c r="G20" s="31">
        <v>4.3618311035000001</v>
      </c>
      <c r="H20" s="31">
        <v>8.9089579577640006</v>
      </c>
      <c r="I20" s="31">
        <v>0.65318091360000008</v>
      </c>
      <c r="J20" s="31">
        <v>2.1300912496</v>
      </c>
      <c r="K20" s="31">
        <f t="shared" si="11"/>
        <v>27.737081422149</v>
      </c>
      <c r="L20" s="35">
        <v>5.3126577419354842E-5</v>
      </c>
      <c r="M20" s="35">
        <v>2.7178319168900818E-5</v>
      </c>
      <c r="N20" s="35">
        <v>3.0805362600000002E-4</v>
      </c>
      <c r="O20" s="35">
        <v>5.3805328E-4</v>
      </c>
      <c r="P20" s="35" t="s">
        <v>211</v>
      </c>
      <c r="Q20" s="35">
        <v>8.8589351000000009E-5</v>
      </c>
      <c r="R20" s="35">
        <v>1.8147792000000004E-5</v>
      </c>
      <c r="S20" s="35">
        <v>4.4150501919999995E-3</v>
      </c>
      <c r="T20" s="35">
        <f t="shared" si="0"/>
        <v>5.4481991375882549E-3</v>
      </c>
      <c r="U20" s="35">
        <v>1.5456660645161291E-4</v>
      </c>
      <c r="V20" s="35">
        <v>8.5922420643431676E-5</v>
      </c>
      <c r="W20" s="35">
        <v>8.5207720117799984E-5</v>
      </c>
      <c r="X20" s="35">
        <v>4.6153839696969709E-5</v>
      </c>
      <c r="Y20" s="35">
        <v>1.5174900000000001E-5</v>
      </c>
      <c r="Z20" s="35">
        <v>8.8832585000000013E-5</v>
      </c>
      <c r="AA20" s="35">
        <v>8.3759039999999998E-6</v>
      </c>
      <c r="AB20" s="35">
        <v>3.0059104000000003E-5</v>
      </c>
      <c r="AC20" s="35">
        <f t="shared" si="1"/>
        <v>5.1429307990981431E-4</v>
      </c>
      <c r="AD20" s="31">
        <f t="shared" si="2"/>
        <v>1.7855493298580647</v>
      </c>
      <c r="AE20" s="31">
        <f t="shared" si="3"/>
        <v>0.99360190373096513</v>
      </c>
      <c r="AF20" s="31">
        <f t="shared" si="4"/>
        <v>6.7311297963861039</v>
      </c>
      <c r="AG20" s="31">
        <f t="shared" si="5"/>
        <v>4.4368021872736971</v>
      </c>
      <c r="AH20" s="31">
        <f t="shared" si="6"/>
        <v>4.3663532237</v>
      </c>
      <c r="AI20" s="31">
        <f t="shared" si="7"/>
        <v>8.9376448018690002</v>
      </c>
      <c r="AJ20" s="31">
        <f t="shared" si="8"/>
        <v>0.65613062779200004</v>
      </c>
      <c r="AK20" s="31">
        <f t="shared" si="9"/>
        <v>0.11933386779199999</v>
      </c>
      <c r="AL20" s="31">
        <f t="shared" si="10"/>
        <v>28.026545738401833</v>
      </c>
    </row>
    <row r="21" spans="2:38" ht="18.75" customHeight="1">
      <c r="B21" s="12">
        <v>36525</v>
      </c>
      <c r="C21" s="32">
        <v>1.0653098401999999</v>
      </c>
      <c r="D21" s="32">
        <v>0.82191650070000011</v>
      </c>
      <c r="E21" s="32">
        <v>5.5486337565590009</v>
      </c>
      <c r="F21" s="32">
        <v>4.4552967418600007</v>
      </c>
      <c r="G21" s="32">
        <v>3.1452423330000001</v>
      </c>
      <c r="H21" s="32">
        <v>8.4395257687500003</v>
      </c>
      <c r="I21" s="32">
        <v>0.4958163644000001</v>
      </c>
      <c r="J21" s="32">
        <v>1.9430416417999998</v>
      </c>
      <c r="K21" s="32">
        <f t="shared" si="11"/>
        <v>23.971741305469003</v>
      </c>
      <c r="L21" s="36">
        <v>3.2602977999999999E-5</v>
      </c>
      <c r="M21" s="36">
        <v>2.2710089000000001E-5</v>
      </c>
      <c r="N21" s="36">
        <v>2.5567212199999997E-4</v>
      </c>
      <c r="O21" s="36">
        <v>3.8800903999999998E-4</v>
      </c>
      <c r="P21" s="36" t="s">
        <v>211</v>
      </c>
      <c r="Q21" s="36">
        <v>8.2350110000000017E-5</v>
      </c>
      <c r="R21" s="36">
        <v>1.2858864000000001E-5</v>
      </c>
      <c r="S21" s="36">
        <v>4.3213860239999999E-3</v>
      </c>
      <c r="T21" s="36">
        <f t="shared" si="0"/>
        <v>5.1155892269999998E-3</v>
      </c>
      <c r="U21" s="36">
        <v>9.5664540000000008E-5</v>
      </c>
      <c r="V21" s="36">
        <v>7.2252895999999996E-5</v>
      </c>
      <c r="W21" s="36">
        <v>6.8770375E-5</v>
      </c>
      <c r="X21" s="36">
        <v>4.6215542999999996E-5</v>
      </c>
      <c r="Y21" s="36">
        <v>1.0946700000000001E-5</v>
      </c>
      <c r="Z21" s="36">
        <v>7.9247250000000013E-5</v>
      </c>
      <c r="AA21" s="36">
        <v>6.4294320000000007E-6</v>
      </c>
      <c r="AB21" s="36">
        <v>2.7676812000000002E-5</v>
      </c>
      <c r="AC21" s="36">
        <f t="shared" si="1"/>
        <v>4.0720354799999995E-4</v>
      </c>
      <c r="AD21" s="32">
        <f t="shared" si="2"/>
        <v>1.0946329475699998</v>
      </c>
      <c r="AE21" s="32">
        <f t="shared" si="3"/>
        <v>0.84401561593300012</v>
      </c>
      <c r="AF21" s="32">
        <f t="shared" si="4"/>
        <v>5.5755191313590009</v>
      </c>
      <c r="AG21" s="32">
        <f t="shared" si="5"/>
        <v>4.4787691996740007</v>
      </c>
      <c r="AH21" s="32">
        <f t="shared" si="6"/>
        <v>3.1485044496000003</v>
      </c>
      <c r="AI21" s="32">
        <f t="shared" si="7"/>
        <v>8.4652002020000001</v>
      </c>
      <c r="AJ21" s="32">
        <f t="shared" si="8"/>
        <v>0.49805380673600014</v>
      </c>
      <c r="AK21" s="32">
        <f t="shared" si="9"/>
        <v>0.11628234057600001</v>
      </c>
      <c r="AL21" s="32">
        <f t="shared" si="10"/>
        <v>24.220977693448003</v>
      </c>
    </row>
    <row r="22" spans="2:38" ht="18.75" customHeight="1">
      <c r="B22" s="11">
        <v>36891</v>
      </c>
      <c r="C22" s="31">
        <v>0.90049539610000007</v>
      </c>
      <c r="D22" s="31">
        <v>0.7522003517000001</v>
      </c>
      <c r="E22" s="31">
        <v>5.315193710781001</v>
      </c>
      <c r="F22" s="31">
        <v>4.548380164438</v>
      </c>
      <c r="G22" s="31">
        <v>3.6522704463000006</v>
      </c>
      <c r="H22" s="31">
        <v>9.5998084209460011</v>
      </c>
      <c r="I22" s="31">
        <v>0.38595349110000005</v>
      </c>
      <c r="J22" s="31">
        <v>1.9695503843000002</v>
      </c>
      <c r="K22" s="31">
        <f t="shared" si="11"/>
        <v>25.154301981365006</v>
      </c>
      <c r="L22" s="35">
        <v>2.7934943500000002E-5</v>
      </c>
      <c r="M22" s="35">
        <v>2.0925206499999999E-5</v>
      </c>
      <c r="N22" s="35">
        <v>2.3655262800000002E-4</v>
      </c>
      <c r="O22" s="35">
        <v>3.2703636000000003E-4</v>
      </c>
      <c r="P22" s="35" t="s">
        <v>211</v>
      </c>
      <c r="Q22" s="35">
        <v>9.2732122000000006E-5</v>
      </c>
      <c r="R22" s="35">
        <v>7.591698E-6</v>
      </c>
      <c r="S22" s="35">
        <v>4.6450025779999999E-3</v>
      </c>
      <c r="T22" s="35">
        <f t="shared" si="0"/>
        <v>5.357775536E-3</v>
      </c>
      <c r="U22" s="35">
        <v>7.8752567500000003E-5</v>
      </c>
      <c r="V22" s="35">
        <v>6.6309466E-5</v>
      </c>
      <c r="W22" s="35">
        <v>6.4955980000000005E-5</v>
      </c>
      <c r="X22" s="35">
        <v>4.6869161000000002E-5</v>
      </c>
      <c r="Y22" s="35">
        <v>1.2707100000000001E-5</v>
      </c>
      <c r="Z22" s="35">
        <v>9.5113270000000001E-5</v>
      </c>
      <c r="AA22" s="35">
        <v>5.0611320000000006E-6</v>
      </c>
      <c r="AB22" s="35">
        <v>2.8593572E-5</v>
      </c>
      <c r="AC22" s="35">
        <f t="shared" si="1"/>
        <v>3.9836224850000002E-4</v>
      </c>
      <c r="AD22" s="31">
        <f t="shared" si="2"/>
        <v>0.92466203480250009</v>
      </c>
      <c r="AE22" s="31">
        <f t="shared" si="3"/>
        <v>0.77248370273050015</v>
      </c>
      <c r="AF22" s="31">
        <f t="shared" si="4"/>
        <v>5.3404644085210009</v>
      </c>
      <c r="AG22" s="31">
        <f t="shared" si="5"/>
        <v>4.570523083416</v>
      </c>
      <c r="AH22" s="31">
        <f t="shared" si="6"/>
        <v>3.6560571621000006</v>
      </c>
      <c r="AI22" s="31">
        <f t="shared" si="7"/>
        <v>9.6304704784560009</v>
      </c>
      <c r="AJ22" s="31">
        <f t="shared" si="8"/>
        <v>0.38765150088600003</v>
      </c>
      <c r="AK22" s="31">
        <f t="shared" si="9"/>
        <v>0.12464594890599999</v>
      </c>
      <c r="AL22" s="31">
        <f t="shared" si="10"/>
        <v>25.406958319818006</v>
      </c>
    </row>
    <row r="23" spans="2:38" ht="18.75" customHeight="1">
      <c r="B23" s="12">
        <v>37256</v>
      </c>
      <c r="C23" s="32">
        <v>0.8624580716000001</v>
      </c>
      <c r="D23" s="32">
        <v>0.46960869369999997</v>
      </c>
      <c r="E23" s="32">
        <v>5.3364369849840001</v>
      </c>
      <c r="F23" s="32">
        <v>4.2360236471919999</v>
      </c>
      <c r="G23" s="32">
        <v>3.7409915070000004</v>
      </c>
      <c r="H23" s="32">
        <v>9.5185006775359984</v>
      </c>
      <c r="I23" s="32">
        <v>0.63577396090000005</v>
      </c>
      <c r="J23" s="32">
        <v>2.1987066967</v>
      </c>
      <c r="K23" s="32">
        <f t="shared" si="11"/>
        <v>24.799793542911996</v>
      </c>
      <c r="L23" s="36">
        <v>2.7099290500000004E-5</v>
      </c>
      <c r="M23" s="36">
        <v>1.1378374E-5</v>
      </c>
      <c r="N23" s="36">
        <v>2.3687992599999999E-4</v>
      </c>
      <c r="O23" s="36">
        <v>3.2443784000000002E-4</v>
      </c>
      <c r="P23" s="36" t="s">
        <v>211</v>
      </c>
      <c r="Q23" s="36">
        <v>7.5532904000000001E-5</v>
      </c>
      <c r="R23" s="36">
        <v>1.2505662000000001E-5</v>
      </c>
      <c r="S23" s="36">
        <v>4.5883973820000003E-3</v>
      </c>
      <c r="T23" s="36">
        <f t="shared" si="0"/>
        <v>5.2762313785000006E-3</v>
      </c>
      <c r="U23" s="36">
        <v>7.4725702499999999E-5</v>
      </c>
      <c r="V23" s="36">
        <v>3.7599136000000002E-5</v>
      </c>
      <c r="W23" s="36">
        <v>6.648227000000001E-5</v>
      </c>
      <c r="X23" s="36">
        <v>4.3428594999999999E-5</v>
      </c>
      <c r="Y23" s="36">
        <v>1.3008600000000001E-5</v>
      </c>
      <c r="Z23" s="36">
        <v>8.4584439999999992E-5</v>
      </c>
      <c r="AA23" s="36">
        <v>8.3371080000000004E-6</v>
      </c>
      <c r="AB23" s="36">
        <v>3.1551287999999998E-5</v>
      </c>
      <c r="AC23" s="36">
        <f t="shared" si="1"/>
        <v>3.597171395E-4</v>
      </c>
      <c r="AD23" s="32">
        <f t="shared" si="2"/>
        <v>0.88540381320750006</v>
      </c>
      <c r="AE23" s="32">
        <f t="shared" si="3"/>
        <v>0.48109769557799997</v>
      </c>
      <c r="AF23" s="32">
        <f t="shared" si="4"/>
        <v>5.3621706995939995</v>
      </c>
      <c r="AG23" s="32">
        <f t="shared" si="5"/>
        <v>4.2570763145020001</v>
      </c>
      <c r="AH23" s="32">
        <f t="shared" si="6"/>
        <v>3.7448680698000003</v>
      </c>
      <c r="AI23" s="32">
        <f t="shared" si="7"/>
        <v>9.5455951632559977</v>
      </c>
      <c r="AJ23" s="32">
        <f t="shared" si="8"/>
        <v>0.63857106063400004</v>
      </c>
      <c r="AK23" s="32">
        <f t="shared" si="9"/>
        <v>0.12411221837400001</v>
      </c>
      <c r="AL23" s="32">
        <f t="shared" si="10"/>
        <v>25.038895034945501</v>
      </c>
    </row>
    <row r="24" spans="2:38" ht="18.75" customHeight="1">
      <c r="B24" s="11">
        <v>37621</v>
      </c>
      <c r="C24" s="31">
        <v>1.0798337287999999</v>
      </c>
      <c r="D24" s="31">
        <v>0.31829374720000003</v>
      </c>
      <c r="E24" s="31">
        <v>4.7863581297030002</v>
      </c>
      <c r="F24" s="31">
        <v>4.2258618902189999</v>
      </c>
      <c r="G24" s="31">
        <v>3.6841452386000002</v>
      </c>
      <c r="H24" s="31">
        <v>9.4283139827200007</v>
      </c>
      <c r="I24" s="31">
        <v>0.53234661360000002</v>
      </c>
      <c r="J24" s="31">
        <v>2.2290243908000003</v>
      </c>
      <c r="K24" s="31">
        <f t="shared" si="11"/>
        <v>24.055153330842</v>
      </c>
      <c r="L24" s="35">
        <v>3.3647037500000004E-5</v>
      </c>
      <c r="M24" s="35">
        <v>6.8063150000000006E-6</v>
      </c>
      <c r="N24" s="35">
        <v>1.9881404499999999E-4</v>
      </c>
      <c r="O24" s="35">
        <v>3.3280452E-4</v>
      </c>
      <c r="P24" s="35" t="s">
        <v>211</v>
      </c>
      <c r="Q24" s="35">
        <v>7.7663207999999987E-5</v>
      </c>
      <c r="R24" s="35">
        <v>1.0471248E-5</v>
      </c>
      <c r="S24" s="35">
        <v>4.9667087279999999E-3</v>
      </c>
      <c r="T24" s="35">
        <f t="shared" si="0"/>
        <v>5.6269151014999999E-3</v>
      </c>
      <c r="U24" s="35">
        <v>9.7270737500000003E-5</v>
      </c>
      <c r="V24" s="35">
        <v>2.3448860000000002E-5</v>
      </c>
      <c r="W24" s="35">
        <v>5.761093499999999E-5</v>
      </c>
      <c r="X24" s="35">
        <v>4.3177727999999995E-5</v>
      </c>
      <c r="Y24" s="35">
        <v>1.2821400000000001E-5</v>
      </c>
      <c r="Z24" s="35">
        <v>8.8680480000000004E-5</v>
      </c>
      <c r="AA24" s="35">
        <v>6.9808320000000002E-6</v>
      </c>
      <c r="AB24" s="35">
        <v>3.2202232000000002E-5</v>
      </c>
      <c r="AC24" s="35">
        <f t="shared" si="1"/>
        <v>3.6219320449999996E-4</v>
      </c>
      <c r="AD24" s="31">
        <f t="shared" si="2"/>
        <v>1.1096615845125</v>
      </c>
      <c r="AE24" s="31">
        <f t="shared" si="3"/>
        <v>0.32545166535500003</v>
      </c>
      <c r="AF24" s="31">
        <f t="shared" si="4"/>
        <v>4.8084965394580008</v>
      </c>
      <c r="AG24" s="31">
        <f t="shared" si="5"/>
        <v>4.2470489661629998</v>
      </c>
      <c r="AH24" s="31">
        <f t="shared" si="6"/>
        <v>3.6879660158000003</v>
      </c>
      <c r="AI24" s="31">
        <f t="shared" si="7"/>
        <v>9.4566823459600009</v>
      </c>
      <c r="AJ24" s="31">
        <f t="shared" si="8"/>
        <v>0.53468868273600001</v>
      </c>
      <c r="AK24" s="31">
        <f t="shared" si="9"/>
        <v>0.13376398333600001</v>
      </c>
      <c r="AL24" s="31">
        <f t="shared" si="10"/>
        <v>24.303759783320501</v>
      </c>
    </row>
    <row r="25" spans="2:38" ht="18.75" customHeight="1">
      <c r="B25" s="12">
        <v>37986</v>
      </c>
      <c r="C25" s="32">
        <v>1.1556385414999999</v>
      </c>
      <c r="D25" s="32">
        <v>1.6125153321999999</v>
      </c>
      <c r="E25" s="32">
        <v>6.0002497409716788</v>
      </c>
      <c r="F25" s="32">
        <v>8.3220385890700008</v>
      </c>
      <c r="G25" s="32">
        <v>3.0287378719000002</v>
      </c>
      <c r="H25" s="32">
        <v>10.440278798537999</v>
      </c>
      <c r="I25" s="32">
        <v>0.93701481479999993</v>
      </c>
      <c r="J25" s="32">
        <v>1.7469549364999997</v>
      </c>
      <c r="K25" s="32">
        <f t="shared" si="11"/>
        <v>31.49647368897968</v>
      </c>
      <c r="L25" s="36">
        <v>3.5926200000000008E-5</v>
      </c>
      <c r="M25" s="36">
        <v>5.2846150000000006E-5</v>
      </c>
      <c r="N25" s="36">
        <v>2.6782084188930002E-4</v>
      </c>
      <c r="O25" s="36">
        <v>4.8541382E-4</v>
      </c>
      <c r="P25" s="36" t="s">
        <v>211</v>
      </c>
      <c r="Q25" s="36">
        <v>8.1646974000000008E-5</v>
      </c>
      <c r="R25" s="36">
        <v>1.8431064000000002E-5</v>
      </c>
      <c r="S25" s="36">
        <v>1.3866169351400002E-3</v>
      </c>
      <c r="T25" s="36">
        <f t="shared" si="0"/>
        <v>2.3287019850293002E-3</v>
      </c>
      <c r="U25" s="36">
        <v>1.0412144999999999E-4</v>
      </c>
      <c r="V25" s="36">
        <v>1.603788E-4</v>
      </c>
      <c r="W25" s="36">
        <v>7.2524369815499986E-5</v>
      </c>
      <c r="X25" s="36">
        <v>8.6945104999999989E-5</v>
      </c>
      <c r="Y25" s="36">
        <v>1.0536300000000001E-5</v>
      </c>
      <c r="Z25" s="36">
        <v>9.8096790000000005E-5</v>
      </c>
      <c r="AA25" s="36">
        <v>1.2287376000000001E-5</v>
      </c>
      <c r="AB25" s="36">
        <v>2.9241360000000005E-5</v>
      </c>
      <c r="AC25" s="36">
        <f t="shared" si="1"/>
        <v>5.7413155081550006E-4</v>
      </c>
      <c r="AD25" s="32">
        <f t="shared" si="2"/>
        <v>1.1875648885999999</v>
      </c>
      <c r="AE25" s="32">
        <f t="shared" si="3"/>
        <v>1.6616293683499999</v>
      </c>
      <c r="AF25" s="32">
        <f t="shared" si="4"/>
        <v>6.0285575242239302</v>
      </c>
      <c r="AG25" s="32">
        <f t="shared" si="5"/>
        <v>8.3600835758600009</v>
      </c>
      <c r="AH25" s="32">
        <f t="shared" si="6"/>
        <v>3.0318776893000003</v>
      </c>
      <c r="AI25" s="32">
        <f t="shared" si="7"/>
        <v>10.471552816308</v>
      </c>
      <c r="AJ25" s="32">
        <f t="shared" si="8"/>
        <v>0.94113722944799993</v>
      </c>
      <c r="AK25" s="32">
        <f t="shared" si="9"/>
        <v>4.3379348658500003E-2</v>
      </c>
      <c r="AL25" s="32">
        <f t="shared" si="10"/>
        <v>31.725782440748432</v>
      </c>
    </row>
    <row r="26" spans="2:38" ht="18.75" customHeight="1">
      <c r="B26" s="11">
        <v>38352</v>
      </c>
      <c r="C26" s="31">
        <v>3.6266647300000003</v>
      </c>
      <c r="D26" s="31">
        <v>1.3490730111</v>
      </c>
      <c r="E26" s="31">
        <v>6.0508219401984631</v>
      </c>
      <c r="F26" s="31">
        <v>6.735685660033</v>
      </c>
      <c r="G26" s="31">
        <v>3.356359184</v>
      </c>
      <c r="H26" s="31">
        <v>10.773930559372999</v>
      </c>
      <c r="I26" s="31">
        <v>1.3378548290000003</v>
      </c>
      <c r="J26" s="31">
        <v>3.3524961389499994</v>
      </c>
      <c r="K26" s="31">
        <f t="shared" si="11"/>
        <v>33.230389913704464</v>
      </c>
      <c r="L26" s="35">
        <v>1.1061700000000002E-4</v>
      </c>
      <c r="M26" s="35">
        <v>4.4823450000000005E-5</v>
      </c>
      <c r="N26" s="35">
        <v>2.6119326223030003E-4</v>
      </c>
      <c r="O26" s="35">
        <v>4.6809554000000003E-4</v>
      </c>
      <c r="P26" s="35" t="s">
        <v>211</v>
      </c>
      <c r="Q26" s="35">
        <v>8.4718727000000006E-5</v>
      </c>
      <c r="R26" s="35">
        <v>2.7210600000000003E-5</v>
      </c>
      <c r="S26" s="35">
        <v>1.3794444375700003E-3</v>
      </c>
      <c r="T26" s="35">
        <f t="shared" si="0"/>
        <v>2.3761030168003004E-3</v>
      </c>
      <c r="U26" s="35">
        <v>3.4381389999999998E-4</v>
      </c>
      <c r="V26" s="35">
        <v>1.3592819999999999E-4</v>
      </c>
      <c r="W26" s="35">
        <v>7.2932370050500007E-5</v>
      </c>
      <c r="X26" s="35">
        <v>7.003403500000001E-5</v>
      </c>
      <c r="Y26" s="35">
        <v>1.16784E-5</v>
      </c>
      <c r="Z26" s="35">
        <v>1.0076694500000001E-4</v>
      </c>
      <c r="AA26" s="35">
        <v>2.2159800000000001E-5</v>
      </c>
      <c r="AB26" s="35">
        <v>1.5513071000000002E-4</v>
      </c>
      <c r="AC26" s="35">
        <f t="shared" si="1"/>
        <v>9.1244436005050004E-4</v>
      </c>
      <c r="AD26" s="31">
        <f t="shared" si="2"/>
        <v>3.7318866972000007</v>
      </c>
      <c r="AE26" s="31">
        <f t="shared" si="3"/>
        <v>1.39070020095</v>
      </c>
      <c r="AF26" s="31">
        <f t="shared" si="4"/>
        <v>6.0790856180292696</v>
      </c>
      <c r="AG26" s="31">
        <f t="shared" si="5"/>
        <v>6.7682581909629995</v>
      </c>
      <c r="AH26" s="31">
        <f t="shared" si="6"/>
        <v>3.3598393471999999</v>
      </c>
      <c r="AI26" s="31">
        <f t="shared" si="7"/>
        <v>10.806077077157999</v>
      </c>
      <c r="AJ26" s="31">
        <f t="shared" si="8"/>
        <v>1.3451387144000002</v>
      </c>
      <c r="AK26" s="31">
        <f t="shared" si="9"/>
        <v>8.0715062519250008E-2</v>
      </c>
      <c r="AL26" s="31">
        <f t="shared" si="10"/>
        <v>33.561700908419525</v>
      </c>
    </row>
    <row r="27" spans="2:38" ht="18.75" customHeight="1">
      <c r="B27" s="12">
        <v>38717</v>
      </c>
      <c r="C27" s="32">
        <v>1.5905583657</v>
      </c>
      <c r="D27" s="32">
        <v>0.78548252810000019</v>
      </c>
      <c r="E27" s="32">
        <v>6.7523691298761301</v>
      </c>
      <c r="F27" s="32">
        <v>9.2070080569280019</v>
      </c>
      <c r="G27" s="32">
        <v>3.2467237704000005</v>
      </c>
      <c r="H27" s="32">
        <v>10.847911595420742</v>
      </c>
      <c r="I27" s="32">
        <v>1.2121835550000002</v>
      </c>
      <c r="J27" s="32">
        <v>3.3519890250000004</v>
      </c>
      <c r="K27" s="32">
        <f t="shared" si="11"/>
        <v>33.642237001424874</v>
      </c>
      <c r="L27" s="36">
        <v>4.9151200000000005E-5</v>
      </c>
      <c r="M27" s="36">
        <v>2.4946150000000002E-5</v>
      </c>
      <c r="N27" s="36">
        <v>2.9371990753660003E-4</v>
      </c>
      <c r="O27" s="36">
        <v>3.7550521999999998E-4</v>
      </c>
      <c r="P27" s="36" t="s">
        <v>211</v>
      </c>
      <c r="Q27" s="36">
        <v>8.4299154809999998E-5</v>
      </c>
      <c r="R27" s="36">
        <v>2.5108200000000001E-5</v>
      </c>
      <c r="S27" s="36">
        <v>1.4683700660433332E-3</v>
      </c>
      <c r="T27" s="36">
        <f t="shared" si="0"/>
        <v>2.3210998983899333E-3</v>
      </c>
      <c r="U27" s="36">
        <v>1.483228E-4</v>
      </c>
      <c r="V27" s="36">
        <v>7.6509000000000009E-5</v>
      </c>
      <c r="W27" s="36">
        <v>8.1708878725460002E-5</v>
      </c>
      <c r="X27" s="36">
        <v>9.6497304999999995E-5</v>
      </c>
      <c r="Y27" s="36">
        <v>1.1553300000000002E-5</v>
      </c>
      <c r="Z27" s="36">
        <v>1.0248301635000002E-4</v>
      </c>
      <c r="AA27" s="36">
        <v>2.2417800000000001E-5</v>
      </c>
      <c r="AB27" s="36">
        <v>1.4891935E-4</v>
      </c>
      <c r="AC27" s="36">
        <f t="shared" si="1"/>
        <v>6.8841145007546008E-4</v>
      </c>
      <c r="AD27" s="32">
        <f t="shared" si="2"/>
        <v>1.6359873400999998</v>
      </c>
      <c r="AE27" s="32">
        <f t="shared" si="3"/>
        <v>0.80890586385000018</v>
      </c>
      <c r="AF27" s="32">
        <f t="shared" si="4"/>
        <v>6.7840613734247324</v>
      </c>
      <c r="AG27" s="32">
        <f t="shared" si="5"/>
        <v>9.2451518843180018</v>
      </c>
      <c r="AH27" s="32">
        <f t="shared" si="6"/>
        <v>3.2501666538000005</v>
      </c>
      <c r="AI27" s="32">
        <f t="shared" si="7"/>
        <v>10.880559013163293</v>
      </c>
      <c r="AJ27" s="32">
        <f t="shared" si="8"/>
        <v>1.2194917644000003</v>
      </c>
      <c r="AK27" s="32">
        <f t="shared" si="9"/>
        <v>8.108721795108334E-2</v>
      </c>
      <c r="AL27" s="32">
        <f t="shared" si="10"/>
        <v>33.905411111007112</v>
      </c>
    </row>
    <row r="28" spans="2:38" ht="18.75" customHeight="1">
      <c r="B28" s="11">
        <v>39082</v>
      </c>
      <c r="C28" s="31">
        <v>1.3237031113000002</v>
      </c>
      <c r="D28" s="31">
        <v>1.5628797800000001</v>
      </c>
      <c r="E28" s="31">
        <v>8.067993916682294</v>
      </c>
      <c r="F28" s="31">
        <v>7.6942855506599992</v>
      </c>
      <c r="G28" s="31">
        <v>3.2808922961000002</v>
      </c>
      <c r="H28" s="31">
        <v>10.158274352674711</v>
      </c>
      <c r="I28" s="31">
        <v>1.5901586060000001</v>
      </c>
      <c r="J28" s="31">
        <v>3.7859748844700003</v>
      </c>
      <c r="K28" s="31">
        <f t="shared" si="11"/>
        <v>33.678187613417009</v>
      </c>
      <c r="L28" s="35">
        <v>4.1288750000000007E-5</v>
      </c>
      <c r="M28" s="35">
        <v>5.2688350000000005E-5</v>
      </c>
      <c r="N28" s="35">
        <v>3.5891716700579992E-4</v>
      </c>
      <c r="O28" s="35">
        <v>3.1324148000000005E-4</v>
      </c>
      <c r="P28" s="35" t="s">
        <v>211</v>
      </c>
      <c r="Q28" s="35">
        <v>7.9274302770000003E-5</v>
      </c>
      <c r="R28" s="35">
        <v>3.2758200000000008E-5</v>
      </c>
      <c r="S28" s="35">
        <v>1.6272379493133331E-3</v>
      </c>
      <c r="T28" s="35">
        <f t="shared" si="0"/>
        <v>2.5054061990891332E-3</v>
      </c>
      <c r="U28" s="35">
        <v>1.2237040000000001E-4</v>
      </c>
      <c r="V28" s="35">
        <v>1.5937160000000002E-4</v>
      </c>
      <c r="W28" s="35">
        <v>1.0638042885089999E-4</v>
      </c>
      <c r="X28" s="35">
        <v>8.0180570000000007E-5</v>
      </c>
      <c r="Y28" s="35">
        <v>1.1508300000000001E-5</v>
      </c>
      <c r="Z28" s="35">
        <v>9.4903125450000007E-5</v>
      </c>
      <c r="AA28" s="35">
        <v>2.8484400000000001E-5</v>
      </c>
      <c r="AB28" s="35">
        <v>1.4627834000000001E-4</v>
      </c>
      <c r="AC28" s="35">
        <f t="shared" si="1"/>
        <v>7.4947716430090005E-4</v>
      </c>
      <c r="AD28" s="31">
        <f t="shared" si="2"/>
        <v>1.3612017092500002</v>
      </c>
      <c r="AE28" s="31">
        <f t="shared" si="3"/>
        <v>1.61168972555</v>
      </c>
      <c r="AF28" s="31">
        <f t="shared" si="4"/>
        <v>8.1086682136550081</v>
      </c>
      <c r="AG28" s="31">
        <f t="shared" si="5"/>
        <v>7.7260103975199987</v>
      </c>
      <c r="AH28" s="31">
        <f t="shared" si="6"/>
        <v>3.2843217695000004</v>
      </c>
      <c r="AI28" s="31">
        <f t="shared" si="7"/>
        <v>10.188537341628061</v>
      </c>
      <c r="AJ28" s="31">
        <f t="shared" si="8"/>
        <v>1.5994659122000001</v>
      </c>
      <c r="AK28" s="31">
        <f t="shared" si="9"/>
        <v>8.4271894052833335E-2</v>
      </c>
      <c r="AL28" s="31">
        <f t="shared" si="10"/>
        <v>33.964166963355908</v>
      </c>
    </row>
    <row r="29" spans="2:38" ht="18.75" customHeight="1">
      <c r="B29" s="12">
        <v>39447</v>
      </c>
      <c r="C29" s="32">
        <v>1.6378528597999999</v>
      </c>
      <c r="D29" s="32">
        <v>2.2043724765000001</v>
      </c>
      <c r="E29" s="32">
        <v>7.0364514994335661</v>
      </c>
      <c r="F29" s="32">
        <v>9.2441478473840011</v>
      </c>
      <c r="G29" s="32">
        <v>3.2261795722</v>
      </c>
      <c r="H29" s="32">
        <v>10.3435291571795</v>
      </c>
      <c r="I29" s="32">
        <v>1.3130877530000002</v>
      </c>
      <c r="J29" s="32">
        <v>3.7390200102800004</v>
      </c>
      <c r="K29" s="32">
        <f t="shared" si="11"/>
        <v>35.005621165497068</v>
      </c>
      <c r="L29" s="36">
        <v>5.0899900000000011E-5</v>
      </c>
      <c r="M29" s="36">
        <v>7.4912249999999994E-5</v>
      </c>
      <c r="N29" s="36">
        <v>2.9975866478900001E-4</v>
      </c>
      <c r="O29" s="36">
        <v>3.4398006E-4</v>
      </c>
      <c r="P29" s="36" t="s">
        <v>211</v>
      </c>
      <c r="Q29" s="36">
        <v>8.4364184500000002E-5</v>
      </c>
      <c r="R29" s="36">
        <v>2.7396000000000003E-5</v>
      </c>
      <c r="S29" s="36">
        <v>2.3142194311000005E-3</v>
      </c>
      <c r="T29" s="36">
        <f t="shared" si="0"/>
        <v>3.1955304903890005E-3</v>
      </c>
      <c r="U29" s="36">
        <v>1.5457739999999998E-4</v>
      </c>
      <c r="V29" s="36">
        <v>2.2571160000000001E-4</v>
      </c>
      <c r="W29" s="36">
        <v>8.7139211315000011E-5</v>
      </c>
      <c r="X29" s="36">
        <v>9.6925664999999997E-5</v>
      </c>
      <c r="Y29" s="36">
        <v>1.1644200000000001E-5</v>
      </c>
      <c r="Z29" s="36">
        <v>9.7551144999999991E-5</v>
      </c>
      <c r="AA29" s="36">
        <v>2.53038E-5</v>
      </c>
      <c r="AB29" s="36">
        <v>1.4914206000000001E-4</v>
      </c>
      <c r="AC29" s="36">
        <f t="shared" si="1"/>
        <v>8.4799508131500002E-4</v>
      </c>
      <c r="AD29" s="32">
        <f t="shared" si="2"/>
        <v>1.6851894224999999</v>
      </c>
      <c r="AE29" s="32">
        <f t="shared" si="3"/>
        <v>2.2735073395500005</v>
      </c>
      <c r="AF29" s="32">
        <f t="shared" si="4"/>
        <v>7.0699129510251613</v>
      </c>
      <c r="AG29" s="32">
        <f t="shared" si="5"/>
        <v>9.2816311970540024</v>
      </c>
      <c r="AH29" s="32">
        <f t="shared" si="6"/>
        <v>3.2296495437999999</v>
      </c>
      <c r="AI29" s="32">
        <f t="shared" si="7"/>
        <v>10.374708503002001</v>
      </c>
      <c r="AJ29" s="32">
        <f t="shared" si="8"/>
        <v>1.3213131854000002</v>
      </c>
      <c r="AK29" s="32">
        <f t="shared" si="9"/>
        <v>0.10229981965750001</v>
      </c>
      <c r="AL29" s="32">
        <f t="shared" si="10"/>
        <v>35.338211961988677</v>
      </c>
    </row>
    <row r="30" spans="2:38" ht="18.75" customHeight="1">
      <c r="B30" s="11">
        <v>39813</v>
      </c>
      <c r="C30" s="31">
        <v>1.3956403455000002</v>
      </c>
      <c r="D30" s="31">
        <v>1.8710229862000001</v>
      </c>
      <c r="E30" s="31">
        <v>7.1656056403453334</v>
      </c>
      <c r="F30" s="31">
        <v>6.8052994444979991</v>
      </c>
      <c r="G30" s="31">
        <v>3.2259700223999999</v>
      </c>
      <c r="H30" s="31">
        <v>10.572221448980002</v>
      </c>
      <c r="I30" s="31">
        <v>2.1657928010000003</v>
      </c>
      <c r="J30" s="31">
        <v>3.8507656407800002</v>
      </c>
      <c r="K30" s="31">
        <f t="shared" si="11"/>
        <v>33.201552688923336</v>
      </c>
      <c r="L30" s="35">
        <v>4.4035750000000006E-5</v>
      </c>
      <c r="M30" s="35">
        <v>6.3297800000000002E-5</v>
      </c>
      <c r="N30" s="35">
        <v>3.0155557434100001E-4</v>
      </c>
      <c r="O30" s="35">
        <v>3.1794148E-4</v>
      </c>
      <c r="P30" s="35" t="s">
        <v>211</v>
      </c>
      <c r="Q30" s="35">
        <v>8.5001310000000003E-5</v>
      </c>
      <c r="R30" s="35">
        <v>4.8351600000000006E-5</v>
      </c>
      <c r="S30" s="35">
        <v>1.8291483680199999E-3</v>
      </c>
      <c r="T30" s="35">
        <f t="shared" si="0"/>
        <v>2.6893318823609999E-3</v>
      </c>
      <c r="U30" s="35">
        <v>1.2644770000000001E-4</v>
      </c>
      <c r="V30" s="35">
        <v>1.8964470000000001E-4</v>
      </c>
      <c r="W30" s="35">
        <v>8.9813272234999994E-5</v>
      </c>
      <c r="X30" s="35">
        <v>7.0210769999999993E-5</v>
      </c>
      <c r="Y30" s="35">
        <v>1.1275200000000002E-5</v>
      </c>
      <c r="Z30" s="35">
        <v>9.8298750000000012E-5</v>
      </c>
      <c r="AA30" s="35">
        <v>5.8059000000000008E-5</v>
      </c>
      <c r="AB30" s="35">
        <v>1.5642108000000002E-4</v>
      </c>
      <c r="AC30" s="35">
        <f t="shared" si="1"/>
        <v>8.0017047223500002E-4</v>
      </c>
      <c r="AD30" s="31">
        <f t="shared" si="2"/>
        <v>1.4344226538500002</v>
      </c>
      <c r="AE30" s="31">
        <f t="shared" si="3"/>
        <v>1.9291195517999999</v>
      </c>
      <c r="AF30" s="31">
        <f t="shared" si="4"/>
        <v>7.1999088848298882</v>
      </c>
      <c r="AG30" s="31">
        <f t="shared" si="5"/>
        <v>6.834170790957999</v>
      </c>
      <c r="AH30" s="31">
        <f t="shared" si="6"/>
        <v>3.229330032</v>
      </c>
      <c r="AI30" s="31">
        <f t="shared" si="7"/>
        <v>10.603639509230002</v>
      </c>
      <c r="AJ30" s="31">
        <f t="shared" si="8"/>
        <v>2.1843031730000004</v>
      </c>
      <c r="AK30" s="31">
        <f t="shared" si="9"/>
        <v>9.234219104050001E-2</v>
      </c>
      <c r="AL30" s="31">
        <f t="shared" si="10"/>
        <v>33.50723678670839</v>
      </c>
    </row>
    <row r="31" spans="2:38" ht="18.75" customHeight="1">
      <c r="B31" s="12">
        <v>40178</v>
      </c>
      <c r="C31" s="32">
        <v>1.4122637785776</v>
      </c>
      <c r="D31" s="32">
        <v>2.0035053675700003</v>
      </c>
      <c r="E31" s="32">
        <v>7.5609774459060572</v>
      </c>
      <c r="F31" s="32">
        <v>6.5928544633520003</v>
      </c>
      <c r="G31" s="32">
        <v>2.5164711757845004</v>
      </c>
      <c r="H31" s="32">
        <v>10.047675199872002</v>
      </c>
      <c r="I31" s="32">
        <v>1.9433764860000002</v>
      </c>
      <c r="J31" s="32">
        <v>4.8635817373238819</v>
      </c>
      <c r="K31" s="32">
        <f t="shared" si="11"/>
        <v>32.07712391706216</v>
      </c>
      <c r="L31" s="36">
        <v>4.4636311199999998E-5</v>
      </c>
      <c r="M31" s="36">
        <v>6.8178415000000005E-5</v>
      </c>
      <c r="N31" s="36">
        <v>3.3770251403700003E-4</v>
      </c>
      <c r="O31" s="36">
        <v>3.8226280000000002E-4</v>
      </c>
      <c r="P31" s="36" t="s">
        <v>211</v>
      </c>
      <c r="Q31" s="36">
        <v>7.1498765000000005E-5</v>
      </c>
      <c r="R31" s="36">
        <v>4.0203000000000001E-5</v>
      </c>
      <c r="S31" s="36">
        <v>2.3150253756761743E-3</v>
      </c>
      <c r="T31" s="36">
        <f t="shared" si="0"/>
        <v>3.2595071809131742E-3</v>
      </c>
      <c r="U31" s="36">
        <v>1.2885431039999997E-4</v>
      </c>
      <c r="V31" s="36">
        <v>2.0456201000000003E-4</v>
      </c>
      <c r="W31" s="36">
        <v>1.1903916694500002E-4</v>
      </c>
      <c r="X31" s="36">
        <v>6.6794396000000001E-5</v>
      </c>
      <c r="Y31" s="36">
        <v>8.5165245000000009E-6</v>
      </c>
      <c r="Z31" s="36">
        <v>8.6915668200000015E-5</v>
      </c>
      <c r="AA31" s="36">
        <v>3.5679600000000003E-5</v>
      </c>
      <c r="AB31" s="36">
        <v>1.7768006060910705E-4</v>
      </c>
      <c r="AC31" s="36">
        <f t="shared" si="1"/>
        <v>8.2804173665410724E-4</v>
      </c>
      <c r="AD31" s="32">
        <f t="shared" si="2"/>
        <v>1.4517782708568001</v>
      </c>
      <c r="AE31" s="32">
        <f t="shared" si="3"/>
        <v>2.0661693069250004</v>
      </c>
      <c r="AF31" s="32">
        <f t="shared" si="4"/>
        <v>7.6048936805065921</v>
      </c>
      <c r="AG31" s="32">
        <f t="shared" si="5"/>
        <v>6.6223157633600005</v>
      </c>
      <c r="AH31" s="32">
        <f t="shared" si="6"/>
        <v>2.5190091000855004</v>
      </c>
      <c r="AI31" s="32">
        <f t="shared" si="7"/>
        <v>10.075363538120602</v>
      </c>
      <c r="AJ31" s="32">
        <f t="shared" si="8"/>
        <v>1.9550140818000001</v>
      </c>
      <c r="AK31" s="32">
        <f t="shared" si="9"/>
        <v>0.11082429245341827</v>
      </c>
      <c r="AL31" s="32">
        <f t="shared" si="10"/>
        <v>32.405368034107909</v>
      </c>
    </row>
    <row r="32" spans="2:38" ht="18.75" customHeight="1">
      <c r="B32" s="11">
        <v>40543</v>
      </c>
      <c r="C32" s="31">
        <v>1.0590061093326</v>
      </c>
      <c r="D32" s="31">
        <v>2.8858184032650001</v>
      </c>
      <c r="E32" s="31">
        <v>5.930006136227437</v>
      </c>
      <c r="F32" s="31">
        <v>8.1453893058000002</v>
      </c>
      <c r="G32" s="31">
        <v>3.2527503183000004</v>
      </c>
      <c r="H32" s="31">
        <v>10.137710488957401</v>
      </c>
      <c r="I32" s="31">
        <v>2.2891895159999995</v>
      </c>
      <c r="J32" s="31">
        <v>5.3120075624889989</v>
      </c>
      <c r="K32" s="31">
        <f t="shared" si="11"/>
        <v>33.699870277882439</v>
      </c>
      <c r="L32" s="35">
        <v>3.3772978100000008E-5</v>
      </c>
      <c r="M32" s="35">
        <v>9.8992050000000007E-5</v>
      </c>
      <c r="N32" s="35">
        <v>2.6620194226380001E-4</v>
      </c>
      <c r="O32" s="35">
        <v>3.4550280000000003E-4</v>
      </c>
      <c r="P32" s="35" t="s">
        <v>211</v>
      </c>
      <c r="Q32" s="35">
        <v>7.490595100000001E-5</v>
      </c>
      <c r="R32" s="35">
        <v>4.7430000000000005E-5</v>
      </c>
      <c r="S32" s="35">
        <v>2.5930067129413571E-3</v>
      </c>
      <c r="T32" s="35">
        <f t="shared" si="0"/>
        <v>3.4598124343051574E-3</v>
      </c>
      <c r="U32" s="35">
        <v>9.305933059999999E-5</v>
      </c>
      <c r="V32" s="35">
        <v>2.9837374500000006E-4</v>
      </c>
      <c r="W32" s="35">
        <v>7.7522858215500003E-5</v>
      </c>
      <c r="X32" s="35">
        <v>8.354475000000001E-5</v>
      </c>
      <c r="Y32" s="35">
        <v>1.12707E-5</v>
      </c>
      <c r="Z32" s="35">
        <v>8.4863124200000006E-5</v>
      </c>
      <c r="AA32" s="35">
        <v>4.2405599999999999E-5</v>
      </c>
      <c r="AB32" s="35">
        <v>1.8849102273211125E-4</v>
      </c>
      <c r="AC32" s="35">
        <f t="shared" si="1"/>
        <v>8.7953113074761132E-4</v>
      </c>
      <c r="AD32" s="31">
        <f t="shared" si="2"/>
        <v>1.0875821143038999</v>
      </c>
      <c r="AE32" s="31">
        <f t="shared" si="3"/>
        <v>2.9772085805250001</v>
      </c>
      <c r="AF32" s="31">
        <f t="shared" si="4"/>
        <v>5.9597629965322509</v>
      </c>
      <c r="AG32" s="31">
        <f t="shared" si="5"/>
        <v>8.178923211299999</v>
      </c>
      <c r="AH32" s="31">
        <f t="shared" si="6"/>
        <v>3.2561089869000002</v>
      </c>
      <c r="AI32" s="31">
        <f t="shared" si="7"/>
        <v>10.164872348744002</v>
      </c>
      <c r="AJ32" s="31">
        <f t="shared" si="8"/>
        <v>2.3030121347999994</v>
      </c>
      <c r="AK32" s="31">
        <f t="shared" si="9"/>
        <v>0.12099549259770308</v>
      </c>
      <c r="AL32" s="31">
        <f t="shared" si="10"/>
        <v>34.048465865702852</v>
      </c>
    </row>
    <row r="33" spans="2:38" ht="18.75" customHeight="1">
      <c r="B33" s="12">
        <v>40908</v>
      </c>
      <c r="C33" s="32">
        <v>1.1089896108120003</v>
      </c>
      <c r="D33" s="32">
        <v>3.4203546891000003</v>
      </c>
      <c r="E33" s="32">
        <v>5.1871463402657199</v>
      </c>
      <c r="F33" s="32">
        <v>7.1708313003280004</v>
      </c>
      <c r="G33" s="32">
        <v>3.9106486672000003</v>
      </c>
      <c r="H33" s="32">
        <v>9.516703898300003</v>
      </c>
      <c r="I33" s="32">
        <v>2.6987814800000001</v>
      </c>
      <c r="J33" s="32">
        <v>5.66088635615667</v>
      </c>
      <c r="K33" s="32">
        <f t="shared" si="11"/>
        <v>33.013455986005724</v>
      </c>
      <c r="L33" s="36">
        <v>3.5489531500000002E-5</v>
      </c>
      <c r="M33" s="36">
        <v>1.1726295E-4</v>
      </c>
      <c r="N33" s="36">
        <v>2.27307410818E-4</v>
      </c>
      <c r="O33" s="36">
        <v>7.113684600000001E-4</v>
      </c>
      <c r="P33" s="36" t="s">
        <v>211</v>
      </c>
      <c r="Q33" s="36">
        <v>6.7785030000000004E-5</v>
      </c>
      <c r="R33" s="36">
        <v>5.6732400000000013E-5</v>
      </c>
      <c r="S33" s="36">
        <v>3.2656495541072317E-3</v>
      </c>
      <c r="T33" s="36">
        <f t="shared" si="0"/>
        <v>4.481595336425232E-3</v>
      </c>
      <c r="U33" s="36">
        <v>9.610722300000001E-5</v>
      </c>
      <c r="V33" s="36">
        <v>3.3618010000000003E-4</v>
      </c>
      <c r="W33" s="36">
        <v>7.0115326820000006E-5</v>
      </c>
      <c r="X33" s="36">
        <v>7.3124364999999992E-5</v>
      </c>
      <c r="Y33" s="36">
        <v>1.3298400000000001E-5</v>
      </c>
      <c r="Z33" s="36">
        <v>8.2937950000000008E-5</v>
      </c>
      <c r="AA33" s="36">
        <v>5.4201600000000006E-5</v>
      </c>
      <c r="AB33" s="36">
        <v>1.972244556298049E-4</v>
      </c>
      <c r="AC33" s="36">
        <f t="shared" si="1"/>
        <v>9.2318942044980511E-4</v>
      </c>
      <c r="AD33" s="32">
        <f t="shared" si="2"/>
        <v>1.1385168015535003</v>
      </c>
      <c r="AE33" s="32">
        <f t="shared" si="3"/>
        <v>3.5234679326500005</v>
      </c>
      <c r="AF33" s="32">
        <f t="shared" si="4"/>
        <v>5.2137233929285305</v>
      </c>
      <c r="AG33" s="32">
        <f t="shared" si="5"/>
        <v>7.2104065725980009</v>
      </c>
      <c r="AH33" s="32">
        <f t="shared" si="6"/>
        <v>3.9146115904000003</v>
      </c>
      <c r="AI33" s="32">
        <f t="shared" si="7"/>
        <v>9.5431140331500028</v>
      </c>
      <c r="AJ33" s="32">
        <f t="shared" si="8"/>
        <v>2.7163518668000002</v>
      </c>
      <c r="AK33" s="32">
        <f t="shared" si="9"/>
        <v>0.14041412663036265</v>
      </c>
      <c r="AL33" s="32">
        <f t="shared" si="10"/>
        <v>33.400606316710395</v>
      </c>
    </row>
    <row r="34" spans="2:38" ht="18.75" customHeight="1">
      <c r="B34" s="11">
        <v>41274</v>
      </c>
      <c r="C34" s="31">
        <v>1.1185172223320001</v>
      </c>
      <c r="D34" s="31">
        <v>3.4577676269000004</v>
      </c>
      <c r="E34" s="31">
        <v>4.4918056182152561</v>
      </c>
      <c r="F34" s="31">
        <v>6.7772302737760013</v>
      </c>
      <c r="G34" s="31">
        <v>4.2937566</v>
      </c>
      <c r="H34" s="31">
        <v>9.2788566714580494</v>
      </c>
      <c r="I34" s="31">
        <v>2.7698942130000002</v>
      </c>
      <c r="J34" s="31">
        <v>6.8133519519673671</v>
      </c>
      <c r="K34" s="31">
        <f t="shared" si="11"/>
        <v>32.187828225681308</v>
      </c>
      <c r="L34" s="35">
        <v>3.5979569500000004E-5</v>
      </c>
      <c r="M34" s="35">
        <v>1.1925955E-4</v>
      </c>
      <c r="N34" s="35">
        <v>2.0153265985185001E-4</v>
      </c>
      <c r="O34" s="35">
        <v>6.0425864000000003E-4</v>
      </c>
      <c r="P34" s="35" t="s">
        <v>211</v>
      </c>
      <c r="Q34" s="35">
        <v>6.2231354590000003E-5</v>
      </c>
      <c r="R34" s="35">
        <v>5.7843000000000008E-5</v>
      </c>
      <c r="S34" s="35">
        <v>6.6312248839761074E-3</v>
      </c>
      <c r="T34" s="35">
        <f t="shared" si="0"/>
        <v>7.7123296579179575E-3</v>
      </c>
      <c r="U34" s="35">
        <v>9.8537519000000009E-5</v>
      </c>
      <c r="V34" s="35">
        <v>3.4214010000000003E-4</v>
      </c>
      <c r="W34" s="35">
        <v>5.8039436138500001E-5</v>
      </c>
      <c r="X34" s="35">
        <v>6.8725917000000012E-5</v>
      </c>
      <c r="Y34" s="35">
        <v>1.4662800000000001E-5</v>
      </c>
      <c r="Z34" s="35">
        <v>7.9008857649999996E-5</v>
      </c>
      <c r="AA34" s="35">
        <v>5.3647799999999998E-5</v>
      </c>
      <c r="AB34" s="35">
        <v>2.2084442305736262E-4</v>
      </c>
      <c r="AC34" s="35">
        <f t="shared" si="1"/>
        <v>9.3560685284586258E-4</v>
      </c>
      <c r="AD34" s="31">
        <f t="shared" si="2"/>
        <v>1.1487808922315002</v>
      </c>
      <c r="AE34" s="31">
        <f t="shared" si="3"/>
        <v>3.5627068654500005</v>
      </c>
      <c r="AF34" s="31">
        <f t="shared" si="4"/>
        <v>4.5141396866808261</v>
      </c>
      <c r="AG34" s="31">
        <f t="shared" si="5"/>
        <v>6.8128170630420009</v>
      </c>
      <c r="AH34" s="31">
        <f t="shared" si="6"/>
        <v>4.2981261144000005</v>
      </c>
      <c r="AI34" s="31">
        <f t="shared" si="7"/>
        <v>9.3039570949025006</v>
      </c>
      <c r="AJ34" s="31">
        <f t="shared" si="8"/>
        <v>2.7873273324000003</v>
      </c>
      <c r="AK34" s="31">
        <f t="shared" si="9"/>
        <v>0.23159226017049678</v>
      </c>
      <c r="AL34" s="31">
        <f t="shared" si="10"/>
        <v>32.659447309277319</v>
      </c>
    </row>
    <row r="35" spans="2:38" ht="18.75" customHeight="1">
      <c r="B35" s="12">
        <v>41639</v>
      </c>
      <c r="C35" s="32">
        <v>1.1301369674170001</v>
      </c>
      <c r="D35" s="32">
        <v>1.5086720251000001</v>
      </c>
      <c r="E35" s="32">
        <v>4.8310403622628035</v>
      </c>
      <c r="F35" s="32">
        <v>7.5212300582813665</v>
      </c>
      <c r="G35" s="32">
        <v>4.3902239730000003</v>
      </c>
      <c r="H35" s="32">
        <v>9.1115476327684011</v>
      </c>
      <c r="I35" s="32">
        <v>2.3256368000000003</v>
      </c>
      <c r="J35" s="32">
        <v>6.0531915954351287</v>
      </c>
      <c r="K35" s="32">
        <f t="shared" si="11"/>
        <v>30.818487818829571</v>
      </c>
      <c r="L35" s="36">
        <v>3.6118326500000012E-5</v>
      </c>
      <c r="M35" s="36">
        <v>5.1026750000000007E-5</v>
      </c>
      <c r="N35" s="36">
        <v>2.2184612289041002E-4</v>
      </c>
      <c r="O35" s="36">
        <v>7.17097090652425E-4</v>
      </c>
      <c r="P35" s="36" t="s">
        <v>211</v>
      </c>
      <c r="Q35" s="36">
        <v>6.2444120400000002E-5</v>
      </c>
      <c r="R35" s="36">
        <v>4.86792E-5</v>
      </c>
      <c r="S35" s="36">
        <v>6.7151563746851222E-3</v>
      </c>
      <c r="T35" s="36">
        <f t="shared" si="0"/>
        <v>7.8523679851279574E-3</v>
      </c>
      <c r="U35" s="36">
        <v>1.0292681299999999E-4</v>
      </c>
      <c r="V35" s="36">
        <v>1.537101E-4</v>
      </c>
      <c r="W35" s="36">
        <v>6.8762869485399996E-5</v>
      </c>
      <c r="X35" s="36">
        <v>7.6586827818313005E-5</v>
      </c>
      <c r="Y35" s="36">
        <v>1.5223500000000003E-5</v>
      </c>
      <c r="Z35" s="36">
        <v>7.8874133999999997E-5</v>
      </c>
      <c r="AA35" s="36">
        <v>4.5628800000000006E-5</v>
      </c>
      <c r="AB35" s="36">
        <v>2.0737403427557668E-4</v>
      </c>
      <c r="AC35" s="36">
        <f t="shared" si="1"/>
        <v>7.4908707857928973E-4</v>
      </c>
      <c r="AD35" s="32">
        <f t="shared" si="2"/>
        <v>1.1617121158535</v>
      </c>
      <c r="AE35" s="32">
        <f t="shared" si="3"/>
        <v>1.55575330365</v>
      </c>
      <c r="AF35" s="32">
        <f t="shared" si="4"/>
        <v>4.8570778504417129</v>
      </c>
      <c r="AG35" s="32">
        <f t="shared" si="5"/>
        <v>7.5619803602375342</v>
      </c>
      <c r="AH35" s="32">
        <f t="shared" si="6"/>
        <v>4.3947605760000004</v>
      </c>
      <c r="AI35" s="32">
        <f t="shared" si="7"/>
        <v>9.1366132277104004</v>
      </c>
      <c r="AJ35" s="32">
        <f t="shared" si="8"/>
        <v>2.3404511624000004</v>
      </c>
      <c r="AK35" s="32">
        <f t="shared" si="9"/>
        <v>0.2296763715812499</v>
      </c>
      <c r="AL35" s="32">
        <f t="shared" si="10"/>
        <v>31.238024967874395</v>
      </c>
    </row>
    <row r="36" spans="2:38" ht="18.75" customHeight="1">
      <c r="B36" s="11">
        <v>42004</v>
      </c>
      <c r="C36" s="31">
        <v>1.2081834031085801</v>
      </c>
      <c r="D36" s="31">
        <v>1.2895372800086702</v>
      </c>
      <c r="E36" s="31">
        <v>3.9695640749035177</v>
      </c>
      <c r="F36" s="31">
        <v>7.1732075321665514</v>
      </c>
      <c r="G36" s="31">
        <v>4.5960168858223991</v>
      </c>
      <c r="H36" s="31">
        <v>8.7780948744726306</v>
      </c>
      <c r="I36" s="31">
        <v>2.148848197</v>
      </c>
      <c r="J36" s="31">
        <v>6.3041887515510231</v>
      </c>
      <c r="K36" s="31">
        <f t="shared" si="11"/>
        <v>29.163452247482347</v>
      </c>
      <c r="L36" s="35">
        <v>3.8913432500000005E-5</v>
      </c>
      <c r="M36" s="35">
        <v>4.3127450000000007E-5</v>
      </c>
      <c r="N36" s="35">
        <v>1.8004029075054004E-4</v>
      </c>
      <c r="O36" s="35">
        <v>5.3290011949535014E-4</v>
      </c>
      <c r="P36" s="35" t="s">
        <v>211</v>
      </c>
      <c r="Q36" s="35">
        <v>6.1130042840000013E-5</v>
      </c>
      <c r="R36" s="35">
        <v>4.4920800000000005E-5</v>
      </c>
      <c r="S36" s="35">
        <v>7.1146222295504517E-3</v>
      </c>
      <c r="T36" s="35">
        <f t="shared" si="0"/>
        <v>8.0156543651363418E-3</v>
      </c>
      <c r="U36" s="35">
        <v>1.1157146500000002E-4</v>
      </c>
      <c r="V36" s="35">
        <v>1.3083160000000002E-4</v>
      </c>
      <c r="W36" s="35">
        <v>5.5345571830240006E-5</v>
      </c>
      <c r="X36" s="35">
        <v>7.1878917734126004E-5</v>
      </c>
      <c r="Y36" s="35">
        <v>1.6106399999999999E-5</v>
      </c>
      <c r="Z36" s="35">
        <v>7.5570071400000004E-5</v>
      </c>
      <c r="AA36" s="35">
        <v>4.1861399999999999E-5</v>
      </c>
      <c r="AB36" s="35">
        <v>2.1051294578356002E-4</v>
      </c>
      <c r="AC36" s="35">
        <f t="shared" si="1"/>
        <v>7.136783717479261E-4</v>
      </c>
      <c r="AD36" s="31">
        <f t="shared" si="2"/>
        <v>1.2424045354910802</v>
      </c>
      <c r="AE36" s="31">
        <f t="shared" si="3"/>
        <v>1.3296032830586701</v>
      </c>
      <c r="AF36" s="31">
        <f t="shared" si="4"/>
        <v>3.9905580625776929</v>
      </c>
      <c r="AG36" s="31">
        <f t="shared" si="5"/>
        <v>7.207949952638705</v>
      </c>
      <c r="AH36" s="31">
        <f t="shared" si="6"/>
        <v>4.6008165930223992</v>
      </c>
      <c r="AI36" s="31">
        <f t="shared" si="7"/>
        <v>8.8021430068208311</v>
      </c>
      <c r="AJ36" s="31">
        <f t="shared" si="8"/>
        <v>2.1624459142000001</v>
      </c>
      <c r="AK36" s="31">
        <f t="shared" si="9"/>
        <v>0.24059841358226217</v>
      </c>
      <c r="AL36" s="31">
        <f t="shared" si="10"/>
        <v>29.576519761391641</v>
      </c>
    </row>
    <row r="37" spans="2:38" ht="18.75" customHeight="1">
      <c r="B37" s="12">
        <v>42369</v>
      </c>
      <c r="C37" s="32">
        <v>1.0421495558444001</v>
      </c>
      <c r="D37" s="32">
        <v>1.3854047376600001</v>
      </c>
      <c r="E37" s="32">
        <v>4.4901647652887382</v>
      </c>
      <c r="F37" s="32">
        <v>7.4312427239488912</v>
      </c>
      <c r="G37" s="32">
        <v>4.6484732055600011</v>
      </c>
      <c r="H37" s="32">
        <v>9.2369609369565975</v>
      </c>
      <c r="I37" s="32">
        <v>2.5467514990000004</v>
      </c>
      <c r="J37" s="32">
        <v>6.6748619737413808</v>
      </c>
      <c r="K37" s="32">
        <f t="shared" si="11"/>
        <v>30.781147424258631</v>
      </c>
      <c r="L37" s="36">
        <v>3.3720161999999999E-5</v>
      </c>
      <c r="M37" s="36">
        <v>4.6474100000000003E-5</v>
      </c>
      <c r="N37" s="36">
        <v>2.0267720937076E-4</v>
      </c>
      <c r="O37" s="36">
        <v>6.0058504286982504E-4</v>
      </c>
      <c r="P37" s="36" t="s">
        <v>211</v>
      </c>
      <c r="Q37" s="36">
        <v>6.3323569660000002E-5</v>
      </c>
      <c r="R37" s="36">
        <v>5.3755200000000003E-5</v>
      </c>
      <c r="S37" s="36">
        <v>7.5251522341281633E-3</v>
      </c>
      <c r="T37" s="36">
        <f t="shared" si="0"/>
        <v>8.5256875180287489E-3</v>
      </c>
      <c r="U37" s="36">
        <v>9.3693504000000004E-5</v>
      </c>
      <c r="V37" s="36">
        <v>1.4093470000000002E-4</v>
      </c>
      <c r="W37" s="36">
        <v>5.3510348788630005E-5</v>
      </c>
      <c r="X37" s="36">
        <v>7.4736481440456997E-5</v>
      </c>
      <c r="Y37" s="36">
        <v>1.6013700000000002E-5</v>
      </c>
      <c r="Z37" s="36">
        <v>7.8915616099999996E-5</v>
      </c>
      <c r="AA37" s="36">
        <v>5.2276199999999999E-5</v>
      </c>
      <c r="AB37" s="36">
        <v>2.2041141164991142E-4</v>
      </c>
      <c r="AC37" s="36">
        <f t="shared" si="1"/>
        <v>7.3049196197899852E-4</v>
      </c>
      <c r="AD37" s="32">
        <f t="shared" si="2"/>
        <v>1.0709132240864001</v>
      </c>
      <c r="AE37" s="32">
        <f t="shared" si="3"/>
        <v>1.42856513076</v>
      </c>
      <c r="AF37" s="32">
        <f t="shared" si="4"/>
        <v>4.5111777794620194</v>
      </c>
      <c r="AG37" s="32">
        <f t="shared" si="5"/>
        <v>7.4685288214898931</v>
      </c>
      <c r="AH37" s="32">
        <f t="shared" si="6"/>
        <v>4.6532452881600008</v>
      </c>
      <c r="AI37" s="32">
        <f t="shared" si="7"/>
        <v>9.2620608797958965</v>
      </c>
      <c r="AJ37" s="32">
        <f t="shared" si="8"/>
        <v>2.5636736866000001</v>
      </c>
      <c r="AK37" s="32">
        <f t="shared" si="9"/>
        <v>0.25381140652487766</v>
      </c>
      <c r="AL37" s="32">
        <f t="shared" si="10"/>
        <v>31.211976216879091</v>
      </c>
    </row>
    <row r="38" spans="2:38" ht="18.75" customHeight="1">
      <c r="B38" s="11">
        <v>42735</v>
      </c>
      <c r="C38" s="31">
        <v>0.88470350570850009</v>
      </c>
      <c r="D38" s="31">
        <v>1.1830005832400001</v>
      </c>
      <c r="E38" s="31">
        <v>5.1957721136515156</v>
      </c>
      <c r="F38" s="31">
        <v>7.6254129720420005</v>
      </c>
      <c r="G38" s="31">
        <v>4.8719288483700005</v>
      </c>
      <c r="H38" s="31">
        <v>9.59202201638087</v>
      </c>
      <c r="I38" s="31">
        <v>2.3210639390000001</v>
      </c>
      <c r="J38" s="31">
        <v>6.4685692050999997</v>
      </c>
      <c r="K38" s="31">
        <f t="shared" si="11"/>
        <v>31.673903978392886</v>
      </c>
      <c r="L38" s="35">
        <v>2.8324618500000004E-5</v>
      </c>
      <c r="M38" s="35">
        <v>3.9311800000000005E-5</v>
      </c>
      <c r="N38" s="35">
        <v>2.3384467809385001E-4</v>
      </c>
      <c r="O38" s="35">
        <v>7.5673595000000002E-4</v>
      </c>
      <c r="P38" s="35" t="s">
        <v>211</v>
      </c>
      <c r="Q38" s="35">
        <v>7.3570403319999999E-5</v>
      </c>
      <c r="R38" s="35">
        <v>4.9055400000000005E-5</v>
      </c>
      <c r="S38" s="35">
        <v>7.5615776081300002E-3</v>
      </c>
      <c r="T38" s="35">
        <f t="shared" si="0"/>
        <v>8.7424204580438501E-3</v>
      </c>
      <c r="U38" s="35">
        <v>7.6327576999999988E-5</v>
      </c>
      <c r="V38" s="35">
        <v>1.194416E-4</v>
      </c>
      <c r="W38" s="35">
        <v>6.0785147856600005E-5</v>
      </c>
      <c r="X38" s="35">
        <v>7.6920243000000007E-5</v>
      </c>
      <c r="Y38" s="35">
        <v>1.7081100000000005E-5</v>
      </c>
      <c r="Z38" s="35">
        <v>9.4453472200000006E-5</v>
      </c>
      <c r="AA38" s="35">
        <v>4.797300000000001E-5</v>
      </c>
      <c r="AB38" s="35">
        <v>2.1753811000000002E-4</v>
      </c>
      <c r="AC38" s="35">
        <f t="shared" si="1"/>
        <v>7.1052025005660007E-4</v>
      </c>
      <c r="AD38" s="31">
        <f t="shared" si="2"/>
        <v>0.90815723911700008</v>
      </c>
      <c r="AE38" s="31">
        <f t="shared" si="3"/>
        <v>1.2195769750400003</v>
      </c>
      <c r="AF38" s="31">
        <f t="shared" si="4"/>
        <v>5.2197322046651289</v>
      </c>
      <c r="AG38" s="31">
        <f t="shared" si="5"/>
        <v>7.6672536032060012</v>
      </c>
      <c r="AH38" s="31">
        <f t="shared" si="6"/>
        <v>4.8770190161700002</v>
      </c>
      <c r="AI38" s="31">
        <f t="shared" si="7"/>
        <v>9.6220084111794701</v>
      </c>
      <c r="AJ38" s="31">
        <f t="shared" si="8"/>
        <v>2.336586278</v>
      </c>
      <c r="AK38" s="31">
        <f t="shared" si="9"/>
        <v>0.25386579698325001</v>
      </c>
      <c r="AL38" s="31">
        <f t="shared" si="10"/>
        <v>32.104199524360851</v>
      </c>
    </row>
    <row r="39" spans="2:38" ht="18.75" customHeight="1">
      <c r="B39" s="12">
        <v>43100</v>
      </c>
      <c r="C39" s="32">
        <v>0.88746988682080008</v>
      </c>
      <c r="D39" s="32">
        <v>1.0961531166</v>
      </c>
      <c r="E39" s="32">
        <v>6.5103539226614213</v>
      </c>
      <c r="F39" s="32">
        <v>7.5549018922668649</v>
      </c>
      <c r="G39" s="32">
        <v>4.9051968940900004</v>
      </c>
      <c r="H39" s="32">
        <v>10.087664639240002</v>
      </c>
      <c r="I39" s="32">
        <v>2.3085051030000003</v>
      </c>
      <c r="J39" s="32">
        <v>6.37114174403</v>
      </c>
      <c r="K39" s="32">
        <f t="shared" si="11"/>
        <v>33.35024545467909</v>
      </c>
      <c r="L39" s="36">
        <v>2.8397815999999998E-5</v>
      </c>
      <c r="M39" s="36">
        <v>3.6283400000000006E-5</v>
      </c>
      <c r="N39" s="36">
        <v>3.0081795460827003E-4</v>
      </c>
      <c r="O39" s="36">
        <v>3.3091894351415003E-4</v>
      </c>
      <c r="P39" s="36" t="s">
        <v>211</v>
      </c>
      <c r="Q39" s="36">
        <v>6.3089370070000013E-5</v>
      </c>
      <c r="R39" s="36">
        <v>4.8430800000000004E-5</v>
      </c>
      <c r="S39" s="36">
        <v>7.418858455699999E-3</v>
      </c>
      <c r="T39" s="36">
        <f t="shared" si="0"/>
        <v>8.2267967398924197E-3</v>
      </c>
      <c r="U39" s="36">
        <v>7.6270372000000018E-5</v>
      </c>
      <c r="V39" s="36">
        <v>1.104016E-4</v>
      </c>
      <c r="W39" s="36">
        <v>7.6451784175150003E-5</v>
      </c>
      <c r="X39" s="36">
        <v>7.5825087679413995E-5</v>
      </c>
      <c r="Y39" s="36">
        <v>1.7090100000000004E-5</v>
      </c>
      <c r="Z39" s="36">
        <v>7.7123883450000004E-5</v>
      </c>
      <c r="AA39" s="36">
        <v>4.5861E-5</v>
      </c>
      <c r="AB39" s="36">
        <v>2.1408882E-4</v>
      </c>
      <c r="AC39" s="36">
        <f t="shared" si="1"/>
        <v>6.9311264730456408E-4</v>
      </c>
      <c r="AD39" s="32">
        <f t="shared" si="2"/>
        <v>0.9109084030768001</v>
      </c>
      <c r="AE39" s="32">
        <f t="shared" si="3"/>
        <v>1.1299598784</v>
      </c>
      <c r="AF39" s="32">
        <f t="shared" si="4"/>
        <v>6.5406570032108231</v>
      </c>
      <c r="AG39" s="32">
        <f t="shared" si="5"/>
        <v>7.5857707419831844</v>
      </c>
      <c r="AH39" s="32">
        <f t="shared" si="6"/>
        <v>4.9102897438899999</v>
      </c>
      <c r="AI39" s="32">
        <f t="shared" si="7"/>
        <v>10.112224790759852</v>
      </c>
      <c r="AJ39" s="32">
        <f t="shared" si="8"/>
        <v>2.3233824510000005</v>
      </c>
      <c r="AK39" s="32">
        <f t="shared" si="9"/>
        <v>0.24926992975249998</v>
      </c>
      <c r="AL39" s="32">
        <f t="shared" si="10"/>
        <v>33.762462942073164</v>
      </c>
    </row>
    <row r="40" spans="2:38" ht="18.75" customHeight="1">
      <c r="B40" s="11">
        <v>43465</v>
      </c>
      <c r="C40" s="31">
        <v>0.83100466724060007</v>
      </c>
      <c r="D40" s="31">
        <v>0.53262292602000005</v>
      </c>
      <c r="E40" s="31">
        <v>5.8331235389440099</v>
      </c>
      <c r="F40" s="31">
        <v>7.6392995104671355</v>
      </c>
      <c r="G40" s="31">
        <v>4.8086011777200008</v>
      </c>
      <c r="H40" s="31">
        <v>9.10927514784</v>
      </c>
      <c r="I40" s="31">
        <v>1.6124800430000001</v>
      </c>
      <c r="J40" s="31">
        <v>5.2101570405800004</v>
      </c>
      <c r="K40" s="31">
        <f t="shared" si="11"/>
        <v>30.366407011231747</v>
      </c>
      <c r="L40" s="35">
        <v>2.6591027000000001E-5</v>
      </c>
      <c r="M40" s="35">
        <v>1.6119750000000001E-5</v>
      </c>
      <c r="N40" s="35">
        <v>2.7126399379205E-4</v>
      </c>
      <c r="O40" s="35">
        <v>3.3210858105909999E-4</v>
      </c>
      <c r="P40" s="35" t="s">
        <v>211</v>
      </c>
      <c r="Q40" s="35">
        <v>5.8184179886E-5</v>
      </c>
      <c r="R40" s="35">
        <v>3.4740000000000003E-5</v>
      </c>
      <c r="S40" s="35">
        <v>6.9481842178499998E-3</v>
      </c>
      <c r="T40" s="35">
        <f t="shared" si="0"/>
        <v>7.6871917495871496E-3</v>
      </c>
      <c r="U40" s="35">
        <v>7.2508934000000013E-5</v>
      </c>
      <c r="V40" s="35">
        <v>5.0211600000000006E-5</v>
      </c>
      <c r="W40" s="35">
        <v>6.8943475206800011E-5</v>
      </c>
      <c r="X40" s="35">
        <v>7.5991831319076008E-5</v>
      </c>
      <c r="Y40" s="35">
        <v>1.6670700000000003E-5</v>
      </c>
      <c r="Z40" s="35">
        <v>6.9770594872000012E-5</v>
      </c>
      <c r="AA40" s="35">
        <v>3.6733800000000004E-5</v>
      </c>
      <c r="AB40" s="35">
        <v>1.9341918999999999E-4</v>
      </c>
      <c r="AC40" s="35">
        <f t="shared" si="1"/>
        <v>5.8425012539787603E-4</v>
      </c>
      <c r="AD40" s="31">
        <f t="shared" si="2"/>
        <v>0.85327710524760003</v>
      </c>
      <c r="AE40" s="31">
        <f t="shared" si="3"/>
        <v>0.54798897657000001</v>
      </c>
      <c r="AF40" s="31">
        <f t="shared" si="4"/>
        <v>5.8604502944004375</v>
      </c>
      <c r="AG40" s="31">
        <f t="shared" si="5"/>
        <v>7.6702477907266982</v>
      </c>
      <c r="AH40" s="31">
        <f t="shared" si="6"/>
        <v>4.8135690463200005</v>
      </c>
      <c r="AI40" s="31">
        <f t="shared" si="7"/>
        <v>9.1315213896090057</v>
      </c>
      <c r="AJ40" s="31">
        <f t="shared" si="8"/>
        <v>1.6242952154000001</v>
      </c>
      <c r="AK40" s="31">
        <f t="shared" si="9"/>
        <v>0.23134352406624997</v>
      </c>
      <c r="AL40" s="31">
        <f t="shared" si="10"/>
        <v>30.732693342339992</v>
      </c>
    </row>
    <row r="41" spans="2:38" ht="14.25" customHeight="1">
      <c r="B41" s="9" t="s">
        <v>11</v>
      </c>
      <c r="T41" s="10" t="s">
        <v>12</v>
      </c>
      <c r="AL41" s="10" t="s">
        <v>12</v>
      </c>
    </row>
    <row r="42" spans="2:38" ht="18.75" customHeight="1"/>
    <row r="43" spans="2:38" ht="18.75" customHeight="1"/>
    <row r="44" spans="2:38" ht="18.75" customHeight="1"/>
    <row r="45" spans="2:38" ht="18.75" customHeight="1"/>
    <row r="46" spans="2:38" ht="18.75" customHeight="1"/>
    <row r="47" spans="2:38" ht="18.75" customHeight="1"/>
    <row r="48" spans="2:3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2D050"/>
  </sheetPr>
  <dimension ref="B2:AH56"/>
  <sheetViews>
    <sheetView showGridLines="0" topLeftCell="Q1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8" width="16.6640625" style="2" customWidth="1"/>
    <col min="19" max="26" width="12.109375" style="2" bestFit="1" customWidth="1"/>
    <col min="27" max="34" width="11.44140625" style="2"/>
    <col min="35" max="35" width="12.44140625" style="2" bestFit="1" customWidth="1"/>
    <col min="36" max="16384" width="11.44140625" style="2"/>
  </cols>
  <sheetData>
    <row r="2" spans="2:34" ht="14.25" customHeight="1">
      <c r="B2" s="1"/>
    </row>
    <row r="3" spans="2:34" ht="22.5" customHeight="1">
      <c r="B3" s="3" t="s">
        <v>153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34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/>
      <c r="K4" s="14" t="s">
        <v>19</v>
      </c>
      <c r="L4" s="14" t="s">
        <v>19</v>
      </c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/>
      <c r="S4" s="14" t="s">
        <v>19</v>
      </c>
      <c r="T4" s="14" t="s">
        <v>19</v>
      </c>
      <c r="U4" s="14" t="s">
        <v>19</v>
      </c>
      <c r="V4" s="14" t="s">
        <v>19</v>
      </c>
      <c r="W4" s="14" t="s">
        <v>19</v>
      </c>
      <c r="X4" s="14" t="s">
        <v>19</v>
      </c>
      <c r="Y4" s="14" t="s">
        <v>19</v>
      </c>
      <c r="Z4" s="14"/>
      <c r="AA4" s="14" t="s">
        <v>52</v>
      </c>
      <c r="AB4" s="28">
        <v>25</v>
      </c>
      <c r="AC4" s="14"/>
      <c r="AD4" s="14"/>
      <c r="AE4" s="14"/>
      <c r="AF4" s="14"/>
      <c r="AG4" s="14"/>
      <c r="AH4" s="14"/>
    </row>
    <row r="5" spans="2:34" s="15" customFormat="1" ht="18.75" customHeight="1">
      <c r="B5" s="16" t="s">
        <v>14</v>
      </c>
      <c r="C5" s="17" t="s">
        <v>151</v>
      </c>
      <c r="D5" s="17" t="s">
        <v>151</v>
      </c>
      <c r="E5" s="17" t="s">
        <v>151</v>
      </c>
      <c r="F5" s="17" t="s">
        <v>151</v>
      </c>
      <c r="G5" s="17" t="s">
        <v>151</v>
      </c>
      <c r="H5" s="17" t="s">
        <v>151</v>
      </c>
      <c r="I5" s="17" t="s">
        <v>151</v>
      </c>
      <c r="J5" s="17"/>
      <c r="K5" s="17" t="s">
        <v>151</v>
      </c>
      <c r="L5" s="17" t="s">
        <v>151</v>
      </c>
      <c r="M5" s="17" t="s">
        <v>151</v>
      </c>
      <c r="N5" s="17" t="s">
        <v>151</v>
      </c>
      <c r="O5" s="17" t="s">
        <v>151</v>
      </c>
      <c r="P5" s="17" t="s">
        <v>151</v>
      </c>
      <c r="Q5" s="17" t="s">
        <v>151</v>
      </c>
      <c r="R5" s="17"/>
      <c r="S5" s="17" t="s">
        <v>151</v>
      </c>
      <c r="T5" s="17" t="s">
        <v>151</v>
      </c>
      <c r="U5" s="17" t="s">
        <v>151</v>
      </c>
      <c r="V5" s="17" t="s">
        <v>151</v>
      </c>
      <c r="W5" s="17" t="s">
        <v>151</v>
      </c>
      <c r="X5" s="17" t="s">
        <v>151</v>
      </c>
      <c r="Y5" s="17" t="s">
        <v>151</v>
      </c>
      <c r="Z5" s="17"/>
      <c r="AA5" s="17" t="s">
        <v>53</v>
      </c>
      <c r="AB5" s="29">
        <v>298</v>
      </c>
      <c r="AC5" s="17"/>
      <c r="AD5" s="17"/>
      <c r="AE5" s="17"/>
      <c r="AF5" s="17"/>
      <c r="AG5" s="17"/>
      <c r="AH5" s="17"/>
    </row>
    <row r="6" spans="2:34" s="15" customFormat="1" ht="18.75" customHeight="1">
      <c r="B6" s="13" t="s">
        <v>15</v>
      </c>
      <c r="C6" s="14" t="s">
        <v>101</v>
      </c>
      <c r="D6" s="14" t="s">
        <v>102</v>
      </c>
      <c r="E6" s="14" t="s">
        <v>88</v>
      </c>
      <c r="F6" s="14" t="s">
        <v>96</v>
      </c>
      <c r="G6" s="14" t="s">
        <v>103</v>
      </c>
      <c r="H6" s="14" t="s">
        <v>91</v>
      </c>
      <c r="I6" s="14" t="s">
        <v>104</v>
      </c>
      <c r="J6" s="14"/>
      <c r="K6" s="14" t="s">
        <v>101</v>
      </c>
      <c r="L6" s="14" t="s">
        <v>102</v>
      </c>
      <c r="M6" s="14" t="s">
        <v>88</v>
      </c>
      <c r="N6" s="14" t="s">
        <v>96</v>
      </c>
      <c r="O6" s="14" t="s">
        <v>103</v>
      </c>
      <c r="P6" s="14" t="s">
        <v>91</v>
      </c>
      <c r="Q6" s="14" t="s">
        <v>104</v>
      </c>
      <c r="R6" s="14"/>
      <c r="S6" s="14" t="s">
        <v>101</v>
      </c>
      <c r="T6" s="14" t="s">
        <v>102</v>
      </c>
      <c r="U6" s="14" t="s">
        <v>88</v>
      </c>
      <c r="V6" s="14" t="s">
        <v>96</v>
      </c>
      <c r="W6" s="14" t="s">
        <v>103</v>
      </c>
      <c r="X6" s="14" t="s">
        <v>91</v>
      </c>
      <c r="Y6" s="14" t="s">
        <v>104</v>
      </c>
      <c r="Z6" s="14"/>
      <c r="AA6" s="14"/>
      <c r="AB6" s="14"/>
      <c r="AC6" s="14"/>
      <c r="AD6" s="14"/>
      <c r="AE6" s="14"/>
      <c r="AF6" s="14"/>
      <c r="AG6" s="14"/>
      <c r="AH6" s="14"/>
    </row>
    <row r="7" spans="2:34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/>
      <c r="K7" s="17" t="s">
        <v>50</v>
      </c>
      <c r="L7" s="17" t="s">
        <v>50</v>
      </c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/>
      <c r="S7" s="17" t="s">
        <v>51</v>
      </c>
      <c r="T7" s="17" t="s">
        <v>51</v>
      </c>
      <c r="U7" s="17" t="s">
        <v>51</v>
      </c>
      <c r="V7" s="17" t="s">
        <v>51</v>
      </c>
      <c r="W7" s="17" t="s">
        <v>51</v>
      </c>
      <c r="X7" s="17" t="s">
        <v>51</v>
      </c>
      <c r="Y7" s="17" t="s">
        <v>51</v>
      </c>
      <c r="Z7" s="17"/>
      <c r="AA7" s="17"/>
      <c r="AB7" s="17"/>
      <c r="AC7" s="17"/>
      <c r="AD7" s="17"/>
      <c r="AE7" s="17"/>
      <c r="AF7" s="17"/>
      <c r="AG7" s="17"/>
      <c r="AH7" s="17"/>
    </row>
    <row r="8" spans="2:34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2:34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55</v>
      </c>
      <c r="AB9" s="30" t="s">
        <v>55</v>
      </c>
      <c r="AC9" s="30" t="s">
        <v>55</v>
      </c>
      <c r="AD9" s="30" t="s">
        <v>55</v>
      </c>
      <c r="AE9" s="30" t="s">
        <v>55</v>
      </c>
      <c r="AF9" s="30" t="s">
        <v>55</v>
      </c>
      <c r="AG9" s="30" t="s">
        <v>55</v>
      </c>
      <c r="AH9" s="30" t="s">
        <v>55</v>
      </c>
    </row>
    <row r="10" spans="2:34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4" t="s">
        <v>47</v>
      </c>
      <c r="L10" s="24" t="s">
        <v>47</v>
      </c>
      <c r="M10" s="24" t="s">
        <v>47</v>
      </c>
      <c r="N10" s="24" t="s">
        <v>46</v>
      </c>
      <c r="O10" s="24" t="s">
        <v>47</v>
      </c>
      <c r="P10" s="24" t="s">
        <v>47</v>
      </c>
      <c r="Q10" s="24" t="s">
        <v>47</v>
      </c>
      <c r="R10" s="24" t="s">
        <v>47</v>
      </c>
      <c r="S10" s="26" t="s">
        <v>48</v>
      </c>
      <c r="T10" s="26" t="s">
        <v>48</v>
      </c>
      <c r="U10" s="26" t="s">
        <v>48</v>
      </c>
      <c r="V10" s="26" t="s">
        <v>48</v>
      </c>
      <c r="W10" s="26" t="s">
        <v>48</v>
      </c>
      <c r="X10" s="26" t="s">
        <v>48</v>
      </c>
      <c r="Y10" s="26" t="s">
        <v>48</v>
      </c>
      <c r="Z10" s="26" t="s">
        <v>48</v>
      </c>
      <c r="AA10" s="5" t="s">
        <v>49</v>
      </c>
      <c r="AB10" s="5" t="s">
        <v>49</v>
      </c>
      <c r="AC10" s="5" t="s">
        <v>49</v>
      </c>
      <c r="AD10" s="5" t="s">
        <v>49</v>
      </c>
      <c r="AE10" s="5" t="s">
        <v>49</v>
      </c>
      <c r="AF10" s="5" t="s">
        <v>49</v>
      </c>
      <c r="AG10" s="5" t="s">
        <v>49</v>
      </c>
      <c r="AH10" s="5" t="s">
        <v>49</v>
      </c>
    </row>
    <row r="11" spans="2:34" ht="48">
      <c r="B11" s="4" t="s">
        <v>45</v>
      </c>
      <c r="C11" s="22" t="s">
        <v>23</v>
      </c>
      <c r="D11" s="23" t="s">
        <v>24</v>
      </c>
      <c r="E11" s="22" t="s">
        <v>89</v>
      </c>
      <c r="F11" s="22" t="s">
        <v>95</v>
      </c>
      <c r="G11" s="22" t="s">
        <v>26</v>
      </c>
      <c r="H11" s="22" t="s">
        <v>90</v>
      </c>
      <c r="I11" s="22" t="s">
        <v>30</v>
      </c>
      <c r="J11" s="22" t="s">
        <v>44</v>
      </c>
      <c r="K11" s="24" t="s">
        <v>23</v>
      </c>
      <c r="L11" s="58" t="s">
        <v>24</v>
      </c>
      <c r="M11" s="24" t="s">
        <v>89</v>
      </c>
      <c r="N11" s="24" t="s">
        <v>95</v>
      </c>
      <c r="O11" s="24" t="s">
        <v>26</v>
      </c>
      <c r="P11" s="24" t="s">
        <v>90</v>
      </c>
      <c r="Q11" s="24" t="s">
        <v>30</v>
      </c>
      <c r="R11" s="24" t="s">
        <v>31</v>
      </c>
      <c r="S11" s="26" t="s">
        <v>23</v>
      </c>
      <c r="T11" s="27" t="s">
        <v>24</v>
      </c>
      <c r="U11" s="26" t="s">
        <v>89</v>
      </c>
      <c r="V11" s="26" t="s">
        <v>89</v>
      </c>
      <c r="W11" s="26" t="s">
        <v>26</v>
      </c>
      <c r="X11" s="26" t="s">
        <v>90</v>
      </c>
      <c r="Y11" s="26" t="s">
        <v>30</v>
      </c>
      <c r="Z11" s="26" t="s">
        <v>31</v>
      </c>
      <c r="AA11" s="5" t="s">
        <v>23</v>
      </c>
      <c r="AB11" s="57" t="s">
        <v>24</v>
      </c>
      <c r="AC11" s="5" t="s">
        <v>89</v>
      </c>
      <c r="AD11" s="5" t="s">
        <v>95</v>
      </c>
      <c r="AE11" s="5" t="s">
        <v>26</v>
      </c>
      <c r="AF11" s="5" t="s">
        <v>90</v>
      </c>
      <c r="AG11" s="5" t="s">
        <v>58</v>
      </c>
      <c r="AH11" s="5" t="s">
        <v>57</v>
      </c>
    </row>
    <row r="12" spans="2:34" ht="18.75" customHeight="1">
      <c r="B12" s="11">
        <v>33238</v>
      </c>
      <c r="C12" s="31">
        <v>2.6836218948000004</v>
      </c>
      <c r="D12" s="31">
        <v>0.17733034227285702</v>
      </c>
      <c r="E12" s="31">
        <v>1.613623228251579</v>
      </c>
      <c r="F12" s="31">
        <v>0.75484416150000011</v>
      </c>
      <c r="G12" s="31">
        <v>0.48264974096747065</v>
      </c>
      <c r="H12" s="31">
        <v>7.2194373933577416E-2</v>
      </c>
      <c r="I12" s="31">
        <v>0.97339556400000005</v>
      </c>
      <c r="J12" s="31">
        <f>SUM(C12:H12)</f>
        <v>5.7842637417254847</v>
      </c>
      <c r="K12" s="35">
        <v>6.9001500000000007E-3</v>
      </c>
      <c r="L12" s="35">
        <v>1.7073394635659683E-4</v>
      </c>
      <c r="M12" s="35">
        <v>4.3389654910877583E-7</v>
      </c>
      <c r="N12" s="51">
        <v>1.8122999999999999E-7</v>
      </c>
      <c r="O12" s="35">
        <v>1.0227757818465737E-6</v>
      </c>
      <c r="P12" s="35">
        <v>1.4446802930140674E-7</v>
      </c>
      <c r="Q12" s="35">
        <v>8.8254900000000005E-4</v>
      </c>
      <c r="R12" s="35">
        <f t="shared" ref="R12:R40" si="0">SUM(K12:Q12)</f>
        <v>7.955215316716854E-3</v>
      </c>
      <c r="S12" s="35">
        <v>1.241208E-5</v>
      </c>
      <c r="T12" s="35">
        <v>9.623231634508472E-6</v>
      </c>
      <c r="U12" s="35">
        <v>1.2207903375045723E-5</v>
      </c>
      <c r="V12" s="35">
        <v>5.300400000000001E-6</v>
      </c>
      <c r="W12" s="35">
        <v>2.8972208392441766E-6</v>
      </c>
      <c r="X12" s="35">
        <v>3.7441330740367918E-7</v>
      </c>
      <c r="Y12" s="35">
        <v>9.2162100000000007E-6</v>
      </c>
      <c r="Z12" s="35">
        <f t="shared" ref="Z12:Z40" si="1">SUM(S12:Y12)</f>
        <v>5.203145915620205E-5</v>
      </c>
      <c r="AA12" s="31">
        <f t="shared" ref="AA12:AA40" si="2">SUM(C12,K12*$AB$4,S12*$AB$5)</f>
        <v>2.8598244446400005</v>
      </c>
      <c r="AB12" s="31">
        <f t="shared" ref="AB12:AB40" si="3">SUM(D12,L12*$AB$4,T12*$AB$5)</f>
        <v>0.18446641395885546</v>
      </c>
      <c r="AC12" s="31">
        <f t="shared" ref="AC12:AC40" si="4">SUM(E12,M12*$AB$4,U12*$AB$5)</f>
        <v>1.6172720308710704</v>
      </c>
      <c r="AD12" s="31">
        <f t="shared" ref="AD12:AD40" si="5">SUM(F12,N12*$AB$4,V12*$AB$5)</f>
        <v>0.75642821145000005</v>
      </c>
      <c r="AE12" s="31">
        <f t="shared" ref="AE12:AE40" si="6">SUM(G12,O12*$AB$4,W12*$AB$5)</f>
        <v>0.4835386821721116</v>
      </c>
      <c r="AF12" s="31">
        <f t="shared" ref="AF12:AF40" si="7">SUM(H12,P12*$AB$4,X12*$AB$5)</f>
        <v>7.2309560799916253E-2</v>
      </c>
      <c r="AG12" s="31">
        <f t="shared" ref="AG12:AG40" si="8">SUM(Q12*$AB$4,Y12*$AB$5)</f>
        <v>2.4810155580000003E-2</v>
      </c>
      <c r="AH12" s="31">
        <f t="shared" ref="AH12:AH40" si="9">SUM(AA12:AG12)</f>
        <v>5.9986494994719557</v>
      </c>
    </row>
    <row r="13" spans="2:34" ht="18.75" customHeight="1">
      <c r="B13" s="12">
        <v>33603</v>
      </c>
      <c r="C13" s="32">
        <v>0.59835260938306922</v>
      </c>
      <c r="D13" s="32">
        <v>0.1940433276537748</v>
      </c>
      <c r="E13" s="32">
        <v>2.0979765831510226</v>
      </c>
      <c r="F13" s="32">
        <v>0.56942285400000014</v>
      </c>
      <c r="G13" s="32">
        <v>0.55743136651354874</v>
      </c>
      <c r="H13" s="32">
        <v>8.1769865598897415E-2</v>
      </c>
      <c r="I13" s="32">
        <v>0.97339556400000005</v>
      </c>
      <c r="J13" s="32">
        <f t="shared" ref="J13:J40" si="10">SUM(C13:H13)</f>
        <v>4.0989966063003127</v>
      </c>
      <c r="K13" s="36">
        <v>1.5396473891517537E-3</v>
      </c>
      <c r="L13" s="36">
        <v>1.8682523627862045E-4</v>
      </c>
      <c r="M13" s="36">
        <v>5.2544444197123714E-7</v>
      </c>
      <c r="N13" s="52">
        <v>1.3459000000000002E-7</v>
      </c>
      <c r="O13" s="36">
        <v>1.1821509399376031E-6</v>
      </c>
      <c r="P13" s="36">
        <v>1.6262597667406925E-7</v>
      </c>
      <c r="Q13" s="36">
        <v>8.8254900000000005E-4</v>
      </c>
      <c r="R13" s="36">
        <f t="shared" si="0"/>
        <v>2.6110264367889572E-3</v>
      </c>
      <c r="S13" s="36">
        <v>2.9467527531963964E-6</v>
      </c>
      <c r="T13" s="36">
        <v>1.0530199542895258E-5</v>
      </c>
      <c r="U13" s="36">
        <v>1.587228974013203E-5</v>
      </c>
      <c r="V13" s="36">
        <v>3.9984000000000005E-6</v>
      </c>
      <c r="W13" s="36">
        <v>3.344120544574727E-6</v>
      </c>
      <c r="X13" s="36">
        <v>4.2408456602908178E-7</v>
      </c>
      <c r="Y13" s="36">
        <v>9.2162100000000007E-6</v>
      </c>
      <c r="Z13" s="36">
        <f t="shared" si="1"/>
        <v>4.6332057146827495E-5</v>
      </c>
      <c r="AA13" s="32">
        <f t="shared" si="2"/>
        <v>0.63772192643231562</v>
      </c>
      <c r="AB13" s="32">
        <f t="shared" si="3"/>
        <v>0.2018519580245231</v>
      </c>
      <c r="AC13" s="32">
        <f t="shared" si="4"/>
        <v>2.1027196616046311</v>
      </c>
      <c r="AD13" s="32">
        <f t="shared" si="5"/>
        <v>0.57061774195000015</v>
      </c>
      <c r="AE13" s="32">
        <f t="shared" si="6"/>
        <v>0.55845746820933051</v>
      </c>
      <c r="AF13" s="32">
        <f t="shared" si="7"/>
        <v>8.1900308448990933E-2</v>
      </c>
      <c r="AG13" s="32">
        <f t="shared" si="8"/>
        <v>2.4810155580000003E-2</v>
      </c>
      <c r="AH13" s="32">
        <f t="shared" si="9"/>
        <v>4.1780792202497912</v>
      </c>
    </row>
    <row r="14" spans="2:34" ht="18.75" customHeight="1">
      <c r="B14" s="11">
        <v>33969</v>
      </c>
      <c r="C14" s="31">
        <v>0.30482573711719707</v>
      </c>
      <c r="D14" s="31">
        <v>0.11884049635163244</v>
      </c>
      <c r="E14" s="31">
        <v>2.1133506872074399</v>
      </c>
      <c r="F14" s="31">
        <v>0.5170263813</v>
      </c>
      <c r="G14" s="31">
        <v>0.56170419221382428</v>
      </c>
      <c r="H14" s="31">
        <v>7.5568191688505065E-2</v>
      </c>
      <c r="I14" s="31">
        <v>0.97339556400000005</v>
      </c>
      <c r="J14" s="31">
        <f t="shared" si="10"/>
        <v>3.6913156858785987</v>
      </c>
      <c r="K14" s="35">
        <v>7.8895813637034945E-4</v>
      </c>
      <c r="L14" s="35">
        <v>1.1441982612242808E-4</v>
      </c>
      <c r="M14" s="35">
        <v>5.1957505276193842E-7</v>
      </c>
      <c r="N14" s="51">
        <v>1.1981000000000001E-7</v>
      </c>
      <c r="O14" s="35">
        <v>1.1905243980133385E-6</v>
      </c>
      <c r="P14" s="35">
        <v>1.5098769969414148E-7</v>
      </c>
      <c r="Q14" s="35">
        <v>8.8254900000000005E-4</v>
      </c>
      <c r="R14" s="35">
        <f t="shared" si="0"/>
        <v>1.7879078596432472E-3</v>
      </c>
      <c r="S14" s="35">
        <v>1.5099980533769332E-6</v>
      </c>
      <c r="T14" s="35">
        <v>6.4491480098314067E-6</v>
      </c>
      <c r="U14" s="35">
        <v>1.598860287538728E-5</v>
      </c>
      <c r="V14" s="35">
        <v>3.6304800000000001E-6</v>
      </c>
      <c r="W14" s="35">
        <v>3.3676850512551365E-6</v>
      </c>
      <c r="X14" s="35">
        <v>3.9200262992294756E-7</v>
      </c>
      <c r="Y14" s="35">
        <v>9.2162100000000007E-6</v>
      </c>
      <c r="Z14" s="35">
        <f t="shared" si="1"/>
        <v>4.0554126619773712E-5</v>
      </c>
      <c r="AA14" s="31">
        <f t="shared" si="2"/>
        <v>0.32499966994636215</v>
      </c>
      <c r="AB14" s="31">
        <f t="shared" si="3"/>
        <v>0.1236228381116229</v>
      </c>
      <c r="AC14" s="31">
        <f t="shared" si="4"/>
        <v>2.1181282802406245</v>
      </c>
      <c r="AD14" s="31">
        <f t="shared" si="5"/>
        <v>0.51811125959000004</v>
      </c>
      <c r="AE14" s="31">
        <f t="shared" si="6"/>
        <v>0.56273752546904865</v>
      </c>
      <c r="AF14" s="31">
        <f t="shared" si="7"/>
        <v>7.568878316471446E-2</v>
      </c>
      <c r="AG14" s="31">
        <f t="shared" si="8"/>
        <v>2.4810155580000003E-2</v>
      </c>
      <c r="AH14" s="31">
        <f t="shared" si="9"/>
        <v>3.7480985121023722</v>
      </c>
    </row>
    <row r="15" spans="2:34" ht="18.75" customHeight="1">
      <c r="B15" s="12">
        <v>34334</v>
      </c>
      <c r="C15" s="32">
        <v>0.26866398307719691</v>
      </c>
      <c r="D15" s="32">
        <v>0.15060780473622815</v>
      </c>
      <c r="E15" s="32">
        <v>2.0483436787878273</v>
      </c>
      <c r="F15" s="32">
        <v>0.8420918649000001</v>
      </c>
      <c r="G15" s="32">
        <v>0.59051430721882758</v>
      </c>
      <c r="H15" s="32">
        <v>8.1916280390045726E-2</v>
      </c>
      <c r="I15" s="32">
        <v>0.97339556400000005</v>
      </c>
      <c r="J15" s="32">
        <f t="shared" si="10"/>
        <v>3.9821379191101256</v>
      </c>
      <c r="K15" s="36">
        <v>6.9245033436597517E-4</v>
      </c>
      <c r="L15" s="36">
        <v>1.4500544309080639E-4</v>
      </c>
      <c r="M15" s="36">
        <v>4.9432284587926958E-7</v>
      </c>
      <c r="N15" s="52">
        <v>2.0102999999999999E-7</v>
      </c>
      <c r="O15" s="36">
        <v>1.2539664509207687E-6</v>
      </c>
      <c r="P15" s="36">
        <v>1.644705388209211E-7</v>
      </c>
      <c r="Q15" s="36">
        <v>8.8254900000000005E-4</v>
      </c>
      <c r="R15" s="36">
        <f t="shared" si="0"/>
        <v>1.7221185672924026E-3</v>
      </c>
      <c r="S15" s="36">
        <v>1.3252904162484083E-6</v>
      </c>
      <c r="T15" s="36">
        <v>8.1730727655815677E-6</v>
      </c>
      <c r="U15" s="36">
        <v>1.5496790868970324E-5</v>
      </c>
      <c r="V15" s="36">
        <v>5.9130400000000011E-6</v>
      </c>
      <c r="W15" s="36">
        <v>3.5422552394210617E-6</v>
      </c>
      <c r="X15" s="36">
        <v>4.2607032346845799E-7</v>
      </c>
      <c r="Y15" s="36">
        <v>9.2162100000000007E-6</v>
      </c>
      <c r="Z15" s="36">
        <f t="shared" si="1"/>
        <v>4.4092729613689822E-5</v>
      </c>
      <c r="AA15" s="32">
        <f t="shared" si="2"/>
        <v>0.28637017798038833</v>
      </c>
      <c r="AB15" s="32">
        <f t="shared" si="3"/>
        <v>0.15666851649764163</v>
      </c>
      <c r="AC15" s="32">
        <f t="shared" si="4"/>
        <v>2.0529740805379273</v>
      </c>
      <c r="AD15" s="32">
        <f t="shared" si="5"/>
        <v>0.8438589765700002</v>
      </c>
      <c r="AE15" s="32">
        <f t="shared" si="6"/>
        <v>0.59160124844144801</v>
      </c>
      <c r="AF15" s="32">
        <f t="shared" si="7"/>
        <v>8.2047361109909844E-2</v>
      </c>
      <c r="AG15" s="32">
        <f t="shared" si="8"/>
        <v>2.4810155580000003E-2</v>
      </c>
      <c r="AH15" s="32">
        <f t="shared" si="9"/>
        <v>4.0383305167173154</v>
      </c>
    </row>
    <row r="16" spans="2:34" ht="18.75" customHeight="1">
      <c r="B16" s="11">
        <v>34699</v>
      </c>
      <c r="C16" s="31">
        <v>3.322846799999999E-2</v>
      </c>
      <c r="D16" s="31">
        <v>0.1526725188000001</v>
      </c>
      <c r="E16" s="31">
        <v>2.0034993399999972</v>
      </c>
      <c r="F16" s="31">
        <v>0.92264047590000009</v>
      </c>
      <c r="G16" s="31">
        <v>0.64348694839999998</v>
      </c>
      <c r="H16" s="31">
        <v>3.5929245000000005E-2</v>
      </c>
      <c r="I16" s="31">
        <v>0.97339556400000005</v>
      </c>
      <c r="J16" s="31">
        <f t="shared" si="10"/>
        <v>3.7914569960999978</v>
      </c>
      <c r="K16" s="35">
        <v>8.4813565083579731E-5</v>
      </c>
      <c r="L16" s="35">
        <v>1.4699335320076003E-4</v>
      </c>
      <c r="M16" s="35">
        <v>4.7051999999999932E-7</v>
      </c>
      <c r="N16" s="51">
        <v>2.2120000000000002E-7</v>
      </c>
      <c r="O16" s="35">
        <v>1.369416607108874E-6</v>
      </c>
      <c r="P16" s="35">
        <v>7.2129999999999998E-8</v>
      </c>
      <c r="Q16" s="35">
        <v>8.8254900000000005E-4</v>
      </c>
      <c r="R16" s="35">
        <f t="shared" si="0"/>
        <v>1.1164891848914487E-3</v>
      </c>
      <c r="S16" s="35">
        <v>1.6232587291050627E-7</v>
      </c>
      <c r="T16" s="35">
        <v>8.2851191386953821E-6</v>
      </c>
      <c r="U16" s="35">
        <v>1.5157519999999983E-5</v>
      </c>
      <c r="V16" s="35">
        <v>6.4786400000000012E-6</v>
      </c>
      <c r="W16" s="35">
        <v>3.8611814769817634E-6</v>
      </c>
      <c r="X16" s="35">
        <v>1.8700000000000002E-7</v>
      </c>
      <c r="Y16" s="35">
        <v>9.2162100000000007E-6</v>
      </c>
      <c r="Z16" s="35">
        <f t="shared" si="1"/>
        <v>4.3347996488587633E-5</v>
      </c>
      <c r="AA16" s="31">
        <f t="shared" si="2"/>
        <v>3.5397180237216809E-2</v>
      </c>
      <c r="AB16" s="31">
        <f t="shared" si="3"/>
        <v>0.15881631813335034</v>
      </c>
      <c r="AC16" s="31">
        <f t="shared" si="4"/>
        <v>2.0080280439599969</v>
      </c>
      <c r="AD16" s="31">
        <f t="shared" si="5"/>
        <v>0.92457664062000011</v>
      </c>
      <c r="AE16" s="31">
        <f t="shared" si="6"/>
        <v>0.6446718158953183</v>
      </c>
      <c r="AF16" s="31">
        <f t="shared" si="7"/>
        <v>3.5986774250000006E-2</v>
      </c>
      <c r="AG16" s="31">
        <f t="shared" si="8"/>
        <v>2.4810155580000003E-2</v>
      </c>
      <c r="AH16" s="31">
        <f t="shared" si="9"/>
        <v>3.8322869286758823</v>
      </c>
    </row>
    <row r="17" spans="2:34" ht="18.75" customHeight="1">
      <c r="B17" s="12">
        <v>35064</v>
      </c>
      <c r="C17" s="32">
        <v>3.3757013130948164E-2</v>
      </c>
      <c r="D17" s="32">
        <v>0.15264255054806961</v>
      </c>
      <c r="E17" s="32">
        <v>2.3066309512474814</v>
      </c>
      <c r="F17" s="32">
        <v>0.83054504398720153</v>
      </c>
      <c r="G17" s="32">
        <v>0.65086476161187778</v>
      </c>
      <c r="H17" s="32">
        <v>2.0337482188648698E-2</v>
      </c>
      <c r="I17" s="32">
        <v>0.97349767200000004</v>
      </c>
      <c r="J17" s="32">
        <f t="shared" si="10"/>
        <v>3.9947778027142276</v>
      </c>
      <c r="K17" s="36">
        <v>8.4882131810240773E-5</v>
      </c>
      <c r="L17" s="36">
        <v>1.4253313456573445E-4</v>
      </c>
      <c r="M17" s="36">
        <v>6.2324532592474495E-7</v>
      </c>
      <c r="N17" s="52">
        <v>2.0828428548000001E-7</v>
      </c>
      <c r="O17" s="36">
        <v>1.3726351544054739E-6</v>
      </c>
      <c r="P17" s="36">
        <v>4.0467088058792308E-8</v>
      </c>
      <c r="Q17" s="36">
        <v>8.8027200000000009E-4</v>
      </c>
      <c r="R17" s="36">
        <f t="shared" si="0"/>
        <v>1.1099318982298444E-3</v>
      </c>
      <c r="S17" s="36">
        <v>1.6245589387793281E-7</v>
      </c>
      <c r="T17" s="36">
        <v>7.7322273348476459E-6</v>
      </c>
      <c r="U17" s="36">
        <v>1.7450869125892861E-5</v>
      </c>
      <c r="V17" s="36">
        <v>5.8319599934400009E-6</v>
      </c>
      <c r="W17" s="36">
        <v>4.0346079220415334E-6</v>
      </c>
      <c r="X17" s="36">
        <v>1.0583699953837989E-7</v>
      </c>
      <c r="Y17" s="36">
        <v>9.4386600000000005E-6</v>
      </c>
      <c r="Z17" s="36">
        <f t="shared" si="1"/>
        <v>4.4756617269638347E-5</v>
      </c>
      <c r="AA17" s="32">
        <f t="shared" si="2"/>
        <v>3.5927478282579806E-2</v>
      </c>
      <c r="AB17" s="32">
        <f t="shared" si="3"/>
        <v>0.15851008265799757</v>
      </c>
      <c r="AC17" s="32">
        <f t="shared" si="4"/>
        <v>2.3118468913801458</v>
      </c>
      <c r="AD17" s="32">
        <f t="shared" si="5"/>
        <v>0.83228817517238363</v>
      </c>
      <c r="AE17" s="32">
        <f t="shared" si="6"/>
        <v>0.6521013906515063</v>
      </c>
      <c r="AF17" s="32">
        <f t="shared" si="7"/>
        <v>2.0370033291712605E-2</v>
      </c>
      <c r="AG17" s="32">
        <f t="shared" si="8"/>
        <v>2.4819520680000005E-2</v>
      </c>
      <c r="AH17" s="32">
        <f t="shared" si="9"/>
        <v>4.0358635721163258</v>
      </c>
    </row>
    <row r="18" spans="2:34" ht="18.75" customHeight="1">
      <c r="B18" s="11">
        <v>35430</v>
      </c>
      <c r="C18" s="31">
        <v>2.3808103792018514E-2</v>
      </c>
      <c r="D18" s="31">
        <v>0.1238329559165777</v>
      </c>
      <c r="E18" s="31">
        <v>2.8900922603157988</v>
      </c>
      <c r="F18" s="31">
        <v>1.0551868041000001</v>
      </c>
      <c r="G18" s="31">
        <v>0.81178448989418661</v>
      </c>
      <c r="H18" s="31">
        <v>1.8206077963566717E-2</v>
      </c>
      <c r="I18" s="31">
        <v>0.97349767200000004</v>
      </c>
      <c r="J18" s="31">
        <f t="shared" si="10"/>
        <v>4.9229106919821479</v>
      </c>
      <c r="K18" s="35">
        <v>5.5465969793765514E-5</v>
      </c>
      <c r="L18" s="35">
        <v>1.1563100614427952E-4</v>
      </c>
      <c r="M18" s="35">
        <v>8.0449751388377307E-7</v>
      </c>
      <c r="N18" s="51">
        <v>2.6462E-7</v>
      </c>
      <c r="O18" s="35">
        <v>1.7432546010102288E-6</v>
      </c>
      <c r="P18" s="35">
        <v>3.6997550309022653E-8</v>
      </c>
      <c r="Q18" s="35">
        <v>8.5658149644000003E-4</v>
      </c>
      <c r="R18" s="35">
        <f t="shared" si="0"/>
        <v>1.0305278420432481E-3</v>
      </c>
      <c r="S18" s="35">
        <v>2.2088338676949913E-7</v>
      </c>
      <c r="T18" s="35">
        <v>6.7977804858435319E-6</v>
      </c>
      <c r="U18" s="35">
        <v>2.1857445255148419E-5</v>
      </c>
      <c r="V18" s="35">
        <v>7.4093600000000012E-6</v>
      </c>
      <c r="W18" s="35">
        <v>5.0117223797635254E-6</v>
      </c>
      <c r="X18" s="35">
        <v>9.4562634056512695E-8</v>
      </c>
      <c r="Y18" s="35">
        <v>9.887388599999998E-6</v>
      </c>
      <c r="Z18" s="35">
        <f t="shared" si="1"/>
        <v>5.1279142741581496E-5</v>
      </c>
      <c r="AA18" s="31">
        <f t="shared" si="2"/>
        <v>2.5260576286119964E-2</v>
      </c>
      <c r="AB18" s="31">
        <f t="shared" si="3"/>
        <v>0.12874946965496606</v>
      </c>
      <c r="AC18" s="31">
        <f t="shared" si="4"/>
        <v>2.8966258914396801</v>
      </c>
      <c r="AD18" s="31">
        <f t="shared" si="5"/>
        <v>1.0574014088800001</v>
      </c>
      <c r="AE18" s="31">
        <f t="shared" si="6"/>
        <v>0.81332156452838134</v>
      </c>
      <c r="AF18" s="31">
        <f t="shared" si="7"/>
        <v>1.8235182567273286E-2</v>
      </c>
      <c r="AG18" s="31">
        <f t="shared" si="8"/>
        <v>2.4360979213800003E-2</v>
      </c>
      <c r="AH18" s="31">
        <f t="shared" si="9"/>
        <v>4.9639550725702213</v>
      </c>
    </row>
    <row r="19" spans="2:34" ht="18.75" customHeight="1">
      <c r="B19" s="12">
        <v>35795</v>
      </c>
      <c r="C19" s="32">
        <v>2.9369991150622936E-2</v>
      </c>
      <c r="D19" s="32">
        <v>0.16434736194126021</v>
      </c>
      <c r="E19" s="32">
        <v>2.1236149844900991</v>
      </c>
      <c r="F19" s="32">
        <v>0.62421185970000004</v>
      </c>
      <c r="G19" s="32">
        <v>0.7802523097843842</v>
      </c>
      <c r="H19" s="32">
        <v>2.3276642749094138E-2</v>
      </c>
      <c r="I19" s="32">
        <v>0.97349767200000004</v>
      </c>
      <c r="J19" s="32">
        <f t="shared" si="10"/>
        <v>3.7450731498154606</v>
      </c>
      <c r="K19" s="36">
        <v>6.3085230167677991E-5</v>
      </c>
      <c r="L19" s="36">
        <v>1.5346121948050232E-4</v>
      </c>
      <c r="M19" s="36">
        <v>6.0848081877939097E-7</v>
      </c>
      <c r="N19" s="52">
        <v>1.5654E-7</v>
      </c>
      <c r="O19" s="36">
        <v>1.7053976344462391E-6</v>
      </c>
      <c r="P19" s="36">
        <v>4.8206012057916816E-8</v>
      </c>
      <c r="Q19" s="36">
        <v>8.3289099287999998E-4</v>
      </c>
      <c r="R19" s="36">
        <f t="shared" si="0"/>
        <v>1.0519560669934639E-3</v>
      </c>
      <c r="S19" s="36">
        <v>4.0376170814056248E-7</v>
      </c>
      <c r="T19" s="36">
        <v>9.7184745453918269E-6</v>
      </c>
      <c r="U19" s="36">
        <v>1.6055068649966291E-5</v>
      </c>
      <c r="V19" s="36">
        <v>4.383120000000001E-6</v>
      </c>
      <c r="W19" s="36">
        <v>4.7970939853389562E-6</v>
      </c>
      <c r="X19" s="36">
        <v>1.2045077450075751E-7</v>
      </c>
      <c r="Y19" s="36">
        <v>1.0336117200000001E-5</v>
      </c>
      <c r="Z19" s="36">
        <f t="shared" si="1"/>
        <v>4.58140868633384E-5</v>
      </c>
      <c r="AA19" s="32">
        <f t="shared" si="2"/>
        <v>3.1067442893840773E-2</v>
      </c>
      <c r="AB19" s="32">
        <f t="shared" si="3"/>
        <v>0.17107999784279951</v>
      </c>
      <c r="AC19" s="32">
        <f t="shared" si="4"/>
        <v>2.1284146069682586</v>
      </c>
      <c r="AD19" s="32">
        <f t="shared" si="5"/>
        <v>0.62552194295999997</v>
      </c>
      <c r="AE19" s="32">
        <f t="shared" si="6"/>
        <v>0.78172447873287643</v>
      </c>
      <c r="AF19" s="32">
        <f t="shared" si="7"/>
        <v>2.3313742230196811E-2</v>
      </c>
      <c r="AG19" s="32">
        <f t="shared" si="8"/>
        <v>2.3902437747600001E-2</v>
      </c>
      <c r="AH19" s="32">
        <f t="shared" si="9"/>
        <v>3.7850246493755719</v>
      </c>
    </row>
    <row r="20" spans="2:34" ht="18.75" customHeight="1">
      <c r="B20" s="11">
        <v>36160</v>
      </c>
      <c r="C20" s="31">
        <v>8.6668590078321367E-3</v>
      </c>
      <c r="D20" s="31">
        <v>5.8162538577952658E-2</v>
      </c>
      <c r="E20" s="31">
        <v>2.1797024934889673</v>
      </c>
      <c r="F20" s="31">
        <v>0.25839356400000002</v>
      </c>
      <c r="G20" s="31">
        <v>0.78520573059520915</v>
      </c>
      <c r="H20" s="31">
        <v>1.8476238380991199E-2</v>
      </c>
      <c r="I20" s="31">
        <v>0.97349767200000004</v>
      </c>
      <c r="J20" s="31">
        <f t="shared" si="10"/>
        <v>3.3086074240509524</v>
      </c>
      <c r="K20" s="35">
        <v>1.6998702374546246E-5</v>
      </c>
      <c r="L20" s="35">
        <v>5.4309662524951904E-5</v>
      </c>
      <c r="M20" s="35">
        <v>6.4235261202001605E-7</v>
      </c>
      <c r="N20" s="51">
        <v>6.4799999999999998E-8</v>
      </c>
      <c r="O20" s="35">
        <v>1.7483415783540487E-6</v>
      </c>
      <c r="P20" s="35">
        <v>3.8963295513888458E-8</v>
      </c>
      <c r="Q20" s="35">
        <v>8.0920048932000004E-4</v>
      </c>
      <c r="R20" s="35">
        <f t="shared" si="0"/>
        <v>8.8300331170538615E-4</v>
      </c>
      <c r="S20" s="35">
        <v>1.574839246666387E-7</v>
      </c>
      <c r="T20" s="35">
        <v>3.6859184943759739E-6</v>
      </c>
      <c r="U20" s="35">
        <v>1.6473362204743726E-5</v>
      </c>
      <c r="V20" s="35">
        <v>1.8144000000000002E-6</v>
      </c>
      <c r="W20" s="35">
        <v>4.8133355745376735E-6</v>
      </c>
      <c r="X20" s="35">
        <v>9.5207418734249234E-8</v>
      </c>
      <c r="Y20" s="35">
        <v>1.0784845800000001E-5</v>
      </c>
      <c r="Z20" s="35">
        <f t="shared" si="1"/>
        <v>3.7824553417058263E-5</v>
      </c>
      <c r="AA20" s="31">
        <f t="shared" si="2"/>
        <v>9.1387567767464515E-3</v>
      </c>
      <c r="AB20" s="31">
        <f t="shared" si="3"/>
        <v>6.0618683852400497E-2</v>
      </c>
      <c r="AC20" s="31">
        <f t="shared" si="4"/>
        <v>2.1846276142412817</v>
      </c>
      <c r="AD20" s="31">
        <f t="shared" si="5"/>
        <v>0.2589358752</v>
      </c>
      <c r="AE20" s="31">
        <f t="shared" si="6"/>
        <v>0.78668381313588032</v>
      </c>
      <c r="AF20" s="31">
        <f t="shared" si="7"/>
        <v>1.8505584274161851E-2</v>
      </c>
      <c r="AG20" s="31">
        <f t="shared" si="8"/>
        <v>2.3443896281399999E-2</v>
      </c>
      <c r="AH20" s="31">
        <f t="shared" si="9"/>
        <v>3.3419542237618711</v>
      </c>
    </row>
    <row r="21" spans="2:34" ht="18.75" customHeight="1">
      <c r="B21" s="12">
        <v>36525</v>
      </c>
      <c r="C21" s="32">
        <v>7.0779084884020375E-3</v>
      </c>
      <c r="D21" s="32">
        <v>8.8492225875276304E-2</v>
      </c>
      <c r="E21" s="32">
        <v>1.8877248794994781</v>
      </c>
      <c r="F21" s="32">
        <v>0.68258966490000017</v>
      </c>
      <c r="G21" s="32">
        <v>0.77538635426406466</v>
      </c>
      <c r="H21" s="32">
        <v>1.6444797567996897E-2</v>
      </c>
      <c r="I21" s="32">
        <v>0.97349767200000004</v>
      </c>
      <c r="J21" s="32">
        <f t="shared" si="10"/>
        <v>3.4577158305952183</v>
      </c>
      <c r="K21" s="36">
        <v>1.2582872639116572E-5</v>
      </c>
      <c r="L21" s="36">
        <v>8.2629802089130585E-5</v>
      </c>
      <c r="M21" s="36">
        <v>5.7172407928423796E-7</v>
      </c>
      <c r="N21" s="52">
        <v>1.7118000000000003E-7</v>
      </c>
      <c r="O21" s="36">
        <v>1.7571097411714411E-6</v>
      </c>
      <c r="P21" s="36">
        <v>3.5970226233380007E-8</v>
      </c>
      <c r="Q21" s="36">
        <v>7.8550998576000009E-4</v>
      </c>
      <c r="R21" s="36">
        <f t="shared" si="0"/>
        <v>8.8325864453493632E-4</v>
      </c>
      <c r="S21" s="36">
        <v>1.599417355934279E-7</v>
      </c>
      <c r="T21" s="36">
        <v>5.9831103037848262E-6</v>
      </c>
      <c r="U21" s="36">
        <v>1.4261733411425268E-5</v>
      </c>
      <c r="V21" s="36">
        <v>4.7930400000000008E-6</v>
      </c>
      <c r="W21" s="36">
        <v>4.736109065091076E-6</v>
      </c>
      <c r="X21" s="36">
        <v>8.5981371730332391E-8</v>
      </c>
      <c r="Y21" s="36">
        <v>1.1233574400000001E-5</v>
      </c>
      <c r="Z21" s="36">
        <f t="shared" si="1"/>
        <v>4.1253490287624931E-5</v>
      </c>
      <c r="AA21" s="32">
        <f t="shared" si="2"/>
        <v>7.4401429415867932E-3</v>
      </c>
      <c r="AB21" s="32">
        <f t="shared" si="3"/>
        <v>9.2340937798032457E-2</v>
      </c>
      <c r="AC21" s="32">
        <f t="shared" si="4"/>
        <v>1.891989169158065</v>
      </c>
      <c r="AD21" s="32">
        <f t="shared" si="5"/>
        <v>0.68402227032000018</v>
      </c>
      <c r="AE21" s="32">
        <f t="shared" si="6"/>
        <v>0.77684164250899101</v>
      </c>
      <c r="AF21" s="32">
        <f t="shared" si="7"/>
        <v>1.647131927242837E-2</v>
      </c>
      <c r="AG21" s="32">
        <f t="shared" si="8"/>
        <v>2.2985354815200004E-2</v>
      </c>
      <c r="AH21" s="32">
        <f t="shared" si="9"/>
        <v>3.4920908368143038</v>
      </c>
    </row>
    <row r="22" spans="2:34" ht="18.75" customHeight="1">
      <c r="B22" s="11">
        <v>36891</v>
      </c>
      <c r="C22" s="31">
        <v>7.6721771899055935E-3</v>
      </c>
      <c r="D22" s="31">
        <v>0.14226299213619453</v>
      </c>
      <c r="E22" s="31">
        <v>1.6494095223663878</v>
      </c>
      <c r="F22" s="31">
        <v>1.6747731000000002E-2</v>
      </c>
      <c r="G22" s="31">
        <v>0.73391261189307089</v>
      </c>
      <c r="H22" s="31">
        <v>2.2145981755937884E-2</v>
      </c>
      <c r="I22" s="31">
        <v>0.97349767200000004</v>
      </c>
      <c r="J22" s="31">
        <f t="shared" si="10"/>
        <v>2.5721510163414969</v>
      </c>
      <c r="K22" s="35">
        <v>1.2237294063513625E-5</v>
      </c>
      <c r="L22" s="35">
        <v>1.3283770839193522E-4</v>
      </c>
      <c r="M22" s="35">
        <v>5.1301716736936186E-7</v>
      </c>
      <c r="N22" s="51">
        <v>4.2000000000000004E-9</v>
      </c>
      <c r="O22" s="35">
        <v>1.6922508344384675E-6</v>
      </c>
      <c r="P22" s="35">
        <v>4.9034180869579448E-8</v>
      </c>
      <c r="Q22" s="35">
        <v>7.6181948220000004E-4</v>
      </c>
      <c r="R22" s="35">
        <f t="shared" si="0"/>
        <v>9.0915298683812628E-4</v>
      </c>
      <c r="S22" s="35">
        <v>2.0727268140887536E-7</v>
      </c>
      <c r="T22" s="35">
        <v>1.0221693708478974E-5</v>
      </c>
      <c r="U22" s="35">
        <v>1.2456919187258444E-5</v>
      </c>
      <c r="V22" s="35">
        <v>1.1760000000000002E-7</v>
      </c>
      <c r="W22" s="35">
        <v>4.467054114089662E-6</v>
      </c>
      <c r="X22" s="35">
        <v>1.1469390623455977E-7</v>
      </c>
      <c r="Y22" s="35">
        <v>1.1682303E-5</v>
      </c>
      <c r="Z22" s="35">
        <f t="shared" si="1"/>
        <v>3.9267536597470513E-5</v>
      </c>
      <c r="AA22" s="31">
        <f t="shared" si="2"/>
        <v>8.0398768005532795E-3</v>
      </c>
      <c r="AB22" s="31">
        <f t="shared" si="3"/>
        <v>0.14862999957111964</v>
      </c>
      <c r="AC22" s="31">
        <f t="shared" si="4"/>
        <v>1.6531345097133752</v>
      </c>
      <c r="AD22" s="31">
        <f t="shared" si="5"/>
        <v>1.6782880800000004E-2</v>
      </c>
      <c r="AE22" s="31">
        <f t="shared" si="6"/>
        <v>0.73528610028993058</v>
      </c>
      <c r="AF22" s="31">
        <f t="shared" si="7"/>
        <v>2.218138639451752E-2</v>
      </c>
      <c r="AG22" s="31">
        <f t="shared" si="8"/>
        <v>2.2526813349000002E-2</v>
      </c>
      <c r="AH22" s="31">
        <f t="shared" si="9"/>
        <v>2.6065815669184964</v>
      </c>
    </row>
    <row r="23" spans="2:34" ht="18.75" customHeight="1">
      <c r="B23" s="12">
        <v>37256</v>
      </c>
      <c r="C23" s="32">
        <v>4.9302164243578061E-3</v>
      </c>
      <c r="D23" s="32">
        <v>0.15811286832334873</v>
      </c>
      <c r="E23" s="32">
        <v>1.9988534162172642</v>
      </c>
      <c r="F23" s="32">
        <v>1.8183250800000002E-2</v>
      </c>
      <c r="G23" s="32">
        <v>0.83654666790393661</v>
      </c>
      <c r="H23" s="32">
        <v>2.2690272439486139E-2</v>
      </c>
      <c r="I23" s="32">
        <v>0.97349767200000004</v>
      </c>
      <c r="J23" s="32">
        <f t="shared" si="10"/>
        <v>3.0393166921083932</v>
      </c>
      <c r="K23" s="36">
        <v>6.9689112587409466E-6</v>
      </c>
      <c r="L23" s="36">
        <v>1.4763675678223541E-4</v>
      </c>
      <c r="M23" s="36">
        <v>6.3802904167745607E-7</v>
      </c>
      <c r="N23" s="52">
        <v>4.5600000000000008E-9</v>
      </c>
      <c r="O23" s="36">
        <v>1.9611295990715718E-6</v>
      </c>
      <c r="P23" s="36">
        <v>5.1047317753452495E-8</v>
      </c>
      <c r="Q23" s="36">
        <v>7.3812897863999999E-4</v>
      </c>
      <c r="R23" s="36">
        <f t="shared" si="0"/>
        <v>8.9538941263947881E-4</v>
      </c>
      <c r="S23" s="36">
        <v>1.5501153884255228E-7</v>
      </c>
      <c r="T23" s="36">
        <v>1.2030755731344979E-5</v>
      </c>
      <c r="U23" s="36">
        <v>1.5090776203521938E-5</v>
      </c>
      <c r="V23" s="36">
        <v>1.2768000000000002E-7</v>
      </c>
      <c r="W23" s="36">
        <v>5.0713367766922161E-6</v>
      </c>
      <c r="X23" s="36">
        <v>1.1687556364913263E-7</v>
      </c>
      <c r="Y23" s="36">
        <v>1.2131031600000001E-5</v>
      </c>
      <c r="Z23" s="36">
        <f t="shared" si="1"/>
        <v>4.4723467414050822E-5</v>
      </c>
      <c r="AA23" s="32">
        <f t="shared" si="2"/>
        <v>5.1506326444014103E-3</v>
      </c>
      <c r="AB23" s="32">
        <f t="shared" si="3"/>
        <v>0.16538895245084542</v>
      </c>
      <c r="AC23" s="32">
        <f t="shared" si="4"/>
        <v>2.0033664182519559</v>
      </c>
      <c r="AD23" s="32">
        <f t="shared" si="5"/>
        <v>1.8221413440000001E-2</v>
      </c>
      <c r="AE23" s="32">
        <f t="shared" si="6"/>
        <v>0.8381069545033677</v>
      </c>
      <c r="AF23" s="32">
        <f t="shared" si="7"/>
        <v>2.2726377540397417E-2</v>
      </c>
      <c r="AG23" s="32">
        <f t="shared" si="8"/>
        <v>2.20682718828E-2</v>
      </c>
      <c r="AH23" s="32">
        <f t="shared" si="9"/>
        <v>3.0750290207137678</v>
      </c>
    </row>
    <row r="24" spans="2:34" ht="18.75" customHeight="1">
      <c r="B24" s="11">
        <v>37621</v>
      </c>
      <c r="C24" s="31">
        <v>6.0945727476858468E-3</v>
      </c>
      <c r="D24" s="31">
        <v>0.15608211015675205</v>
      </c>
      <c r="E24" s="31">
        <v>1.7581958658517058</v>
      </c>
      <c r="F24" s="31">
        <v>1.6827482100000003E-2</v>
      </c>
      <c r="G24" s="31">
        <v>0.83836578598848444</v>
      </c>
      <c r="H24" s="31">
        <v>1.7196062471477317E-2</v>
      </c>
      <c r="I24" s="31">
        <v>0.97349767200000004</v>
      </c>
      <c r="J24" s="31">
        <f t="shared" si="10"/>
        <v>2.7927618793161058</v>
      </c>
      <c r="K24" s="35">
        <v>7.514717902998674E-6</v>
      </c>
      <c r="L24" s="35">
        <v>1.4573982699433278E-4</v>
      </c>
      <c r="M24" s="35">
        <v>5.75570428578568E-7</v>
      </c>
      <c r="N24" s="51">
        <v>4.2199999999999999E-9</v>
      </c>
      <c r="O24" s="35">
        <v>1.9986028107250086E-6</v>
      </c>
      <c r="P24" s="35">
        <v>3.9437410207963995E-8</v>
      </c>
      <c r="Q24" s="35">
        <v>7.1443847508000004E-4</v>
      </c>
      <c r="R24" s="35">
        <f t="shared" si="0"/>
        <v>8.7031085062684306E-4</v>
      </c>
      <c r="S24" s="35">
        <v>2.1868588372871367E-7</v>
      </c>
      <c r="T24" s="35">
        <v>1.2537865200513527E-5</v>
      </c>
      <c r="U24" s="35">
        <v>1.3269248142665061E-5</v>
      </c>
      <c r="V24" s="35">
        <v>1.1816000000000002E-7</v>
      </c>
      <c r="W24" s="35">
        <v>5.0643519579284119E-6</v>
      </c>
      <c r="X24" s="35">
        <v>8.8408288109793025E-8</v>
      </c>
      <c r="Y24" s="35">
        <v>1.2579760200000003E-5</v>
      </c>
      <c r="Z24" s="35">
        <f t="shared" si="1"/>
        <v>4.3876479672945506E-5</v>
      </c>
      <c r="AA24" s="31">
        <f t="shared" si="2"/>
        <v>6.3476090886119699E-3</v>
      </c>
      <c r="AB24" s="31">
        <f t="shared" si="3"/>
        <v>0.16346188966136341</v>
      </c>
      <c r="AC24" s="31">
        <f t="shared" si="4"/>
        <v>1.7621644910589345</v>
      </c>
      <c r="AD24" s="31">
        <f t="shared" si="5"/>
        <v>1.6862799280000004E-2</v>
      </c>
      <c r="AE24" s="31">
        <f t="shared" si="6"/>
        <v>0.83992492794221518</v>
      </c>
      <c r="AF24" s="31">
        <f t="shared" si="7"/>
        <v>1.7223394076589234E-2</v>
      </c>
      <c r="AG24" s="31">
        <f t="shared" si="8"/>
        <v>2.1609730416600002E-2</v>
      </c>
      <c r="AH24" s="31">
        <f t="shared" si="9"/>
        <v>2.8275948415243142</v>
      </c>
    </row>
    <row r="25" spans="2:34" ht="18.75" customHeight="1">
      <c r="B25" s="12">
        <v>37986</v>
      </c>
      <c r="C25" s="32">
        <v>1.0212817308052481E-3</v>
      </c>
      <c r="D25" s="32">
        <v>9.3496168133559002E-2</v>
      </c>
      <c r="E25" s="32">
        <v>1.7256744349091251</v>
      </c>
      <c r="F25" s="32">
        <v>1.7704744200000004E-2</v>
      </c>
      <c r="G25" s="32">
        <v>0.62474207217655975</v>
      </c>
      <c r="H25" s="32">
        <v>1.7154061452529443E-2</v>
      </c>
      <c r="I25" s="32">
        <v>0.50738464579999998</v>
      </c>
      <c r="J25" s="32">
        <f t="shared" si="10"/>
        <v>2.4797927626025786</v>
      </c>
      <c r="K25" s="36">
        <v>1.0759193677649997E-6</v>
      </c>
      <c r="L25" s="36">
        <v>8.7300509145296027E-5</v>
      </c>
      <c r="M25" s="36">
        <v>5.7901716111055175E-7</v>
      </c>
      <c r="N25" s="52">
        <v>4.4400000000000004E-9</v>
      </c>
      <c r="O25" s="36">
        <v>1.5150048591604438E-6</v>
      </c>
      <c r="P25" s="36">
        <v>3.9656097281676197E-8</v>
      </c>
      <c r="Q25" s="36">
        <v>4.1050012048000006E-4</v>
      </c>
      <c r="R25" s="36">
        <f t="shared" si="0"/>
        <v>5.0101466711061375E-4</v>
      </c>
      <c r="S25" s="36">
        <v>4.1217226576282621E-8</v>
      </c>
      <c r="T25" s="36">
        <v>7.9067494992750453E-6</v>
      </c>
      <c r="U25" s="36">
        <v>1.3019260084175247E-5</v>
      </c>
      <c r="V25" s="36">
        <v>1.2432000000000002E-7</v>
      </c>
      <c r="W25" s="36">
        <v>3.762789686031047E-6</v>
      </c>
      <c r="X25" s="36">
        <v>8.7065944005214496E-8</v>
      </c>
      <c r="Y25" s="36">
        <v>6.9409712000000007E-6</v>
      </c>
      <c r="Z25" s="36">
        <f t="shared" si="1"/>
        <v>3.1882373640062836E-5</v>
      </c>
      <c r="AA25" s="32">
        <f t="shared" si="2"/>
        <v>1.0604624485191054E-3</v>
      </c>
      <c r="AB25" s="32">
        <f t="shared" si="3"/>
        <v>9.8034892212975372E-2</v>
      </c>
      <c r="AC25" s="32">
        <f t="shared" si="4"/>
        <v>1.729568649843237</v>
      </c>
      <c r="AD25" s="32">
        <f t="shared" si="5"/>
        <v>1.7741902560000005E-2</v>
      </c>
      <c r="AE25" s="32">
        <f t="shared" si="6"/>
        <v>0.62590125862447599</v>
      </c>
      <c r="AF25" s="32">
        <f t="shared" si="7"/>
        <v>1.7180998506275039E-2</v>
      </c>
      <c r="AG25" s="32">
        <f t="shared" si="8"/>
        <v>1.2330912429600001E-2</v>
      </c>
      <c r="AH25" s="32">
        <f t="shared" si="9"/>
        <v>2.5018190766250825</v>
      </c>
    </row>
    <row r="26" spans="2:34" ht="18.75" customHeight="1">
      <c r="B26" s="11">
        <v>38352</v>
      </c>
      <c r="C26" s="31">
        <v>5.525778030321152E-5</v>
      </c>
      <c r="D26" s="31">
        <v>7.9572772278987985E-2</v>
      </c>
      <c r="E26" s="31">
        <v>1.5396074766404686</v>
      </c>
      <c r="F26" s="31">
        <v>1.6827482100000003E-2</v>
      </c>
      <c r="G26" s="31">
        <v>0.62209720740583185</v>
      </c>
      <c r="H26" s="31">
        <v>9.2778473850883392E-2</v>
      </c>
      <c r="I26" s="31">
        <v>0.5411883340000001</v>
      </c>
      <c r="J26" s="31">
        <f t="shared" si="10"/>
        <v>2.3509386700564749</v>
      </c>
      <c r="K26" s="35">
        <v>4.8099467954204465E-8</v>
      </c>
      <c r="L26" s="35">
        <v>7.4299398220174217E-5</v>
      </c>
      <c r="M26" s="35">
        <v>5.2915947054136501E-7</v>
      </c>
      <c r="N26" s="51">
        <v>4.2199999999999999E-9</v>
      </c>
      <c r="O26" s="35">
        <v>1.533736601324713E-6</v>
      </c>
      <c r="P26" s="35">
        <v>2.1705460126188098E-7</v>
      </c>
      <c r="Q26" s="35">
        <v>4.4907990800000002E-4</v>
      </c>
      <c r="R26" s="35">
        <f t="shared" si="0"/>
        <v>5.2571157636125635E-4</v>
      </c>
      <c r="S26" s="35">
        <v>2.4686888919977168E-9</v>
      </c>
      <c r="T26" s="35">
        <v>7.06658840189065E-6</v>
      </c>
      <c r="U26" s="35">
        <v>1.1611431718416082E-5</v>
      </c>
      <c r="V26" s="35">
        <v>1.1816000000000002E-7</v>
      </c>
      <c r="W26" s="35">
        <v>3.7347238916852653E-6</v>
      </c>
      <c r="X26" s="35">
        <v>4.6684936146442953E-7</v>
      </c>
      <c r="Y26" s="35">
        <v>7.6918300000000002E-6</v>
      </c>
      <c r="Z26" s="35">
        <f t="shared" si="1"/>
        <v>3.0692052062348421E-5</v>
      </c>
      <c r="AA26" s="31">
        <f t="shared" si="2"/>
        <v>5.7195936291881954E-5</v>
      </c>
      <c r="AB26" s="31">
        <f t="shared" si="3"/>
        <v>8.3536100578255751E-2</v>
      </c>
      <c r="AC26" s="31">
        <f t="shared" si="4"/>
        <v>1.5430809122793201</v>
      </c>
      <c r="AD26" s="31">
        <f t="shared" si="5"/>
        <v>1.6862799280000004E-2</v>
      </c>
      <c r="AE26" s="31">
        <f t="shared" si="6"/>
        <v>0.62324849854058728</v>
      </c>
      <c r="AF26" s="31">
        <f t="shared" si="7"/>
        <v>9.2923021325631336E-2</v>
      </c>
      <c r="AG26" s="31">
        <f t="shared" si="8"/>
        <v>1.3519163040000001E-2</v>
      </c>
      <c r="AH26" s="31">
        <f t="shared" si="9"/>
        <v>2.373227690980086</v>
      </c>
    </row>
    <row r="27" spans="2:34" ht="18.75" customHeight="1">
      <c r="B27" s="12">
        <v>38717</v>
      </c>
      <c r="C27" s="32">
        <v>1.573153189994496E-4</v>
      </c>
      <c r="D27" s="32">
        <v>9.1358982439847539E-2</v>
      </c>
      <c r="E27" s="32">
        <v>1.5237741334561896</v>
      </c>
      <c r="F27" s="32">
        <v>2.5461408000000001E-2</v>
      </c>
      <c r="G27" s="32">
        <v>0.60649953394946898</v>
      </c>
      <c r="H27" s="32">
        <v>0.10550080529466993</v>
      </c>
      <c r="I27" s="32">
        <v>0.61103866979999999</v>
      </c>
      <c r="J27" s="32">
        <f t="shared" si="10"/>
        <v>2.3527521784591756</v>
      </c>
      <c r="K27" s="36">
        <v>1.0864860024080641E-7</v>
      </c>
      <c r="L27" s="36">
        <v>8.5304099703850192E-5</v>
      </c>
      <c r="M27" s="36">
        <v>5.3616181175177606E-7</v>
      </c>
      <c r="N27" s="52">
        <v>6.4000000000000011E-9</v>
      </c>
      <c r="O27" s="36">
        <v>1.5188256938646854E-6</v>
      </c>
      <c r="P27" s="36">
        <v>2.5076575631071913E-7</v>
      </c>
      <c r="Q27" s="36">
        <v>5.8062237020000003E-4</v>
      </c>
      <c r="R27" s="36">
        <f t="shared" si="0"/>
        <v>6.6834727176601823E-4</v>
      </c>
      <c r="S27" s="36">
        <v>7.7277949127237887E-9</v>
      </c>
      <c r="T27" s="36">
        <v>8.500550848417112E-6</v>
      </c>
      <c r="U27" s="36">
        <v>1.1488005338762858E-5</v>
      </c>
      <c r="V27" s="36">
        <v>1.7920000000000002E-7</v>
      </c>
      <c r="W27" s="36">
        <v>3.6269107973579015E-6</v>
      </c>
      <c r="X27" s="36">
        <v>5.2851468356466637E-7</v>
      </c>
      <c r="Y27" s="36">
        <v>9.1069030000000007E-6</v>
      </c>
      <c r="Z27" s="36">
        <f t="shared" si="1"/>
        <v>3.3437812463015266E-5</v>
      </c>
      <c r="AA27" s="32">
        <f t="shared" si="2"/>
        <v>1.6233441688946146E-4</v>
      </c>
      <c r="AB27" s="32">
        <f t="shared" si="3"/>
        <v>9.6024749085272088E-2</v>
      </c>
      <c r="AC27" s="32">
        <f t="shared" si="4"/>
        <v>1.5272109630924346</v>
      </c>
      <c r="AD27" s="32">
        <f t="shared" si="5"/>
        <v>2.55149696E-2</v>
      </c>
      <c r="AE27" s="32">
        <f t="shared" si="6"/>
        <v>0.60761832400942817</v>
      </c>
      <c r="AF27" s="32">
        <f t="shared" si="7"/>
        <v>0.10566457181427996</v>
      </c>
      <c r="AG27" s="32">
        <f t="shared" si="8"/>
        <v>1.7229416349E-2</v>
      </c>
      <c r="AH27" s="32">
        <f t="shared" si="9"/>
        <v>2.3794253283673048</v>
      </c>
    </row>
    <row r="28" spans="2:34" ht="18.75" customHeight="1">
      <c r="B28" s="11">
        <v>39082</v>
      </c>
      <c r="C28" s="31">
        <v>1.9371570748747777E-4</v>
      </c>
      <c r="D28" s="31">
        <v>0.13458784952942471</v>
      </c>
      <c r="E28" s="31">
        <v>1.6103271426561749</v>
      </c>
      <c r="F28" s="31">
        <v>1.7535408000000002E-2</v>
      </c>
      <c r="G28" s="31">
        <v>0.76269556610708222</v>
      </c>
      <c r="H28" s="31">
        <v>7.3267741701261407E-2</v>
      </c>
      <c r="I28" s="31">
        <v>0.74736873200000009</v>
      </c>
      <c r="J28" s="31">
        <f t="shared" si="10"/>
        <v>2.5986074237014307</v>
      </c>
      <c r="K28" s="35">
        <v>1.3415355084165173E-7</v>
      </c>
      <c r="L28" s="35">
        <v>1.2566794231474798E-4</v>
      </c>
      <c r="M28" s="35">
        <v>5.6661673102512927E-7</v>
      </c>
      <c r="N28" s="51">
        <v>4.4000000000000005E-9</v>
      </c>
      <c r="O28" s="35">
        <v>1.9105195612445027E-6</v>
      </c>
      <c r="P28" s="35">
        <v>1.7397459512608086E-7</v>
      </c>
      <c r="Q28" s="35">
        <v>8.8207687380000011E-4</v>
      </c>
      <c r="R28" s="35">
        <f t="shared" si="0"/>
        <v>1.0105344805529854E-3</v>
      </c>
      <c r="S28" s="35">
        <v>9.5418728397807629E-9</v>
      </c>
      <c r="T28" s="35">
        <v>1.252280649313562E-5</v>
      </c>
      <c r="U28" s="35">
        <v>1.2140543933521729E-5</v>
      </c>
      <c r="V28" s="35">
        <v>1.2320000000000002E-7</v>
      </c>
      <c r="W28" s="35">
        <v>4.5622641579162735E-6</v>
      </c>
      <c r="X28" s="35">
        <v>3.6666939475348616E-7</v>
      </c>
      <c r="Y28" s="35">
        <v>1.1467826999999999E-5</v>
      </c>
      <c r="Z28" s="35">
        <f t="shared" si="1"/>
        <v>4.1192852852166894E-5</v>
      </c>
      <c r="AA28" s="31">
        <f t="shared" si="2"/>
        <v>1.9991302436477373E-4</v>
      </c>
      <c r="AB28" s="31">
        <f t="shared" si="3"/>
        <v>0.14146134442224781</v>
      </c>
      <c r="AC28" s="31">
        <f t="shared" si="4"/>
        <v>1.6139591901666401</v>
      </c>
      <c r="AD28" s="31">
        <f t="shared" si="5"/>
        <v>1.7572231600000002E-2</v>
      </c>
      <c r="AE28" s="31">
        <f t="shared" si="6"/>
        <v>0.76410288381517233</v>
      </c>
      <c r="AF28" s="31">
        <f t="shared" si="7"/>
        <v>7.3381358545776099E-2</v>
      </c>
      <c r="AG28" s="31">
        <f t="shared" si="8"/>
        <v>2.5469334291000002E-2</v>
      </c>
      <c r="AH28" s="31">
        <f t="shared" si="9"/>
        <v>2.6361462558652011</v>
      </c>
    </row>
    <row r="29" spans="2:34" ht="18.75" customHeight="1">
      <c r="B29" s="12">
        <v>39447</v>
      </c>
      <c r="C29" s="32">
        <v>1.1474994327929602E-4</v>
      </c>
      <c r="D29" s="32">
        <v>0.18254138702285075</v>
      </c>
      <c r="E29" s="32">
        <v>0.96510433069265245</v>
      </c>
      <c r="F29" s="32">
        <v>1.63615215E-2</v>
      </c>
      <c r="G29" s="32">
        <v>0.65112672220664403</v>
      </c>
      <c r="H29" s="32">
        <v>7.6665163064168734E-2</v>
      </c>
      <c r="I29" s="32">
        <v>1.1816897336000001</v>
      </c>
      <c r="J29" s="32">
        <f t="shared" si="10"/>
        <v>1.8919138744295954</v>
      </c>
      <c r="K29" s="36">
        <v>7.8958988194704799E-8</v>
      </c>
      <c r="L29" s="36">
        <v>1.7044332437622051E-4</v>
      </c>
      <c r="M29" s="36">
        <v>3.39585818601596E-7</v>
      </c>
      <c r="N29" s="52">
        <v>4.0999999999999995E-9</v>
      </c>
      <c r="O29" s="36">
        <v>1.6315174913675839E-6</v>
      </c>
      <c r="P29" s="36">
        <v>1.786331608954902E-7</v>
      </c>
      <c r="Q29" s="36">
        <v>1.7979925172000003E-3</v>
      </c>
      <c r="R29" s="36">
        <f t="shared" si="0"/>
        <v>1.9706686370352801E-3</v>
      </c>
      <c r="S29" s="36">
        <v>5.616076653840641E-9</v>
      </c>
      <c r="T29" s="36">
        <v>1.6984671905140804E-5</v>
      </c>
      <c r="U29" s="36">
        <v>7.2760939170904449E-6</v>
      </c>
      <c r="V29" s="36">
        <v>1.1480000000000002E-7</v>
      </c>
      <c r="W29" s="36">
        <v>3.896015473943223E-6</v>
      </c>
      <c r="X29" s="36">
        <v>3.7648780237702863E-7</v>
      </c>
      <c r="Y29" s="36">
        <v>1.8905938000000002E-5</v>
      </c>
      <c r="Z29" s="36">
        <f t="shared" si="1"/>
        <v>4.7559623175205344E-5</v>
      </c>
      <c r="AA29" s="32">
        <f t="shared" si="2"/>
        <v>1.1839750882700814E-4</v>
      </c>
      <c r="AB29" s="32">
        <f t="shared" si="3"/>
        <v>0.19186390235998821</v>
      </c>
      <c r="AC29" s="32">
        <f t="shared" si="4"/>
        <v>0.96728109632541048</v>
      </c>
      <c r="AD29" s="32">
        <f t="shared" si="5"/>
        <v>1.6395834400000003E-2</v>
      </c>
      <c r="AE29" s="32">
        <f t="shared" si="6"/>
        <v>0.6523285227551634</v>
      </c>
      <c r="AF29" s="32">
        <f t="shared" si="7"/>
        <v>7.6781822258299479E-2</v>
      </c>
      <c r="AG29" s="32">
        <f t="shared" si="8"/>
        <v>5.0583782454000005E-2</v>
      </c>
      <c r="AH29" s="32">
        <f t="shared" si="9"/>
        <v>1.9553533580616884</v>
      </c>
    </row>
    <row r="30" spans="2:34" ht="18.75" customHeight="1">
      <c r="B30" s="11">
        <v>39813</v>
      </c>
      <c r="C30" s="31">
        <v>0</v>
      </c>
      <c r="D30" s="31">
        <v>0.18951700664092852</v>
      </c>
      <c r="E30" s="31">
        <v>1.4427921053946238</v>
      </c>
      <c r="F30" s="31">
        <v>1.70601711E-2</v>
      </c>
      <c r="G30" s="31">
        <v>0.69112497483356072</v>
      </c>
      <c r="H30" s="31">
        <v>7.0562289510859924E-2</v>
      </c>
      <c r="I30" s="31">
        <v>1.1993045491999998</v>
      </c>
      <c r="J30" s="31">
        <f t="shared" si="10"/>
        <v>2.4110565474799728</v>
      </c>
      <c r="K30" s="35">
        <v>0</v>
      </c>
      <c r="L30" s="35">
        <v>1.7695662975140278E-4</v>
      </c>
      <c r="M30" s="35">
        <v>5.0766712219674382E-7</v>
      </c>
      <c r="N30" s="51">
        <v>4.2599999999999998E-9</v>
      </c>
      <c r="O30" s="35">
        <v>1.73127859564598E-6</v>
      </c>
      <c r="P30" s="35">
        <v>1.6789881445089581E-7</v>
      </c>
      <c r="Q30" s="35">
        <v>1.7968655394000003E-3</v>
      </c>
      <c r="R30" s="35">
        <f t="shared" si="0"/>
        <v>1.9762332736836968E-3</v>
      </c>
      <c r="S30" s="35">
        <v>0</v>
      </c>
      <c r="T30" s="35">
        <v>1.7633722580609173E-5</v>
      </c>
      <c r="U30" s="35">
        <v>1.0877467365785866E-5</v>
      </c>
      <c r="V30" s="35">
        <v>1.1928000000000002E-7</v>
      </c>
      <c r="W30" s="35">
        <v>4.1342420378769638E-6</v>
      </c>
      <c r="X30" s="35">
        <v>3.5386406061139185E-7</v>
      </c>
      <c r="Y30" s="35">
        <v>1.9132971000000002E-5</v>
      </c>
      <c r="Z30" s="35">
        <f t="shared" si="1"/>
        <v>5.2251547044883396E-5</v>
      </c>
      <c r="AA30" s="31">
        <f t="shared" si="2"/>
        <v>0</v>
      </c>
      <c r="AB30" s="31">
        <f t="shared" si="3"/>
        <v>0.19919577171373512</v>
      </c>
      <c r="AC30" s="31">
        <f t="shared" si="4"/>
        <v>1.446046282347683</v>
      </c>
      <c r="AD30" s="31">
        <f t="shared" si="5"/>
        <v>1.7095823039999999E-2</v>
      </c>
      <c r="AE30" s="31">
        <f t="shared" si="6"/>
        <v>0.69240026092573914</v>
      </c>
      <c r="AF30" s="31">
        <f t="shared" si="7"/>
        <v>7.0671938471283391E-2</v>
      </c>
      <c r="AG30" s="31">
        <f t="shared" si="8"/>
        <v>5.0623263843000005E-2</v>
      </c>
      <c r="AH30" s="31">
        <f t="shared" si="9"/>
        <v>2.4760333403414405</v>
      </c>
    </row>
    <row r="31" spans="2:34" ht="18.75" customHeight="1">
      <c r="B31" s="12">
        <v>40178</v>
      </c>
      <c r="C31" s="32">
        <v>0</v>
      </c>
      <c r="D31" s="32">
        <v>0.11726235872619879</v>
      </c>
      <c r="E31" s="32">
        <v>1.2163717573064221</v>
      </c>
      <c r="F31" s="32">
        <v>1.4686169399999999E-2</v>
      </c>
      <c r="G31" s="32">
        <v>0.65205194588324344</v>
      </c>
      <c r="H31" s="32">
        <v>7.1750998392706156E-2</v>
      </c>
      <c r="I31" s="32">
        <v>1.5764405844</v>
      </c>
      <c r="J31" s="32">
        <f t="shared" si="10"/>
        <v>2.0721232297085703</v>
      </c>
      <c r="K31" s="36">
        <v>0</v>
      </c>
      <c r="L31" s="36">
        <v>1.0949071096401983E-4</v>
      </c>
      <c r="M31" s="36">
        <v>4.27997871103023E-7</v>
      </c>
      <c r="N31" s="52">
        <v>3.7200000000000004E-9</v>
      </c>
      <c r="O31" s="36">
        <v>1.6315193721900347E-6</v>
      </c>
      <c r="P31" s="36">
        <v>1.7065218814676776E-7</v>
      </c>
      <c r="Q31" s="36">
        <v>2.5511025648000001E-3</v>
      </c>
      <c r="R31" s="36">
        <f t="shared" si="0"/>
        <v>2.6628271651954597E-3</v>
      </c>
      <c r="S31" s="36">
        <v>0</v>
      </c>
      <c r="T31" s="36">
        <v>1.0910745898616912E-5</v>
      </c>
      <c r="U31" s="36">
        <v>9.1704439227890944E-6</v>
      </c>
      <c r="V31" s="36">
        <v>1.0416000000000001E-7</v>
      </c>
      <c r="W31" s="36">
        <v>3.8960199652915605E-6</v>
      </c>
      <c r="X31" s="36">
        <v>3.5966707952840031E-7</v>
      </c>
      <c r="Y31" s="36">
        <v>2.5513032000000002E-5</v>
      </c>
      <c r="Z31" s="36">
        <f t="shared" si="1"/>
        <v>4.9954068866225971E-5</v>
      </c>
      <c r="AA31" s="32">
        <f t="shared" si="2"/>
        <v>0</v>
      </c>
      <c r="AB31" s="32">
        <f t="shared" si="3"/>
        <v>0.12325102877808712</v>
      </c>
      <c r="AC31" s="32">
        <f t="shared" si="4"/>
        <v>1.2191152495421909</v>
      </c>
      <c r="AD31" s="32">
        <f t="shared" si="5"/>
        <v>1.4717302079999999E-2</v>
      </c>
      <c r="AE31" s="32">
        <f t="shared" si="6"/>
        <v>0.65325374781720502</v>
      </c>
      <c r="AF31" s="32">
        <f t="shared" si="7"/>
        <v>7.186244548710928E-2</v>
      </c>
      <c r="AG31" s="32">
        <f t="shared" si="8"/>
        <v>7.1380447656000004E-2</v>
      </c>
      <c r="AH31" s="32">
        <f t="shared" si="9"/>
        <v>2.1535802213605919</v>
      </c>
    </row>
    <row r="32" spans="2:34" ht="18.75" customHeight="1">
      <c r="B32" s="11">
        <v>40543</v>
      </c>
      <c r="C32" s="31">
        <v>0</v>
      </c>
      <c r="D32" s="31">
        <v>0.14220547225322513</v>
      </c>
      <c r="E32" s="31">
        <v>1.2328822172297151</v>
      </c>
      <c r="F32" s="31">
        <v>1.793349E-2</v>
      </c>
      <c r="G32" s="31">
        <v>0.70587034961865824</v>
      </c>
      <c r="H32" s="31">
        <v>8.6658615541130718E-2</v>
      </c>
      <c r="I32" s="31">
        <v>1.8624310938000002</v>
      </c>
      <c r="J32" s="31">
        <f t="shared" si="10"/>
        <v>2.1855501446427295</v>
      </c>
      <c r="K32" s="35">
        <v>0</v>
      </c>
      <c r="L32" s="35">
        <v>1.3278070157479374E-4</v>
      </c>
      <c r="M32" s="35">
        <v>4.3380731353347658E-7</v>
      </c>
      <c r="N32" s="51">
        <v>4.5000000000000006E-9</v>
      </c>
      <c r="O32" s="35">
        <v>1.7663095433724689E-6</v>
      </c>
      <c r="P32" s="35">
        <v>2.058689290063292E-7</v>
      </c>
      <c r="Q32" s="35">
        <v>3.0364538832000003E-3</v>
      </c>
      <c r="R32" s="35">
        <f t="shared" si="0"/>
        <v>3.1716450705607064E-3</v>
      </c>
      <c r="S32" s="35">
        <v>0</v>
      </c>
      <c r="T32" s="35">
        <v>1.3231592729347897E-5</v>
      </c>
      <c r="U32" s="35">
        <v>9.2949192289251908E-6</v>
      </c>
      <c r="V32" s="35">
        <v>1.2600000000000002E-7</v>
      </c>
      <c r="W32" s="35">
        <v>4.2178949040775544E-6</v>
      </c>
      <c r="X32" s="35">
        <v>4.3388999148176724E-7</v>
      </c>
      <c r="Y32" s="35">
        <v>3.0183498000000005E-5</v>
      </c>
      <c r="Z32" s="35">
        <f t="shared" si="1"/>
        <v>5.7487794853832412E-5</v>
      </c>
      <c r="AA32" s="31">
        <f t="shared" si="2"/>
        <v>0</v>
      </c>
      <c r="AB32" s="31">
        <f t="shared" si="3"/>
        <v>0.14946800442594066</v>
      </c>
      <c r="AC32" s="31">
        <f t="shared" si="4"/>
        <v>1.235662948342773</v>
      </c>
      <c r="AD32" s="31">
        <f t="shared" si="5"/>
        <v>1.7971150499999998E-2</v>
      </c>
      <c r="AE32" s="31">
        <f t="shared" si="6"/>
        <v>0.70717144003865773</v>
      </c>
      <c r="AF32" s="31">
        <f t="shared" si="7"/>
        <v>8.6793061481817438E-2</v>
      </c>
      <c r="AG32" s="31">
        <f t="shared" si="8"/>
        <v>8.4906029484000015E-2</v>
      </c>
      <c r="AH32" s="31">
        <f t="shared" si="9"/>
        <v>2.2819726342731887</v>
      </c>
    </row>
    <row r="33" spans="2:34" ht="18.75" customHeight="1">
      <c r="B33" s="12">
        <v>40908</v>
      </c>
      <c r="C33" s="32">
        <v>0</v>
      </c>
      <c r="D33" s="32">
        <v>0.20143236577629517</v>
      </c>
      <c r="E33" s="32">
        <v>1.0373328693803758</v>
      </c>
      <c r="F33" s="32">
        <v>1.28560432E-2</v>
      </c>
      <c r="G33" s="32">
        <v>0.64871305635095866</v>
      </c>
      <c r="H33" s="32">
        <v>6.2212882974845507E-2</v>
      </c>
      <c r="I33" s="32">
        <v>1.9934458283999998</v>
      </c>
      <c r="J33" s="32">
        <f t="shared" si="10"/>
        <v>1.962547217682475</v>
      </c>
      <c r="K33" s="36">
        <v>0</v>
      </c>
      <c r="L33" s="36">
        <v>1.880822898293238E-4</v>
      </c>
      <c r="M33" s="36">
        <v>3.6500046721172504E-7</v>
      </c>
      <c r="N33" s="52">
        <v>3.2200000000000005E-9</v>
      </c>
      <c r="O33" s="36">
        <v>1.623121504015567E-6</v>
      </c>
      <c r="P33" s="36">
        <v>1.4764842828016943E-7</v>
      </c>
      <c r="Q33" s="36">
        <v>3.4494166554000002E-3</v>
      </c>
      <c r="R33" s="36">
        <f t="shared" si="0"/>
        <v>3.6396379356288316E-3</v>
      </c>
      <c r="S33" s="36">
        <v>0</v>
      </c>
      <c r="T33" s="36">
        <v>1.87423942569167E-5</v>
      </c>
      <c r="U33" s="36">
        <v>7.820637770301524E-6</v>
      </c>
      <c r="V33" s="36">
        <v>9.0160000000000021E-8</v>
      </c>
      <c r="W33" s="36">
        <v>3.8759661046808253E-6</v>
      </c>
      <c r="X33" s="36">
        <v>3.1118428408790867E-7</v>
      </c>
      <c r="Y33" s="36">
        <v>3.2690361000000001E-5</v>
      </c>
      <c r="Z33" s="36">
        <f t="shared" si="1"/>
        <v>6.3530703415986953E-5</v>
      </c>
      <c r="AA33" s="32">
        <f t="shared" si="2"/>
        <v>0</v>
      </c>
      <c r="AB33" s="32">
        <f t="shared" si="3"/>
        <v>0.21171965651058944</v>
      </c>
      <c r="AC33" s="32">
        <f t="shared" si="4"/>
        <v>1.039672544447606</v>
      </c>
      <c r="AD33" s="32">
        <f t="shared" si="5"/>
        <v>1.288299138E-2</v>
      </c>
      <c r="AE33" s="32">
        <f t="shared" si="6"/>
        <v>0.64990867228775395</v>
      </c>
      <c r="AF33" s="32">
        <f t="shared" si="7"/>
        <v>6.2309307102210713E-2</v>
      </c>
      <c r="AG33" s="32">
        <f t="shared" si="8"/>
        <v>9.5977143963E-2</v>
      </c>
      <c r="AH33" s="32">
        <f t="shared" si="9"/>
        <v>2.0724703156911604</v>
      </c>
    </row>
    <row r="34" spans="2:34" ht="18.75" customHeight="1">
      <c r="B34" s="11">
        <v>41274</v>
      </c>
      <c r="C34" s="31">
        <v>0</v>
      </c>
      <c r="D34" s="31">
        <v>3.921951267735159E-2</v>
      </c>
      <c r="E34" s="31">
        <v>1.1224828084253327</v>
      </c>
      <c r="F34" s="31">
        <v>1.2489141600000002E-2</v>
      </c>
      <c r="G34" s="31">
        <v>0.60307305255871357</v>
      </c>
      <c r="H34" s="31">
        <v>6.3937139365709744E-2</v>
      </c>
      <c r="I34" s="31">
        <v>2.2303483694000001</v>
      </c>
      <c r="J34" s="31">
        <f t="shared" si="10"/>
        <v>1.8412016546271075</v>
      </c>
      <c r="K34" s="35">
        <v>0</v>
      </c>
      <c r="L34" s="35">
        <v>3.6620211066470811E-5</v>
      </c>
      <c r="M34" s="35">
        <v>3.9496169610156428E-7</v>
      </c>
      <c r="N34" s="51">
        <v>3.1200000000000004E-9</v>
      </c>
      <c r="O34" s="35">
        <v>1.5093806509793569E-6</v>
      </c>
      <c r="P34" s="35">
        <v>1.5172966199371789E-7</v>
      </c>
      <c r="Q34" s="35">
        <v>6.3492688591999993E-3</v>
      </c>
      <c r="R34" s="35">
        <f t="shared" si="0"/>
        <v>6.3879482622755451E-3</v>
      </c>
      <c r="S34" s="35">
        <v>0</v>
      </c>
      <c r="T34" s="35">
        <v>3.6492028792404219E-6</v>
      </c>
      <c r="U34" s="35">
        <v>8.4625983685727756E-6</v>
      </c>
      <c r="V34" s="35">
        <v>8.7360000000000023E-8</v>
      </c>
      <c r="W34" s="35">
        <v>3.6043563145356237E-6</v>
      </c>
      <c r="X34" s="35">
        <v>3.1978590488495567E-7</v>
      </c>
      <c r="Y34" s="35">
        <v>3.6636878000000001E-5</v>
      </c>
      <c r="Z34" s="35">
        <f t="shared" si="1"/>
        <v>5.276018146723378E-5</v>
      </c>
      <c r="AA34" s="31">
        <f t="shared" si="2"/>
        <v>0</v>
      </c>
      <c r="AB34" s="31">
        <f t="shared" si="3"/>
        <v>4.1222480412027002E-2</v>
      </c>
      <c r="AC34" s="31">
        <f t="shared" si="4"/>
        <v>1.12501453678157</v>
      </c>
      <c r="AD34" s="31">
        <f t="shared" si="5"/>
        <v>1.2515252880000003E-2</v>
      </c>
      <c r="AE34" s="31">
        <f t="shared" si="6"/>
        <v>0.60418488525671976</v>
      </c>
      <c r="AF34" s="31">
        <f t="shared" si="7"/>
        <v>6.4036228806915299E-2</v>
      </c>
      <c r="AG34" s="31">
        <f t="shared" si="8"/>
        <v>0.16964951112399998</v>
      </c>
      <c r="AH34" s="31">
        <f t="shared" si="9"/>
        <v>2.0166228952612322</v>
      </c>
    </row>
    <row r="35" spans="2:34" ht="18.75" customHeight="1">
      <c r="B35" s="12">
        <v>41639</v>
      </c>
      <c r="C35" s="32">
        <v>0</v>
      </c>
      <c r="D35" s="32">
        <v>8.0689383705199111E-3</v>
      </c>
      <c r="E35" s="32">
        <v>1.2085158634910493</v>
      </c>
      <c r="F35" s="32">
        <v>6.4805832000000008E-3</v>
      </c>
      <c r="G35" s="32">
        <v>0.6830244887555238</v>
      </c>
      <c r="H35" s="32">
        <v>6.3811900103866337E-2</v>
      </c>
      <c r="I35" s="32">
        <v>2.4673321378000002</v>
      </c>
      <c r="J35" s="32">
        <f t="shared" si="10"/>
        <v>1.9699017739209594</v>
      </c>
      <c r="K35" s="36">
        <v>0</v>
      </c>
      <c r="L35" s="36">
        <v>7.5341636353738034E-6</v>
      </c>
      <c r="M35" s="36">
        <v>4.2523366204572241E-7</v>
      </c>
      <c r="N35" s="52">
        <v>1.6200000000000002E-9</v>
      </c>
      <c r="O35" s="36">
        <v>1.7086660293749857E-6</v>
      </c>
      <c r="P35" s="36">
        <v>1.5140050870572277E-7</v>
      </c>
      <c r="Q35" s="36">
        <v>7.1121104152000007E-3</v>
      </c>
      <c r="R35" s="36">
        <f t="shared" si="0"/>
        <v>7.121931499035501E-3</v>
      </c>
      <c r="S35" s="36">
        <v>0</v>
      </c>
      <c r="T35" s="36">
        <v>7.5077916893951444E-7</v>
      </c>
      <c r="U35" s="36">
        <v>9.1112169362493899E-6</v>
      </c>
      <c r="V35" s="36">
        <v>4.536000000000001E-8</v>
      </c>
      <c r="W35" s="36">
        <v>4.0802438989887832E-6</v>
      </c>
      <c r="X35" s="36">
        <v>3.190921803971773E-7</v>
      </c>
      <c r="Y35" s="36">
        <v>4.0612798000000006E-5</v>
      </c>
      <c r="Z35" s="36">
        <f t="shared" si="1"/>
        <v>5.491949018457487E-5</v>
      </c>
      <c r="AA35" s="32">
        <f t="shared" si="2"/>
        <v>0</v>
      </c>
      <c r="AB35" s="32">
        <f t="shared" si="3"/>
        <v>8.4810246537482311E-3</v>
      </c>
      <c r="AC35" s="32">
        <f t="shared" si="4"/>
        <v>1.2112416369796026</v>
      </c>
      <c r="AD35" s="32">
        <f t="shared" si="5"/>
        <v>6.4941409800000011E-3</v>
      </c>
      <c r="AE35" s="32">
        <f t="shared" si="6"/>
        <v>0.68428311808815689</v>
      </c>
      <c r="AF35" s="32">
        <f t="shared" si="7"/>
        <v>6.3910774586342339E-2</v>
      </c>
      <c r="AG35" s="32">
        <f t="shared" si="8"/>
        <v>0.189905374184</v>
      </c>
      <c r="AH35" s="32">
        <f t="shared" si="9"/>
        <v>2.16431606947185</v>
      </c>
    </row>
    <row r="36" spans="2:34" ht="18.75" customHeight="1">
      <c r="B36" s="11">
        <v>42004</v>
      </c>
      <c r="C36" s="31">
        <v>0</v>
      </c>
      <c r="D36" s="31">
        <v>2.5091602682928781E-2</v>
      </c>
      <c r="E36" s="31">
        <v>1.0296838712428116</v>
      </c>
      <c r="F36" s="31">
        <v>0</v>
      </c>
      <c r="G36" s="31">
        <v>0.64728509286238145</v>
      </c>
      <c r="H36" s="31">
        <v>5.6526667743275458E-2</v>
      </c>
      <c r="I36" s="31">
        <v>2.6798369594000007</v>
      </c>
      <c r="J36" s="31">
        <f t="shared" si="10"/>
        <v>1.7585872345313973</v>
      </c>
      <c r="K36" s="35">
        <v>0</v>
      </c>
      <c r="L36" s="35">
        <v>2.3428638540312578E-5</v>
      </c>
      <c r="M36" s="35">
        <v>3.6230905736988699E-7</v>
      </c>
      <c r="N36" s="51">
        <v>0</v>
      </c>
      <c r="O36" s="35">
        <v>1.6194791595115537E-6</v>
      </c>
      <c r="P36" s="35">
        <v>1.3401787620829808E-7</v>
      </c>
      <c r="Q36" s="35">
        <v>8.0770533616000006E-3</v>
      </c>
      <c r="R36" s="35">
        <f t="shared" si="0"/>
        <v>8.1025978062334025E-3</v>
      </c>
      <c r="S36" s="35">
        <v>0</v>
      </c>
      <c r="T36" s="35">
        <v>2.3346630925421166E-6</v>
      </c>
      <c r="U36" s="35">
        <v>7.7629706072284666E-6</v>
      </c>
      <c r="V36" s="35">
        <v>0</v>
      </c>
      <c r="W36" s="35">
        <v>3.867268293824276E-6</v>
      </c>
      <c r="X36" s="35">
        <v>2.8245649038488598E-7</v>
      </c>
      <c r="Y36" s="35">
        <v>4.4447214000000002E-5</v>
      </c>
      <c r="Z36" s="35">
        <f t="shared" si="1"/>
        <v>5.8694572483979748E-5</v>
      </c>
      <c r="AA36" s="31">
        <f t="shared" si="2"/>
        <v>0</v>
      </c>
      <c r="AB36" s="31">
        <f t="shared" si="3"/>
        <v>2.6373048248014147E-2</v>
      </c>
      <c r="AC36" s="31">
        <f t="shared" si="4"/>
        <v>1.0320062942102</v>
      </c>
      <c r="AD36" s="31">
        <f t="shared" si="5"/>
        <v>0</v>
      </c>
      <c r="AE36" s="31">
        <f t="shared" si="6"/>
        <v>0.6484780257929289</v>
      </c>
      <c r="AF36" s="31">
        <f t="shared" si="7"/>
        <v>5.661419022431536E-2</v>
      </c>
      <c r="AG36" s="31">
        <f t="shared" si="8"/>
        <v>0.21517160381200001</v>
      </c>
      <c r="AH36" s="31">
        <f t="shared" si="9"/>
        <v>1.9786431622874585</v>
      </c>
    </row>
    <row r="37" spans="2:34" ht="18.75" customHeight="1">
      <c r="B37" s="12">
        <v>42369</v>
      </c>
      <c r="C37" s="32">
        <v>0</v>
      </c>
      <c r="D37" s="32">
        <v>5.9627048205777945E-2</v>
      </c>
      <c r="E37" s="32">
        <v>0.99517361890368983</v>
      </c>
      <c r="F37" s="32">
        <v>0</v>
      </c>
      <c r="G37" s="32">
        <v>0.68133774639829536</v>
      </c>
      <c r="H37" s="32">
        <v>6.6313145606632609E-2</v>
      </c>
      <c r="I37" s="32">
        <v>2.9204534525999999</v>
      </c>
      <c r="J37" s="32">
        <f t="shared" si="10"/>
        <v>1.8024515591143957</v>
      </c>
      <c r="K37" s="36">
        <v>0</v>
      </c>
      <c r="L37" s="36">
        <v>5.5675222395794161E-5</v>
      </c>
      <c r="M37" s="36">
        <v>3.5016612948320186E-7</v>
      </c>
      <c r="N37" s="52">
        <v>0</v>
      </c>
      <c r="O37" s="36">
        <v>1.7061170763964059E-6</v>
      </c>
      <c r="P37" s="36">
        <v>1.5512256077998955E-7</v>
      </c>
      <c r="Q37" s="36">
        <v>8.8231488853999993E-3</v>
      </c>
      <c r="R37" s="36">
        <f t="shared" si="0"/>
        <v>8.8810355135624536E-3</v>
      </c>
      <c r="S37" s="36">
        <v>0</v>
      </c>
      <c r="T37" s="36">
        <v>5.5480341579763293E-6</v>
      </c>
      <c r="U37" s="36">
        <v>7.5027916512997055E-6</v>
      </c>
      <c r="V37" s="36">
        <v>0</v>
      </c>
      <c r="W37" s="36">
        <v>4.0741570747288878E-6</v>
      </c>
      <c r="X37" s="36">
        <v>3.2693678886040319E-7</v>
      </c>
      <c r="Y37" s="36">
        <v>4.8456871000000008E-5</v>
      </c>
      <c r="Z37" s="36">
        <f t="shared" si="1"/>
        <v>6.5908790672865336E-5</v>
      </c>
      <c r="AA37" s="32">
        <f t="shared" si="2"/>
        <v>0</v>
      </c>
      <c r="AB37" s="32">
        <f t="shared" si="3"/>
        <v>6.267224294474974E-2</v>
      </c>
      <c r="AC37" s="32">
        <f t="shared" si="4"/>
        <v>0.99741820496901423</v>
      </c>
      <c r="AD37" s="32">
        <f t="shared" si="5"/>
        <v>0</v>
      </c>
      <c r="AE37" s="32">
        <f t="shared" si="6"/>
        <v>0.68259449813347439</v>
      </c>
      <c r="AF37" s="32">
        <f t="shared" si="7"/>
        <v>6.64144508337325E-2</v>
      </c>
      <c r="AG37" s="32">
        <f t="shared" si="8"/>
        <v>0.23501886969299998</v>
      </c>
      <c r="AH37" s="32">
        <f t="shared" si="9"/>
        <v>2.044118266573971</v>
      </c>
    </row>
    <row r="38" spans="2:34" ht="18.75" customHeight="1">
      <c r="B38" s="11">
        <v>42735</v>
      </c>
      <c r="C38" s="31">
        <v>0</v>
      </c>
      <c r="D38" s="31">
        <v>1.3337416270890027E-2</v>
      </c>
      <c r="E38" s="31">
        <v>0.96875777330133417</v>
      </c>
      <c r="F38" s="31">
        <v>0</v>
      </c>
      <c r="G38" s="31">
        <v>0.66753387276004361</v>
      </c>
      <c r="H38" s="31">
        <v>8.1634296394011457E-2</v>
      </c>
      <c r="I38" s="31">
        <v>3.1054984638000001</v>
      </c>
      <c r="J38" s="31">
        <f t="shared" si="10"/>
        <v>1.7312633587262793</v>
      </c>
      <c r="K38" s="35">
        <v>0</v>
      </c>
      <c r="L38" s="35">
        <v>1.2453469346737347E-5</v>
      </c>
      <c r="M38" s="35">
        <v>3.4087133485048972E-7</v>
      </c>
      <c r="N38" s="51">
        <v>0</v>
      </c>
      <c r="O38" s="35">
        <v>1.6730006435092199E-6</v>
      </c>
      <c r="P38" s="35">
        <v>1.9099916030890243E-7</v>
      </c>
      <c r="Q38" s="35">
        <v>9.4390815637999999E-3</v>
      </c>
      <c r="R38" s="35">
        <f t="shared" si="0"/>
        <v>9.4537399042854062E-3</v>
      </c>
      <c r="S38" s="35">
        <v>0</v>
      </c>
      <c r="T38" s="35">
        <v>1.2409878281191989E-6</v>
      </c>
      <c r="U38" s="35">
        <v>7.3036378734235286E-6</v>
      </c>
      <c r="V38" s="35">
        <v>0</v>
      </c>
      <c r="W38" s="35">
        <v>3.9950760132919504E-6</v>
      </c>
      <c r="X38" s="35">
        <v>4.0255042098609522E-7</v>
      </c>
      <c r="Y38" s="35">
        <v>5.1580837E-5</v>
      </c>
      <c r="Z38" s="35">
        <f t="shared" si="1"/>
        <v>6.4523089135820773E-5</v>
      </c>
      <c r="AA38" s="31">
        <f t="shared" si="2"/>
        <v>0</v>
      </c>
      <c r="AB38" s="31">
        <f t="shared" si="3"/>
        <v>1.4018567377337983E-2</v>
      </c>
      <c r="AC38" s="31">
        <f t="shared" si="4"/>
        <v>0.9709427791709857</v>
      </c>
      <c r="AD38" s="31">
        <f t="shared" si="5"/>
        <v>0</v>
      </c>
      <c r="AE38" s="31">
        <f t="shared" si="6"/>
        <v>0.66876623042809236</v>
      </c>
      <c r="AF38" s="31">
        <f t="shared" si="7"/>
        <v>8.1759031398473028E-2</v>
      </c>
      <c r="AG38" s="31">
        <f t="shared" si="8"/>
        <v>0.25134812852100002</v>
      </c>
      <c r="AH38" s="31">
        <f t="shared" si="9"/>
        <v>1.986834736895889</v>
      </c>
    </row>
    <row r="39" spans="2:34" ht="18.75" customHeight="1">
      <c r="B39" s="12">
        <v>43100</v>
      </c>
      <c r="C39" s="32">
        <v>0</v>
      </c>
      <c r="D39" s="32">
        <v>9.8130505109983203E-3</v>
      </c>
      <c r="E39" s="32">
        <v>0.97744857407876673</v>
      </c>
      <c r="F39" s="32">
        <v>0</v>
      </c>
      <c r="G39" s="32">
        <v>0.67695370906808883</v>
      </c>
      <c r="H39" s="32">
        <v>5.2751566176418671E-2</v>
      </c>
      <c r="I39" s="32">
        <v>3.2277246961999997</v>
      </c>
      <c r="J39" s="32">
        <f t="shared" si="10"/>
        <v>1.7169668998342724</v>
      </c>
      <c r="K39" s="36">
        <v>0</v>
      </c>
      <c r="L39" s="36">
        <v>9.1626834804150442E-6</v>
      </c>
      <c r="M39" s="36">
        <v>3.4392931791247608E-7</v>
      </c>
      <c r="N39" s="52">
        <v>0</v>
      </c>
      <c r="O39" s="36">
        <v>1.6970232458454407E-6</v>
      </c>
      <c r="P39" s="36">
        <v>1.2342244975133497E-7</v>
      </c>
      <c r="Q39" s="36">
        <v>9.8685683577999991E-3</v>
      </c>
      <c r="R39" s="36">
        <f t="shared" si="0"/>
        <v>9.8798954162939226E-3</v>
      </c>
      <c r="S39" s="36">
        <v>0</v>
      </c>
      <c r="T39" s="36">
        <v>9.1306112019964364E-7</v>
      </c>
      <c r="U39" s="36">
        <v>7.369159372664899E-6</v>
      </c>
      <c r="V39" s="36">
        <v>0</v>
      </c>
      <c r="W39" s="36">
        <v>4.0524412765646404E-6</v>
      </c>
      <c r="X39" s="36">
        <v>2.6012553681483034E-7</v>
      </c>
      <c r="Y39" s="36">
        <v>5.3665617000000003E-5</v>
      </c>
      <c r="Z39" s="36">
        <f t="shared" si="1"/>
        <v>6.6260404306244021E-5</v>
      </c>
      <c r="AA39" s="32">
        <f t="shared" si="2"/>
        <v>0</v>
      </c>
      <c r="AB39" s="32">
        <f t="shared" si="3"/>
        <v>1.0314209811828189E-2</v>
      </c>
      <c r="AC39" s="32">
        <f t="shared" si="4"/>
        <v>0.97965318180476868</v>
      </c>
      <c r="AD39" s="32">
        <f t="shared" si="5"/>
        <v>0</v>
      </c>
      <c r="AE39" s="32">
        <f t="shared" si="6"/>
        <v>0.67820376214965117</v>
      </c>
      <c r="AF39" s="32">
        <f t="shared" si="7"/>
        <v>5.2832169147633272E-2</v>
      </c>
      <c r="AG39" s="32">
        <f t="shared" si="8"/>
        <v>0.26270656281099997</v>
      </c>
      <c r="AH39" s="32">
        <f t="shared" si="9"/>
        <v>1.9837098857248812</v>
      </c>
    </row>
    <row r="40" spans="2:34" ht="18.75" customHeight="1">
      <c r="B40" s="11">
        <v>43465</v>
      </c>
      <c r="C40" s="31">
        <v>0</v>
      </c>
      <c r="D40" s="31">
        <v>9.1067233399996315E-3</v>
      </c>
      <c r="E40" s="31">
        <v>0.91039772433435862</v>
      </c>
      <c r="F40" s="31">
        <v>0</v>
      </c>
      <c r="G40" s="31">
        <v>0.6133788427911866</v>
      </c>
      <c r="H40" s="31">
        <v>6.1084417397225699E-2</v>
      </c>
      <c r="I40" s="31">
        <v>3.0746112144000004</v>
      </c>
      <c r="J40" s="31">
        <f t="shared" si="10"/>
        <v>1.5939677078627708</v>
      </c>
      <c r="K40" s="35">
        <v>0</v>
      </c>
      <c r="L40" s="35">
        <v>8.5031686542940112E-6</v>
      </c>
      <c r="M40" s="35">
        <v>3.2033651351375807E-7</v>
      </c>
      <c r="N40" s="51">
        <v>0</v>
      </c>
      <c r="O40" s="35">
        <v>1.5406640377488707E-6</v>
      </c>
      <c r="P40" s="35">
        <v>1.4291876020486526E-7</v>
      </c>
      <c r="Q40" s="35">
        <v>9.4417890009999995E-3</v>
      </c>
      <c r="R40" s="35">
        <f t="shared" si="0"/>
        <v>9.4522960889657608E-3</v>
      </c>
      <c r="S40" s="35">
        <v>0</v>
      </c>
      <c r="T40" s="35">
        <v>8.4734048855134098E-7</v>
      </c>
      <c r="U40" s="35">
        <v>6.863651041134678E-6</v>
      </c>
      <c r="V40" s="35">
        <v>0</v>
      </c>
      <c r="W40" s="35">
        <v>3.6790601161045618E-6</v>
      </c>
      <c r="X40" s="35">
        <v>3.0121602102455809E-7</v>
      </c>
      <c r="Y40" s="35">
        <v>5.1158525000000003E-5</v>
      </c>
      <c r="Z40" s="35">
        <f t="shared" si="1"/>
        <v>6.2849792666815142E-5</v>
      </c>
      <c r="AA40" s="31">
        <f t="shared" si="2"/>
        <v>0</v>
      </c>
      <c r="AB40" s="31">
        <f t="shared" si="3"/>
        <v>9.5718100219452807E-3</v>
      </c>
      <c r="AC40" s="31">
        <f t="shared" si="4"/>
        <v>0.91245110075745461</v>
      </c>
      <c r="AD40" s="31">
        <f t="shared" si="5"/>
        <v>0</v>
      </c>
      <c r="AE40" s="31">
        <f t="shared" si="6"/>
        <v>0.61451371930672938</v>
      </c>
      <c r="AF40" s="31">
        <f t="shared" si="7"/>
        <v>6.1177752740496139E-2</v>
      </c>
      <c r="AG40" s="31">
        <f t="shared" si="8"/>
        <v>0.25128996547499999</v>
      </c>
      <c r="AH40" s="31">
        <f t="shared" si="9"/>
        <v>1.8490043483016256</v>
      </c>
    </row>
    <row r="41" spans="2:34" ht="14.25" customHeight="1">
      <c r="B41" s="9" t="s">
        <v>11</v>
      </c>
      <c r="R41" s="10" t="s">
        <v>12</v>
      </c>
      <c r="AH41" s="10" t="s">
        <v>12</v>
      </c>
    </row>
    <row r="42" spans="2:34" ht="18.75" customHeight="1"/>
    <row r="43" spans="2:34" ht="18.75" customHeight="1"/>
    <row r="44" spans="2:34" ht="18.75" customHeight="1"/>
    <row r="45" spans="2:34" ht="18.75" customHeight="1"/>
    <row r="46" spans="2:34" ht="18.75" customHeight="1"/>
    <row r="47" spans="2:34" ht="18.75" customHeight="1"/>
    <row r="48" spans="2:34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B2:R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0" width="16.6640625" style="2" customWidth="1"/>
    <col min="11" max="11" width="12.109375" style="2" customWidth="1"/>
    <col min="12" max="14" width="12.109375" style="2" bestFit="1" customWidth="1"/>
    <col min="15" max="18" width="11.44140625" style="2"/>
    <col min="19" max="19" width="12.44140625" style="2" bestFit="1" customWidth="1"/>
    <col min="20" max="16384" width="11.44140625" style="2"/>
  </cols>
  <sheetData>
    <row r="2" spans="2:18" ht="14.25" customHeight="1">
      <c r="B2" s="1"/>
    </row>
    <row r="3" spans="2:18" ht="22.5" customHeight="1">
      <c r="B3" s="3" t="s">
        <v>154</v>
      </c>
      <c r="C3" s="3"/>
      <c r="D3" s="3"/>
      <c r="E3" s="3"/>
      <c r="F3" s="3"/>
      <c r="G3" s="3"/>
      <c r="H3" s="3"/>
      <c r="I3" s="3"/>
      <c r="J3" s="3"/>
    </row>
    <row r="4" spans="2:18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/>
      <c r="G4" s="14" t="s">
        <v>19</v>
      </c>
      <c r="H4" s="14" t="s">
        <v>19</v>
      </c>
      <c r="I4" s="14" t="s">
        <v>19</v>
      </c>
      <c r="J4" s="14"/>
      <c r="K4" s="14" t="s">
        <v>19</v>
      </c>
      <c r="L4" s="14" t="s">
        <v>19</v>
      </c>
      <c r="M4" s="14" t="s">
        <v>19</v>
      </c>
      <c r="N4" s="14"/>
      <c r="O4" s="14" t="s">
        <v>52</v>
      </c>
      <c r="P4" s="28">
        <v>25</v>
      </c>
      <c r="Q4" s="14"/>
      <c r="R4" s="14"/>
    </row>
    <row r="5" spans="2:18" s="15" customFormat="1" ht="18.75" customHeight="1">
      <c r="B5" s="16" t="s">
        <v>14</v>
      </c>
      <c r="C5" s="17" t="s">
        <v>155</v>
      </c>
      <c r="D5" s="17" t="s">
        <v>155</v>
      </c>
      <c r="E5" s="17" t="s">
        <v>155</v>
      </c>
      <c r="F5" s="17"/>
      <c r="G5" s="17" t="s">
        <v>155</v>
      </c>
      <c r="H5" s="17" t="s">
        <v>155</v>
      </c>
      <c r="I5" s="17" t="s">
        <v>155</v>
      </c>
      <c r="J5" s="17"/>
      <c r="K5" s="17" t="s">
        <v>155</v>
      </c>
      <c r="L5" s="17" t="s">
        <v>155</v>
      </c>
      <c r="M5" s="17" t="s">
        <v>155</v>
      </c>
      <c r="N5" s="17"/>
      <c r="O5" s="17" t="s">
        <v>53</v>
      </c>
      <c r="P5" s="29">
        <v>298</v>
      </c>
      <c r="Q5" s="17"/>
      <c r="R5" s="17"/>
    </row>
    <row r="6" spans="2:18" s="15" customFormat="1" ht="18.75" customHeight="1">
      <c r="B6" s="13" t="s">
        <v>15</v>
      </c>
      <c r="C6" s="14" t="s">
        <v>209</v>
      </c>
      <c r="D6" s="14" t="s">
        <v>208</v>
      </c>
      <c r="E6" s="14" t="s">
        <v>104</v>
      </c>
      <c r="F6" s="14"/>
      <c r="G6" s="14" t="s">
        <v>80</v>
      </c>
      <c r="H6" s="14" t="s">
        <v>81</v>
      </c>
      <c r="I6" s="14" t="s">
        <v>104</v>
      </c>
      <c r="J6" s="14"/>
      <c r="K6" s="14" t="s">
        <v>80</v>
      </c>
      <c r="L6" s="14" t="s">
        <v>81</v>
      </c>
      <c r="M6" s="14" t="s">
        <v>104</v>
      </c>
      <c r="N6" s="14"/>
      <c r="O6" s="14"/>
      <c r="P6" s="14"/>
      <c r="Q6" s="14"/>
      <c r="R6" s="14"/>
    </row>
    <row r="7" spans="2:18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/>
      <c r="G7" s="17" t="s">
        <v>50</v>
      </c>
      <c r="H7" s="17" t="s">
        <v>50</v>
      </c>
      <c r="I7" s="17" t="s">
        <v>50</v>
      </c>
      <c r="J7" s="17"/>
      <c r="K7" s="17" t="s">
        <v>51</v>
      </c>
      <c r="L7" s="17" t="s">
        <v>51</v>
      </c>
      <c r="M7" s="17" t="s">
        <v>51</v>
      </c>
      <c r="N7" s="17"/>
      <c r="O7" s="17"/>
      <c r="P7" s="17"/>
      <c r="Q7" s="17"/>
      <c r="R7" s="17"/>
    </row>
    <row r="8" spans="2:18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2:18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55</v>
      </c>
      <c r="P9" s="30" t="s">
        <v>55</v>
      </c>
      <c r="Q9" s="30" t="s">
        <v>55</v>
      </c>
      <c r="R9" s="30" t="s">
        <v>55</v>
      </c>
    </row>
    <row r="10" spans="2:18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4" t="s">
        <v>47</v>
      </c>
      <c r="H10" s="24" t="s">
        <v>47</v>
      </c>
      <c r="I10" s="24" t="s">
        <v>47</v>
      </c>
      <c r="J10" s="24" t="s">
        <v>47</v>
      </c>
      <c r="K10" s="26" t="s">
        <v>48</v>
      </c>
      <c r="L10" s="26" t="s">
        <v>48</v>
      </c>
      <c r="M10" s="26" t="s">
        <v>48</v>
      </c>
      <c r="N10" s="26" t="s">
        <v>48</v>
      </c>
      <c r="O10" s="5" t="s">
        <v>49</v>
      </c>
      <c r="P10" s="5" t="s">
        <v>49</v>
      </c>
      <c r="Q10" s="5" t="s">
        <v>49</v>
      </c>
      <c r="R10" s="5" t="s">
        <v>49</v>
      </c>
    </row>
    <row r="11" spans="2:18" ht="48">
      <c r="B11" s="4" t="s">
        <v>45</v>
      </c>
      <c r="C11" s="22" t="s">
        <v>77</v>
      </c>
      <c r="D11" s="22" t="s">
        <v>78</v>
      </c>
      <c r="E11" s="22" t="s">
        <v>30</v>
      </c>
      <c r="F11" s="22" t="s">
        <v>44</v>
      </c>
      <c r="G11" s="24" t="s">
        <v>77</v>
      </c>
      <c r="H11" s="24" t="s">
        <v>78</v>
      </c>
      <c r="I11" s="24" t="s">
        <v>30</v>
      </c>
      <c r="J11" s="24" t="s">
        <v>31</v>
      </c>
      <c r="K11" s="26" t="s">
        <v>77</v>
      </c>
      <c r="L11" s="26" t="s">
        <v>78</v>
      </c>
      <c r="M11" s="26" t="s">
        <v>30</v>
      </c>
      <c r="N11" s="26" t="s">
        <v>31</v>
      </c>
      <c r="O11" s="5" t="s">
        <v>77</v>
      </c>
      <c r="P11" s="5" t="s">
        <v>78</v>
      </c>
      <c r="Q11" s="5" t="s">
        <v>58</v>
      </c>
      <c r="R11" s="5" t="s">
        <v>57</v>
      </c>
    </row>
    <row r="12" spans="2:18" ht="18.75" customHeight="1">
      <c r="B12" s="11">
        <v>33238</v>
      </c>
      <c r="C12" s="31">
        <v>0.22601337050644807</v>
      </c>
      <c r="D12" s="31">
        <v>4.2052640189578145</v>
      </c>
      <c r="E12" s="31" t="s">
        <v>211</v>
      </c>
      <c r="F12" s="31">
        <f>SUM(C12:D12)</f>
        <v>4.4312773894642623</v>
      </c>
      <c r="G12" s="35">
        <v>1.2850833318343471E-3</v>
      </c>
      <c r="H12" s="35">
        <v>3.5986564559809393E-4</v>
      </c>
      <c r="I12" s="35" t="s">
        <v>211</v>
      </c>
      <c r="J12" s="35">
        <f t="shared" ref="J12:J40" si="0">SUM(G12:I12)</f>
        <v>1.644948977432441E-3</v>
      </c>
      <c r="K12" s="35">
        <v>1.1656084564023541E-6</v>
      </c>
      <c r="L12" s="35">
        <v>1.5204358470141522E-4</v>
      </c>
      <c r="M12" s="35" t="s">
        <v>211</v>
      </c>
      <c r="N12" s="35">
        <f t="shared" ref="N12:N40" si="1">SUM(K12:M12)</f>
        <v>1.5320919315781758E-4</v>
      </c>
      <c r="O12" s="31">
        <f>SUM(C12,G12*$P$4,K12*$P$5)</f>
        <v>0.25848780512231467</v>
      </c>
      <c r="P12" s="31">
        <f>SUM(D12,H12*$P$4,L12*$P$5)</f>
        <v>4.2595696483387888</v>
      </c>
      <c r="Q12" s="31">
        <f>SUM(I12*$P$4,M12*$P$5)</f>
        <v>0</v>
      </c>
      <c r="R12" s="31">
        <f>SUM(O12:Q12)</f>
        <v>4.5180574534611031</v>
      </c>
    </row>
    <row r="13" spans="2:18" ht="18.75" customHeight="1">
      <c r="B13" s="12">
        <v>33603</v>
      </c>
      <c r="C13" s="32">
        <v>0.16304675054948506</v>
      </c>
      <c r="D13" s="32">
        <v>4.1763530469873844</v>
      </c>
      <c r="E13" s="32" t="s">
        <v>211</v>
      </c>
      <c r="F13" s="32">
        <f t="shared" ref="F13:F40" si="2">SUM(C13:D13)</f>
        <v>4.3393997975368697</v>
      </c>
      <c r="G13" s="36">
        <v>8.7390633759790756E-4</v>
      </c>
      <c r="H13" s="36">
        <v>3.5424986820624242E-4</v>
      </c>
      <c r="I13" s="36" t="s">
        <v>211</v>
      </c>
      <c r="J13" s="36">
        <f t="shared" si="0"/>
        <v>1.22815620580415E-3</v>
      </c>
      <c r="K13" s="36">
        <v>8.8122404459825906E-7</v>
      </c>
      <c r="L13" s="36">
        <v>1.5125385858732486E-4</v>
      </c>
      <c r="M13" s="36" t="s">
        <v>211</v>
      </c>
      <c r="N13" s="36">
        <f t="shared" si="1"/>
        <v>1.5213508263192313E-4</v>
      </c>
      <c r="O13" s="32">
        <f t="shared" ref="O13:O40" si="3">SUM(C13,G13*$P$4,K13*$P$5)</f>
        <v>0.18515701375472302</v>
      </c>
      <c r="P13" s="32">
        <f t="shared" ref="P13:P40" si="4">SUM(D13,H13*$P$4,L13*$P$5)</f>
        <v>4.2302829435515639</v>
      </c>
      <c r="Q13" s="32">
        <f t="shared" ref="Q13:Q40" si="5">SUM(I13*$P$4,M13*$P$5)</f>
        <v>0</v>
      </c>
      <c r="R13" s="32">
        <f t="shared" ref="R13:R40" si="6">SUM(O13:Q13)</f>
        <v>4.4154399573062868</v>
      </c>
    </row>
    <row r="14" spans="2:18" ht="18.75" customHeight="1">
      <c r="B14" s="11">
        <v>33969</v>
      </c>
      <c r="C14" s="31">
        <v>0.1287320078969266</v>
      </c>
      <c r="D14" s="31">
        <v>3.2950575351371789</v>
      </c>
      <c r="E14" s="31" t="s">
        <v>211</v>
      </c>
      <c r="F14" s="31">
        <f t="shared" si="2"/>
        <v>3.4237895430341054</v>
      </c>
      <c r="G14" s="35">
        <v>6.4422469376504345E-4</v>
      </c>
      <c r="H14" s="35">
        <v>2.7448107578979531E-4</v>
      </c>
      <c r="I14" s="35" t="s">
        <v>211</v>
      </c>
      <c r="J14" s="35">
        <f t="shared" si="0"/>
        <v>9.1870576955483882E-4</v>
      </c>
      <c r="K14" s="35">
        <v>7.3041350468197184E-7</v>
      </c>
      <c r="L14" s="35">
        <v>1.1986797341060925E-4</v>
      </c>
      <c r="M14" s="35" t="s">
        <v>211</v>
      </c>
      <c r="N14" s="35">
        <f t="shared" si="1"/>
        <v>1.2059838691529121E-4</v>
      </c>
      <c r="O14" s="31">
        <f t="shared" si="3"/>
        <v>0.14505528846544791</v>
      </c>
      <c r="P14" s="31">
        <f t="shared" si="4"/>
        <v>3.3376402181082856</v>
      </c>
      <c r="Q14" s="31">
        <f t="shared" si="5"/>
        <v>0</v>
      </c>
      <c r="R14" s="31">
        <f t="shared" si="6"/>
        <v>3.4826955065737337</v>
      </c>
    </row>
    <row r="15" spans="2:18" ht="18.75" customHeight="1">
      <c r="B15" s="12">
        <v>34334</v>
      </c>
      <c r="C15" s="32">
        <v>0.12522849141526915</v>
      </c>
      <c r="D15" s="32">
        <v>3.4355782755101445</v>
      </c>
      <c r="E15" s="32" t="s">
        <v>211</v>
      </c>
      <c r="F15" s="32">
        <f t="shared" si="2"/>
        <v>3.5608067669254138</v>
      </c>
      <c r="G15" s="36">
        <v>6.2669456537573106E-4</v>
      </c>
      <c r="H15" s="36">
        <v>2.7924407276200047E-4</v>
      </c>
      <c r="I15" s="36" t="s">
        <v>211</v>
      </c>
      <c r="J15" s="36">
        <f t="shared" si="0"/>
        <v>9.0593863813773147E-4</v>
      </c>
      <c r="K15" s="36">
        <v>7.1053806654763383E-7</v>
      </c>
      <c r="L15" s="36">
        <v>1.2482264906319253E-4</v>
      </c>
      <c r="M15" s="36" t="s">
        <v>211</v>
      </c>
      <c r="N15" s="36">
        <f t="shared" si="1"/>
        <v>1.2553318712974016E-4</v>
      </c>
      <c r="O15" s="32">
        <f t="shared" si="3"/>
        <v>0.14110759589349364</v>
      </c>
      <c r="P15" s="32">
        <f t="shared" si="4"/>
        <v>3.4797565267500259</v>
      </c>
      <c r="Q15" s="32">
        <f t="shared" si="5"/>
        <v>0</v>
      </c>
      <c r="R15" s="32">
        <f t="shared" si="6"/>
        <v>3.6208641226435194</v>
      </c>
    </row>
    <row r="16" spans="2:18" ht="18.75" customHeight="1">
      <c r="B16" s="11">
        <v>34699</v>
      </c>
      <c r="C16" s="31">
        <v>0.13736921554864284</v>
      </c>
      <c r="D16" s="31">
        <v>3.357284702231754</v>
      </c>
      <c r="E16" s="31" t="s">
        <v>211</v>
      </c>
      <c r="F16" s="31">
        <f t="shared" si="2"/>
        <v>3.494653917780397</v>
      </c>
      <c r="G16" s="35">
        <v>6.8733427265751359E-4</v>
      </c>
      <c r="H16" s="35">
        <v>2.6691084312023615E-4</v>
      </c>
      <c r="I16" s="35" t="s">
        <v>211</v>
      </c>
      <c r="J16" s="35">
        <f t="shared" si="0"/>
        <v>9.5424511577774974E-4</v>
      </c>
      <c r="K16" s="35">
        <v>7.7929052474842109E-7</v>
      </c>
      <c r="L16" s="35">
        <v>1.2263275460826827E-4</v>
      </c>
      <c r="M16" s="35" t="s">
        <v>211</v>
      </c>
      <c r="N16" s="35">
        <f t="shared" si="1"/>
        <v>1.234120451330167E-4</v>
      </c>
      <c r="O16" s="31">
        <f t="shared" si="3"/>
        <v>0.15478480094145572</v>
      </c>
      <c r="P16" s="31">
        <f t="shared" si="4"/>
        <v>3.4005020341830239</v>
      </c>
      <c r="Q16" s="31">
        <f t="shared" si="5"/>
        <v>0</v>
      </c>
      <c r="R16" s="31">
        <f t="shared" si="6"/>
        <v>3.5552868351244795</v>
      </c>
    </row>
    <row r="17" spans="2:18" ht="18.75" customHeight="1">
      <c r="B17" s="12">
        <v>35064</v>
      </c>
      <c r="C17" s="32">
        <v>0.21956237846538415</v>
      </c>
      <c r="D17" s="32">
        <v>3.4781388914452287</v>
      </c>
      <c r="E17" s="32" t="s">
        <v>211</v>
      </c>
      <c r="F17" s="32">
        <f t="shared" si="2"/>
        <v>3.6977012699106129</v>
      </c>
      <c r="G17" s="36">
        <v>1.0985082159024795E-3</v>
      </c>
      <c r="H17" s="36">
        <v>2.7126606482728751E-4</v>
      </c>
      <c r="I17" s="36" t="s">
        <v>211</v>
      </c>
      <c r="J17" s="36">
        <f t="shared" si="0"/>
        <v>1.3697742807297669E-3</v>
      </c>
      <c r="K17" s="36">
        <v>1.2454741278041903E-6</v>
      </c>
      <c r="L17" s="36">
        <v>1.2761039211696011E-4</v>
      </c>
      <c r="M17" s="36" t="s">
        <v>211</v>
      </c>
      <c r="N17" s="36">
        <f t="shared" si="1"/>
        <v>1.288558662447643E-4</v>
      </c>
      <c r="O17" s="32">
        <f t="shared" si="3"/>
        <v>0.24739623515303177</v>
      </c>
      <c r="P17" s="32">
        <f t="shared" si="4"/>
        <v>3.5229484399167648</v>
      </c>
      <c r="Q17" s="32">
        <f t="shared" si="5"/>
        <v>0</v>
      </c>
      <c r="R17" s="32">
        <f t="shared" si="6"/>
        <v>3.7703446750697966</v>
      </c>
    </row>
    <row r="18" spans="2:18" ht="18.75" customHeight="1">
      <c r="B18" s="11">
        <v>35430</v>
      </c>
      <c r="C18" s="31">
        <v>0.21300025714683382</v>
      </c>
      <c r="D18" s="31">
        <v>3.5330074658001998</v>
      </c>
      <c r="E18" s="31" t="s">
        <v>211</v>
      </c>
      <c r="F18" s="31">
        <f t="shared" si="2"/>
        <v>3.7460077229470334</v>
      </c>
      <c r="G18" s="35">
        <v>1.0656556551486085E-3</v>
      </c>
      <c r="H18" s="35">
        <v>2.704506971729597E-4</v>
      </c>
      <c r="I18" s="35" t="s">
        <v>211</v>
      </c>
      <c r="J18" s="35">
        <f t="shared" si="0"/>
        <v>1.3361063523215683E-3</v>
      </c>
      <c r="K18" s="35">
        <v>1.2082263546652466E-6</v>
      </c>
      <c r="L18" s="35">
        <v>1.3012535414095891E-4</v>
      </c>
      <c r="M18" s="35" t="s">
        <v>211</v>
      </c>
      <c r="N18" s="35">
        <f t="shared" si="1"/>
        <v>1.3133358049562417E-4</v>
      </c>
      <c r="O18" s="31">
        <f t="shared" si="3"/>
        <v>0.24000169997923929</v>
      </c>
      <c r="P18" s="31">
        <f t="shared" si="4"/>
        <v>3.5785460887635296</v>
      </c>
      <c r="Q18" s="31">
        <f t="shared" si="5"/>
        <v>0</v>
      </c>
      <c r="R18" s="31">
        <f t="shared" si="6"/>
        <v>3.818547788742769</v>
      </c>
    </row>
    <row r="19" spans="2:18" ht="18.75" customHeight="1">
      <c r="B19" s="12">
        <v>35795</v>
      </c>
      <c r="C19" s="32">
        <v>0.21447895531000871</v>
      </c>
      <c r="D19" s="32">
        <v>3.5333913880145174</v>
      </c>
      <c r="E19" s="32" t="s">
        <v>211</v>
      </c>
      <c r="F19" s="32">
        <f t="shared" si="2"/>
        <v>3.747870343324526</v>
      </c>
      <c r="G19" s="36">
        <v>1.0731096685375056E-3</v>
      </c>
      <c r="H19" s="36">
        <v>2.6529403486633927E-4</v>
      </c>
      <c r="I19" s="36" t="s">
        <v>211</v>
      </c>
      <c r="J19" s="36">
        <f t="shared" si="0"/>
        <v>1.3384037034038449E-3</v>
      </c>
      <c r="K19" s="36">
        <v>1.2166776508630344E-6</v>
      </c>
      <c r="L19" s="36">
        <v>1.3066881943205969E-4</v>
      </c>
      <c r="M19" s="36" t="s">
        <v>211</v>
      </c>
      <c r="N19" s="36">
        <f t="shared" si="1"/>
        <v>1.3188549708292272E-4</v>
      </c>
      <c r="O19" s="32">
        <f t="shared" si="3"/>
        <v>0.24166926696340352</v>
      </c>
      <c r="P19" s="32">
        <f t="shared" si="4"/>
        <v>3.5789630470769298</v>
      </c>
      <c r="Q19" s="32">
        <f t="shared" si="5"/>
        <v>0</v>
      </c>
      <c r="R19" s="32">
        <f t="shared" si="6"/>
        <v>3.8206323140403331</v>
      </c>
    </row>
    <row r="20" spans="2:18" ht="18.75" customHeight="1">
      <c r="B20" s="11">
        <v>36160</v>
      </c>
      <c r="C20" s="31">
        <v>0.21663794195694913</v>
      </c>
      <c r="D20" s="31">
        <v>3.5055037677979817</v>
      </c>
      <c r="E20" s="31" t="s">
        <v>211</v>
      </c>
      <c r="F20" s="31">
        <f t="shared" si="2"/>
        <v>3.722141709754931</v>
      </c>
      <c r="G20" s="35">
        <v>1.0838192625222639E-3</v>
      </c>
      <c r="H20" s="35">
        <v>2.5791037010139569E-4</v>
      </c>
      <c r="I20" s="35" t="s">
        <v>211</v>
      </c>
      <c r="J20" s="35">
        <f t="shared" si="0"/>
        <v>1.3417296326236595E-3</v>
      </c>
      <c r="K20" s="35">
        <v>1.2288200133553348E-6</v>
      </c>
      <c r="L20" s="35">
        <v>1.3016120061661282E-4</v>
      </c>
      <c r="M20" s="35" t="s">
        <v>211</v>
      </c>
      <c r="N20" s="35">
        <f t="shared" si="1"/>
        <v>1.3139002062996814E-4</v>
      </c>
      <c r="O20" s="31">
        <f t="shared" si="3"/>
        <v>0.24409961188398563</v>
      </c>
      <c r="P20" s="31">
        <f t="shared" si="4"/>
        <v>3.550739564834267</v>
      </c>
      <c r="Q20" s="31">
        <f t="shared" si="5"/>
        <v>0</v>
      </c>
      <c r="R20" s="31">
        <f t="shared" si="6"/>
        <v>3.7948391767182525</v>
      </c>
    </row>
    <row r="21" spans="2:18" ht="18.75" customHeight="1">
      <c r="B21" s="12">
        <v>36525</v>
      </c>
      <c r="C21" s="32">
        <v>0.19856327078689739</v>
      </c>
      <c r="D21" s="32">
        <v>3.4848194235578855</v>
      </c>
      <c r="E21" s="32" t="s">
        <v>211</v>
      </c>
      <c r="F21" s="32">
        <f t="shared" si="2"/>
        <v>3.6833826943447829</v>
      </c>
      <c r="G21" s="36">
        <v>9.9329921052433148E-4</v>
      </c>
      <c r="H21" s="36">
        <v>2.5173830546345081E-4</v>
      </c>
      <c r="I21" s="36" t="s">
        <v>211</v>
      </c>
      <c r="J21" s="36">
        <f t="shared" si="0"/>
        <v>1.2450375159877823E-3</v>
      </c>
      <c r="K21" s="36">
        <v>1.126189567357725E-6</v>
      </c>
      <c r="L21" s="36">
        <v>1.2985945140535024E-4</v>
      </c>
      <c r="M21" s="36" t="s">
        <v>211</v>
      </c>
      <c r="N21" s="36">
        <f t="shared" si="1"/>
        <v>1.3098564097270796E-4</v>
      </c>
      <c r="O21" s="32">
        <f t="shared" si="3"/>
        <v>0.22373135554107826</v>
      </c>
      <c r="P21" s="32">
        <f t="shared" si="4"/>
        <v>3.5298109977132661</v>
      </c>
      <c r="Q21" s="32">
        <f t="shared" si="5"/>
        <v>0</v>
      </c>
      <c r="R21" s="32">
        <f t="shared" si="6"/>
        <v>3.7535423532543444</v>
      </c>
    </row>
    <row r="22" spans="2:18" ht="18.75" customHeight="1">
      <c r="B22" s="11">
        <v>36891</v>
      </c>
      <c r="C22" s="31">
        <v>0.24302872156730862</v>
      </c>
      <c r="D22" s="31">
        <v>3.4392384498226427</v>
      </c>
      <c r="E22" s="31" t="s">
        <v>211</v>
      </c>
      <c r="F22" s="31">
        <f t="shared" si="2"/>
        <v>3.6822671713899515</v>
      </c>
      <c r="G22" s="35">
        <v>1.2155991165390542E-3</v>
      </c>
      <c r="H22" s="35">
        <v>2.4223668397769016E-4</v>
      </c>
      <c r="I22" s="35" t="s">
        <v>211</v>
      </c>
      <c r="J22" s="35">
        <f t="shared" si="0"/>
        <v>1.4578358005167442E-3</v>
      </c>
      <c r="K22" s="35">
        <v>1.3782302351815616E-6</v>
      </c>
      <c r="L22" s="35">
        <v>1.2876214920139143E-4</v>
      </c>
      <c r="M22" s="35" t="s">
        <v>211</v>
      </c>
      <c r="N22" s="35">
        <f t="shared" si="1"/>
        <v>1.3014037943657301E-4</v>
      </c>
      <c r="O22" s="31">
        <f t="shared" si="3"/>
        <v>0.27382941209086908</v>
      </c>
      <c r="P22" s="31">
        <f t="shared" si="4"/>
        <v>3.4836654873840995</v>
      </c>
      <c r="Q22" s="31">
        <f t="shared" si="5"/>
        <v>0</v>
      </c>
      <c r="R22" s="31">
        <f t="shared" si="6"/>
        <v>3.7574948994749686</v>
      </c>
    </row>
    <row r="23" spans="2:18" ht="18.75" customHeight="1">
      <c r="B23" s="12">
        <v>37256</v>
      </c>
      <c r="C23" s="32">
        <v>0.19697956849404033</v>
      </c>
      <c r="D23" s="32">
        <v>3.3187885563543564</v>
      </c>
      <c r="E23" s="32" t="s">
        <v>211</v>
      </c>
      <c r="F23" s="32">
        <f t="shared" si="2"/>
        <v>3.515768124848397</v>
      </c>
      <c r="G23" s="36">
        <v>9.8525873644510122E-4</v>
      </c>
      <c r="H23" s="36">
        <v>2.2912660666796661E-4</v>
      </c>
      <c r="I23" s="36" t="s">
        <v>211</v>
      </c>
      <c r="J23" s="36">
        <f t="shared" si="0"/>
        <v>1.2143853431130678E-3</v>
      </c>
      <c r="K23" s="36">
        <v>1.1170734322574371E-6</v>
      </c>
      <c r="L23" s="36">
        <v>1.2453916168454806E-4</v>
      </c>
      <c r="M23" s="36" t="s">
        <v>211</v>
      </c>
      <c r="N23" s="36">
        <f t="shared" si="1"/>
        <v>1.2565623511680551E-4</v>
      </c>
      <c r="O23" s="32">
        <f t="shared" si="3"/>
        <v>0.22194392478798058</v>
      </c>
      <c r="P23" s="32">
        <f t="shared" si="4"/>
        <v>3.3616293917030511</v>
      </c>
      <c r="Q23" s="32">
        <f t="shared" si="5"/>
        <v>0</v>
      </c>
      <c r="R23" s="32">
        <f t="shared" si="6"/>
        <v>3.5835733164910315</v>
      </c>
    </row>
    <row r="24" spans="2:18" ht="18.75" customHeight="1">
      <c r="B24" s="11">
        <v>37621</v>
      </c>
      <c r="C24" s="31">
        <v>0.20099819153331255</v>
      </c>
      <c r="D24" s="31">
        <v>3.318582316749072</v>
      </c>
      <c r="E24" s="31" t="s">
        <v>211</v>
      </c>
      <c r="F24" s="31">
        <f t="shared" si="2"/>
        <v>3.5195805082823846</v>
      </c>
      <c r="G24" s="35">
        <v>1.0053578251082672E-3</v>
      </c>
      <c r="H24" s="35">
        <v>2.2140148382934757E-4</v>
      </c>
      <c r="I24" s="35" t="s">
        <v>211</v>
      </c>
      <c r="J24" s="35">
        <f t="shared" si="0"/>
        <v>1.2267593089376149E-3</v>
      </c>
      <c r="K24" s="35">
        <v>1.1398614336895022E-6</v>
      </c>
      <c r="L24" s="35">
        <v>1.2495100626038388E-4</v>
      </c>
      <c r="M24" s="35" t="s">
        <v>211</v>
      </c>
      <c r="N24" s="35">
        <f t="shared" si="1"/>
        <v>1.2609086769407339E-4</v>
      </c>
      <c r="O24" s="31">
        <f t="shared" si="3"/>
        <v>0.22647181586825871</v>
      </c>
      <c r="P24" s="31">
        <f t="shared" si="4"/>
        <v>3.3613527537104</v>
      </c>
      <c r="Q24" s="31">
        <f t="shared" si="5"/>
        <v>0</v>
      </c>
      <c r="R24" s="31">
        <f t="shared" si="6"/>
        <v>3.5878245695786588</v>
      </c>
    </row>
    <row r="25" spans="2:18" ht="18.75" customHeight="1">
      <c r="B25" s="12">
        <v>37986</v>
      </c>
      <c r="C25" s="32">
        <v>0.2159722516809478</v>
      </c>
      <c r="D25" s="32">
        <v>3.3093482487324941</v>
      </c>
      <c r="E25" s="32" t="s">
        <v>211</v>
      </c>
      <c r="F25" s="32">
        <f t="shared" si="2"/>
        <v>3.525320500413442</v>
      </c>
      <c r="G25" s="36">
        <v>1.0802628079051753E-3</v>
      </c>
      <c r="H25" s="36">
        <v>2.1155071027528425E-4</v>
      </c>
      <c r="I25" s="36" t="s">
        <v>211</v>
      </c>
      <c r="J25" s="36">
        <f t="shared" si="0"/>
        <v>1.2918135181804596E-3</v>
      </c>
      <c r="K25" s="36">
        <v>1.2247877453984498E-6</v>
      </c>
      <c r="L25" s="36">
        <v>1.2506136136266667E-4</v>
      </c>
      <c r="M25" s="36" t="s">
        <v>211</v>
      </c>
      <c r="N25" s="36">
        <f t="shared" si="1"/>
        <v>1.2628614910806512E-4</v>
      </c>
      <c r="O25" s="32">
        <f t="shared" si="3"/>
        <v>0.24334380862670593</v>
      </c>
      <c r="P25" s="32">
        <f t="shared" si="4"/>
        <v>3.3519053021754512</v>
      </c>
      <c r="Q25" s="32">
        <f t="shared" si="5"/>
        <v>0</v>
      </c>
      <c r="R25" s="32">
        <f t="shared" si="6"/>
        <v>3.5952491108021571</v>
      </c>
    </row>
    <row r="26" spans="2:18" ht="18.75" customHeight="1">
      <c r="B26" s="11">
        <v>38352</v>
      </c>
      <c r="C26" s="31">
        <v>0.22060493106740706</v>
      </c>
      <c r="D26" s="31">
        <v>3.2852278757692148</v>
      </c>
      <c r="E26" s="31">
        <v>2.7279376167526129E-2</v>
      </c>
      <c r="F26" s="31">
        <f t="shared" si="2"/>
        <v>3.5058328068366218</v>
      </c>
      <c r="G26" s="35">
        <v>1.1159459098846049E-3</v>
      </c>
      <c r="H26" s="35">
        <v>2.0091750829305299E-4</v>
      </c>
      <c r="I26" s="35">
        <v>2.92059606291721E-6</v>
      </c>
      <c r="J26" s="35">
        <f t="shared" si="0"/>
        <v>1.3197840142405749E-3</v>
      </c>
      <c r="K26" s="35">
        <v>1.2652448502882386E-6</v>
      </c>
      <c r="L26" s="35">
        <v>1.2444905124333453E-4</v>
      </c>
      <c r="M26" s="35">
        <v>1.0731777677399871E-6</v>
      </c>
      <c r="N26" s="35">
        <f t="shared" si="1"/>
        <v>1.2678747386136275E-4</v>
      </c>
      <c r="O26" s="31">
        <f t="shared" si="3"/>
        <v>0.24888062177990808</v>
      </c>
      <c r="P26" s="31">
        <f t="shared" si="4"/>
        <v>3.3273366307470549</v>
      </c>
      <c r="Q26" s="31">
        <f t="shared" si="5"/>
        <v>3.9282187635944639E-4</v>
      </c>
      <c r="R26" s="31">
        <f t="shared" si="6"/>
        <v>3.5766100744033227</v>
      </c>
    </row>
    <row r="27" spans="2:18" ht="18.75" customHeight="1">
      <c r="B27" s="12">
        <v>38717</v>
      </c>
      <c r="C27" s="32">
        <v>0.22204027680763239</v>
      </c>
      <c r="D27" s="32">
        <v>3.2002478124721465</v>
      </c>
      <c r="E27" s="32">
        <v>6.8361509204179258E-2</v>
      </c>
      <c r="F27" s="32">
        <f t="shared" si="2"/>
        <v>3.4222880892797791</v>
      </c>
      <c r="G27" s="36">
        <v>1.1489334323692053E-3</v>
      </c>
      <c r="H27" s="36">
        <v>1.8738360771607289E-4</v>
      </c>
      <c r="I27" s="36">
        <v>1.1991527030103718E-5</v>
      </c>
      <c r="J27" s="36">
        <f t="shared" si="0"/>
        <v>1.3483085671153819E-3</v>
      </c>
      <c r="K27" s="36">
        <v>1.302645617010802E-6</v>
      </c>
      <c r="L27" s="36">
        <v>1.2145085638094328E-4</v>
      </c>
      <c r="M27" s="36">
        <v>2.6652958245516707E-6</v>
      </c>
      <c r="N27" s="36">
        <f t="shared" si="1"/>
        <v>1.2541879782250576E-4</v>
      </c>
      <c r="O27" s="32">
        <f t="shared" si="3"/>
        <v>0.25115180101073176</v>
      </c>
      <c r="P27" s="32">
        <f t="shared" si="4"/>
        <v>3.2411247578665696</v>
      </c>
      <c r="Q27" s="32">
        <f t="shared" si="5"/>
        <v>1.0940463314689907E-3</v>
      </c>
      <c r="R27" s="32">
        <f t="shared" si="6"/>
        <v>3.4933706052087703</v>
      </c>
    </row>
    <row r="28" spans="2:18" ht="18.75" customHeight="1">
      <c r="B28" s="11">
        <v>39082</v>
      </c>
      <c r="C28" s="31">
        <v>0.2242073705610321</v>
      </c>
      <c r="D28" s="31">
        <v>3.1868876744655665</v>
      </c>
      <c r="E28" s="31">
        <v>9.1814372465642877E-2</v>
      </c>
      <c r="F28" s="31">
        <f t="shared" si="2"/>
        <v>3.4110950450265984</v>
      </c>
      <c r="G28" s="35">
        <v>1.1731594073400217E-3</v>
      </c>
      <c r="H28" s="35">
        <v>1.7856625124737673E-4</v>
      </c>
      <c r="I28" s="35">
        <v>2.2118223501801075E-5</v>
      </c>
      <c r="J28" s="35">
        <f t="shared" si="0"/>
        <v>1.3738438820891995E-3</v>
      </c>
      <c r="K28" s="35">
        <v>1.3301127164510609E-6</v>
      </c>
      <c r="L28" s="35">
        <v>1.2121675441894185E-4</v>
      </c>
      <c r="M28" s="35">
        <v>3.5501199507011843E-6</v>
      </c>
      <c r="N28" s="35">
        <f t="shared" si="1"/>
        <v>1.2609698708609409E-4</v>
      </c>
      <c r="O28" s="31">
        <f t="shared" si="3"/>
        <v>0.25393272933403505</v>
      </c>
      <c r="P28" s="31">
        <f t="shared" si="4"/>
        <v>3.2274744235635957</v>
      </c>
      <c r="Q28" s="31">
        <f t="shared" si="5"/>
        <v>1.6108913328539798E-3</v>
      </c>
      <c r="R28" s="31">
        <f t="shared" si="6"/>
        <v>3.483018044230485</v>
      </c>
    </row>
    <row r="29" spans="2:18" ht="18.75" customHeight="1">
      <c r="B29" s="12">
        <v>39447</v>
      </c>
      <c r="C29" s="32">
        <v>0.25514067147947672</v>
      </c>
      <c r="D29" s="32">
        <v>3.2842842304637823</v>
      </c>
      <c r="E29" s="32">
        <v>0.14335058982998969</v>
      </c>
      <c r="F29" s="32">
        <f t="shared" si="2"/>
        <v>3.5394249019432591</v>
      </c>
      <c r="G29" s="36">
        <v>1.3350826693269821E-3</v>
      </c>
      <c r="H29" s="36">
        <v>1.7573155859835652E-4</v>
      </c>
      <c r="I29" s="36">
        <v>2.591794692421812E-5</v>
      </c>
      <c r="J29" s="36">
        <f t="shared" si="0"/>
        <v>1.5367321748495568E-3</v>
      </c>
      <c r="K29" s="36">
        <v>1.5136991566760853E-6</v>
      </c>
      <c r="L29" s="36">
        <v>1.2520832566011283E-4</v>
      </c>
      <c r="M29" s="36">
        <v>5.6129172834627292E-6</v>
      </c>
      <c r="N29" s="36">
        <f t="shared" si="1"/>
        <v>1.3233494210025164E-4</v>
      </c>
      <c r="O29" s="32">
        <f t="shared" si="3"/>
        <v>0.28896882056134071</v>
      </c>
      <c r="P29" s="32">
        <f t="shared" si="4"/>
        <v>3.325989600475455</v>
      </c>
      <c r="Q29" s="32">
        <f t="shared" si="5"/>
        <v>2.3205980235773463E-3</v>
      </c>
      <c r="R29" s="32">
        <f t="shared" si="6"/>
        <v>3.6172790190603732</v>
      </c>
    </row>
    <row r="30" spans="2:18" ht="18.75" customHeight="1">
      <c r="B30" s="11">
        <v>39813</v>
      </c>
      <c r="C30" s="31">
        <v>0.20198980881828318</v>
      </c>
      <c r="D30" s="31">
        <v>3.2900363427228885</v>
      </c>
      <c r="E30" s="31">
        <v>0.15893071470174544</v>
      </c>
      <c r="F30" s="31">
        <f t="shared" si="2"/>
        <v>3.4920261515411717</v>
      </c>
      <c r="G30" s="35">
        <v>1.0564464541184459E-3</v>
      </c>
      <c r="H30" s="35">
        <v>1.7162597597816659E-4</v>
      </c>
      <c r="I30" s="35">
        <v>2.8683096986120052E-5</v>
      </c>
      <c r="J30" s="35">
        <f t="shared" si="0"/>
        <v>1.2567555270827327E-3</v>
      </c>
      <c r="K30" s="35">
        <v>1.1977850647037794E-6</v>
      </c>
      <c r="L30" s="35">
        <v>1.2537504139558281E-4</v>
      </c>
      <c r="M30" s="35">
        <v>6.2208600227179638E-6</v>
      </c>
      <c r="N30" s="35">
        <f t="shared" si="1"/>
        <v>1.3279368648300458E-4</v>
      </c>
      <c r="O30" s="31">
        <f t="shared" si="3"/>
        <v>0.22875791012052607</v>
      </c>
      <c r="P30" s="31">
        <f t="shared" si="4"/>
        <v>3.3316887544582263</v>
      </c>
      <c r="Q30" s="31">
        <f t="shared" si="5"/>
        <v>2.5708937114229547E-3</v>
      </c>
      <c r="R30" s="31">
        <f t="shared" si="6"/>
        <v>3.5630175582901753</v>
      </c>
    </row>
    <row r="31" spans="2:18" ht="18.75" customHeight="1">
      <c r="B31" s="12">
        <v>40178</v>
      </c>
      <c r="C31" s="32">
        <v>0.11052368081124846</v>
      </c>
      <c r="D31" s="32">
        <v>3.4893886992785332</v>
      </c>
      <c r="E31" s="32">
        <v>0.23208954407812787</v>
      </c>
      <c r="F31" s="32">
        <f t="shared" si="2"/>
        <v>3.5999123800897816</v>
      </c>
      <c r="G31" s="36">
        <v>5.7768368647988688E-4</v>
      </c>
      <c r="H31" s="36">
        <v>1.6501242022600219E-4</v>
      </c>
      <c r="I31" s="36">
        <v>2.7868744271750219E-5</v>
      </c>
      <c r="J31" s="36">
        <f t="shared" si="0"/>
        <v>7.7056485097763932E-4</v>
      </c>
      <c r="K31" s="36">
        <v>6.5497018855318318E-7</v>
      </c>
      <c r="L31" s="36">
        <v>1.3387943934324272E-4</v>
      </c>
      <c r="M31" s="36">
        <v>9.2386413271430321E-6</v>
      </c>
      <c r="N31" s="36">
        <f t="shared" si="1"/>
        <v>1.4377305085893895E-4</v>
      </c>
      <c r="O31" s="32">
        <f t="shared" si="3"/>
        <v>0.12516095408943448</v>
      </c>
      <c r="P31" s="32">
        <f t="shared" si="4"/>
        <v>3.5334100827084698</v>
      </c>
      <c r="Q31" s="32">
        <f t="shared" si="5"/>
        <v>3.4498337222823791E-3</v>
      </c>
      <c r="R31" s="32">
        <f t="shared" si="6"/>
        <v>3.6620208705201867</v>
      </c>
    </row>
    <row r="32" spans="2:18" ht="18.75" customHeight="1">
      <c r="B32" s="11">
        <v>40543</v>
      </c>
      <c r="C32" s="31">
        <v>0.11461067592925181</v>
      </c>
      <c r="D32" s="31">
        <v>3.5225531094371054</v>
      </c>
      <c r="E32" s="31">
        <v>0.22209833871619081</v>
      </c>
      <c r="F32" s="31">
        <f t="shared" si="2"/>
        <v>3.6371637853663574</v>
      </c>
      <c r="G32" s="35">
        <v>5.9864954400504872E-4</v>
      </c>
      <c r="H32" s="35">
        <v>1.5852766972968943E-4</v>
      </c>
      <c r="I32" s="35">
        <v>3.3412594606078104E-5</v>
      </c>
      <c r="J32" s="35">
        <f t="shared" si="0"/>
        <v>7.9058980834081634E-4</v>
      </c>
      <c r="K32" s="35">
        <v>6.787409484736902E-7</v>
      </c>
      <c r="L32" s="35">
        <v>1.3548094497817551E-4</v>
      </c>
      <c r="M32" s="35">
        <v>8.8134845668418928E-6</v>
      </c>
      <c r="N32" s="35">
        <f t="shared" si="1"/>
        <v>1.4497317049349111E-4</v>
      </c>
      <c r="O32" s="31">
        <f t="shared" si="3"/>
        <v>0.12977917933202318</v>
      </c>
      <c r="P32" s="31">
        <f t="shared" si="4"/>
        <v>3.5668896227838442</v>
      </c>
      <c r="Q32" s="31">
        <f t="shared" si="5"/>
        <v>3.4617332660708371E-3</v>
      </c>
      <c r="R32" s="31">
        <f t="shared" si="6"/>
        <v>3.700130535381938</v>
      </c>
    </row>
    <row r="33" spans="2:18" ht="18.75" customHeight="1">
      <c r="B33" s="12">
        <v>40908</v>
      </c>
      <c r="C33" s="32">
        <v>0.10435687307831593</v>
      </c>
      <c r="D33" s="32">
        <v>3.595260519250326</v>
      </c>
      <c r="E33" s="32">
        <v>0.22880110535035186</v>
      </c>
      <c r="F33" s="32">
        <f t="shared" si="2"/>
        <v>3.699617392328642</v>
      </c>
      <c r="G33" s="36">
        <v>4.8446784595347874E-4</v>
      </c>
      <c r="H33" s="36">
        <v>1.5461488337274775E-4</v>
      </c>
      <c r="I33" s="36">
        <v>2.9992981514398312E-5</v>
      </c>
      <c r="J33" s="36">
        <f t="shared" si="0"/>
        <v>6.6907571084062485E-4</v>
      </c>
      <c r="K33" s="36">
        <v>6.2734486387107419E-7</v>
      </c>
      <c r="L33" s="36">
        <v>1.3852967362700368E-4</v>
      </c>
      <c r="M33" s="36">
        <v>9.1060604297139932E-6</v>
      </c>
      <c r="N33" s="36">
        <f t="shared" si="1"/>
        <v>1.4826307892058875E-4</v>
      </c>
      <c r="O33" s="32">
        <f t="shared" si="3"/>
        <v>0.11665551799658648</v>
      </c>
      <c r="P33" s="32">
        <f t="shared" si="4"/>
        <v>3.6404077340754917</v>
      </c>
      <c r="Q33" s="32">
        <f t="shared" si="5"/>
        <v>3.4634305459147275E-3</v>
      </c>
      <c r="R33" s="32">
        <f t="shared" si="6"/>
        <v>3.7605266826179933</v>
      </c>
    </row>
    <row r="34" spans="2:18" ht="18.75" customHeight="1">
      <c r="B34" s="11">
        <v>41274</v>
      </c>
      <c r="C34" s="31">
        <v>2.9220121143203753E-2</v>
      </c>
      <c r="D34" s="31">
        <v>3.5140328404546364</v>
      </c>
      <c r="E34" s="31">
        <v>0.21997219170780619</v>
      </c>
      <c r="F34" s="31">
        <f t="shared" si="2"/>
        <v>3.5432529615978403</v>
      </c>
      <c r="G34" s="35">
        <v>9.9962538585141671E-5</v>
      </c>
      <c r="H34" s="35">
        <v>1.4434970720199672E-4</v>
      </c>
      <c r="I34" s="35">
        <v>1.385555615821828E-5</v>
      </c>
      <c r="J34" s="35">
        <f t="shared" si="0"/>
        <v>2.5816780194535665E-4</v>
      </c>
      <c r="K34" s="35">
        <v>1.8048626639155298E-7</v>
      </c>
      <c r="L34" s="35">
        <v>1.3558367949402183E-4</v>
      </c>
      <c r="M34" s="35">
        <v>8.8613351004952382E-6</v>
      </c>
      <c r="N34" s="35">
        <f t="shared" si="1"/>
        <v>1.4462550086090863E-4</v>
      </c>
      <c r="O34" s="31">
        <f t="shared" si="3"/>
        <v>3.1772969515216978E-2</v>
      </c>
      <c r="P34" s="31">
        <f t="shared" si="4"/>
        <v>3.5580455196239047</v>
      </c>
      <c r="Q34" s="31">
        <f t="shared" si="5"/>
        <v>2.9870667639030381E-3</v>
      </c>
      <c r="R34" s="31">
        <f t="shared" si="6"/>
        <v>3.5928055559030248</v>
      </c>
    </row>
    <row r="35" spans="2:18" ht="18.75" customHeight="1">
      <c r="B35" s="12">
        <v>41639</v>
      </c>
      <c r="C35" s="32">
        <v>2.8623458770164582E-2</v>
      </c>
      <c r="D35" s="32">
        <v>3.6491966542599319</v>
      </c>
      <c r="E35" s="32">
        <v>0.20270632773382061</v>
      </c>
      <c r="F35" s="32">
        <f t="shared" si="2"/>
        <v>3.6778201130300965</v>
      </c>
      <c r="G35" s="36">
        <v>7.9852280283843126E-5</v>
      </c>
      <c r="H35" s="36">
        <v>1.4161673902763071E-4</v>
      </c>
      <c r="I35" s="36">
        <v>1.1624279272026822E-5</v>
      </c>
      <c r="J35" s="36">
        <f t="shared" si="0"/>
        <v>2.3309329858350064E-4</v>
      </c>
      <c r="K35" s="36">
        <v>1.7936270666572097E-7</v>
      </c>
      <c r="L35" s="36">
        <v>1.4108201409529468E-4</v>
      </c>
      <c r="M35" s="36">
        <v>8.1780241433757111E-6</v>
      </c>
      <c r="N35" s="36">
        <f t="shared" si="1"/>
        <v>1.4943940094533611E-4</v>
      </c>
      <c r="O35" s="32">
        <f t="shared" si="3"/>
        <v>3.0673215863847043E-2</v>
      </c>
      <c r="P35" s="32">
        <f t="shared" si="4"/>
        <v>3.6947795129360204</v>
      </c>
      <c r="Q35" s="32">
        <f t="shared" si="5"/>
        <v>2.7276581765266323E-3</v>
      </c>
      <c r="R35" s="32">
        <f t="shared" si="6"/>
        <v>3.7281803869763941</v>
      </c>
    </row>
    <row r="36" spans="2:18" ht="18.75" customHeight="1">
      <c r="B36" s="11">
        <v>42004</v>
      </c>
      <c r="C36" s="31">
        <v>3.0852452139582966E-2</v>
      </c>
      <c r="D36" s="31">
        <v>3.8017112394625223</v>
      </c>
      <c r="E36" s="31">
        <v>0.22107425800842717</v>
      </c>
      <c r="F36" s="31">
        <f t="shared" si="2"/>
        <v>3.8325636916021053</v>
      </c>
      <c r="G36" s="35">
        <v>8.6066605074031947E-5</v>
      </c>
      <c r="H36" s="35">
        <v>1.3871414521614571E-4</v>
      </c>
      <c r="I36" s="35">
        <v>1.2153511254372801E-5</v>
      </c>
      <c r="J36" s="35">
        <f t="shared" si="0"/>
        <v>2.3693426154455045E-4</v>
      </c>
      <c r="K36" s="35">
        <v>1.9332121706291126E-7</v>
      </c>
      <c r="L36" s="35">
        <v>1.471818345206099E-4</v>
      </c>
      <c r="M36" s="35">
        <v>8.932555038484217E-6</v>
      </c>
      <c r="N36" s="35">
        <f t="shared" si="1"/>
        <v>1.5630771077615701E-4</v>
      </c>
      <c r="O36" s="31">
        <f t="shared" si="3"/>
        <v>3.3061726989118509E-2</v>
      </c>
      <c r="P36" s="31">
        <f t="shared" si="4"/>
        <v>3.8490392797800679</v>
      </c>
      <c r="Q36" s="31">
        <f t="shared" si="5"/>
        <v>2.9657391828276165E-3</v>
      </c>
      <c r="R36" s="31">
        <f t="shared" si="6"/>
        <v>3.8850667459520141</v>
      </c>
    </row>
    <row r="37" spans="2:18" ht="18.75" customHeight="1">
      <c r="B37" s="12">
        <v>42369</v>
      </c>
      <c r="C37" s="32">
        <v>0.12814689949537389</v>
      </c>
      <c r="D37" s="32">
        <v>4.0170163026373515</v>
      </c>
      <c r="E37" s="32">
        <v>0.21238340654819912</v>
      </c>
      <c r="F37" s="32">
        <f t="shared" si="2"/>
        <v>4.1451632021327258</v>
      </c>
      <c r="G37" s="36">
        <v>3.4728946266399335E-4</v>
      </c>
      <c r="H37" s="36">
        <v>1.3771643350520577E-4</v>
      </c>
      <c r="I37" s="36">
        <v>2.2507279189171856E-5</v>
      </c>
      <c r="J37" s="36">
        <f t="shared" si="0"/>
        <v>5.0751317535837096E-4</v>
      </c>
      <c r="K37" s="36">
        <v>7.8007514537069899E-7</v>
      </c>
      <c r="L37" s="36">
        <v>1.5578567157992668E-4</v>
      </c>
      <c r="M37" s="36">
        <v>8.4556321793886153E-6</v>
      </c>
      <c r="N37" s="36">
        <f t="shared" si="1"/>
        <v>1.6502137890468598E-4</v>
      </c>
      <c r="O37" s="32">
        <f t="shared" si="3"/>
        <v>0.1370615984552942</v>
      </c>
      <c r="P37" s="32">
        <f t="shared" si="4"/>
        <v>4.0668833436057996</v>
      </c>
      <c r="Q37" s="32">
        <f t="shared" si="5"/>
        <v>3.082460369187104E-3</v>
      </c>
      <c r="R37" s="32">
        <f t="shared" si="6"/>
        <v>4.2070274024302812</v>
      </c>
    </row>
    <row r="38" spans="2:18" ht="18.75" customHeight="1">
      <c r="B38" s="11">
        <v>42735</v>
      </c>
      <c r="C38" s="31">
        <v>0.12188070039675868</v>
      </c>
      <c r="D38" s="31">
        <v>4.1828338217991234</v>
      </c>
      <c r="E38" s="31">
        <v>0.21457187405698916</v>
      </c>
      <c r="F38" s="31">
        <f t="shared" si="2"/>
        <v>4.3047145221958818</v>
      </c>
      <c r="G38" s="35">
        <v>3.3031540147744967E-4</v>
      </c>
      <c r="H38" s="35">
        <v>1.3516456950342636E-4</v>
      </c>
      <c r="I38" s="35">
        <v>2.1447453778780725E-5</v>
      </c>
      <c r="J38" s="35">
        <f t="shared" si="0"/>
        <v>4.8692742475965676E-4</v>
      </c>
      <c r="K38" s="35">
        <v>7.4194830880793438E-7</v>
      </c>
      <c r="L38" s="35">
        <v>1.6238070552384228E-4</v>
      </c>
      <c r="M38" s="35">
        <v>8.5611436121070746E-6</v>
      </c>
      <c r="N38" s="35">
        <f t="shared" si="1"/>
        <v>1.7168379744475728E-4</v>
      </c>
      <c r="O38" s="31">
        <f t="shared" si="3"/>
        <v>0.13035968602971967</v>
      </c>
      <c r="P38" s="31">
        <f t="shared" si="4"/>
        <v>4.2346023862828135</v>
      </c>
      <c r="Q38" s="31">
        <f t="shared" si="5"/>
        <v>3.0874071408774264E-3</v>
      </c>
      <c r="R38" s="31">
        <f t="shared" si="6"/>
        <v>4.3680494794534104</v>
      </c>
    </row>
    <row r="39" spans="2:18" ht="18.75" customHeight="1">
      <c r="B39" s="12">
        <v>43100</v>
      </c>
      <c r="C39" s="32">
        <v>0.12307665684249439</v>
      </c>
      <c r="D39" s="32">
        <v>4.3125609278826582</v>
      </c>
      <c r="E39" s="32">
        <v>0.22304826580794032</v>
      </c>
      <c r="F39" s="32">
        <f t="shared" si="2"/>
        <v>4.4356375847251526</v>
      </c>
      <c r="G39" s="36">
        <v>3.3358566278390465E-4</v>
      </c>
      <c r="H39" s="36">
        <v>1.3157066264958233E-4</v>
      </c>
      <c r="I39" s="36">
        <v>2.0973348304493514E-5</v>
      </c>
      <c r="J39" s="36">
        <f t="shared" si="0"/>
        <v>4.8612967373798052E-4</v>
      </c>
      <c r="K39" s="36">
        <v>7.4929392010522048E-7</v>
      </c>
      <c r="L39" s="36">
        <v>1.6759548348371567E-4</v>
      </c>
      <c r="M39" s="36">
        <v>8.9201025069370369E-6</v>
      </c>
      <c r="N39" s="36">
        <f t="shared" si="1"/>
        <v>1.7726487991075792E-4</v>
      </c>
      <c r="O39" s="32">
        <f t="shared" si="3"/>
        <v>0.13163958800028336</v>
      </c>
      <c r="P39" s="32">
        <f t="shared" si="4"/>
        <v>4.3657936485270454</v>
      </c>
      <c r="Q39" s="32">
        <f t="shared" si="5"/>
        <v>3.1825242546795747E-3</v>
      </c>
      <c r="R39" s="32">
        <f t="shared" si="6"/>
        <v>4.5006157607820079</v>
      </c>
    </row>
    <row r="40" spans="2:18" ht="18.75" customHeight="1">
      <c r="B40" s="11">
        <v>43465</v>
      </c>
      <c r="C40" s="31">
        <v>0.11967692493738671</v>
      </c>
      <c r="D40" s="31">
        <v>4.0346325386107527</v>
      </c>
      <c r="E40" s="31">
        <v>0.2150627804018998</v>
      </c>
      <c r="F40" s="31">
        <f t="shared" si="2"/>
        <v>4.154309463548139</v>
      </c>
      <c r="G40" s="35">
        <v>3.2551464733205742E-4</v>
      </c>
      <c r="H40" s="35">
        <v>1.1619121085244779E-4</v>
      </c>
      <c r="I40" s="35">
        <v>2.0976305981836433E-5</v>
      </c>
      <c r="J40" s="35">
        <f t="shared" si="0"/>
        <v>4.6268216416634161E-4</v>
      </c>
      <c r="K40" s="35">
        <v>7.3116497667720167E-7</v>
      </c>
      <c r="L40" s="35">
        <v>1.5696621849688717E-4</v>
      </c>
      <c r="M40" s="35">
        <v>8.5970527577358318E-6</v>
      </c>
      <c r="N40" s="35">
        <f t="shared" si="1"/>
        <v>1.6629443623130021E-4</v>
      </c>
      <c r="O40" s="31">
        <f t="shared" si="3"/>
        <v>0.12803267828373793</v>
      </c>
      <c r="P40" s="31">
        <f t="shared" si="4"/>
        <v>4.0843132519941365</v>
      </c>
      <c r="Q40" s="31">
        <f t="shared" si="5"/>
        <v>3.0863293713511886E-3</v>
      </c>
      <c r="R40" s="31">
        <f t="shared" si="6"/>
        <v>4.2154322596492255</v>
      </c>
    </row>
    <row r="41" spans="2:18" ht="14.25" customHeight="1">
      <c r="B41" s="9" t="s">
        <v>11</v>
      </c>
      <c r="J41" s="10" t="s">
        <v>12</v>
      </c>
      <c r="R41" s="10" t="s">
        <v>12</v>
      </c>
    </row>
    <row r="42" spans="2:18" ht="18.75" customHeight="1"/>
    <row r="43" spans="2:18" ht="18.75" customHeight="1"/>
    <row r="44" spans="2:18" ht="18.75" customHeight="1"/>
    <row r="45" spans="2:18" ht="18.75" customHeight="1"/>
    <row r="46" spans="2:18" ht="18.75" customHeight="1"/>
    <row r="47" spans="2:18" ht="18.75" customHeight="1"/>
    <row r="48" spans="2:1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92D050"/>
  </sheetPr>
  <dimension ref="B2:R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0" width="16.6640625" style="2" customWidth="1"/>
    <col min="11" max="14" width="12.109375" style="2" bestFit="1" customWidth="1"/>
    <col min="15" max="18" width="11.44140625" style="2"/>
    <col min="19" max="19" width="12.44140625" style="2" bestFit="1" customWidth="1"/>
    <col min="20" max="16384" width="11.44140625" style="2"/>
  </cols>
  <sheetData>
    <row r="2" spans="2:18" ht="14.25" customHeight="1">
      <c r="B2" s="1"/>
    </row>
    <row r="3" spans="2:18" ht="22.5" customHeight="1">
      <c r="B3" s="3" t="s">
        <v>156</v>
      </c>
      <c r="C3" s="3"/>
      <c r="D3" s="3"/>
      <c r="E3" s="3"/>
      <c r="F3" s="3"/>
      <c r="G3" s="3"/>
      <c r="H3" s="3"/>
      <c r="I3" s="3"/>
      <c r="J3" s="3"/>
    </row>
    <row r="4" spans="2:18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/>
      <c r="G4" s="14" t="s">
        <v>19</v>
      </c>
      <c r="H4" s="14" t="s">
        <v>19</v>
      </c>
      <c r="I4" s="14" t="s">
        <v>19</v>
      </c>
      <c r="J4" s="14"/>
      <c r="K4" s="14" t="s">
        <v>19</v>
      </c>
      <c r="L4" s="14" t="s">
        <v>19</v>
      </c>
      <c r="M4" s="14" t="s">
        <v>19</v>
      </c>
      <c r="N4" s="14"/>
      <c r="O4" s="14" t="s">
        <v>52</v>
      </c>
      <c r="P4" s="28">
        <v>25</v>
      </c>
      <c r="Q4" s="14"/>
      <c r="R4" s="14"/>
    </row>
    <row r="5" spans="2:18" s="15" customFormat="1" ht="18.75" customHeight="1">
      <c r="B5" s="16" t="s">
        <v>14</v>
      </c>
      <c r="C5" s="17" t="s">
        <v>157</v>
      </c>
      <c r="D5" s="17" t="s">
        <v>157</v>
      </c>
      <c r="E5" s="17" t="s">
        <v>157</v>
      </c>
      <c r="F5" s="17"/>
      <c r="G5" s="17" t="s">
        <v>157</v>
      </c>
      <c r="H5" s="17" t="s">
        <v>157</v>
      </c>
      <c r="I5" s="17" t="s">
        <v>157</v>
      </c>
      <c r="J5" s="17"/>
      <c r="K5" s="17" t="s">
        <v>157</v>
      </c>
      <c r="L5" s="17" t="s">
        <v>157</v>
      </c>
      <c r="M5" s="17" t="s">
        <v>157</v>
      </c>
      <c r="N5" s="17"/>
      <c r="O5" s="17" t="s">
        <v>53</v>
      </c>
      <c r="P5" s="29">
        <v>298</v>
      </c>
      <c r="Q5" s="17"/>
      <c r="R5" s="17"/>
    </row>
    <row r="6" spans="2:18" s="15" customFormat="1" ht="18.75" customHeight="1">
      <c r="B6" s="13" t="s">
        <v>15</v>
      </c>
      <c r="C6" s="14" t="s">
        <v>96</v>
      </c>
      <c r="D6" s="14" t="s">
        <v>208</v>
      </c>
      <c r="E6" s="14" t="s">
        <v>104</v>
      </c>
      <c r="F6" s="14"/>
      <c r="G6" s="14" t="s">
        <v>96</v>
      </c>
      <c r="H6" s="14" t="s">
        <v>81</v>
      </c>
      <c r="I6" s="14" t="s">
        <v>104</v>
      </c>
      <c r="J6" s="14"/>
      <c r="K6" s="14" t="s">
        <v>96</v>
      </c>
      <c r="L6" s="14" t="s">
        <v>81</v>
      </c>
      <c r="M6" s="14" t="s">
        <v>104</v>
      </c>
      <c r="N6" s="14"/>
      <c r="O6" s="14"/>
      <c r="P6" s="14"/>
      <c r="Q6" s="14"/>
      <c r="R6" s="14"/>
    </row>
    <row r="7" spans="2:18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/>
      <c r="G7" s="17" t="s">
        <v>50</v>
      </c>
      <c r="H7" s="17" t="s">
        <v>50</v>
      </c>
      <c r="I7" s="17" t="s">
        <v>50</v>
      </c>
      <c r="J7" s="17"/>
      <c r="K7" s="17" t="s">
        <v>51</v>
      </c>
      <c r="L7" s="17" t="s">
        <v>51</v>
      </c>
      <c r="M7" s="17" t="s">
        <v>51</v>
      </c>
      <c r="N7" s="17"/>
      <c r="O7" s="17"/>
      <c r="P7" s="17"/>
      <c r="Q7" s="17"/>
      <c r="R7" s="17"/>
    </row>
    <row r="8" spans="2:18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2:18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55</v>
      </c>
      <c r="P9" s="30" t="s">
        <v>55</v>
      </c>
      <c r="Q9" s="30" t="s">
        <v>55</v>
      </c>
      <c r="R9" s="30" t="s">
        <v>55</v>
      </c>
    </row>
    <row r="10" spans="2:18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4" t="s">
        <v>47</v>
      </c>
      <c r="H10" s="24" t="s">
        <v>47</v>
      </c>
      <c r="I10" s="24" t="s">
        <v>47</v>
      </c>
      <c r="J10" s="24" t="s">
        <v>47</v>
      </c>
      <c r="K10" s="26" t="s">
        <v>48</v>
      </c>
      <c r="L10" s="26" t="s">
        <v>48</v>
      </c>
      <c r="M10" s="26" t="s">
        <v>48</v>
      </c>
      <c r="N10" s="26" t="s">
        <v>48</v>
      </c>
      <c r="O10" s="5" t="s">
        <v>49</v>
      </c>
      <c r="P10" s="5" t="s">
        <v>49</v>
      </c>
      <c r="Q10" s="5" t="s">
        <v>49</v>
      </c>
      <c r="R10" s="5" t="s">
        <v>49</v>
      </c>
    </row>
    <row r="11" spans="2:18" ht="48">
      <c r="B11" s="4" t="s">
        <v>45</v>
      </c>
      <c r="C11" s="22" t="s">
        <v>95</v>
      </c>
      <c r="D11" s="22" t="s">
        <v>78</v>
      </c>
      <c r="E11" s="22" t="s">
        <v>30</v>
      </c>
      <c r="F11" s="22" t="s">
        <v>44</v>
      </c>
      <c r="G11" s="24" t="s">
        <v>95</v>
      </c>
      <c r="H11" s="24" t="s">
        <v>78</v>
      </c>
      <c r="I11" s="24" t="s">
        <v>30</v>
      </c>
      <c r="J11" s="24" t="s">
        <v>31</v>
      </c>
      <c r="K11" s="26" t="s">
        <v>89</v>
      </c>
      <c r="L11" s="26" t="s">
        <v>78</v>
      </c>
      <c r="M11" s="26" t="s">
        <v>30</v>
      </c>
      <c r="N11" s="26" t="s">
        <v>31</v>
      </c>
      <c r="O11" s="5" t="s">
        <v>95</v>
      </c>
      <c r="P11" s="5" t="s">
        <v>78</v>
      </c>
      <c r="Q11" s="5" t="s">
        <v>58</v>
      </c>
      <c r="R11" s="5" t="s">
        <v>57</v>
      </c>
    </row>
    <row r="12" spans="2:18" ht="18.75" customHeight="1">
      <c r="B12" s="11">
        <v>33238</v>
      </c>
      <c r="C12" s="31">
        <v>1.89207637840027E-3</v>
      </c>
      <c r="D12" s="31">
        <v>5.2656487937272227E-2</v>
      </c>
      <c r="E12" s="31" t="s">
        <v>211</v>
      </c>
      <c r="F12" s="31">
        <f>SUM(C12:D12)</f>
        <v>5.4548564315672496E-2</v>
      </c>
      <c r="G12" s="51">
        <v>1.5734415155876913E-8</v>
      </c>
      <c r="H12" s="35">
        <v>7.1099252688715387E-7</v>
      </c>
      <c r="I12" s="35" t="s">
        <v>211</v>
      </c>
      <c r="J12" s="35">
        <f t="shared" ref="J12:J40" si="0">SUM(G12:I12)</f>
        <v>7.2672694204303083E-7</v>
      </c>
      <c r="K12" s="35">
        <v>8.1662034286365982E-8</v>
      </c>
      <c r="L12" s="35">
        <v>2.3741773588228437E-6</v>
      </c>
      <c r="M12" s="35" t="s">
        <v>211</v>
      </c>
      <c r="N12" s="35">
        <f t="shared" ref="N12:N40" si="1">SUM(K12:M12)</f>
        <v>2.4558393931092096E-6</v>
      </c>
      <c r="O12" s="31">
        <f t="shared" ref="O12:O40" si="2">SUM(C12,G12*$P$4,K12*$P$5)</f>
        <v>1.9168050249965039E-3</v>
      </c>
      <c r="P12" s="31">
        <f t="shared" ref="P12:P40" si="3">SUM(D12,H12*$P$4,L12*$P$5)</f>
        <v>5.3381767603373612E-2</v>
      </c>
      <c r="Q12" s="31">
        <f t="shared" ref="Q12:Q40" si="4">SUM(I12*$P$4,M12*$P$5)</f>
        <v>0</v>
      </c>
      <c r="R12" s="31">
        <f t="shared" ref="R12:R40" si="5">SUM(O12:Q12)</f>
        <v>5.5298572628370117E-2</v>
      </c>
    </row>
    <row r="13" spans="2:18" ht="18.75" customHeight="1">
      <c r="B13" s="12">
        <v>33603</v>
      </c>
      <c r="C13" s="32">
        <v>1.6507817412818291E-3</v>
      </c>
      <c r="D13" s="32">
        <v>4.5823900578922411E-2</v>
      </c>
      <c r="E13" s="32" t="s">
        <v>211</v>
      </c>
      <c r="F13" s="32">
        <f t="shared" ref="F13:F40" si="6">SUM(C13:D13)</f>
        <v>4.7474682320204242E-2</v>
      </c>
      <c r="G13" s="52">
        <v>1.3727820687149267E-8</v>
      </c>
      <c r="H13" s="36">
        <v>6.187357368620117E-7</v>
      </c>
      <c r="I13" s="36" t="s">
        <v>211</v>
      </c>
      <c r="J13" s="36">
        <f t="shared" si="0"/>
        <v>6.3246355754916092E-7</v>
      </c>
      <c r="K13" s="36">
        <v>7.1247755479004942E-8</v>
      </c>
      <c r="L13" s="36">
        <v>2.0661094484126825E-6</v>
      </c>
      <c r="M13" s="36" t="s">
        <v>211</v>
      </c>
      <c r="N13" s="36">
        <f t="shared" si="1"/>
        <v>2.1373572038916876E-6</v>
      </c>
      <c r="O13" s="32">
        <f t="shared" si="2"/>
        <v>1.6723567679317512E-3</v>
      </c>
      <c r="P13" s="32">
        <f t="shared" si="3"/>
        <v>4.6455069587970937E-2</v>
      </c>
      <c r="Q13" s="32">
        <f t="shared" si="4"/>
        <v>0</v>
      </c>
      <c r="R13" s="32">
        <f t="shared" si="5"/>
        <v>4.812742635590269E-2</v>
      </c>
    </row>
    <row r="14" spans="2:18" ht="18.75" customHeight="1">
      <c r="B14" s="11">
        <v>33969</v>
      </c>
      <c r="C14" s="31">
        <v>1.6196064949550474E-3</v>
      </c>
      <c r="D14" s="31">
        <v>4.4949546627503334E-2</v>
      </c>
      <c r="E14" s="31" t="s">
        <v>211</v>
      </c>
      <c r="F14" s="31">
        <f t="shared" si="6"/>
        <v>4.6569153122458379E-2</v>
      </c>
      <c r="G14" s="51">
        <v>1.3468568854669309E-8</v>
      </c>
      <c r="H14" s="35">
        <v>6.0692980088592114E-7</v>
      </c>
      <c r="I14" s="35" t="s">
        <v>211</v>
      </c>
      <c r="J14" s="35">
        <f t="shared" si="0"/>
        <v>6.2039836974059048E-7</v>
      </c>
      <c r="K14" s="35">
        <v>6.9902231554343919E-8</v>
      </c>
      <c r="L14" s="35">
        <v>2.0266865503734248E-6</v>
      </c>
      <c r="M14" s="35" t="s">
        <v>211</v>
      </c>
      <c r="N14" s="35">
        <f t="shared" si="1"/>
        <v>2.0965887819277686E-6</v>
      </c>
      <c r="O14" s="31">
        <f t="shared" si="2"/>
        <v>1.6407740741796086E-3</v>
      </c>
      <c r="P14" s="31">
        <f t="shared" si="3"/>
        <v>4.5568672464536761E-2</v>
      </c>
      <c r="Q14" s="31">
        <f t="shared" si="4"/>
        <v>0</v>
      </c>
      <c r="R14" s="31">
        <f t="shared" si="5"/>
        <v>4.7209446538716372E-2</v>
      </c>
    </row>
    <row r="15" spans="2:18" ht="18.75" customHeight="1">
      <c r="B15" s="12">
        <v>34334</v>
      </c>
      <c r="C15" s="32">
        <v>1.5194025012445569E-3</v>
      </c>
      <c r="D15" s="32">
        <v>4.2593561917441992E-2</v>
      </c>
      <c r="E15" s="32" t="s">
        <v>211</v>
      </c>
      <c r="F15" s="32">
        <f t="shared" si="6"/>
        <v>4.4112964418686548E-2</v>
      </c>
      <c r="G15" s="52">
        <v>1.2635277315640228E-8</v>
      </c>
      <c r="H15" s="36">
        <v>5.7511819346710716E-7</v>
      </c>
      <c r="I15" s="36" t="s">
        <v>211</v>
      </c>
      <c r="J15" s="36">
        <f t="shared" si="0"/>
        <v>5.8775347078274737E-7</v>
      </c>
      <c r="K15" s="36">
        <v>6.5577426243400081E-8</v>
      </c>
      <c r="L15" s="36">
        <v>1.9204598388042106E-6</v>
      </c>
      <c r="M15" s="36" t="s">
        <v>211</v>
      </c>
      <c r="N15" s="36">
        <f t="shared" si="1"/>
        <v>1.9860372650476106E-6</v>
      </c>
      <c r="O15" s="32">
        <f t="shared" si="2"/>
        <v>1.5392604561979811E-3</v>
      </c>
      <c r="P15" s="32">
        <f t="shared" si="3"/>
        <v>4.3180236904242324E-2</v>
      </c>
      <c r="Q15" s="32">
        <f t="shared" si="4"/>
        <v>0</v>
      </c>
      <c r="R15" s="32">
        <f t="shared" si="5"/>
        <v>4.4719497360440306E-2</v>
      </c>
    </row>
    <row r="16" spans="2:18" ht="18.75" customHeight="1">
      <c r="B16" s="11">
        <v>34699</v>
      </c>
      <c r="C16" s="31">
        <v>1.4813246878453772E-3</v>
      </c>
      <c r="D16" s="31">
        <v>4.1550738047893256E-2</v>
      </c>
      <c r="E16" s="31" t="s">
        <v>211</v>
      </c>
      <c r="F16" s="31">
        <f t="shared" si="6"/>
        <v>4.3032062735738633E-2</v>
      </c>
      <c r="G16" s="51">
        <v>1.2318624071040627E-8</v>
      </c>
      <c r="H16" s="35">
        <v>5.6103749786522931E-7</v>
      </c>
      <c r="I16" s="35" t="s">
        <v>211</v>
      </c>
      <c r="J16" s="35">
        <f t="shared" si="0"/>
        <v>5.7335612193626994E-7</v>
      </c>
      <c r="K16" s="35">
        <v>6.3933987458977059E-8</v>
      </c>
      <c r="L16" s="35">
        <v>1.873440963879016E-6</v>
      </c>
      <c r="M16" s="35" t="s">
        <v>211</v>
      </c>
      <c r="N16" s="35">
        <f t="shared" si="1"/>
        <v>1.937374951337993E-6</v>
      </c>
      <c r="O16" s="31">
        <f t="shared" si="2"/>
        <v>1.5006849817099284E-3</v>
      </c>
      <c r="P16" s="31">
        <f t="shared" si="3"/>
        <v>4.2123049392575829E-2</v>
      </c>
      <c r="Q16" s="31">
        <f t="shared" si="4"/>
        <v>0</v>
      </c>
      <c r="R16" s="31">
        <f t="shared" si="5"/>
        <v>4.3623734374285759E-2</v>
      </c>
    </row>
    <row r="17" spans="2:18" ht="18.75" customHeight="1">
      <c r="B17" s="12">
        <v>35064</v>
      </c>
      <c r="C17" s="32">
        <v>1.4473668281838028E-3</v>
      </c>
      <c r="D17" s="32">
        <v>4.0629534873399362E-2</v>
      </c>
      <c r="E17" s="32" t="s">
        <v>211</v>
      </c>
      <c r="F17" s="32">
        <f t="shared" si="6"/>
        <v>4.2076901701583166E-2</v>
      </c>
      <c r="G17" s="52">
        <v>1.203623216138E-8</v>
      </c>
      <c r="H17" s="36">
        <v>5.4859898176840715E-7</v>
      </c>
      <c r="I17" s="36" t="s">
        <v>211</v>
      </c>
      <c r="J17" s="36">
        <f t="shared" si="0"/>
        <v>5.6063521392978714E-7</v>
      </c>
      <c r="K17" s="36">
        <v>6.246836591661644E-8</v>
      </c>
      <c r="L17" s="36">
        <v>1.8319057266188984E-6</v>
      </c>
      <c r="M17" s="36" t="s">
        <v>211</v>
      </c>
      <c r="N17" s="36">
        <f t="shared" si="1"/>
        <v>1.8943740925355148E-6</v>
      </c>
      <c r="O17" s="32">
        <f t="shared" si="2"/>
        <v>1.466283307030989E-3</v>
      </c>
      <c r="P17" s="32">
        <f t="shared" si="3"/>
        <v>4.1189157754476E-2</v>
      </c>
      <c r="Q17" s="32">
        <f t="shared" si="4"/>
        <v>0</v>
      </c>
      <c r="R17" s="32">
        <f t="shared" si="5"/>
        <v>4.2655441061506989E-2</v>
      </c>
    </row>
    <row r="18" spans="2:18" ht="18.75" customHeight="1">
      <c r="B18" s="11">
        <v>35430</v>
      </c>
      <c r="C18" s="31">
        <v>1.4313748992315501E-3</v>
      </c>
      <c r="D18" s="31">
        <v>4.0176207061852341E-2</v>
      </c>
      <c r="E18" s="31" t="s">
        <v>211</v>
      </c>
      <c r="F18" s="31">
        <f t="shared" si="6"/>
        <v>4.1607581961083891E-2</v>
      </c>
      <c r="G18" s="51">
        <v>1.1903244057860214E-8</v>
      </c>
      <c r="H18" s="35">
        <v>5.424779376413472E-7</v>
      </c>
      <c r="I18" s="35" t="s">
        <v>211</v>
      </c>
      <c r="J18" s="35">
        <f t="shared" si="0"/>
        <v>5.5438118169920745E-7</v>
      </c>
      <c r="K18" s="35">
        <v>6.1778154112636233E-8</v>
      </c>
      <c r="L18" s="35">
        <v>1.8114660682128574E-6</v>
      </c>
      <c r="M18" s="35" t="s">
        <v>211</v>
      </c>
      <c r="N18" s="35">
        <f t="shared" si="1"/>
        <v>1.8732442223254936E-6</v>
      </c>
      <c r="O18" s="31">
        <f t="shared" si="2"/>
        <v>1.4500823702585622E-3</v>
      </c>
      <c r="P18" s="31">
        <f t="shared" si="3"/>
        <v>4.0729585898620808E-2</v>
      </c>
      <c r="Q18" s="31">
        <f t="shared" si="4"/>
        <v>0</v>
      </c>
      <c r="R18" s="31">
        <f t="shared" si="5"/>
        <v>4.2179668268879374E-2</v>
      </c>
    </row>
    <row r="19" spans="2:18" ht="18.75" customHeight="1">
      <c r="B19" s="12">
        <v>35795</v>
      </c>
      <c r="C19" s="32">
        <v>1.3849432909869386E-3</v>
      </c>
      <c r="D19" s="32">
        <v>3.8459422430169254E-2</v>
      </c>
      <c r="E19" s="32" t="s">
        <v>211</v>
      </c>
      <c r="F19" s="32">
        <f t="shared" si="6"/>
        <v>3.984436572115619E-2</v>
      </c>
      <c r="G19" s="52">
        <v>1.1517121061549967E-8</v>
      </c>
      <c r="H19" s="36">
        <v>5.1929710862640293E-7</v>
      </c>
      <c r="I19" s="36" t="s">
        <v>211</v>
      </c>
      <c r="J19" s="36">
        <f t="shared" si="0"/>
        <v>5.3081422968795287E-7</v>
      </c>
      <c r="K19" s="36">
        <v>5.9774165464118541E-8</v>
      </c>
      <c r="L19" s="36">
        <v>1.7340596295728078E-6</v>
      </c>
      <c r="M19" s="36" t="s">
        <v>211</v>
      </c>
      <c r="N19" s="36">
        <f t="shared" si="1"/>
        <v>1.7938337950369264E-6</v>
      </c>
      <c r="O19" s="32">
        <f t="shared" si="2"/>
        <v>1.4030439203217846E-3</v>
      </c>
      <c r="P19" s="32">
        <f t="shared" si="3"/>
        <v>3.8989154627497614E-2</v>
      </c>
      <c r="Q19" s="32">
        <f t="shared" si="4"/>
        <v>0</v>
      </c>
      <c r="R19" s="32">
        <f t="shared" si="5"/>
        <v>4.0392198547819398E-2</v>
      </c>
    </row>
    <row r="20" spans="2:18" ht="18.75" customHeight="1">
      <c r="B20" s="11">
        <v>36160</v>
      </c>
      <c r="C20" s="31">
        <v>1.3793226903203019E-3</v>
      </c>
      <c r="D20" s="31">
        <v>3.8294664463831944E-2</v>
      </c>
      <c r="E20" s="31" t="s">
        <v>211</v>
      </c>
      <c r="F20" s="31">
        <f t="shared" si="6"/>
        <v>3.9673987154152247E-2</v>
      </c>
      <c r="G20" s="51">
        <v>1.1470380419721844E-8</v>
      </c>
      <c r="H20" s="35">
        <v>5.1707246950974736E-7</v>
      </c>
      <c r="I20" s="35" t="s">
        <v>211</v>
      </c>
      <c r="J20" s="35">
        <f t="shared" si="0"/>
        <v>5.2854284992946916E-7</v>
      </c>
      <c r="K20" s="35">
        <v>5.9531580286485858E-8</v>
      </c>
      <c r="L20" s="35">
        <v>1.7266310172842377E-6</v>
      </c>
      <c r="M20" s="35" t="s">
        <v>211</v>
      </c>
      <c r="N20" s="35">
        <f t="shared" si="1"/>
        <v>1.7861625975707235E-6</v>
      </c>
      <c r="O20" s="31">
        <f t="shared" si="2"/>
        <v>1.3973498607561677E-3</v>
      </c>
      <c r="P20" s="31">
        <f t="shared" si="3"/>
        <v>3.8822127318720388E-2</v>
      </c>
      <c r="Q20" s="31">
        <f t="shared" si="4"/>
        <v>0</v>
      </c>
      <c r="R20" s="31">
        <f t="shared" si="5"/>
        <v>4.0219477179476555E-2</v>
      </c>
    </row>
    <row r="21" spans="2:18" ht="18.75" customHeight="1">
      <c r="B21" s="12">
        <v>36525</v>
      </c>
      <c r="C21" s="32">
        <v>1.3910838363072916E-3</v>
      </c>
      <c r="D21" s="32">
        <v>3.8657783503094255E-2</v>
      </c>
      <c r="E21" s="32" t="s">
        <v>211</v>
      </c>
      <c r="F21" s="32">
        <f t="shared" si="6"/>
        <v>4.0048867339401543E-2</v>
      </c>
      <c r="G21" s="52">
        <v>1.1568185537834799E-8</v>
      </c>
      <c r="H21" s="36">
        <v>5.219754726039435E-7</v>
      </c>
      <c r="I21" s="36" t="s">
        <v>211</v>
      </c>
      <c r="J21" s="36">
        <f t="shared" si="0"/>
        <v>5.3354365814177831E-7</v>
      </c>
      <c r="K21" s="36">
        <v>6.0039191457895626E-8</v>
      </c>
      <c r="L21" s="36">
        <v>1.7430033397718501E-6</v>
      </c>
      <c r="M21" s="36" t="s">
        <v>211</v>
      </c>
      <c r="N21" s="36">
        <f t="shared" si="1"/>
        <v>1.8030425312297458E-6</v>
      </c>
      <c r="O21" s="32">
        <f t="shared" si="2"/>
        <v>1.4092647200001905E-3</v>
      </c>
      <c r="P21" s="32">
        <f t="shared" si="3"/>
        <v>3.9190247885161365E-2</v>
      </c>
      <c r="Q21" s="32">
        <f t="shared" si="4"/>
        <v>0</v>
      </c>
      <c r="R21" s="32">
        <f t="shared" si="5"/>
        <v>4.0599512605161557E-2</v>
      </c>
    </row>
    <row r="22" spans="2:18" ht="18.75" customHeight="1">
      <c r="B22" s="11">
        <v>36891</v>
      </c>
      <c r="C22" s="31">
        <v>1.412238092923351E-3</v>
      </c>
      <c r="D22" s="31">
        <v>3.9344490162079686E-2</v>
      </c>
      <c r="E22" s="31" t="s">
        <v>211</v>
      </c>
      <c r="F22" s="31">
        <f t="shared" si="6"/>
        <v>4.0756728255003039E-2</v>
      </c>
      <c r="G22" s="51">
        <v>1.1744103307175831E-8</v>
      </c>
      <c r="H22" s="35">
        <v>5.3124770707738402E-7</v>
      </c>
      <c r="I22" s="35" t="s">
        <v>211</v>
      </c>
      <c r="J22" s="35">
        <f t="shared" si="0"/>
        <v>5.4299181038455981E-7</v>
      </c>
      <c r="K22" s="35">
        <v>6.0952209372396413E-8</v>
      </c>
      <c r="L22" s="35">
        <v>1.7739655908786514E-6</v>
      </c>
      <c r="M22" s="35" t="s">
        <v>211</v>
      </c>
      <c r="N22" s="35">
        <f t="shared" si="1"/>
        <v>1.8349178002510478E-6</v>
      </c>
      <c r="O22" s="31">
        <f t="shared" si="2"/>
        <v>1.4306954538990046E-3</v>
      </c>
      <c r="P22" s="31">
        <f t="shared" si="3"/>
        <v>3.9886413100838458E-2</v>
      </c>
      <c r="Q22" s="31">
        <f t="shared" si="4"/>
        <v>0</v>
      </c>
      <c r="R22" s="31">
        <f t="shared" si="5"/>
        <v>4.1317108554737463E-2</v>
      </c>
    </row>
    <row r="23" spans="2:18" ht="18.75" customHeight="1">
      <c r="B23" s="12">
        <v>37256</v>
      </c>
      <c r="C23" s="32">
        <v>1.3886274197312633E-3</v>
      </c>
      <c r="D23" s="32">
        <v>3.9059388822024796E-2</v>
      </c>
      <c r="E23" s="32" t="s">
        <v>211</v>
      </c>
      <c r="F23" s="32">
        <f t="shared" si="6"/>
        <v>4.0448016241756056E-2</v>
      </c>
      <c r="G23" s="52">
        <v>1.1547758097037887E-8</v>
      </c>
      <c r="H23" s="36">
        <v>5.2739813544575504E-7</v>
      </c>
      <c r="I23" s="36" t="s">
        <v>211</v>
      </c>
      <c r="J23" s="36">
        <f t="shared" si="0"/>
        <v>5.3894589354279298E-7</v>
      </c>
      <c r="K23" s="36">
        <v>5.9933172495372118E-8</v>
      </c>
      <c r="L23" s="36">
        <v>1.7611109328290164E-6</v>
      </c>
      <c r="M23" s="36" t="s">
        <v>211</v>
      </c>
      <c r="N23" s="36">
        <f t="shared" si="1"/>
        <v>1.8210441053243884E-6</v>
      </c>
      <c r="O23" s="32">
        <f t="shared" si="2"/>
        <v>1.4067761990873102E-3</v>
      </c>
      <c r="P23" s="32">
        <f t="shared" si="3"/>
        <v>3.9597384833393992E-2</v>
      </c>
      <c r="Q23" s="32">
        <f t="shared" si="4"/>
        <v>0</v>
      </c>
      <c r="R23" s="32">
        <f t="shared" si="5"/>
        <v>4.10041610324813E-2</v>
      </c>
    </row>
    <row r="24" spans="2:18" ht="18.75" customHeight="1">
      <c r="B24" s="11">
        <v>37621</v>
      </c>
      <c r="C24" s="31">
        <v>1.3276411828237512E-3</v>
      </c>
      <c r="D24" s="31">
        <v>3.7295899443991448E-2</v>
      </c>
      <c r="E24" s="31" t="s">
        <v>211</v>
      </c>
      <c r="F24" s="31">
        <f t="shared" si="6"/>
        <v>3.8623540626815202E-2</v>
      </c>
      <c r="G24" s="51">
        <v>1.1040599516521822E-8</v>
      </c>
      <c r="H24" s="35">
        <v>5.0358667710238382E-7</v>
      </c>
      <c r="I24" s="35" t="s">
        <v>211</v>
      </c>
      <c r="J24" s="35">
        <f t="shared" si="0"/>
        <v>5.1462727661890565E-7</v>
      </c>
      <c r="K24" s="35">
        <v>5.7301005936880197E-8</v>
      </c>
      <c r="L24" s="35">
        <v>1.6815986691391367E-6</v>
      </c>
      <c r="M24" s="35" t="s">
        <v>211</v>
      </c>
      <c r="N24" s="35">
        <f t="shared" si="1"/>
        <v>1.7388996750760169E-6</v>
      </c>
      <c r="O24" s="31">
        <f t="shared" si="2"/>
        <v>1.3449928975808546E-3</v>
      </c>
      <c r="P24" s="31">
        <f t="shared" si="3"/>
        <v>3.780960551432247E-2</v>
      </c>
      <c r="Q24" s="31">
        <f t="shared" si="4"/>
        <v>0</v>
      </c>
      <c r="R24" s="31">
        <f t="shared" si="5"/>
        <v>3.9154598411903323E-2</v>
      </c>
    </row>
    <row r="25" spans="2:18" ht="18.75" customHeight="1">
      <c r="B25" s="12">
        <v>37986</v>
      </c>
      <c r="C25" s="32">
        <v>1.299184248103265E-3</v>
      </c>
      <c r="D25" s="32">
        <v>3.6458146450869235E-2</v>
      </c>
      <c r="E25" s="32" t="s">
        <v>211</v>
      </c>
      <c r="F25" s="32">
        <f t="shared" si="6"/>
        <v>3.7757330698972497E-2</v>
      </c>
      <c r="G25" s="52">
        <v>1.0803953031175184E-8</v>
      </c>
      <c r="H25" s="36">
        <v>4.922749443830123E-7</v>
      </c>
      <c r="I25" s="36" t="s">
        <v>211</v>
      </c>
      <c r="J25" s="36">
        <f t="shared" si="0"/>
        <v>5.0307889741418746E-7</v>
      </c>
      <c r="K25" s="36">
        <v>5.6072804366712074E-8</v>
      </c>
      <c r="L25" s="36">
        <v>1.6438260362410557E-6</v>
      </c>
      <c r="M25" s="36" t="s">
        <v>211</v>
      </c>
      <c r="N25" s="36">
        <f t="shared" si="1"/>
        <v>1.6998988406077678E-6</v>
      </c>
      <c r="O25" s="32">
        <f t="shared" si="2"/>
        <v>1.3161640426303245E-3</v>
      </c>
      <c r="P25" s="32">
        <f t="shared" si="3"/>
        <v>3.6960313483278648E-2</v>
      </c>
      <c r="Q25" s="32">
        <f t="shared" si="4"/>
        <v>0</v>
      </c>
      <c r="R25" s="32">
        <f t="shared" si="5"/>
        <v>3.8276477525908972E-2</v>
      </c>
    </row>
    <row r="26" spans="2:18" ht="18.75" customHeight="1">
      <c r="B26" s="11">
        <v>38352</v>
      </c>
      <c r="C26" s="31">
        <v>1.3184806792177599E-3</v>
      </c>
      <c r="D26" s="31">
        <v>3.7009875435294486E-2</v>
      </c>
      <c r="E26" s="31">
        <v>1.17528E-4</v>
      </c>
      <c r="F26" s="31">
        <f t="shared" si="6"/>
        <v>3.8328356114512248E-2</v>
      </c>
      <c r="G26" s="51">
        <v>1.0964421213986574E-8</v>
      </c>
      <c r="H26" s="35">
        <v>4.996373666760014E-7</v>
      </c>
      <c r="I26" s="35">
        <v>1.6592377875613227E-9</v>
      </c>
      <c r="J26" s="35">
        <f t="shared" si="0"/>
        <v>5.122610256775493E-7</v>
      </c>
      <c r="K26" s="35">
        <v>5.6905638515092856E-8</v>
      </c>
      <c r="L26" s="35">
        <v>1.6684109589414904E-6</v>
      </c>
      <c r="M26" s="35">
        <v>5.5405994284896822E-9</v>
      </c>
      <c r="N26" s="35">
        <f t="shared" si="1"/>
        <v>1.7308571968850727E-6</v>
      </c>
      <c r="O26" s="31">
        <f t="shared" si="2"/>
        <v>1.3357126700256072E-3</v>
      </c>
      <c r="P26" s="31">
        <f t="shared" si="3"/>
        <v>3.7519552835225949E-2</v>
      </c>
      <c r="Q26" s="31">
        <f t="shared" si="4"/>
        <v>1.6925795743789582E-6</v>
      </c>
      <c r="R26" s="31">
        <f t="shared" si="5"/>
        <v>3.8856958084825935E-2</v>
      </c>
    </row>
    <row r="27" spans="2:18" ht="18.75" customHeight="1">
      <c r="B27" s="12">
        <v>38717</v>
      </c>
      <c r="C27" s="32">
        <v>1.2833468578439353E-3</v>
      </c>
      <c r="D27" s="32">
        <v>3.6141633829715789E-2</v>
      </c>
      <c r="E27" s="32">
        <v>2.9028000000000002E-4</v>
      </c>
      <c r="F27" s="32">
        <f t="shared" si="6"/>
        <v>3.7424980687559721E-2</v>
      </c>
      <c r="G27" s="52">
        <v>1.0696954459842355E-8</v>
      </c>
      <c r="H27" s="36">
        <v>4.8778567064572987E-7</v>
      </c>
      <c r="I27" s="36">
        <v>4.0981174271092919E-9</v>
      </c>
      <c r="J27" s="36">
        <f t="shared" si="0"/>
        <v>5.0258074253268153E-7</v>
      </c>
      <c r="K27" s="36">
        <v>5.5517478927907309E-8</v>
      </c>
      <c r="L27" s="36">
        <v>1.6288352569268509E-6</v>
      </c>
      <c r="M27" s="36">
        <v>1.3684613046269696E-8</v>
      </c>
      <c r="N27" s="36">
        <f t="shared" si="1"/>
        <v>1.698037348901028E-6</v>
      </c>
      <c r="O27" s="32">
        <f t="shared" si="2"/>
        <v>1.3001584904259477E-3</v>
      </c>
      <c r="P27" s="32">
        <f t="shared" si="3"/>
        <v>3.6639221378046129E-2</v>
      </c>
      <c r="Q27" s="32">
        <f t="shared" si="4"/>
        <v>4.1804676234661019E-6</v>
      </c>
      <c r="R27" s="32">
        <f t="shared" si="5"/>
        <v>3.7943560336095541E-2</v>
      </c>
    </row>
    <row r="28" spans="2:18" ht="18.75" customHeight="1">
      <c r="B28" s="11">
        <v>39082</v>
      </c>
      <c r="C28" s="31">
        <v>1.2461987143797789E-3</v>
      </c>
      <c r="D28" s="31">
        <v>3.5092520003796118E-2</v>
      </c>
      <c r="E28" s="31">
        <v>3.7594800000000003E-4</v>
      </c>
      <c r="F28" s="31">
        <f t="shared" si="6"/>
        <v>3.63387187181759E-2</v>
      </c>
      <c r="G28" s="51">
        <v>1.0369139905376229E-8</v>
      </c>
      <c r="H28" s="35">
        <v>4.7355642499410022E-7</v>
      </c>
      <c r="I28" s="35">
        <v>5.3075618385244725E-9</v>
      </c>
      <c r="J28" s="35">
        <f t="shared" si="0"/>
        <v>4.8923312673800097E-7</v>
      </c>
      <c r="K28" s="35">
        <v>5.3816112647611606E-8</v>
      </c>
      <c r="L28" s="35">
        <v>1.5813203371749741E-6</v>
      </c>
      <c r="M28" s="35">
        <v>1.7723242750168801E-8</v>
      </c>
      <c r="N28" s="35">
        <f t="shared" si="1"/>
        <v>1.6528596925727546E-6</v>
      </c>
      <c r="O28" s="31">
        <f t="shared" si="2"/>
        <v>1.2624951444464017E-3</v>
      </c>
      <c r="P28" s="31">
        <f t="shared" si="3"/>
        <v>3.5575592374899115E-2</v>
      </c>
      <c r="Q28" s="31">
        <f t="shared" si="4"/>
        <v>5.4142153855134146E-6</v>
      </c>
      <c r="R28" s="31">
        <f t="shared" si="5"/>
        <v>3.6843501734731027E-2</v>
      </c>
    </row>
    <row r="29" spans="2:18" ht="18.75" customHeight="1">
      <c r="B29" s="12">
        <v>39447</v>
      </c>
      <c r="C29" s="32">
        <v>1.284518106125582E-3</v>
      </c>
      <c r="D29" s="32">
        <v>3.6043450319536999E-2</v>
      </c>
      <c r="E29" s="32">
        <v>5.9188800000000005E-4</v>
      </c>
      <c r="F29" s="32">
        <f t="shared" si="6"/>
        <v>3.7327968425662578E-2</v>
      </c>
      <c r="G29" s="52">
        <v>1.0673797375294956E-8</v>
      </c>
      <c r="H29" s="36">
        <v>4.8623596609705962E-7</v>
      </c>
      <c r="I29" s="36">
        <v>8.3561613879594323E-9</v>
      </c>
      <c r="J29" s="36">
        <f t="shared" si="0"/>
        <v>5.0526592486031401E-7</v>
      </c>
      <c r="K29" s="36">
        <v>5.5397293041520828E-8</v>
      </c>
      <c r="L29" s="36">
        <v>1.6236604156828423E-6</v>
      </c>
      <c r="M29" s="36">
        <v>2.7903259772393822E-8</v>
      </c>
      <c r="N29" s="36">
        <f t="shared" si="1"/>
        <v>1.7069609684967569E-6</v>
      </c>
      <c r="O29" s="32">
        <f t="shared" si="2"/>
        <v>1.3012933443863374E-3</v>
      </c>
      <c r="P29" s="32">
        <f t="shared" si="3"/>
        <v>3.6539457022562914E-2</v>
      </c>
      <c r="Q29" s="32">
        <f t="shared" si="4"/>
        <v>8.5240754468723452E-6</v>
      </c>
      <c r="R29" s="32">
        <f t="shared" si="5"/>
        <v>3.7849274442396129E-2</v>
      </c>
    </row>
    <row r="30" spans="2:18" ht="18.75" customHeight="1">
      <c r="B30" s="11">
        <v>39813</v>
      </c>
      <c r="C30" s="31">
        <v>1.2835344194457312E-3</v>
      </c>
      <c r="D30" s="31">
        <v>3.5882847948000472E-2</v>
      </c>
      <c r="E30" s="31">
        <v>6.5206800000000011E-4</v>
      </c>
      <c r="F30" s="31">
        <f t="shared" si="6"/>
        <v>3.7166382367446203E-2</v>
      </c>
      <c r="G30" s="51">
        <v>1.0628015262879397E-8</v>
      </c>
      <c r="H30" s="35">
        <v>4.8402274594712479E-7</v>
      </c>
      <c r="I30" s="35">
        <v>9.2057710984577016E-9</v>
      </c>
      <c r="J30" s="35">
        <f t="shared" si="0"/>
        <v>5.038565323084618E-7</v>
      </c>
      <c r="K30" s="35">
        <v>5.515968265710274E-8</v>
      </c>
      <c r="L30" s="35">
        <v>1.6162699341076404E-6</v>
      </c>
      <c r="M30" s="35">
        <v>3.0740313696620469E-8</v>
      </c>
      <c r="N30" s="35">
        <f t="shared" si="1"/>
        <v>1.7021699304613636E-6</v>
      </c>
      <c r="O30" s="31">
        <f t="shared" si="2"/>
        <v>1.3002377052591196E-3</v>
      </c>
      <c r="P30" s="31">
        <f t="shared" si="3"/>
        <v>3.637659695701323E-2</v>
      </c>
      <c r="Q30" s="31">
        <f t="shared" si="4"/>
        <v>9.3907577590543428E-6</v>
      </c>
      <c r="R30" s="31">
        <f t="shared" si="5"/>
        <v>3.7686225420031402E-2</v>
      </c>
    </row>
    <row r="31" spans="2:18" ht="18.75" customHeight="1">
      <c r="B31" s="12">
        <v>40178</v>
      </c>
      <c r="C31" s="32">
        <v>1.2566358637405405E-3</v>
      </c>
      <c r="D31" s="32">
        <v>3.5707120544984539E-2</v>
      </c>
      <c r="E31" s="32">
        <v>9.0340800000000008E-4</v>
      </c>
      <c r="F31" s="32">
        <f t="shared" si="6"/>
        <v>3.6963756408725082E-2</v>
      </c>
      <c r="G31" s="52">
        <v>1.0555098223087361E-8</v>
      </c>
      <c r="H31" s="36">
        <v>4.8146333830360536E-7</v>
      </c>
      <c r="I31" s="36">
        <v>1.275414106583282E-8</v>
      </c>
      <c r="J31" s="36">
        <f t="shared" si="0"/>
        <v>5.0477257759252545E-7</v>
      </c>
      <c r="K31" s="36">
        <v>5.4781241275928593E-8</v>
      </c>
      <c r="L31" s="36">
        <v>1.607723448104692E-6</v>
      </c>
      <c r="M31" s="36">
        <v>4.2589185968390568E-8</v>
      </c>
      <c r="N31" s="36">
        <f t="shared" si="1"/>
        <v>1.7050938753490111E-6</v>
      </c>
      <c r="O31" s="32">
        <f t="shared" si="2"/>
        <v>1.2732245510963444E-3</v>
      </c>
      <c r="P31" s="32">
        <f t="shared" si="3"/>
        <v>3.6198258715977323E-2</v>
      </c>
      <c r="Q31" s="32">
        <f t="shared" si="4"/>
        <v>1.3010430945226211E-5</v>
      </c>
      <c r="R31" s="32">
        <f t="shared" si="5"/>
        <v>3.7484493698018893E-2</v>
      </c>
    </row>
    <row r="32" spans="2:18" ht="18.75" customHeight="1">
      <c r="B32" s="11">
        <v>40543</v>
      </c>
      <c r="C32" s="31">
        <v>1.246239027418352E-3</v>
      </c>
      <c r="D32" s="31">
        <v>3.5063138932363583E-2</v>
      </c>
      <c r="E32" s="31">
        <v>8.3544000000000001E-4</v>
      </c>
      <c r="F32" s="31">
        <f t="shared" si="6"/>
        <v>3.6309377959781938E-2</v>
      </c>
      <c r="G32" s="51">
        <v>1.0369723227663705E-8</v>
      </c>
      <c r="H32" s="35">
        <v>4.7281847285293575E-7</v>
      </c>
      <c r="I32" s="35">
        <v>1.1794581863387719E-8</v>
      </c>
      <c r="J32" s="35">
        <f t="shared" si="0"/>
        <v>4.9498277794398721E-7</v>
      </c>
      <c r="K32" s="35">
        <v>5.3819140105840465E-8</v>
      </c>
      <c r="L32" s="35">
        <v>1.5788561350924031E-6</v>
      </c>
      <c r="M32" s="35">
        <v>3.9384983889264008E-8</v>
      </c>
      <c r="N32" s="35">
        <f t="shared" si="1"/>
        <v>1.6720602590875076E-6</v>
      </c>
      <c r="O32" s="31">
        <f t="shared" si="2"/>
        <v>1.2625363742505839E-3</v>
      </c>
      <c r="P32" s="31">
        <f t="shared" si="3"/>
        <v>3.5545458522442439E-2</v>
      </c>
      <c r="Q32" s="31">
        <f t="shared" si="4"/>
        <v>1.2031589745585368E-5</v>
      </c>
      <c r="R32" s="31">
        <f t="shared" si="5"/>
        <v>3.682002648643861E-2</v>
      </c>
    </row>
    <row r="33" spans="2:18" ht="18.75" customHeight="1">
      <c r="B33" s="12">
        <v>40908</v>
      </c>
      <c r="C33" s="32">
        <v>1.1656409423666711E-3</v>
      </c>
      <c r="D33" s="32">
        <v>3.2729087973669677E-2</v>
      </c>
      <c r="E33" s="32">
        <v>7.8800400000000003E-4</v>
      </c>
      <c r="F33" s="32">
        <f t="shared" si="6"/>
        <v>3.389472891603635E-2</v>
      </c>
      <c r="G33" s="52">
        <v>9.6812600334235058E-9</v>
      </c>
      <c r="H33" s="36">
        <v>4.4133825287136288E-7</v>
      </c>
      <c r="I33" s="36">
        <v>1.1124889503347908E-8</v>
      </c>
      <c r="J33" s="36">
        <f t="shared" si="0"/>
        <v>4.6214440240813426E-7</v>
      </c>
      <c r="K33" s="36">
        <v>5.0245997766835571E-8</v>
      </c>
      <c r="L33" s="36">
        <v>1.473736006955142E-6</v>
      </c>
      <c r="M33" s="36">
        <v>3.7148717854873597E-8</v>
      </c>
      <c r="N33" s="36">
        <f t="shared" si="1"/>
        <v>1.5611307225768511E-6</v>
      </c>
      <c r="O33" s="32">
        <f t="shared" si="2"/>
        <v>1.1808562812020236E-3</v>
      </c>
      <c r="P33" s="32">
        <f t="shared" si="3"/>
        <v>3.3179294760064093E-2</v>
      </c>
      <c r="Q33" s="32">
        <f t="shared" si="4"/>
        <v>1.1348440158336029E-5</v>
      </c>
      <c r="R33" s="32">
        <f t="shared" si="5"/>
        <v>3.4371499481424449E-2</v>
      </c>
    </row>
    <row r="34" spans="2:18" ht="18.75" customHeight="1">
      <c r="B34" s="11">
        <v>41274</v>
      </c>
      <c r="C34" s="31">
        <v>1.1400350762697286E-3</v>
      </c>
      <c r="D34" s="31">
        <v>3.19356391537454E-2</v>
      </c>
      <c r="E34" s="31">
        <v>7.6605600000000009E-4</v>
      </c>
      <c r="F34" s="31">
        <f t="shared" si="6"/>
        <v>3.3075674230015131E-2</v>
      </c>
      <c r="G34" s="51">
        <v>9.4508455656811467E-9</v>
      </c>
      <c r="H34" s="35">
        <v>4.306410351878421E-7</v>
      </c>
      <c r="I34" s="35">
        <v>1.0815031844225008E-8</v>
      </c>
      <c r="J34" s="35">
        <f t="shared" si="0"/>
        <v>4.5090691259774821E-7</v>
      </c>
      <c r="K34" s="35">
        <v>4.9050140534237858E-8</v>
      </c>
      <c r="L34" s="35">
        <v>1.4380153895559588E-6</v>
      </c>
      <c r="M34" s="35">
        <v>3.611402760015564E-8</v>
      </c>
      <c r="N34" s="35">
        <f t="shared" si="1"/>
        <v>1.5231795576903523E-6</v>
      </c>
      <c r="O34" s="31">
        <f t="shared" si="2"/>
        <v>1.1548882892880735E-3</v>
      </c>
      <c r="P34" s="31">
        <f t="shared" si="3"/>
        <v>3.2374933765712773E-2</v>
      </c>
      <c r="Q34" s="31">
        <f t="shared" si="4"/>
        <v>1.1032356020952005E-5</v>
      </c>
      <c r="R34" s="31">
        <f t="shared" si="5"/>
        <v>3.3540854411021795E-2</v>
      </c>
    </row>
    <row r="35" spans="2:18" ht="18.75" customHeight="1">
      <c r="B35" s="12">
        <v>41639</v>
      </c>
      <c r="C35" s="32">
        <v>1.1282520775037347E-3</v>
      </c>
      <c r="D35" s="32">
        <v>3.1771004404468166E-2</v>
      </c>
      <c r="E35" s="32">
        <v>6.8180400000000005E-4</v>
      </c>
      <c r="F35" s="32">
        <f t="shared" si="6"/>
        <v>3.2899256481971902E-2</v>
      </c>
      <c r="G35" s="52">
        <v>8.634948906012997E-9</v>
      </c>
      <c r="H35" s="36">
        <v>4.272003861981068E-7</v>
      </c>
      <c r="I35" s="36">
        <v>9.5968183238724389E-9</v>
      </c>
      <c r="J35" s="36">
        <f t="shared" si="0"/>
        <v>4.4543215342799226E-7</v>
      </c>
      <c r="K35" s="36">
        <v>4.9578866803200276E-8</v>
      </c>
      <c r="L35" s="36">
        <v>1.4288277734870404E-6</v>
      </c>
      <c r="M35" s="36">
        <v>3.209781873160454E-8</v>
      </c>
      <c r="N35" s="36">
        <f t="shared" si="1"/>
        <v>1.5105044590218451E-6</v>
      </c>
      <c r="O35" s="32">
        <f t="shared" si="2"/>
        <v>1.1432424535337386E-3</v>
      </c>
      <c r="P35" s="32">
        <f t="shared" si="3"/>
        <v>3.2207475090622252E-2</v>
      </c>
      <c r="Q35" s="32">
        <f t="shared" si="4"/>
        <v>9.8050704401149634E-6</v>
      </c>
      <c r="R35" s="32">
        <f t="shared" si="5"/>
        <v>3.3360522614596107E-2</v>
      </c>
    </row>
    <row r="36" spans="2:18" ht="18.75" customHeight="1">
      <c r="B36" s="11">
        <v>42004</v>
      </c>
      <c r="C36" s="31">
        <v>1.0875172682112888E-3</v>
      </c>
      <c r="D36" s="31">
        <v>3.4963362626800179E-2</v>
      </c>
      <c r="E36" s="31">
        <v>7.4307730795751081E-4</v>
      </c>
      <c r="F36" s="31">
        <f t="shared" si="6"/>
        <v>3.6050879895011469E-2</v>
      </c>
      <c r="G36" s="51">
        <v>8.0886890820078645E-9</v>
      </c>
      <c r="H36" s="35">
        <v>4.7542823358910677E-7</v>
      </c>
      <c r="I36" s="35">
        <v>1.0577130479611749E-8</v>
      </c>
      <c r="J36" s="35">
        <f t="shared" si="0"/>
        <v>4.9409405315072643E-7</v>
      </c>
      <c r="K36" s="35">
        <v>4.7859316311125584E-8</v>
      </c>
      <c r="L36" s="35">
        <v>1.5715516821215973E-6</v>
      </c>
      <c r="M36" s="35">
        <v>3.4963231089089289E-8</v>
      </c>
      <c r="N36" s="35">
        <f t="shared" si="1"/>
        <v>1.6543742295218121E-6</v>
      </c>
      <c r="O36" s="31">
        <f t="shared" si="2"/>
        <v>1.1019815616990544E-3</v>
      </c>
      <c r="P36" s="31">
        <f t="shared" si="3"/>
        <v>3.5443570733912147E-2</v>
      </c>
      <c r="Q36" s="31">
        <f t="shared" si="4"/>
        <v>1.0683471126538902E-5</v>
      </c>
      <c r="R36" s="31">
        <f t="shared" si="5"/>
        <v>3.6556235766737742E-2</v>
      </c>
    </row>
    <row r="37" spans="2:18" ht="18.75" customHeight="1">
      <c r="B37" s="12">
        <v>42369</v>
      </c>
      <c r="C37" s="32">
        <v>0</v>
      </c>
      <c r="D37" s="32">
        <v>4.1113703275500256E-2</v>
      </c>
      <c r="E37" s="32">
        <v>6.8700593046180068E-4</v>
      </c>
      <c r="F37" s="32">
        <f t="shared" si="6"/>
        <v>4.1113703275500256E-2</v>
      </c>
      <c r="G37" s="52" t="s">
        <v>211</v>
      </c>
      <c r="H37" s="36">
        <v>5.500673589325675E-7</v>
      </c>
      <c r="I37" s="36">
        <v>9.6192944852922717E-9</v>
      </c>
      <c r="J37" s="36">
        <f t="shared" si="0"/>
        <v>5.5968665341785976E-7</v>
      </c>
      <c r="K37" s="36" t="s">
        <v>211</v>
      </c>
      <c r="L37" s="36">
        <v>1.8502064838849508E-6</v>
      </c>
      <c r="M37" s="36">
        <v>3.2355457450927066E-8</v>
      </c>
      <c r="N37" s="36">
        <f t="shared" si="1"/>
        <v>1.8825619413358779E-6</v>
      </c>
      <c r="O37" s="32">
        <f t="shared" si="2"/>
        <v>0</v>
      </c>
      <c r="P37" s="32">
        <f t="shared" si="3"/>
        <v>4.1678816491671287E-2</v>
      </c>
      <c r="Q37" s="32">
        <f t="shared" si="4"/>
        <v>9.8824086825085734E-6</v>
      </c>
      <c r="R37" s="32">
        <f t="shared" si="5"/>
        <v>4.1688698900353795E-2</v>
      </c>
    </row>
    <row r="38" spans="2:18" ht="18.75" customHeight="1">
      <c r="B38" s="11">
        <v>42735</v>
      </c>
      <c r="C38" s="31">
        <v>0</v>
      </c>
      <c r="D38" s="31">
        <v>8.2740890036839182E-2</v>
      </c>
      <c r="E38" s="31">
        <v>6.0110200387759611E-4</v>
      </c>
      <c r="F38" s="31">
        <f t="shared" si="6"/>
        <v>8.2740890036839182E-2</v>
      </c>
      <c r="G38" s="51" t="s">
        <v>211</v>
      </c>
      <c r="H38" s="35">
        <v>1.1329356013470153E-6</v>
      </c>
      <c r="I38" s="35">
        <v>8.6091626735909471E-9</v>
      </c>
      <c r="J38" s="35">
        <f t="shared" si="0"/>
        <v>1.1415447640206062E-6</v>
      </c>
      <c r="K38" s="35" t="s">
        <v>211</v>
      </c>
      <c r="L38" s="35">
        <v>3.722968503730798E-6</v>
      </c>
      <c r="M38" s="35">
        <v>2.829078849597965E-8</v>
      </c>
      <c r="N38" s="35">
        <f t="shared" si="1"/>
        <v>3.7512592922267775E-6</v>
      </c>
      <c r="O38" s="31">
        <f t="shared" si="2"/>
        <v>0</v>
      </c>
      <c r="P38" s="31">
        <f t="shared" si="3"/>
        <v>8.3878658040984627E-2</v>
      </c>
      <c r="Q38" s="31">
        <f t="shared" si="4"/>
        <v>8.6458840386417084E-6</v>
      </c>
      <c r="R38" s="31">
        <f t="shared" si="5"/>
        <v>8.3887303925023263E-2</v>
      </c>
    </row>
    <row r="39" spans="2:18" ht="18.75" customHeight="1">
      <c r="B39" s="12">
        <v>43100</v>
      </c>
      <c r="C39" s="32">
        <v>0</v>
      </c>
      <c r="D39" s="32">
        <v>8.946214440712788E-2</v>
      </c>
      <c r="E39" s="32">
        <v>5.5347544405072327E-4</v>
      </c>
      <c r="F39" s="32">
        <f t="shared" si="6"/>
        <v>8.946214440712788E-2</v>
      </c>
      <c r="G39" s="52" t="s">
        <v>211</v>
      </c>
      <c r="H39" s="36">
        <v>1.2442307094837572E-6</v>
      </c>
      <c r="I39" s="36">
        <v>8.0512239318284085E-9</v>
      </c>
      <c r="J39" s="36">
        <f t="shared" si="0"/>
        <v>1.2522819334155856E-6</v>
      </c>
      <c r="K39" s="36" t="s">
        <v>211</v>
      </c>
      <c r="L39" s="36">
        <v>4.0236119043279558E-6</v>
      </c>
      <c r="M39" s="36">
        <v>2.603616854140812E-8</v>
      </c>
      <c r="N39" s="36">
        <f t="shared" si="1"/>
        <v>4.0496480728693642E-6</v>
      </c>
      <c r="O39" s="32">
        <f t="shared" si="2"/>
        <v>0</v>
      </c>
      <c r="P39" s="32">
        <f t="shared" si="3"/>
        <v>9.0692286522354712E-2</v>
      </c>
      <c r="Q39" s="32">
        <f t="shared" si="4"/>
        <v>7.9600588236353294E-6</v>
      </c>
      <c r="R39" s="32">
        <f t="shared" si="5"/>
        <v>9.0700246581178354E-2</v>
      </c>
    </row>
    <row r="40" spans="2:18" ht="18.75" customHeight="1">
      <c r="B40" s="11">
        <v>43465</v>
      </c>
      <c r="C40" s="31">
        <v>0</v>
      </c>
      <c r="D40" s="31">
        <v>0.18177192492555019</v>
      </c>
      <c r="E40" s="31">
        <v>5.5682061879455496E-4</v>
      </c>
      <c r="F40" s="31">
        <f t="shared" si="6"/>
        <v>0.18177192492555019</v>
      </c>
      <c r="G40" s="51" t="s">
        <v>211</v>
      </c>
      <c r="H40" s="35">
        <v>2.5980647957327966E-6</v>
      </c>
      <c r="I40" s="35">
        <v>8.3227297283378241E-9</v>
      </c>
      <c r="J40" s="35">
        <f t="shared" si="0"/>
        <v>2.6063875254611346E-6</v>
      </c>
      <c r="K40" s="35" t="s">
        <v>211</v>
      </c>
      <c r="L40" s="35">
        <v>8.1679892244044932E-6</v>
      </c>
      <c r="M40" s="35">
        <v>2.6165616365822854E-8</v>
      </c>
      <c r="N40" s="35">
        <f t="shared" si="1"/>
        <v>8.1941548407703154E-6</v>
      </c>
      <c r="O40" s="31">
        <f t="shared" si="2"/>
        <v>0</v>
      </c>
      <c r="P40" s="31">
        <f t="shared" si="3"/>
        <v>0.18427093733431604</v>
      </c>
      <c r="Q40" s="31">
        <f t="shared" si="4"/>
        <v>8.0054219202236569E-6</v>
      </c>
      <c r="R40" s="31">
        <f t="shared" si="5"/>
        <v>0.18427894275623627</v>
      </c>
    </row>
    <row r="41" spans="2:18" ht="14.25" customHeight="1">
      <c r="B41" s="9" t="s">
        <v>11</v>
      </c>
      <c r="J41" s="10" t="s">
        <v>12</v>
      </c>
      <c r="R41" s="10" t="s">
        <v>12</v>
      </c>
    </row>
    <row r="42" spans="2:18" ht="18.75" customHeight="1"/>
    <row r="43" spans="2:18" ht="18.75" customHeight="1"/>
    <row r="44" spans="2:18" ht="18.75" customHeight="1"/>
    <row r="45" spans="2:18" ht="18.75" customHeight="1"/>
    <row r="46" spans="2:18" ht="18.75" customHeight="1"/>
    <row r="47" spans="2:18" ht="18.75" customHeight="1"/>
    <row r="48" spans="2:1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92D050"/>
  </sheetPr>
  <dimension ref="B2:AP56"/>
  <sheetViews>
    <sheetView showGridLines="0" zoomScaleNormal="100" zoomScalePageLayoutView="150" workbookViewId="0">
      <selection activeCell="C45" sqref="C45"/>
    </sheetView>
  </sheetViews>
  <sheetFormatPr baseColWidth="10" defaultColWidth="11.44140625" defaultRowHeight="14.4"/>
  <cols>
    <col min="1" max="1" width="5.44140625" style="2" customWidth="1"/>
    <col min="2" max="16" width="16.6640625" style="2" customWidth="1"/>
    <col min="17" max="17" width="16.6640625" style="2" hidden="1" customWidth="1"/>
    <col min="18" max="20" width="16.6640625" style="2" customWidth="1"/>
    <col min="21" max="21" width="16.6640625" style="2" hidden="1" customWidth="1"/>
    <col min="22" max="22" width="16.6640625" style="2" customWidth="1"/>
    <col min="23" max="30" width="11.44140625" style="2"/>
    <col min="31" max="31" width="0" style="2" hidden="1" customWidth="1"/>
    <col min="32" max="42" width="11.44140625" style="2"/>
    <col min="43" max="43" width="12.44140625" style="2" bestFit="1" customWidth="1"/>
    <col min="44" max="16384" width="11.44140625" style="2"/>
  </cols>
  <sheetData>
    <row r="2" spans="2:42" ht="14.25" customHeight="1">
      <c r="B2" s="1"/>
    </row>
    <row r="3" spans="2:42" ht="22.5" customHeight="1">
      <c r="B3" s="3" t="s">
        <v>207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/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/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/>
      <c r="AG4" s="14" t="s">
        <v>52</v>
      </c>
      <c r="AH4" s="28">
        <v>25</v>
      </c>
      <c r="AI4" s="14"/>
      <c r="AJ4" s="14"/>
      <c r="AK4" s="14"/>
      <c r="AL4" s="14"/>
      <c r="AM4" s="14"/>
      <c r="AN4" s="14"/>
      <c r="AO4" s="14"/>
      <c r="AP4" s="14"/>
    </row>
    <row r="5" spans="2:42" s="15" customFormat="1" ht="18.75" customHeight="1">
      <c r="B5" s="16" t="s">
        <v>14</v>
      </c>
      <c r="C5" s="17" t="s">
        <v>160</v>
      </c>
      <c r="D5" s="17" t="s">
        <v>160</v>
      </c>
      <c r="E5" s="17" t="s">
        <v>160</v>
      </c>
      <c r="F5" s="17" t="s">
        <v>160</v>
      </c>
      <c r="G5" s="17" t="s">
        <v>160</v>
      </c>
      <c r="H5" s="17" t="s">
        <v>160</v>
      </c>
      <c r="I5" s="17" t="s">
        <v>160</v>
      </c>
      <c r="J5" s="17" t="s">
        <v>160</v>
      </c>
      <c r="K5" s="17" t="s">
        <v>34</v>
      </c>
      <c r="L5" s="17"/>
      <c r="M5" s="17" t="s">
        <v>160</v>
      </c>
      <c r="N5" s="17" t="s">
        <v>160</v>
      </c>
      <c r="O5" s="17" t="s">
        <v>160</v>
      </c>
      <c r="P5" s="17" t="s">
        <v>160</v>
      </c>
      <c r="Q5" s="17" t="s">
        <v>160</v>
      </c>
      <c r="R5" s="17" t="s">
        <v>160</v>
      </c>
      <c r="S5" s="17" t="s">
        <v>160</v>
      </c>
      <c r="T5" s="17" t="s">
        <v>160</v>
      </c>
      <c r="U5" s="17" t="s">
        <v>34</v>
      </c>
      <c r="V5" s="17"/>
      <c r="W5" s="17" t="s">
        <v>160</v>
      </c>
      <c r="X5" s="17" t="s">
        <v>160</v>
      </c>
      <c r="Y5" s="17" t="s">
        <v>160</v>
      </c>
      <c r="Z5" s="17" t="s">
        <v>160</v>
      </c>
      <c r="AA5" s="17" t="s">
        <v>160</v>
      </c>
      <c r="AB5" s="17" t="s">
        <v>160</v>
      </c>
      <c r="AC5" s="17" t="s">
        <v>160</v>
      </c>
      <c r="AD5" s="17" t="s">
        <v>160</v>
      </c>
      <c r="AE5" s="17" t="s">
        <v>34</v>
      </c>
      <c r="AF5" s="17"/>
      <c r="AG5" s="17" t="s">
        <v>53</v>
      </c>
      <c r="AH5" s="29">
        <v>298</v>
      </c>
      <c r="AI5" s="17"/>
      <c r="AJ5" s="17"/>
      <c r="AK5" s="17"/>
      <c r="AL5" s="17"/>
      <c r="AM5" s="17"/>
      <c r="AN5" s="17"/>
      <c r="AO5" s="17"/>
      <c r="AP5" s="17"/>
    </row>
    <row r="6" spans="2:42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/>
      <c r="M6" s="14" t="s">
        <v>36</v>
      </c>
      <c r="N6" s="14" t="s">
        <v>37</v>
      </c>
      <c r="O6" s="14" t="s">
        <v>38</v>
      </c>
      <c r="P6" s="14" t="s">
        <v>39</v>
      </c>
      <c r="Q6" s="14" t="s">
        <v>40</v>
      </c>
      <c r="R6" s="14" t="s">
        <v>73</v>
      </c>
      <c r="S6" s="14" t="s">
        <v>192</v>
      </c>
      <c r="T6" s="14" t="s">
        <v>41</v>
      </c>
      <c r="U6" s="14"/>
      <c r="V6" s="14"/>
      <c r="W6" s="14" t="s">
        <v>36</v>
      </c>
      <c r="X6" s="14" t="s">
        <v>37</v>
      </c>
      <c r="Y6" s="14" t="s">
        <v>38</v>
      </c>
      <c r="Z6" s="14" t="s">
        <v>39</v>
      </c>
      <c r="AA6" s="14" t="s">
        <v>40</v>
      </c>
      <c r="AB6" s="14" t="s">
        <v>73</v>
      </c>
      <c r="AC6" s="14" t="s">
        <v>192</v>
      </c>
      <c r="AD6" s="14" t="s">
        <v>41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 t="s">
        <v>32</v>
      </c>
      <c r="L7" s="17"/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/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2:42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 t="s">
        <v>55</v>
      </c>
      <c r="AP9" s="30" t="s">
        <v>55</v>
      </c>
    </row>
    <row r="10" spans="2:42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 t="s">
        <v>49</v>
      </c>
      <c r="AP10" s="5" t="s">
        <v>49</v>
      </c>
    </row>
    <row r="11" spans="2:42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33</v>
      </c>
      <c r="L11" s="22" t="s">
        <v>44</v>
      </c>
      <c r="M11" s="24" t="s">
        <v>23</v>
      </c>
      <c r="N11" s="60" t="s">
        <v>24</v>
      </c>
      <c r="O11" s="24" t="s">
        <v>25</v>
      </c>
      <c r="P11" s="24" t="s">
        <v>26</v>
      </c>
      <c r="Q11" s="24" t="s">
        <v>27</v>
      </c>
      <c r="R11" s="24" t="s">
        <v>28</v>
      </c>
      <c r="S11" s="24" t="s">
        <v>29</v>
      </c>
      <c r="T11" s="24" t="s">
        <v>30</v>
      </c>
      <c r="U11" s="24" t="s">
        <v>33</v>
      </c>
      <c r="V11" s="24" t="s">
        <v>31</v>
      </c>
      <c r="W11" s="26" t="s">
        <v>23</v>
      </c>
      <c r="X11" s="27" t="s">
        <v>24</v>
      </c>
      <c r="Y11" s="26" t="s">
        <v>25</v>
      </c>
      <c r="Z11" s="26" t="s">
        <v>26</v>
      </c>
      <c r="AA11" s="26" t="s">
        <v>27</v>
      </c>
      <c r="AB11" s="26" t="s">
        <v>28</v>
      </c>
      <c r="AC11" s="26" t="s">
        <v>29</v>
      </c>
      <c r="AD11" s="26" t="s">
        <v>30</v>
      </c>
      <c r="AE11" s="26" t="s">
        <v>33</v>
      </c>
      <c r="AF11" s="26" t="s">
        <v>31</v>
      </c>
      <c r="AG11" s="5" t="s">
        <v>23</v>
      </c>
      <c r="AH11" s="59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58</v>
      </c>
      <c r="AO11" s="5" t="s">
        <v>33</v>
      </c>
      <c r="AP11" s="5" t="s">
        <v>57</v>
      </c>
    </row>
    <row r="12" spans="2:42" ht="18.75" customHeight="1">
      <c r="B12" s="11">
        <v>33238</v>
      </c>
      <c r="C12" s="31">
        <v>244.42432683987897</v>
      </c>
      <c r="D12" s="31">
        <v>133.66539776519997</v>
      </c>
      <c r="E12" s="31">
        <v>17.294001367939995</v>
      </c>
      <c r="F12" s="31">
        <v>32.943597920000002</v>
      </c>
      <c r="G12" s="31">
        <v>16.105457217500003</v>
      </c>
      <c r="H12" s="31">
        <v>3.9433578448000004</v>
      </c>
      <c r="I12" s="31">
        <v>6.5295055319999999</v>
      </c>
      <c r="J12" s="31">
        <v>6.3628293405999994</v>
      </c>
      <c r="K12" s="31">
        <v>0.61811544520000006</v>
      </c>
      <c r="L12" s="31">
        <f>SUM(C12:I12,K12)</f>
        <v>455.52375993251889</v>
      </c>
      <c r="M12" s="33">
        <v>1.5540429900000004E-3</v>
      </c>
      <c r="N12" s="33">
        <v>1.4575446000000001E-3</v>
      </c>
      <c r="O12" s="33">
        <v>8.9686639999999999E-4</v>
      </c>
      <c r="P12" s="33">
        <v>4.7991918799999995E-3</v>
      </c>
      <c r="Q12" s="33">
        <v>0</v>
      </c>
      <c r="R12" s="33">
        <v>2.5544299999999999E-5</v>
      </c>
      <c r="S12" s="33">
        <v>8.9311600000000001E-4</v>
      </c>
      <c r="T12" s="33">
        <v>7.7303650000000001E-4</v>
      </c>
      <c r="U12" s="33" t="s">
        <v>212</v>
      </c>
      <c r="V12" s="33">
        <f>SUM(M12:U12)</f>
        <v>1.0399342669999997E-2</v>
      </c>
      <c r="W12" s="35">
        <v>7.8379434999999997E-3</v>
      </c>
      <c r="X12" s="35">
        <v>2.8578784999999992E-3</v>
      </c>
      <c r="Y12" s="35">
        <v>2.7267870000000007E-4</v>
      </c>
      <c r="Z12" s="35">
        <v>4.0549830000000006E-4</v>
      </c>
      <c r="AA12" s="35">
        <v>3.04325E-5</v>
      </c>
      <c r="AB12" s="35">
        <v>3.6283500000000013E-5</v>
      </c>
      <c r="AC12" s="35">
        <v>1.7315500000000003E-4</v>
      </c>
      <c r="AD12" s="35">
        <v>1.5066680000000001E-4</v>
      </c>
      <c r="AE12" s="35" t="s">
        <v>212</v>
      </c>
      <c r="AF12" s="35">
        <f>SUM(W12:AE12)</f>
        <v>1.1764536799999998E-2</v>
      </c>
      <c r="AG12" s="31">
        <f>SUM(C12,M12*$AH$4,W12*$AH$5)</f>
        <v>246.79888507762897</v>
      </c>
      <c r="AH12" s="31">
        <f t="shared" ref="AH12:AJ40" si="0">SUM(D12,N12*$AH$4,X12*$AH$5)</f>
        <v>134.55348417319999</v>
      </c>
      <c r="AI12" s="31">
        <f t="shared" si="0"/>
        <v>17.397681280539995</v>
      </c>
      <c r="AJ12" s="31">
        <f t="shared" si="0"/>
        <v>33.184416210400002</v>
      </c>
      <c r="AK12" s="31">
        <f>SUM(G12,AA12*$AH$5)</f>
        <v>16.114526102500005</v>
      </c>
      <c r="AL12" s="31">
        <f t="shared" ref="AL12:AM40" si="1">SUM(H12,R12*$AH$4,AB12*$AH$5)</f>
        <v>3.9548089353000004</v>
      </c>
      <c r="AM12" s="31">
        <f t="shared" si="1"/>
        <v>6.6034336219999998</v>
      </c>
      <c r="AN12" s="31">
        <f>SUM(T12*$AH$4,AD12*$AH$5)</f>
        <v>6.4224618900000002E-2</v>
      </c>
      <c r="AO12" s="31">
        <f>SUM(K12)</f>
        <v>0.61811544520000006</v>
      </c>
      <c r="AP12" s="31">
        <f>SUM(AG12:AO12)</f>
        <v>459.28957546566892</v>
      </c>
    </row>
    <row r="13" spans="2:42" ht="18.75" customHeight="1">
      <c r="B13" s="12">
        <v>33603</v>
      </c>
      <c r="C13" s="32">
        <v>216.61532611092102</v>
      </c>
      <c r="D13" s="32">
        <v>141.18890801820001</v>
      </c>
      <c r="E13" s="32">
        <v>19.984333079289996</v>
      </c>
      <c r="F13" s="32">
        <v>32.597710189299995</v>
      </c>
      <c r="G13" s="32">
        <v>15.675466780000001</v>
      </c>
      <c r="H13" s="32">
        <v>3.1866248739999992</v>
      </c>
      <c r="I13" s="32">
        <v>5.8620015859999999</v>
      </c>
      <c r="J13" s="32">
        <v>6.2310223268000007</v>
      </c>
      <c r="K13" s="32">
        <v>0.65180991479999995</v>
      </c>
      <c r="L13" s="32">
        <f t="shared" ref="L13:L40" si="2">SUM(C13:I13,K13)</f>
        <v>435.7621805525111</v>
      </c>
      <c r="M13" s="34">
        <v>1.3827304963000002E-3</v>
      </c>
      <c r="N13" s="34">
        <v>1.5211339999999999E-3</v>
      </c>
      <c r="O13" s="34">
        <v>1.0466942999999998E-3</v>
      </c>
      <c r="P13" s="34">
        <v>5.5044232900000002E-3</v>
      </c>
      <c r="Q13" s="34">
        <v>0</v>
      </c>
      <c r="R13" s="34">
        <v>2.3122899999999995E-5</v>
      </c>
      <c r="S13" s="34">
        <v>5.1053590000000009E-4</v>
      </c>
      <c r="T13" s="34">
        <v>5.6307690000000001E-4</v>
      </c>
      <c r="U13" s="34" t="s">
        <v>212</v>
      </c>
      <c r="V13" s="34">
        <f t="shared" ref="V13:V40" si="3">SUM(M13:U13)</f>
        <v>1.0551717786299999E-2</v>
      </c>
      <c r="W13" s="36">
        <v>7.135216562999998E-3</v>
      </c>
      <c r="X13" s="36">
        <v>2.7549905600000001E-3</v>
      </c>
      <c r="Y13" s="36">
        <v>3.0955800000000003E-4</v>
      </c>
      <c r="Z13" s="36">
        <v>4.1225309999999994E-4</v>
      </c>
      <c r="AA13" s="36">
        <v>2.9620000000000001E-5</v>
      </c>
      <c r="AB13" s="36">
        <v>3.2047299999999994E-5</v>
      </c>
      <c r="AC13" s="36">
        <v>1.3425460000000003E-4</v>
      </c>
      <c r="AD13" s="36">
        <v>1.3834700000000004E-4</v>
      </c>
      <c r="AE13" s="36" t="s">
        <v>212</v>
      </c>
      <c r="AF13" s="36">
        <f t="shared" ref="AF13:AF40" si="4">SUM(W13:AE13)</f>
        <v>1.0946287122999996E-2</v>
      </c>
      <c r="AG13" s="32">
        <f t="shared" ref="AG13:AG40" si="5">SUM(C13,M13*$AH$4,W13*$AH$5)</f>
        <v>218.77618890910253</v>
      </c>
      <c r="AH13" s="32">
        <f t="shared" si="0"/>
        <v>142.04792355507999</v>
      </c>
      <c r="AI13" s="32">
        <f t="shared" si="0"/>
        <v>20.102748720789997</v>
      </c>
      <c r="AJ13" s="32">
        <f t="shared" si="0"/>
        <v>32.858172195349994</v>
      </c>
      <c r="AK13" s="32">
        <f t="shared" ref="AK13:AK40" si="6">SUM(G13,AA13*$AH$5)</f>
        <v>15.684293540000001</v>
      </c>
      <c r="AL13" s="32">
        <f t="shared" si="1"/>
        <v>3.1967530418999992</v>
      </c>
      <c r="AM13" s="32">
        <f t="shared" si="1"/>
        <v>5.9147728542999998</v>
      </c>
      <c r="AN13" s="32">
        <f t="shared" ref="AN13:AN40" si="7">SUM(T13*$AH$4,AD13*$AH$5)</f>
        <v>5.5304328500000006E-2</v>
      </c>
      <c r="AO13" s="32">
        <f t="shared" ref="AO13:AO40" si="8">SUM(K13)</f>
        <v>0.65180991479999995</v>
      </c>
      <c r="AP13" s="32">
        <f t="shared" ref="AP13:AP40" si="9">SUM(AG13:AO13)</f>
        <v>439.28796705982251</v>
      </c>
    </row>
    <row r="14" spans="2:42" ht="18.75" customHeight="1">
      <c r="B14" s="11">
        <v>33969</v>
      </c>
      <c r="C14" s="31">
        <v>201.16377903101107</v>
      </c>
      <c r="D14" s="31">
        <v>134.42188492699995</v>
      </c>
      <c r="E14" s="31">
        <v>18.619087619720005</v>
      </c>
      <c r="F14" s="31">
        <v>32.026095125700003</v>
      </c>
      <c r="G14" s="31">
        <v>15.164505835499998</v>
      </c>
      <c r="H14" s="31">
        <v>3.0101264560000005</v>
      </c>
      <c r="I14" s="31">
        <v>5.8685763450000001</v>
      </c>
      <c r="J14" s="31">
        <v>6.2923131656000013</v>
      </c>
      <c r="K14" s="31">
        <v>0.62851471320000007</v>
      </c>
      <c r="L14" s="31">
        <f t="shared" si="2"/>
        <v>410.90257005313106</v>
      </c>
      <c r="M14" s="33">
        <v>1.2865366636999997E-3</v>
      </c>
      <c r="N14" s="33">
        <v>1.4485434E-3</v>
      </c>
      <c r="O14" s="33">
        <v>9.5968059999999996E-4</v>
      </c>
      <c r="P14" s="33">
        <v>6.1319373999999998E-3</v>
      </c>
      <c r="Q14" s="33">
        <v>0</v>
      </c>
      <c r="R14" s="33">
        <v>2.0289100000000002E-5</v>
      </c>
      <c r="S14" s="33">
        <v>4.2968400000000006E-4</v>
      </c>
      <c r="T14" s="33">
        <v>4.9252349999999998E-4</v>
      </c>
      <c r="U14" s="33" t="s">
        <v>212</v>
      </c>
      <c r="V14" s="33">
        <f t="shared" si="3"/>
        <v>1.0769194663699997E-2</v>
      </c>
      <c r="W14" s="35">
        <v>6.6835108010000008E-3</v>
      </c>
      <c r="X14" s="35">
        <v>2.5400257999999998E-3</v>
      </c>
      <c r="Y14" s="35">
        <v>2.838707E-4</v>
      </c>
      <c r="Z14" s="35">
        <v>3.9997429999999998E-4</v>
      </c>
      <c r="AA14" s="35">
        <v>2.8654500000000002E-5</v>
      </c>
      <c r="AB14" s="35">
        <v>2.9617500000000002E-5</v>
      </c>
      <c r="AC14" s="35">
        <v>1.3254860000000001E-4</v>
      </c>
      <c r="AD14" s="35">
        <v>1.4080540000000001E-4</v>
      </c>
      <c r="AE14" s="35" t="s">
        <v>212</v>
      </c>
      <c r="AF14" s="35">
        <f t="shared" si="4"/>
        <v>1.0239007600999999E-2</v>
      </c>
      <c r="AG14" s="31">
        <f t="shared" si="5"/>
        <v>203.18762866630158</v>
      </c>
      <c r="AH14" s="31">
        <f t="shared" si="0"/>
        <v>135.21502620039996</v>
      </c>
      <c r="AI14" s="31">
        <f t="shared" si="0"/>
        <v>18.727673103320008</v>
      </c>
      <c r="AJ14" s="31">
        <f t="shared" si="0"/>
        <v>32.298585902100008</v>
      </c>
      <c r="AK14" s="31">
        <f t="shared" si="6"/>
        <v>15.173044876499999</v>
      </c>
      <c r="AL14" s="31">
        <f t="shared" si="1"/>
        <v>3.0194596985000004</v>
      </c>
      <c r="AM14" s="31">
        <f t="shared" si="1"/>
        <v>5.9188179278000002</v>
      </c>
      <c r="AN14" s="31">
        <f t="shared" si="7"/>
        <v>5.4273096700000002E-2</v>
      </c>
      <c r="AO14" s="31">
        <f t="shared" si="8"/>
        <v>0.62851471320000007</v>
      </c>
      <c r="AP14" s="31">
        <f t="shared" si="9"/>
        <v>414.2230241848215</v>
      </c>
    </row>
    <row r="15" spans="2:42" ht="18.75" customHeight="1">
      <c r="B15" s="12">
        <v>34334</v>
      </c>
      <c r="C15" s="32">
        <v>186.72345471910003</v>
      </c>
      <c r="D15" s="32">
        <v>137.6226098338</v>
      </c>
      <c r="E15" s="32">
        <v>15.090454550460001</v>
      </c>
      <c r="F15" s="32">
        <v>33.117418155800003</v>
      </c>
      <c r="G15" s="32">
        <v>13.516679620400001</v>
      </c>
      <c r="H15" s="32">
        <v>2.9943697851999995</v>
      </c>
      <c r="I15" s="32">
        <v>5.5836930105000011</v>
      </c>
      <c r="J15" s="32">
        <v>6.0365129795000012</v>
      </c>
      <c r="K15" s="32">
        <v>0.66236136120000011</v>
      </c>
      <c r="L15" s="32">
        <f t="shared" si="2"/>
        <v>395.31104103645998</v>
      </c>
      <c r="M15" s="34">
        <v>1.1568254799999998E-3</v>
      </c>
      <c r="N15" s="34">
        <v>1.48194965E-3</v>
      </c>
      <c r="O15" s="34">
        <v>7.671583000000002E-4</v>
      </c>
      <c r="P15" s="34">
        <v>6.935798249999999E-3</v>
      </c>
      <c r="Q15" s="34">
        <v>0</v>
      </c>
      <c r="R15" s="34">
        <v>2.12556E-5</v>
      </c>
      <c r="S15" s="34">
        <v>4.077598E-4</v>
      </c>
      <c r="T15" s="34">
        <v>5.0011229999999992E-4</v>
      </c>
      <c r="U15" s="34" t="s">
        <v>212</v>
      </c>
      <c r="V15" s="34">
        <f t="shared" si="3"/>
        <v>1.127085938E-2</v>
      </c>
      <c r="W15" s="36">
        <v>6.1897678200000007E-3</v>
      </c>
      <c r="X15" s="36">
        <v>2.4334329200000004E-3</v>
      </c>
      <c r="Y15" s="36">
        <v>2.2619659999999992E-4</v>
      </c>
      <c r="Z15" s="36">
        <v>4.1392289999999998E-4</v>
      </c>
      <c r="AA15" s="36">
        <v>2.6460500000000005E-5</v>
      </c>
      <c r="AB15" s="36">
        <v>2.8811000000000002E-5</v>
      </c>
      <c r="AC15" s="36">
        <v>1.2183890000000002E-4</v>
      </c>
      <c r="AD15" s="36">
        <v>1.298619E-4</v>
      </c>
      <c r="AE15" s="36" t="s">
        <v>212</v>
      </c>
      <c r="AF15" s="36">
        <f t="shared" si="4"/>
        <v>9.5702925400000041E-3</v>
      </c>
      <c r="AG15" s="32">
        <f t="shared" si="5"/>
        <v>188.59692616646004</v>
      </c>
      <c r="AH15" s="32">
        <f t="shared" si="0"/>
        <v>138.38482158521001</v>
      </c>
      <c r="AI15" s="32">
        <f t="shared" si="0"/>
        <v>15.177040094760001</v>
      </c>
      <c r="AJ15" s="32">
        <f t="shared" si="0"/>
        <v>33.414162136250006</v>
      </c>
      <c r="AK15" s="32">
        <f t="shared" si="6"/>
        <v>13.524564849400001</v>
      </c>
      <c r="AL15" s="32">
        <f t="shared" si="1"/>
        <v>3.0034868531999996</v>
      </c>
      <c r="AM15" s="32">
        <f t="shared" si="1"/>
        <v>5.6301949977000012</v>
      </c>
      <c r="AN15" s="32">
        <f t="shared" si="7"/>
        <v>5.1201653700000002E-2</v>
      </c>
      <c r="AO15" s="32">
        <f t="shared" si="8"/>
        <v>0.66236136120000011</v>
      </c>
      <c r="AP15" s="32">
        <f t="shared" si="9"/>
        <v>398.44475969788004</v>
      </c>
    </row>
    <row r="16" spans="2:42" ht="18.75" customHeight="1">
      <c r="B16" s="11">
        <v>34699</v>
      </c>
      <c r="C16" s="31">
        <v>182.00418978537306</v>
      </c>
      <c r="D16" s="31">
        <v>135.96654995419999</v>
      </c>
      <c r="E16" s="31">
        <v>13.498064576949998</v>
      </c>
      <c r="F16" s="31">
        <v>36.355078885900006</v>
      </c>
      <c r="G16" s="31">
        <v>14.908646016600001</v>
      </c>
      <c r="H16" s="31">
        <v>2.9368123670000004</v>
      </c>
      <c r="I16" s="31">
        <v>5.4341986415000001</v>
      </c>
      <c r="J16" s="31">
        <v>5.9411679396999997</v>
      </c>
      <c r="K16" s="31">
        <v>0.61620770200000008</v>
      </c>
      <c r="L16" s="31">
        <f t="shared" si="2"/>
        <v>391.71974792952312</v>
      </c>
      <c r="M16" s="33">
        <v>1.1249751636999998E-3</v>
      </c>
      <c r="N16" s="33">
        <v>1.4783827000000003E-3</v>
      </c>
      <c r="O16" s="33">
        <v>6.9987770000000003E-4</v>
      </c>
      <c r="P16" s="33">
        <v>7.1266203199999989E-3</v>
      </c>
      <c r="Q16" s="33">
        <v>0</v>
      </c>
      <c r="R16" s="33">
        <v>1.6375199999999999E-5</v>
      </c>
      <c r="S16" s="33">
        <v>3.7377520000000003E-4</v>
      </c>
      <c r="T16" s="33">
        <v>4.5140069999999999E-4</v>
      </c>
      <c r="U16" s="33" t="s">
        <v>212</v>
      </c>
      <c r="V16" s="33">
        <f t="shared" si="3"/>
        <v>1.1271406983699999E-2</v>
      </c>
      <c r="W16" s="35">
        <v>6.0676112610000008E-3</v>
      </c>
      <c r="X16" s="35">
        <v>2.3099148200000008E-3</v>
      </c>
      <c r="Y16" s="35">
        <v>2.1226420000000005E-4</v>
      </c>
      <c r="Z16" s="35">
        <v>4.496918E-4</v>
      </c>
      <c r="AA16" s="35">
        <v>2.8987000000000006E-5</v>
      </c>
      <c r="AB16" s="35">
        <v>2.7291999999999999E-5</v>
      </c>
      <c r="AC16" s="35">
        <v>1.1747370000000003E-4</v>
      </c>
      <c r="AD16" s="35">
        <v>1.2609830000000002E-4</v>
      </c>
      <c r="AE16" s="35" t="s">
        <v>212</v>
      </c>
      <c r="AF16" s="35">
        <f t="shared" si="4"/>
        <v>9.3393330810000019E-3</v>
      </c>
      <c r="AG16" s="31">
        <f t="shared" si="5"/>
        <v>183.84046232024357</v>
      </c>
      <c r="AH16" s="31">
        <f t="shared" si="0"/>
        <v>136.69186413805997</v>
      </c>
      <c r="AI16" s="31">
        <f t="shared" si="0"/>
        <v>13.578816251049998</v>
      </c>
      <c r="AJ16" s="31">
        <f t="shared" si="0"/>
        <v>36.667252550300006</v>
      </c>
      <c r="AK16" s="31">
        <f t="shared" si="6"/>
        <v>14.9172841426</v>
      </c>
      <c r="AL16" s="31">
        <f t="shared" si="1"/>
        <v>2.9453547630000001</v>
      </c>
      <c r="AM16" s="31">
        <f t="shared" si="1"/>
        <v>5.4785501841000004</v>
      </c>
      <c r="AN16" s="31">
        <f t="shared" si="7"/>
        <v>4.8862310900000004E-2</v>
      </c>
      <c r="AO16" s="31">
        <f t="shared" si="8"/>
        <v>0.61620770200000008</v>
      </c>
      <c r="AP16" s="31">
        <f t="shared" si="9"/>
        <v>394.7846543622536</v>
      </c>
    </row>
    <row r="17" spans="2:42" ht="18.75" customHeight="1">
      <c r="B17" s="12">
        <v>35064</v>
      </c>
      <c r="C17" s="32">
        <v>172.79890023632856</v>
      </c>
      <c r="D17" s="32">
        <v>135.87012551830702</v>
      </c>
      <c r="E17" s="32">
        <v>12.814699110533514</v>
      </c>
      <c r="F17" s="32">
        <v>33.391347956167451</v>
      </c>
      <c r="G17" s="32">
        <v>17.594317800762635</v>
      </c>
      <c r="H17" s="32">
        <v>1.8025620684300634</v>
      </c>
      <c r="I17" s="32">
        <v>6.1514087901266468</v>
      </c>
      <c r="J17" s="32">
        <v>6.899497724154692</v>
      </c>
      <c r="K17" s="32">
        <v>0.68326559840000012</v>
      </c>
      <c r="L17" s="32">
        <f t="shared" si="2"/>
        <v>381.1066270790559</v>
      </c>
      <c r="M17" s="34">
        <v>1.0337615848489232E-3</v>
      </c>
      <c r="N17" s="34">
        <v>1.5245516685985E-3</v>
      </c>
      <c r="O17" s="34">
        <v>6.6469729038119501E-4</v>
      </c>
      <c r="P17" s="34">
        <v>9.8374325127400086E-3</v>
      </c>
      <c r="Q17" s="34" t="s">
        <v>211</v>
      </c>
      <c r="R17" s="34">
        <v>3.3053128199300002E-5</v>
      </c>
      <c r="S17" s="34">
        <v>2.7367387508332502E-4</v>
      </c>
      <c r="T17" s="34">
        <v>1.1326778381157501E-3</v>
      </c>
      <c r="U17" s="34" t="s">
        <v>212</v>
      </c>
      <c r="V17" s="34">
        <f t="shared" si="3"/>
        <v>1.4499847897967003E-2</v>
      </c>
      <c r="W17" s="36">
        <v>5.7611164064485113E-3</v>
      </c>
      <c r="X17" s="36">
        <v>2.246291874324E-3</v>
      </c>
      <c r="Y17" s="36">
        <v>2.0446522641093205E-4</v>
      </c>
      <c r="Z17" s="36">
        <v>6.0363075961949997E-4</v>
      </c>
      <c r="AA17" s="36">
        <v>3.4221721396500001E-5</v>
      </c>
      <c r="AB17" s="36">
        <v>2.1941549116699999E-5</v>
      </c>
      <c r="AC17" s="36">
        <v>1.4500021814999698E-4</v>
      </c>
      <c r="AD17" s="36">
        <v>1.1681514344967E-4</v>
      </c>
      <c r="AE17" s="36" t="s">
        <v>212</v>
      </c>
      <c r="AF17" s="36">
        <f t="shared" si="4"/>
        <v>9.1334828989158116E-3</v>
      </c>
      <c r="AG17" s="32">
        <f t="shared" si="5"/>
        <v>174.54155696507146</v>
      </c>
      <c r="AH17" s="32">
        <f t="shared" si="0"/>
        <v>136.57763428857052</v>
      </c>
      <c r="AI17" s="32">
        <f t="shared" si="0"/>
        <v>12.892247180263501</v>
      </c>
      <c r="AJ17" s="32">
        <f t="shared" si="0"/>
        <v>33.81716573535256</v>
      </c>
      <c r="AK17" s="32">
        <f t="shared" si="6"/>
        <v>17.604515873738791</v>
      </c>
      <c r="AL17" s="32">
        <f t="shared" si="1"/>
        <v>1.8099269782718226</v>
      </c>
      <c r="AM17" s="32">
        <f t="shared" si="1"/>
        <v>6.2014607020124286</v>
      </c>
      <c r="AN17" s="32">
        <f t="shared" si="7"/>
        <v>6.3127858700895406E-2</v>
      </c>
      <c r="AO17" s="32">
        <f t="shared" si="8"/>
        <v>0.68326559840000012</v>
      </c>
      <c r="AP17" s="32">
        <f t="shared" si="9"/>
        <v>384.19090118038201</v>
      </c>
    </row>
    <row r="18" spans="2:42" ht="18.75" customHeight="1">
      <c r="B18" s="11">
        <v>35430</v>
      </c>
      <c r="C18" s="31">
        <v>168.2988080100516</v>
      </c>
      <c r="D18" s="31">
        <v>140.81634645978215</v>
      </c>
      <c r="E18" s="31">
        <v>11.863193832314497</v>
      </c>
      <c r="F18" s="31">
        <v>37.118012292302708</v>
      </c>
      <c r="G18" s="31">
        <v>16.346589114047468</v>
      </c>
      <c r="H18" s="31">
        <v>1.6315511776749938</v>
      </c>
      <c r="I18" s="31">
        <v>6.3650511425449547</v>
      </c>
      <c r="J18" s="31">
        <v>7.2964780820371251</v>
      </c>
      <c r="K18" s="31">
        <v>0.86660924679999995</v>
      </c>
      <c r="L18" s="31">
        <f t="shared" si="2"/>
        <v>383.30616127551838</v>
      </c>
      <c r="M18" s="33">
        <v>1.0060958586793219E-3</v>
      </c>
      <c r="N18" s="33">
        <v>1.5492681966359999E-3</v>
      </c>
      <c r="O18" s="33">
        <v>6.1220393075396486E-4</v>
      </c>
      <c r="P18" s="33">
        <v>1.151980728368588E-2</v>
      </c>
      <c r="Q18" s="33" t="s">
        <v>211</v>
      </c>
      <c r="R18" s="33">
        <v>2.4397823428799999E-5</v>
      </c>
      <c r="S18" s="33">
        <v>2.3398013316667501E-4</v>
      </c>
      <c r="T18" s="33">
        <v>1.2153380517017504E-3</v>
      </c>
      <c r="U18" s="33" t="s">
        <v>212</v>
      </c>
      <c r="V18" s="33">
        <f t="shared" si="3"/>
        <v>1.6161091278052393E-2</v>
      </c>
      <c r="W18" s="35">
        <v>5.561711344653871E-3</v>
      </c>
      <c r="X18" s="35">
        <v>2.1460051557060001E-3</v>
      </c>
      <c r="Y18" s="35">
        <v>1.8607177868553351E-4</v>
      </c>
      <c r="Z18" s="35">
        <v>6.5232486947900011E-4</v>
      </c>
      <c r="AA18" s="35">
        <v>3.1555269949500001E-5</v>
      </c>
      <c r="AB18" s="35">
        <v>1.9411250380800004E-5</v>
      </c>
      <c r="AC18" s="35">
        <v>1.5036712050000301E-4</v>
      </c>
      <c r="AD18" s="35">
        <v>1.2290205810063003E-4</v>
      </c>
      <c r="AE18" s="35" t="s">
        <v>212</v>
      </c>
      <c r="AF18" s="35">
        <f t="shared" si="4"/>
        <v>8.8703488474553369E-3</v>
      </c>
      <c r="AG18" s="31">
        <f t="shared" si="5"/>
        <v>169.98135038722543</v>
      </c>
      <c r="AH18" s="31">
        <f t="shared" si="0"/>
        <v>141.49458770109845</v>
      </c>
      <c r="AI18" s="31">
        <f t="shared" si="0"/>
        <v>11.933948320631634</v>
      </c>
      <c r="AJ18" s="31">
        <f t="shared" si="0"/>
        <v>37.600400285499596</v>
      </c>
      <c r="AK18" s="31">
        <f t="shared" si="6"/>
        <v>16.355992584492419</v>
      </c>
      <c r="AL18" s="31">
        <f t="shared" si="1"/>
        <v>1.6379456758741922</v>
      </c>
      <c r="AM18" s="31">
        <f t="shared" si="1"/>
        <v>6.415710047783123</v>
      </c>
      <c r="AN18" s="31">
        <f t="shared" si="7"/>
        <v>6.7008264606531504E-2</v>
      </c>
      <c r="AO18" s="31">
        <f t="shared" si="8"/>
        <v>0.86660924679999995</v>
      </c>
      <c r="AP18" s="31">
        <f t="shared" si="9"/>
        <v>386.35355251401143</v>
      </c>
    </row>
    <row r="19" spans="2:42" ht="18.75" customHeight="1">
      <c r="B19" s="12">
        <v>35795</v>
      </c>
      <c r="C19" s="32">
        <v>162.52904053857239</v>
      </c>
      <c r="D19" s="32">
        <v>132.23826124119444</v>
      </c>
      <c r="E19" s="32">
        <v>11.150321559612927</v>
      </c>
      <c r="F19" s="32">
        <v>37.339015301922039</v>
      </c>
      <c r="G19" s="32">
        <v>17.978178146033859</v>
      </c>
      <c r="H19" s="32">
        <v>1.7716820572124989</v>
      </c>
      <c r="I19" s="32">
        <v>6.8350414640730452</v>
      </c>
      <c r="J19" s="32">
        <v>7.9629608216743692</v>
      </c>
      <c r="K19" s="32">
        <v>0.87776025479999997</v>
      </c>
      <c r="L19" s="32">
        <f t="shared" si="2"/>
        <v>370.71930056342126</v>
      </c>
      <c r="M19" s="34">
        <v>9.7749094345080697E-4</v>
      </c>
      <c r="N19" s="34">
        <v>1.4677257019175001E-3</v>
      </c>
      <c r="O19" s="34">
        <v>5.5893695241859354E-4</v>
      </c>
      <c r="P19" s="34">
        <v>1.1701997688366344E-2</v>
      </c>
      <c r="Q19" s="34" t="s">
        <v>211</v>
      </c>
      <c r="R19" s="34">
        <v>2.197689204455E-5</v>
      </c>
      <c r="S19" s="34">
        <v>2.5236169783332508E-4</v>
      </c>
      <c r="T19" s="34">
        <v>2.1834531531664987E-3</v>
      </c>
      <c r="U19" s="34" t="s">
        <v>212</v>
      </c>
      <c r="V19" s="34">
        <f t="shared" si="3"/>
        <v>1.7163943029197617E-2</v>
      </c>
      <c r="W19" s="36">
        <v>5.3449594246433906E-3</v>
      </c>
      <c r="X19" s="36">
        <v>2.1606554054520001E-3</v>
      </c>
      <c r="Y19" s="36">
        <v>1.7636884901773217E-4</v>
      </c>
      <c r="Z19" s="36">
        <v>6.7821197486329996E-4</v>
      </c>
      <c r="AA19" s="36">
        <v>3.4722633351E-5</v>
      </c>
      <c r="AB19" s="36">
        <v>2.0522950958910004E-5</v>
      </c>
      <c r="AC19" s="36">
        <v>1.60431844499997E-4</v>
      </c>
      <c r="AD19" s="36">
        <v>1.3565204649994002E-4</v>
      </c>
      <c r="AE19" s="36" t="s">
        <v>212</v>
      </c>
      <c r="AF19" s="36">
        <f t="shared" si="4"/>
        <v>8.7115251292862687E-3</v>
      </c>
      <c r="AG19" s="32">
        <f t="shared" si="5"/>
        <v>164.14627572070239</v>
      </c>
      <c r="AH19" s="32">
        <f t="shared" si="0"/>
        <v>132.91882969456705</v>
      </c>
      <c r="AI19" s="32">
        <f t="shared" si="0"/>
        <v>11.216852900430675</v>
      </c>
      <c r="AJ19" s="32">
        <f t="shared" si="0"/>
        <v>37.83367241264046</v>
      </c>
      <c r="AK19" s="32">
        <f t="shared" si="6"/>
        <v>17.988525490772457</v>
      </c>
      <c r="AL19" s="32">
        <f t="shared" si="1"/>
        <v>1.7783473188993679</v>
      </c>
      <c r="AM19" s="32">
        <f t="shared" si="1"/>
        <v>6.8891591961798779</v>
      </c>
      <c r="AN19" s="32">
        <f t="shared" si="7"/>
        <v>9.5010638686144594E-2</v>
      </c>
      <c r="AO19" s="32">
        <f t="shared" si="8"/>
        <v>0.87776025479999997</v>
      </c>
      <c r="AP19" s="32">
        <f t="shared" si="9"/>
        <v>373.74443362767846</v>
      </c>
    </row>
    <row r="20" spans="2:42" ht="18.75" customHeight="1">
      <c r="B20" s="11">
        <v>36160</v>
      </c>
      <c r="C20" s="31">
        <v>156.11170174517611</v>
      </c>
      <c r="D20" s="31">
        <v>139.15333467058196</v>
      </c>
      <c r="E20" s="31">
        <v>11.209509850229834</v>
      </c>
      <c r="F20" s="31">
        <v>38.463969725510822</v>
      </c>
      <c r="G20" s="31">
        <v>18.691251064663035</v>
      </c>
      <c r="H20" s="31">
        <v>1.8526514892675912</v>
      </c>
      <c r="I20" s="31">
        <v>7.708393160761446</v>
      </c>
      <c r="J20" s="31">
        <v>9.3685497116552998</v>
      </c>
      <c r="K20" s="31">
        <v>1.0054516604000001</v>
      </c>
      <c r="L20" s="31">
        <f t="shared" si="2"/>
        <v>374.19626336659081</v>
      </c>
      <c r="M20" s="33">
        <v>9.4671077203709519E-4</v>
      </c>
      <c r="N20" s="33">
        <v>1.5380180591900001E-3</v>
      </c>
      <c r="O20" s="33">
        <v>5.7273425870897436E-4</v>
      </c>
      <c r="P20" s="33">
        <v>1.2128874991164437E-2</v>
      </c>
      <c r="Q20" s="33" t="s">
        <v>211</v>
      </c>
      <c r="R20" s="33">
        <v>2.61203448123E-5</v>
      </c>
      <c r="S20" s="33">
        <v>2.3583517058332502E-4</v>
      </c>
      <c r="T20" s="33">
        <v>2.3886508334164994E-3</v>
      </c>
      <c r="U20" s="33" t="s">
        <v>212</v>
      </c>
      <c r="V20" s="33">
        <f t="shared" si="3"/>
        <v>1.783694442991263E-2</v>
      </c>
      <c r="W20" s="35">
        <v>5.1096678393832001E-3</v>
      </c>
      <c r="X20" s="35">
        <v>2.2024791000000003E-3</v>
      </c>
      <c r="Y20" s="35">
        <v>1.7439339750445097E-4</v>
      </c>
      <c r="Z20" s="35">
        <v>7.1202736552470009E-4</v>
      </c>
      <c r="AA20" s="35">
        <v>3.6126247981999999E-5</v>
      </c>
      <c r="AB20" s="35">
        <v>2.2176929132500002E-5</v>
      </c>
      <c r="AC20" s="35">
        <v>1.8898652084999699E-4</v>
      </c>
      <c r="AD20" s="35">
        <v>1.7878690314993999E-4</v>
      </c>
      <c r="AE20" s="35" t="s">
        <v>212</v>
      </c>
      <c r="AF20" s="35">
        <f t="shared" si="4"/>
        <v>8.6246443035267895E-3</v>
      </c>
      <c r="AG20" s="31">
        <f t="shared" si="5"/>
        <v>157.65805053061322</v>
      </c>
      <c r="AH20" s="31">
        <f t="shared" si="0"/>
        <v>139.8481238938617</v>
      </c>
      <c r="AI20" s="31">
        <f t="shared" si="0"/>
        <v>11.275797439153884</v>
      </c>
      <c r="AJ20" s="31">
        <f t="shared" si="0"/>
        <v>38.979375755216296</v>
      </c>
      <c r="AK20" s="31">
        <f t="shared" si="6"/>
        <v>18.70201668656167</v>
      </c>
      <c r="AL20" s="31">
        <f t="shared" si="1"/>
        <v>1.8599132227693838</v>
      </c>
      <c r="AM20" s="31">
        <f t="shared" si="1"/>
        <v>7.7706070232393287</v>
      </c>
      <c r="AN20" s="31">
        <f t="shared" si="7"/>
        <v>0.11299476797409461</v>
      </c>
      <c r="AO20" s="31">
        <f t="shared" si="8"/>
        <v>1.0054516604000001</v>
      </c>
      <c r="AP20" s="31">
        <f t="shared" si="9"/>
        <v>377.21233097978956</v>
      </c>
    </row>
    <row r="21" spans="2:42" ht="18.75" customHeight="1">
      <c r="B21" s="12">
        <v>36525</v>
      </c>
      <c r="C21" s="32">
        <v>152.94529591632937</v>
      </c>
      <c r="D21" s="32">
        <v>130.58464832268871</v>
      </c>
      <c r="E21" s="32">
        <v>11.075364320637737</v>
      </c>
      <c r="F21" s="32">
        <v>38.927635362241794</v>
      </c>
      <c r="G21" s="32">
        <v>18.325063070621578</v>
      </c>
      <c r="H21" s="32">
        <v>2.156993007859727</v>
      </c>
      <c r="I21" s="32">
        <v>8.8628465247558452</v>
      </c>
      <c r="J21" s="32">
        <v>10.640011512679903</v>
      </c>
      <c r="K21" s="32">
        <v>0.96593677400000011</v>
      </c>
      <c r="L21" s="32">
        <f t="shared" si="2"/>
        <v>363.84378329913477</v>
      </c>
      <c r="M21" s="34">
        <v>9.2756228722984196E-4</v>
      </c>
      <c r="N21" s="34">
        <v>1.4666265995920001E-3</v>
      </c>
      <c r="O21" s="34">
        <v>5.5935836039656039E-4</v>
      </c>
      <c r="P21" s="34">
        <v>1.2013895987148126E-2</v>
      </c>
      <c r="Q21" s="34" t="s">
        <v>211</v>
      </c>
      <c r="R21" s="34">
        <v>2.6955579980200004E-5</v>
      </c>
      <c r="S21" s="34">
        <v>2.4834216633332502E-4</v>
      </c>
      <c r="T21" s="34">
        <v>3.3273131496664998E-3</v>
      </c>
      <c r="U21" s="34" t="s">
        <v>212</v>
      </c>
      <c r="V21" s="34">
        <f t="shared" si="3"/>
        <v>1.8570054130346552E-2</v>
      </c>
      <c r="W21" s="36">
        <v>5.0292033234470308E-3</v>
      </c>
      <c r="X21" s="36">
        <v>2.0954333499479997E-3</v>
      </c>
      <c r="Y21" s="36">
        <v>1.6455951629186077E-4</v>
      </c>
      <c r="Z21" s="36">
        <v>7.3701696825050013E-4</v>
      </c>
      <c r="AA21" s="36">
        <v>3.5432522923499995E-5</v>
      </c>
      <c r="AB21" s="36">
        <v>2.3173835974200003E-5</v>
      </c>
      <c r="AC21" s="36">
        <v>2.0470981019999701E-4</v>
      </c>
      <c r="AD21" s="36">
        <v>1.9096211379994002E-4</v>
      </c>
      <c r="AE21" s="36" t="s">
        <v>212</v>
      </c>
      <c r="AF21" s="36">
        <f t="shared" si="4"/>
        <v>8.4804914408350262E-3</v>
      </c>
      <c r="AG21" s="32">
        <f t="shared" si="5"/>
        <v>154.46718756389734</v>
      </c>
      <c r="AH21" s="32">
        <f t="shared" si="0"/>
        <v>131.24575312596303</v>
      </c>
      <c r="AI21" s="32">
        <f t="shared" si="0"/>
        <v>11.138387015502627</v>
      </c>
      <c r="AJ21" s="32">
        <f t="shared" si="0"/>
        <v>39.447613818459153</v>
      </c>
      <c r="AK21" s="32">
        <f t="shared" si="6"/>
        <v>18.33562196245278</v>
      </c>
      <c r="AL21" s="32">
        <f t="shared" si="1"/>
        <v>2.1645727004795439</v>
      </c>
      <c r="AM21" s="32">
        <f t="shared" si="1"/>
        <v>8.9300586023537765</v>
      </c>
      <c r="AN21" s="32">
        <f t="shared" si="7"/>
        <v>0.14008953865404461</v>
      </c>
      <c r="AO21" s="32">
        <f t="shared" si="8"/>
        <v>0.96593677400000011</v>
      </c>
      <c r="AP21" s="32">
        <f t="shared" si="9"/>
        <v>366.83522110176227</v>
      </c>
    </row>
    <row r="22" spans="2:42" ht="18.75" customHeight="1">
      <c r="B22" s="11">
        <v>36891</v>
      </c>
      <c r="C22" s="31">
        <v>162.06963603971982</v>
      </c>
      <c r="D22" s="31">
        <v>129.26998599588001</v>
      </c>
      <c r="E22" s="31">
        <v>11.298726758191025</v>
      </c>
      <c r="F22" s="31">
        <v>39.266491461063175</v>
      </c>
      <c r="G22" s="31">
        <v>17.988448871114137</v>
      </c>
      <c r="H22" s="31">
        <v>1.5044891487971233</v>
      </c>
      <c r="I22" s="31">
        <v>9.3261511422839991</v>
      </c>
      <c r="J22" s="31">
        <v>11.304054597777885</v>
      </c>
      <c r="K22" s="31">
        <v>1.1353557776000001</v>
      </c>
      <c r="L22" s="31">
        <f t="shared" si="2"/>
        <v>371.85928519464937</v>
      </c>
      <c r="M22" s="33">
        <v>9.8188200514966011E-4</v>
      </c>
      <c r="N22" s="33">
        <v>1.42264962368E-3</v>
      </c>
      <c r="O22" s="33">
        <v>5.781433243904747E-4</v>
      </c>
      <c r="P22" s="33">
        <v>1.2100242206588627E-2</v>
      </c>
      <c r="Q22" s="33" t="s">
        <v>211</v>
      </c>
      <c r="R22" s="33">
        <v>1.9287892400699998E-5</v>
      </c>
      <c r="S22" s="33">
        <v>1.9600381800000002E-4</v>
      </c>
      <c r="T22" s="33">
        <v>2.6797689963324995E-3</v>
      </c>
      <c r="U22" s="33" t="s">
        <v>212</v>
      </c>
      <c r="V22" s="33">
        <f t="shared" si="3"/>
        <v>1.7977977866541959E-2</v>
      </c>
      <c r="W22" s="35">
        <v>5.3247352152207793E-3</v>
      </c>
      <c r="X22" s="35">
        <v>1.9298764435199999E-3</v>
      </c>
      <c r="Y22" s="35">
        <v>1.6705624764320649E-4</v>
      </c>
      <c r="Z22" s="35">
        <v>7.6276913696359991E-4</v>
      </c>
      <c r="AA22" s="35">
        <v>3.4770003118E-5</v>
      </c>
      <c r="AB22" s="35">
        <v>1.7317674744860002E-5</v>
      </c>
      <c r="AC22" s="35">
        <v>2.0626430400000001E-4</v>
      </c>
      <c r="AD22" s="35">
        <v>2.0778682099970003E-4</v>
      </c>
      <c r="AE22" s="35" t="s">
        <v>212</v>
      </c>
      <c r="AF22" s="35">
        <f t="shared" si="4"/>
        <v>8.650575846210146E-3</v>
      </c>
      <c r="AG22" s="31">
        <f t="shared" si="5"/>
        <v>163.68095418398437</v>
      </c>
      <c r="AH22" s="31">
        <f t="shared" si="0"/>
        <v>129.88065541664096</v>
      </c>
      <c r="AI22" s="31">
        <f t="shared" si="0"/>
        <v>11.362963103098464</v>
      </c>
      <c r="AJ22" s="31">
        <f t="shared" si="0"/>
        <v>39.796302719043041</v>
      </c>
      <c r="AK22" s="31">
        <f t="shared" si="6"/>
        <v>17.998810332043302</v>
      </c>
      <c r="AL22" s="31">
        <f t="shared" si="1"/>
        <v>1.5101320131811091</v>
      </c>
      <c r="AM22" s="31">
        <f t="shared" si="1"/>
        <v>9.3925180003259978</v>
      </c>
      <c r="AN22" s="31">
        <f t="shared" si="7"/>
        <v>0.12891469756622309</v>
      </c>
      <c r="AO22" s="31">
        <f t="shared" si="8"/>
        <v>1.1353557776000001</v>
      </c>
      <c r="AP22" s="31">
        <f t="shared" si="9"/>
        <v>374.88660624348358</v>
      </c>
    </row>
    <row r="23" spans="2:42" ht="18.75" customHeight="1">
      <c r="B23" s="12">
        <v>37256</v>
      </c>
      <c r="C23" s="32">
        <v>170.8361077116831</v>
      </c>
      <c r="D23" s="32">
        <v>128.37168128412341</v>
      </c>
      <c r="E23" s="32">
        <v>11.977337388905889</v>
      </c>
      <c r="F23" s="32">
        <v>40.485853679377257</v>
      </c>
      <c r="G23" s="32">
        <v>19.23949300405561</v>
      </c>
      <c r="H23" s="32">
        <v>1.4530167120474637</v>
      </c>
      <c r="I23" s="32">
        <v>9.0519845364437543</v>
      </c>
      <c r="J23" s="32">
        <v>10.35091240071608</v>
      </c>
      <c r="K23" s="32">
        <v>1.0688956916000001</v>
      </c>
      <c r="L23" s="32">
        <f t="shared" si="2"/>
        <v>382.48437000823645</v>
      </c>
      <c r="M23" s="34">
        <v>1.0297418905431753E-3</v>
      </c>
      <c r="N23" s="34">
        <v>1.4288871453740002E-3</v>
      </c>
      <c r="O23" s="34">
        <v>6.1701911225209467E-4</v>
      </c>
      <c r="P23" s="34">
        <v>1.2049828661715242E-2</v>
      </c>
      <c r="Q23" s="34" t="s">
        <v>211</v>
      </c>
      <c r="R23" s="34">
        <v>1.8578701337700003E-5</v>
      </c>
      <c r="S23" s="34">
        <v>1.8925873866667501E-4</v>
      </c>
      <c r="T23" s="34">
        <v>1.7249717906682501E-3</v>
      </c>
      <c r="U23" s="34" t="s">
        <v>212</v>
      </c>
      <c r="V23" s="34">
        <f t="shared" si="3"/>
        <v>1.705828604055714E-2</v>
      </c>
      <c r="W23" s="36">
        <v>5.6103100832111397E-3</v>
      </c>
      <c r="X23" s="36">
        <v>1.937568592146E-3</v>
      </c>
      <c r="Y23" s="36">
        <v>1.7732996460049336E-4</v>
      </c>
      <c r="Z23" s="36">
        <v>7.9149455810411263E-4</v>
      </c>
      <c r="AA23" s="36">
        <v>3.7167637424500009E-5</v>
      </c>
      <c r="AB23" s="36">
        <v>1.5206821161420001E-5</v>
      </c>
      <c r="AC23" s="36">
        <v>1.9695516120000301E-4</v>
      </c>
      <c r="AD23" s="36">
        <v>1.8318077880057003E-4</v>
      </c>
      <c r="AE23" s="36" t="s">
        <v>212</v>
      </c>
      <c r="AF23" s="36">
        <f t="shared" si="4"/>
        <v>8.9492135966482388E-3</v>
      </c>
      <c r="AG23" s="32">
        <f t="shared" si="5"/>
        <v>172.53372366374359</v>
      </c>
      <c r="AH23" s="32">
        <f t="shared" si="0"/>
        <v>128.98479890321727</v>
      </c>
      <c r="AI23" s="32">
        <f t="shared" si="0"/>
        <v>12.045607196163138</v>
      </c>
      <c r="AJ23" s="32">
        <f t="shared" si="0"/>
        <v>41.022964774235163</v>
      </c>
      <c r="AK23" s="32">
        <f t="shared" si="6"/>
        <v>19.25056896000811</v>
      </c>
      <c r="AL23" s="32">
        <f t="shared" si="1"/>
        <v>1.4580128122870093</v>
      </c>
      <c r="AM23" s="32">
        <f t="shared" si="1"/>
        <v>9.1154086429480223</v>
      </c>
      <c r="AN23" s="32">
        <f t="shared" si="7"/>
        <v>9.7712166849276125E-2</v>
      </c>
      <c r="AO23" s="32">
        <f t="shared" si="8"/>
        <v>1.0688956916000001</v>
      </c>
      <c r="AP23" s="32">
        <f t="shared" si="9"/>
        <v>385.57769281105158</v>
      </c>
    </row>
    <row r="24" spans="2:42" ht="18.75" customHeight="1">
      <c r="B24" s="11">
        <v>37621</v>
      </c>
      <c r="C24" s="31">
        <v>175.26379973259279</v>
      </c>
      <c r="D24" s="31">
        <v>125.69822082765859</v>
      </c>
      <c r="E24" s="31">
        <v>12.080482489794626</v>
      </c>
      <c r="F24" s="31">
        <v>41.663198798574257</v>
      </c>
      <c r="G24" s="31">
        <v>21.191165532400671</v>
      </c>
      <c r="H24" s="31">
        <v>1.4163169802558111</v>
      </c>
      <c r="I24" s="31">
        <v>8.6462852620371997</v>
      </c>
      <c r="J24" s="31">
        <v>11.078088797802522</v>
      </c>
      <c r="K24" s="31">
        <v>1.0938345352000001</v>
      </c>
      <c r="L24" s="31">
        <f t="shared" si="2"/>
        <v>387.05330415851398</v>
      </c>
      <c r="M24" s="33">
        <v>1.0448466944611998E-3</v>
      </c>
      <c r="N24" s="33">
        <v>1.3810610389706499E-3</v>
      </c>
      <c r="O24" s="33">
        <v>6.2009018789541928E-4</v>
      </c>
      <c r="P24" s="33">
        <v>1.2487365357390435E-2</v>
      </c>
      <c r="Q24" s="33" t="s">
        <v>211</v>
      </c>
      <c r="R24" s="33">
        <v>1.8858870460200005E-5</v>
      </c>
      <c r="S24" s="33">
        <v>1.7740266800000002E-4</v>
      </c>
      <c r="T24" s="33">
        <v>1.8771800336657501E-3</v>
      </c>
      <c r="U24" s="33" t="s">
        <v>212</v>
      </c>
      <c r="V24" s="33">
        <f t="shared" si="3"/>
        <v>1.7606804850843653E-2</v>
      </c>
      <c r="W24" s="35">
        <v>5.7298923297008511E-3</v>
      </c>
      <c r="X24" s="35">
        <v>1.8848774731560001E-3</v>
      </c>
      <c r="Y24" s="35">
        <v>1.7424029953233463E-4</v>
      </c>
      <c r="Z24" s="35">
        <v>8.2605025678435761E-4</v>
      </c>
      <c r="AA24" s="35">
        <v>4.0971422762E-5</v>
      </c>
      <c r="AB24" s="35">
        <v>1.5329989948200002E-5</v>
      </c>
      <c r="AC24" s="35">
        <v>1.702528908E-4</v>
      </c>
      <c r="AD24" s="35">
        <v>1.8503014019966997E-4</v>
      </c>
      <c r="AE24" s="35" t="s">
        <v>212</v>
      </c>
      <c r="AF24" s="35">
        <f t="shared" si="4"/>
        <v>9.0266448028834129E-3</v>
      </c>
      <c r="AG24" s="31">
        <f t="shared" si="5"/>
        <v>176.99742881420516</v>
      </c>
      <c r="AH24" s="31">
        <f t="shared" si="0"/>
        <v>126.29444084063334</v>
      </c>
      <c r="AI24" s="31">
        <f t="shared" si="0"/>
        <v>12.147908353752646</v>
      </c>
      <c r="AJ24" s="31">
        <f t="shared" si="0"/>
        <v>42.221545909030759</v>
      </c>
      <c r="AK24" s="31">
        <f t="shared" si="6"/>
        <v>21.203375016383745</v>
      </c>
      <c r="AL24" s="31">
        <f t="shared" si="1"/>
        <v>1.4213567890218797</v>
      </c>
      <c r="AM24" s="31">
        <f t="shared" si="1"/>
        <v>8.7014556901955995</v>
      </c>
      <c r="AN24" s="31">
        <f t="shared" si="7"/>
        <v>0.1020684826211454</v>
      </c>
      <c r="AO24" s="31">
        <f t="shared" si="8"/>
        <v>1.0938345352000001</v>
      </c>
      <c r="AP24" s="31">
        <f t="shared" si="9"/>
        <v>390.18341443104424</v>
      </c>
    </row>
    <row r="25" spans="2:42" ht="18.75" customHeight="1">
      <c r="B25" s="12">
        <v>37986</v>
      </c>
      <c r="C25" s="32">
        <v>172.46640770428047</v>
      </c>
      <c r="D25" s="32">
        <v>133.12290070962098</v>
      </c>
      <c r="E25" s="32">
        <v>10.843569592081476</v>
      </c>
      <c r="F25" s="32">
        <v>42.062665024794811</v>
      </c>
      <c r="G25" s="32">
        <v>18.464942357090312</v>
      </c>
      <c r="H25" s="32">
        <v>2.6723566739674096</v>
      </c>
      <c r="I25" s="32">
        <v>10.394246677130003</v>
      </c>
      <c r="J25" s="32">
        <v>17.500616056558002</v>
      </c>
      <c r="K25" s="32">
        <v>1.1564468168000002</v>
      </c>
      <c r="L25" s="32">
        <f t="shared" si="2"/>
        <v>391.18353555576539</v>
      </c>
      <c r="M25" s="34">
        <v>1.01700268279881E-3</v>
      </c>
      <c r="N25" s="34">
        <v>1.4612489776625003E-3</v>
      </c>
      <c r="O25" s="34">
        <v>5.6093248006397576E-4</v>
      </c>
      <c r="P25" s="34">
        <v>1.9785750417934546E-2</v>
      </c>
      <c r="Q25" s="34" t="s">
        <v>211</v>
      </c>
      <c r="R25" s="34">
        <v>2.3170850787099998E-5</v>
      </c>
      <c r="S25" s="34">
        <v>2.2126561000000001E-4</v>
      </c>
      <c r="T25" s="34">
        <v>1.0661395763260001E-2</v>
      </c>
      <c r="U25" s="34" t="s">
        <v>212</v>
      </c>
      <c r="V25" s="34">
        <f t="shared" si="3"/>
        <v>3.373076678250693E-2</v>
      </c>
      <c r="W25" s="36">
        <v>5.6334194425988497E-3</v>
      </c>
      <c r="X25" s="36">
        <v>1.9896969721360002E-3</v>
      </c>
      <c r="Y25" s="36">
        <v>1.6147954068404562E-4</v>
      </c>
      <c r="Z25" s="36">
        <v>9.1088386618607623E-4</v>
      </c>
      <c r="AA25" s="36">
        <v>3.5686330299500001E-5</v>
      </c>
      <c r="AB25" s="36">
        <v>2.1536764735340003E-5</v>
      </c>
      <c r="AC25" s="36">
        <v>2.4143023200000005E-4</v>
      </c>
      <c r="AD25" s="36">
        <v>3.2567278300000001E-4</v>
      </c>
      <c r="AE25" s="36" t="s">
        <v>212</v>
      </c>
      <c r="AF25" s="36">
        <f t="shared" si="4"/>
        <v>9.3198059316398109E-3</v>
      </c>
      <c r="AG25" s="32">
        <f t="shared" si="5"/>
        <v>174.17059176524489</v>
      </c>
      <c r="AH25" s="32">
        <f t="shared" si="0"/>
        <v>133.75236163175907</v>
      </c>
      <c r="AI25" s="32">
        <f t="shared" si="0"/>
        <v>10.90571380720692</v>
      </c>
      <c r="AJ25" s="32">
        <f t="shared" si="0"/>
        <v>42.828752177366624</v>
      </c>
      <c r="AK25" s="32">
        <f t="shared" si="6"/>
        <v>18.475576883519562</v>
      </c>
      <c r="AL25" s="32">
        <f t="shared" si="1"/>
        <v>2.6793539011282186</v>
      </c>
      <c r="AM25" s="32">
        <f t="shared" si="1"/>
        <v>10.471724526516002</v>
      </c>
      <c r="AN25" s="32">
        <f t="shared" si="7"/>
        <v>0.36358538341550001</v>
      </c>
      <c r="AO25" s="32">
        <f t="shared" si="8"/>
        <v>1.1564468168000002</v>
      </c>
      <c r="AP25" s="32">
        <f t="shared" si="9"/>
        <v>394.80410689295678</v>
      </c>
    </row>
    <row r="26" spans="2:42" ht="18.75" customHeight="1">
      <c r="B26" s="11">
        <v>38352</v>
      </c>
      <c r="C26" s="31">
        <v>170.6264804402399</v>
      </c>
      <c r="D26" s="31">
        <v>127.9209001983189</v>
      </c>
      <c r="E26" s="31">
        <v>11.2972943100253</v>
      </c>
      <c r="F26" s="31">
        <v>43.623987212644018</v>
      </c>
      <c r="G26" s="31">
        <v>17.772522892089953</v>
      </c>
      <c r="H26" s="31">
        <v>2.8541251594758617</v>
      </c>
      <c r="I26" s="31">
        <v>9.3637369159799988</v>
      </c>
      <c r="J26" s="31">
        <v>20.390866072310004</v>
      </c>
      <c r="K26" s="31">
        <v>1.1616812592000001</v>
      </c>
      <c r="L26" s="31">
        <f t="shared" si="2"/>
        <v>384.62072838797394</v>
      </c>
      <c r="M26" s="33">
        <v>9.9817631320904001E-4</v>
      </c>
      <c r="N26" s="33">
        <v>1.3924990202911502E-3</v>
      </c>
      <c r="O26" s="33">
        <v>5.8304925718050127E-4</v>
      </c>
      <c r="P26" s="33">
        <v>2.0458426084736456E-2</v>
      </c>
      <c r="Q26" s="33" t="s">
        <v>211</v>
      </c>
      <c r="R26" s="33">
        <v>2.4029205001350002E-5</v>
      </c>
      <c r="S26" s="33">
        <v>1.9438637400000006E-4</v>
      </c>
      <c r="T26" s="33">
        <v>1.0654655893530001E-2</v>
      </c>
      <c r="U26" s="33" t="s">
        <v>212</v>
      </c>
      <c r="V26" s="33">
        <f t="shared" si="3"/>
        <v>3.4305222147948497E-2</v>
      </c>
      <c r="W26" s="35">
        <v>5.574076185979179E-3</v>
      </c>
      <c r="X26" s="35">
        <v>1.8215074326780004E-3</v>
      </c>
      <c r="Y26" s="35">
        <v>1.6353040993153466E-4</v>
      </c>
      <c r="Z26" s="35">
        <v>9.7494051844625011E-4</v>
      </c>
      <c r="AA26" s="35">
        <v>3.4355121786000005E-5</v>
      </c>
      <c r="AB26" s="35">
        <v>2.2985042042590002E-5</v>
      </c>
      <c r="AC26" s="35">
        <v>2.1527239609259399E-4</v>
      </c>
      <c r="AD26" s="35">
        <v>4.2820784557103398E-4</v>
      </c>
      <c r="AE26" s="35" t="s">
        <v>212</v>
      </c>
      <c r="AF26" s="35">
        <f t="shared" si="4"/>
        <v>9.2348749525271792E-3</v>
      </c>
      <c r="AG26" s="31">
        <f t="shared" si="5"/>
        <v>172.31250955149193</v>
      </c>
      <c r="AH26" s="31">
        <f t="shared" si="0"/>
        <v>128.49852188876423</v>
      </c>
      <c r="AI26" s="31">
        <f t="shared" si="0"/>
        <v>11.36060260361441</v>
      </c>
      <c r="AJ26" s="31">
        <f t="shared" si="0"/>
        <v>44.425980139259408</v>
      </c>
      <c r="AK26" s="31">
        <f t="shared" si="6"/>
        <v>17.782760718382182</v>
      </c>
      <c r="AL26" s="31">
        <f t="shared" si="1"/>
        <v>2.861575432129587</v>
      </c>
      <c r="AM26" s="31">
        <f t="shared" si="1"/>
        <v>9.4327477493655927</v>
      </c>
      <c r="AN26" s="31">
        <f t="shared" si="7"/>
        <v>0.39397233531841813</v>
      </c>
      <c r="AO26" s="31">
        <f t="shared" si="8"/>
        <v>1.1616812592000001</v>
      </c>
      <c r="AP26" s="31">
        <f t="shared" si="9"/>
        <v>388.23035167752579</v>
      </c>
    </row>
    <row r="27" spans="2:42" ht="18.75" customHeight="1">
      <c r="B27" s="12">
        <v>38717</v>
      </c>
      <c r="C27" s="32">
        <v>167.98625245119152</v>
      </c>
      <c r="D27" s="32">
        <v>123.8446787239581</v>
      </c>
      <c r="E27" s="32">
        <v>11.583981083445028</v>
      </c>
      <c r="F27" s="32">
        <v>47.179969792188686</v>
      </c>
      <c r="G27" s="32">
        <v>17.71234540062461</v>
      </c>
      <c r="H27" s="32">
        <v>2.6056731110321039</v>
      </c>
      <c r="I27" s="32">
        <v>10.511225562030001</v>
      </c>
      <c r="J27" s="32">
        <v>24.316426622719987</v>
      </c>
      <c r="K27" s="32">
        <v>1.1415955100000001</v>
      </c>
      <c r="L27" s="32">
        <f t="shared" si="2"/>
        <v>382.56572163447004</v>
      </c>
      <c r="M27" s="34">
        <v>9.8272654558598021E-4</v>
      </c>
      <c r="N27" s="34">
        <v>1.3347256648728E-3</v>
      </c>
      <c r="O27" s="34">
        <v>5.973791630017178E-4</v>
      </c>
      <c r="P27" s="34">
        <v>2.1592936039939729E-2</v>
      </c>
      <c r="Q27" s="34" t="s">
        <v>211</v>
      </c>
      <c r="R27" s="34">
        <v>2.2861895570249995E-5</v>
      </c>
      <c r="S27" s="34">
        <v>2.1696033066666669E-4</v>
      </c>
      <c r="T27" s="34">
        <v>1.2637537954470004E-2</v>
      </c>
      <c r="U27" s="34" t="s">
        <v>212</v>
      </c>
      <c r="V27" s="34">
        <f t="shared" si="3"/>
        <v>3.7385127594107143E-2</v>
      </c>
      <c r="W27" s="36">
        <v>5.4689883367659391E-3</v>
      </c>
      <c r="X27" s="36">
        <v>1.7381479035679999E-3</v>
      </c>
      <c r="Y27" s="36">
        <v>1.6768985797837034E-4</v>
      </c>
      <c r="Z27" s="36">
        <v>1.0782384158809501E-3</v>
      </c>
      <c r="AA27" s="36">
        <v>3.5015818096500004E-5</v>
      </c>
      <c r="AB27" s="36">
        <v>2.1334462880690005E-5</v>
      </c>
      <c r="AC27" s="36">
        <v>2.4420982554091867E-4</v>
      </c>
      <c r="AD27" s="36">
        <v>5.0976189929077072E-4</v>
      </c>
      <c r="AE27" s="36" t="s">
        <v>212</v>
      </c>
      <c r="AF27" s="36">
        <f t="shared" si="4"/>
        <v>9.2633865200021388E-3</v>
      </c>
      <c r="AG27" s="32">
        <f t="shared" si="5"/>
        <v>169.64057913918742</v>
      </c>
      <c r="AH27" s="32">
        <f t="shared" si="0"/>
        <v>124.39601494084319</v>
      </c>
      <c r="AI27" s="32">
        <f t="shared" si="0"/>
        <v>11.648887140197626</v>
      </c>
      <c r="AJ27" s="32">
        <f t="shared" si="0"/>
        <v>48.041108241119701</v>
      </c>
      <c r="AK27" s="32">
        <f t="shared" si="6"/>
        <v>17.722780114417368</v>
      </c>
      <c r="AL27" s="32">
        <f t="shared" si="1"/>
        <v>2.6126023283598059</v>
      </c>
      <c r="AM27" s="32">
        <f t="shared" si="1"/>
        <v>10.589424098307861</v>
      </c>
      <c r="AN27" s="32">
        <f t="shared" si="7"/>
        <v>0.46784749485039978</v>
      </c>
      <c r="AO27" s="32">
        <f t="shared" si="8"/>
        <v>1.1415955100000001</v>
      </c>
      <c r="AP27" s="32">
        <f t="shared" si="9"/>
        <v>386.26083900728344</v>
      </c>
    </row>
    <row r="28" spans="2:42" ht="18.75" customHeight="1">
      <c r="B28" s="11">
        <v>39082</v>
      </c>
      <c r="C28" s="31">
        <v>165.5869268709078</v>
      </c>
      <c r="D28" s="31">
        <v>128.56411492530606</v>
      </c>
      <c r="E28" s="31">
        <v>9.6093983374386784</v>
      </c>
      <c r="F28" s="31">
        <v>48.591257652000415</v>
      </c>
      <c r="G28" s="31">
        <v>18.715959476100089</v>
      </c>
      <c r="H28" s="31">
        <v>2.4815597465160342</v>
      </c>
      <c r="I28" s="31">
        <v>11.434469144066092</v>
      </c>
      <c r="J28" s="31">
        <v>27.170399181710923</v>
      </c>
      <c r="K28" s="31">
        <v>1.0763797308</v>
      </c>
      <c r="L28" s="31">
        <f t="shared" si="2"/>
        <v>386.06006588313517</v>
      </c>
      <c r="M28" s="33">
        <v>9.7069159680592009E-4</v>
      </c>
      <c r="N28" s="33">
        <v>1.3791070130821502E-3</v>
      </c>
      <c r="O28" s="33">
        <v>4.923481887370622E-4</v>
      </c>
      <c r="P28" s="33">
        <v>2.3310524272066799E-2</v>
      </c>
      <c r="Q28" s="33" t="s">
        <v>211</v>
      </c>
      <c r="R28" s="33">
        <v>2.4227933500350001E-5</v>
      </c>
      <c r="S28" s="33">
        <v>2.3652970833331667E-4</v>
      </c>
      <c r="T28" s="33">
        <v>1.65135874342065E-2</v>
      </c>
      <c r="U28" s="33" t="s">
        <v>212</v>
      </c>
      <c r="V28" s="33">
        <f t="shared" si="3"/>
        <v>4.2927016146732097E-2</v>
      </c>
      <c r="W28" s="35">
        <v>5.3698137276195507E-3</v>
      </c>
      <c r="X28" s="35">
        <v>1.7819936186120001E-3</v>
      </c>
      <c r="Y28" s="35">
        <v>1.4720556947834425E-4</v>
      </c>
      <c r="Z28" s="35">
        <v>1.1389525771881004E-3</v>
      </c>
      <c r="AA28" s="35">
        <v>3.6471933886000003E-5</v>
      </c>
      <c r="AB28" s="35">
        <v>2.1683559253590004E-5</v>
      </c>
      <c r="AC28" s="35">
        <v>2.6937821494232774E-4</v>
      </c>
      <c r="AD28" s="35">
        <v>5.8026388736164491E-4</v>
      </c>
      <c r="AE28" s="35" t="s">
        <v>212</v>
      </c>
      <c r="AF28" s="35">
        <f t="shared" si="4"/>
        <v>9.345763088341558E-3</v>
      </c>
      <c r="AG28" s="31">
        <f t="shared" si="5"/>
        <v>167.21139865165858</v>
      </c>
      <c r="AH28" s="31">
        <f t="shared" si="0"/>
        <v>129.12962669897948</v>
      </c>
      <c r="AI28" s="31">
        <f t="shared" si="0"/>
        <v>9.6655743018616516</v>
      </c>
      <c r="AJ28" s="31">
        <f t="shared" si="0"/>
        <v>49.513428626804142</v>
      </c>
      <c r="AK28" s="31">
        <f t="shared" si="6"/>
        <v>18.726828112398117</v>
      </c>
      <c r="AL28" s="31">
        <f t="shared" si="1"/>
        <v>2.4886271455111131</v>
      </c>
      <c r="AM28" s="31">
        <f t="shared" si="1"/>
        <v>11.520657094827239</v>
      </c>
      <c r="AN28" s="31">
        <f t="shared" si="7"/>
        <v>0.58575832428893271</v>
      </c>
      <c r="AO28" s="31">
        <f t="shared" si="8"/>
        <v>1.0763797308</v>
      </c>
      <c r="AP28" s="31">
        <f t="shared" si="9"/>
        <v>389.91827868712915</v>
      </c>
    </row>
    <row r="29" spans="2:42" ht="18.75" customHeight="1">
      <c r="B29" s="12">
        <v>39447</v>
      </c>
      <c r="C29" s="32">
        <v>170.17807167574912</v>
      </c>
      <c r="D29" s="32">
        <v>129.75554895372224</v>
      </c>
      <c r="E29" s="32">
        <v>9.2399330464277014</v>
      </c>
      <c r="F29" s="32">
        <v>47.94955229972765</v>
      </c>
      <c r="G29" s="32">
        <v>21.055447279100001</v>
      </c>
      <c r="H29" s="32">
        <v>2.892876022777835</v>
      </c>
      <c r="I29" s="32">
        <v>12.120953054369139</v>
      </c>
      <c r="J29" s="32">
        <v>34.043147018921381</v>
      </c>
      <c r="K29" s="32">
        <v>1.0165215676000001</v>
      </c>
      <c r="L29" s="32">
        <f t="shared" si="2"/>
        <v>394.20890389947374</v>
      </c>
      <c r="M29" s="34">
        <v>1.0002650190182498E-3</v>
      </c>
      <c r="N29" s="34">
        <v>1.3938344774852003E-3</v>
      </c>
      <c r="O29" s="34">
        <v>4.7566198444189091E-4</v>
      </c>
      <c r="P29" s="34">
        <v>2.2739935118886619E-2</v>
      </c>
      <c r="Q29" s="34" t="s">
        <v>211</v>
      </c>
      <c r="R29" s="34">
        <v>2.838733962155E-5</v>
      </c>
      <c r="S29" s="34">
        <v>2.5095685799997498E-4</v>
      </c>
      <c r="T29" s="34">
        <v>2.8533512356279746E-2</v>
      </c>
      <c r="U29" s="34" t="s">
        <v>212</v>
      </c>
      <c r="V29" s="34">
        <f t="shared" si="3"/>
        <v>5.4422553153733233E-2</v>
      </c>
      <c r="W29" s="36">
        <v>5.5315724309149394E-3</v>
      </c>
      <c r="X29" s="36">
        <v>1.7938973779700002E-3</v>
      </c>
      <c r="Y29" s="36">
        <v>1.4019914154271904E-4</v>
      </c>
      <c r="Z29" s="36">
        <v>1.1154834388592502E-3</v>
      </c>
      <c r="AA29" s="36">
        <v>4.2219500000000005E-5</v>
      </c>
      <c r="AB29" s="36">
        <v>2.7875947788709999E-5</v>
      </c>
      <c r="AC29" s="36">
        <v>2.8909826471272494E-4</v>
      </c>
      <c r="AD29" s="36">
        <v>6.8405378275124414E-4</v>
      </c>
      <c r="AE29" s="36" t="s">
        <v>212</v>
      </c>
      <c r="AF29" s="36">
        <f t="shared" si="4"/>
        <v>9.6243998845395879E-3</v>
      </c>
      <c r="AG29" s="32">
        <f t="shared" si="5"/>
        <v>171.85148688563726</v>
      </c>
      <c r="AH29" s="32">
        <f t="shared" si="0"/>
        <v>130.32497623429444</v>
      </c>
      <c r="AI29" s="32">
        <f t="shared" si="0"/>
        <v>9.2936039402184782</v>
      </c>
      <c r="AJ29" s="32">
        <f t="shared" si="0"/>
        <v>48.850464742479872</v>
      </c>
      <c r="AK29" s="32">
        <f t="shared" si="6"/>
        <v>21.0680286901</v>
      </c>
      <c r="AL29" s="32">
        <f t="shared" si="1"/>
        <v>2.9018927387094093</v>
      </c>
      <c r="AM29" s="32">
        <f t="shared" si="1"/>
        <v>12.21337825870353</v>
      </c>
      <c r="AN29" s="32">
        <f t="shared" si="7"/>
        <v>0.91718583616686433</v>
      </c>
      <c r="AO29" s="32">
        <f t="shared" si="8"/>
        <v>1.0165215676000001</v>
      </c>
      <c r="AP29" s="32">
        <f t="shared" si="9"/>
        <v>398.43753889390985</v>
      </c>
    </row>
    <row r="30" spans="2:42" ht="18.75" customHeight="1">
      <c r="B30" s="11">
        <v>39813</v>
      </c>
      <c r="C30" s="31">
        <v>164.43523895255248</v>
      </c>
      <c r="D30" s="31">
        <v>114.8573454304817</v>
      </c>
      <c r="E30" s="31">
        <v>9.1665772921692064</v>
      </c>
      <c r="F30" s="31">
        <v>52.102386703482367</v>
      </c>
      <c r="G30" s="31">
        <v>20.772888918017617</v>
      </c>
      <c r="H30" s="31">
        <v>2.1919067990032639</v>
      </c>
      <c r="I30" s="31">
        <v>12.669545252042003</v>
      </c>
      <c r="J30" s="31">
        <v>38.499399645742002</v>
      </c>
      <c r="K30" s="31">
        <v>0.98493219439999991</v>
      </c>
      <c r="L30" s="31">
        <f t="shared" si="2"/>
        <v>377.18082154214864</v>
      </c>
      <c r="M30" s="33">
        <v>9.7181997598572004E-4</v>
      </c>
      <c r="N30" s="33">
        <v>1.24053108454855E-3</v>
      </c>
      <c r="O30" s="33">
        <v>4.7404792180874404E-4</v>
      </c>
      <c r="P30" s="33">
        <v>2.3664785029911633E-2</v>
      </c>
      <c r="Q30" s="33" t="s">
        <v>211</v>
      </c>
      <c r="R30" s="33">
        <v>2.2038223847727516E-5</v>
      </c>
      <c r="S30" s="33">
        <v>2.7180579400000004E-4</v>
      </c>
      <c r="T30" s="33">
        <v>3.6169718822236657E-2</v>
      </c>
      <c r="U30" s="33" t="s">
        <v>212</v>
      </c>
      <c r="V30" s="33">
        <f t="shared" si="3"/>
        <v>6.2814746852339037E-2</v>
      </c>
      <c r="W30" s="35">
        <v>5.3293474249830313E-3</v>
      </c>
      <c r="X30" s="35">
        <v>1.6301171063760002E-3</v>
      </c>
      <c r="Y30" s="35">
        <v>1.3481545402178102E-4</v>
      </c>
      <c r="Z30" s="35">
        <v>1.2359573499990503E-3</v>
      </c>
      <c r="AA30" s="35">
        <v>4.0335581322500004E-5</v>
      </c>
      <c r="AB30" s="35">
        <v>2.1789892419730556E-5</v>
      </c>
      <c r="AC30" s="35">
        <v>3.0172844491543508E-4</v>
      </c>
      <c r="AD30" s="35">
        <v>7.8547018968823216E-4</v>
      </c>
      <c r="AE30" s="35" t="s">
        <v>212</v>
      </c>
      <c r="AF30" s="35">
        <f t="shared" si="4"/>
        <v>9.4795614437257619E-3</v>
      </c>
      <c r="AG30" s="31">
        <f t="shared" si="5"/>
        <v>166.04767998459707</v>
      </c>
      <c r="AH30" s="31">
        <f t="shared" si="0"/>
        <v>115.37413360529547</v>
      </c>
      <c r="AI30" s="31">
        <f t="shared" si="0"/>
        <v>9.2186034955129159</v>
      </c>
      <c r="AJ30" s="31">
        <f t="shared" si="0"/>
        <v>53.062321619529875</v>
      </c>
      <c r="AK30" s="31">
        <f t="shared" si="6"/>
        <v>20.784908921251724</v>
      </c>
      <c r="AL30" s="31">
        <f t="shared" si="1"/>
        <v>2.1989511425405368</v>
      </c>
      <c r="AM30" s="31">
        <f t="shared" si="1"/>
        <v>12.766255473476804</v>
      </c>
      <c r="AN30" s="31">
        <f t="shared" si="7"/>
        <v>1.1383130870830096</v>
      </c>
      <c r="AO30" s="31">
        <f t="shared" si="8"/>
        <v>0.98493219439999991</v>
      </c>
      <c r="AP30" s="31">
        <f t="shared" si="9"/>
        <v>381.57609952368739</v>
      </c>
    </row>
    <row r="31" spans="2:42" ht="18.75" customHeight="1">
      <c r="B31" s="12">
        <v>40178</v>
      </c>
      <c r="C31" s="32">
        <v>159.0625121844906</v>
      </c>
      <c r="D31" s="32">
        <v>100.88239124744116</v>
      </c>
      <c r="E31" s="32">
        <v>9.4358791549061696</v>
      </c>
      <c r="F31" s="32">
        <v>48.900347940285677</v>
      </c>
      <c r="G31" s="32">
        <v>12.870548426384101</v>
      </c>
      <c r="H31" s="32">
        <v>1.9002781802973325</v>
      </c>
      <c r="I31" s="32">
        <v>13.588342436600001</v>
      </c>
      <c r="J31" s="32">
        <v>41.337971560979994</v>
      </c>
      <c r="K31" s="32">
        <v>0.9953824804000001</v>
      </c>
      <c r="L31" s="32">
        <f t="shared" si="2"/>
        <v>347.63568205080503</v>
      </c>
      <c r="M31" s="34">
        <v>9.3713750066843498E-4</v>
      </c>
      <c r="N31" s="34">
        <v>1.08585308874455E-3</v>
      </c>
      <c r="O31" s="34">
        <v>4.8664636906540972E-4</v>
      </c>
      <c r="P31" s="34">
        <v>2.1554637233097217E-2</v>
      </c>
      <c r="Q31" s="34" t="s">
        <v>211</v>
      </c>
      <c r="R31" s="34">
        <v>1.838727779075E-5</v>
      </c>
      <c r="S31" s="34">
        <v>2.8887972433333341E-4</v>
      </c>
      <c r="T31" s="34">
        <v>4.0471926929003338E-2</v>
      </c>
      <c r="U31" s="34" t="s">
        <v>212</v>
      </c>
      <c r="V31" s="34">
        <f t="shared" si="3"/>
        <v>6.484346812270303E-2</v>
      </c>
      <c r="W31" s="36">
        <v>5.1172743353795408E-3</v>
      </c>
      <c r="X31" s="36">
        <v>1.4195498623680001E-3</v>
      </c>
      <c r="Y31" s="36">
        <v>1.3289424124256601E-4</v>
      </c>
      <c r="Z31" s="36">
        <v>1.1319042784684501E-3</v>
      </c>
      <c r="AA31" s="36">
        <v>2.4198864500000003E-5</v>
      </c>
      <c r="AB31" s="36">
        <v>1.8710863989709999E-5</v>
      </c>
      <c r="AC31" s="36">
        <v>3.3473468470059738E-4</v>
      </c>
      <c r="AD31" s="36">
        <v>8.6047442424235735E-4</v>
      </c>
      <c r="AE31" s="36" t="s">
        <v>212</v>
      </c>
      <c r="AF31" s="36">
        <f t="shared" si="4"/>
        <v>9.0397415548912202E-3</v>
      </c>
      <c r="AG31" s="32">
        <f t="shared" si="5"/>
        <v>160.61088837395042</v>
      </c>
      <c r="AH31" s="32">
        <f t="shared" si="0"/>
        <v>101.33256343364545</v>
      </c>
      <c r="AI31" s="32">
        <f t="shared" si="0"/>
        <v>9.4876477980230902</v>
      </c>
      <c r="AJ31" s="32">
        <f t="shared" si="0"/>
        <v>49.7765213460967</v>
      </c>
      <c r="AK31" s="32">
        <f t="shared" si="6"/>
        <v>12.877759688005101</v>
      </c>
      <c r="AL31" s="32">
        <f t="shared" si="1"/>
        <v>1.9063136997110348</v>
      </c>
      <c r="AM31" s="32">
        <f t="shared" si="1"/>
        <v>13.695315365749112</v>
      </c>
      <c r="AN31" s="32">
        <f t="shared" si="7"/>
        <v>1.2682195516493058</v>
      </c>
      <c r="AO31" s="32">
        <f t="shared" si="8"/>
        <v>0.9953824804000001</v>
      </c>
      <c r="AP31" s="32">
        <f t="shared" si="9"/>
        <v>351.95061173723019</v>
      </c>
    </row>
    <row r="32" spans="2:42" ht="18.75" customHeight="1">
      <c r="B32" s="11">
        <v>40543</v>
      </c>
      <c r="C32" s="31">
        <v>158.2829613129758</v>
      </c>
      <c r="D32" s="31">
        <v>107.99086339394788</v>
      </c>
      <c r="E32" s="31">
        <v>7.9565483456369499</v>
      </c>
      <c r="F32" s="31">
        <v>51.973623640514106</v>
      </c>
      <c r="G32" s="31">
        <v>20.774678875868702</v>
      </c>
      <c r="H32" s="31">
        <v>1.997530796683441</v>
      </c>
      <c r="I32" s="31">
        <v>14.339882296459999</v>
      </c>
      <c r="J32" s="31">
        <v>44.939795889229998</v>
      </c>
      <c r="K32" s="31">
        <v>1.0029757584000001</v>
      </c>
      <c r="L32" s="31">
        <f t="shared" si="2"/>
        <v>364.31906442048694</v>
      </c>
      <c r="M32" s="33">
        <v>9.4845544346614983E-4</v>
      </c>
      <c r="N32" s="33">
        <v>1.1725294666952001E-3</v>
      </c>
      <c r="O32" s="33">
        <v>4.2584650172914512E-4</v>
      </c>
      <c r="P32" s="33">
        <v>2.2586057961222355E-2</v>
      </c>
      <c r="Q32" s="33" t="s">
        <v>211</v>
      </c>
      <c r="R32" s="33">
        <v>1.9488306213399998E-5</v>
      </c>
      <c r="S32" s="33">
        <v>3.0395686500000004E-4</v>
      </c>
      <c r="T32" s="33">
        <v>4.5802596237150009E-2</v>
      </c>
      <c r="U32" s="33" t="s">
        <v>212</v>
      </c>
      <c r="V32" s="33">
        <f t="shared" si="3"/>
        <v>7.1258930781476257E-2</v>
      </c>
      <c r="W32" s="35">
        <v>5.1415414473654003E-3</v>
      </c>
      <c r="X32" s="35">
        <v>1.5415694186859999E-3</v>
      </c>
      <c r="Y32" s="35">
        <v>1.1748900653562804E-4</v>
      </c>
      <c r="Z32" s="35">
        <v>1.21020827536845E-3</v>
      </c>
      <c r="AA32" s="35">
        <v>3.9990973500000001E-5</v>
      </c>
      <c r="AB32" s="35">
        <v>1.9651676803960002E-5</v>
      </c>
      <c r="AC32" s="35">
        <v>3.6162303197436195E-4</v>
      </c>
      <c r="AD32" s="35">
        <v>9.4955245556010699E-4</v>
      </c>
      <c r="AE32" s="35" t="s">
        <v>212</v>
      </c>
      <c r="AF32" s="35">
        <f t="shared" si="4"/>
        <v>9.3816262857939065E-3</v>
      </c>
      <c r="AG32" s="31">
        <f t="shared" si="5"/>
        <v>159.83885205037734</v>
      </c>
      <c r="AH32" s="31">
        <f t="shared" si="0"/>
        <v>108.47956431738368</v>
      </c>
      <c r="AI32" s="31">
        <f t="shared" si="0"/>
        <v>8.0022062321277954</v>
      </c>
      <c r="AJ32" s="31">
        <f t="shared" si="0"/>
        <v>52.898917155604458</v>
      </c>
      <c r="AK32" s="31">
        <f t="shared" si="6"/>
        <v>20.786596185971703</v>
      </c>
      <c r="AL32" s="31">
        <f t="shared" si="1"/>
        <v>2.003874204026356</v>
      </c>
      <c r="AM32" s="31">
        <f t="shared" si="1"/>
        <v>14.455244881613359</v>
      </c>
      <c r="AN32" s="31">
        <f t="shared" si="7"/>
        <v>1.4280315376856623</v>
      </c>
      <c r="AO32" s="31">
        <f t="shared" si="8"/>
        <v>1.0029757584000001</v>
      </c>
      <c r="AP32" s="31">
        <f t="shared" si="9"/>
        <v>368.89626232319034</v>
      </c>
    </row>
    <row r="33" spans="2:42" ht="18.75" customHeight="1">
      <c r="B33" s="12">
        <v>40908</v>
      </c>
      <c r="C33" s="32">
        <v>163.34602698226857</v>
      </c>
      <c r="D33" s="32">
        <v>103.89419659805449</v>
      </c>
      <c r="E33" s="32">
        <v>6.9479567079951003</v>
      </c>
      <c r="F33" s="32">
        <v>48.940684827182743</v>
      </c>
      <c r="G33" s="32">
        <v>19.606069911120002</v>
      </c>
      <c r="H33" s="32">
        <v>1.8230620284628474</v>
      </c>
      <c r="I33" s="32">
        <v>14.578247662500006</v>
      </c>
      <c r="J33" s="32">
        <v>48.400289612489992</v>
      </c>
      <c r="K33" s="32">
        <v>1.0282984712000001</v>
      </c>
      <c r="L33" s="32">
        <f t="shared" si="2"/>
        <v>360.1645431887838</v>
      </c>
      <c r="M33" s="34">
        <v>9.8078780006940016E-4</v>
      </c>
      <c r="N33" s="34">
        <v>1.11372092312925E-3</v>
      </c>
      <c r="O33" s="34">
        <v>3.6799683350342605E-4</v>
      </c>
      <c r="P33" s="34">
        <v>2.1625393690594397E-2</v>
      </c>
      <c r="Q33" s="34" t="s">
        <v>211</v>
      </c>
      <c r="R33" s="34">
        <v>1.8979760933929998E-5</v>
      </c>
      <c r="S33" s="34">
        <v>3.1602637800000002E-4</v>
      </c>
      <c r="T33" s="34">
        <v>5.3411838252009999E-2</v>
      </c>
      <c r="U33" s="34" t="s">
        <v>212</v>
      </c>
      <c r="V33" s="34">
        <f t="shared" si="3"/>
        <v>7.7834743638240403E-2</v>
      </c>
      <c r="W33" s="36">
        <v>5.3060476482723997E-3</v>
      </c>
      <c r="X33" s="36">
        <v>1.4515581454540001E-3</v>
      </c>
      <c r="Y33" s="36">
        <v>1.0148511532433042E-4</v>
      </c>
      <c r="Z33" s="36">
        <v>1.1512320597364505E-3</v>
      </c>
      <c r="AA33" s="36">
        <v>3.7039800000000004E-5</v>
      </c>
      <c r="AB33" s="36">
        <v>1.8171294169850001E-5</v>
      </c>
      <c r="AC33" s="36">
        <v>3.7681471252766502E-4</v>
      </c>
      <c r="AD33" s="36">
        <v>1.0349874216511099E-3</v>
      </c>
      <c r="AE33" s="36" t="s">
        <v>212</v>
      </c>
      <c r="AF33" s="36">
        <f t="shared" si="4"/>
        <v>9.4773361971358036E-3</v>
      </c>
      <c r="AG33" s="32">
        <f t="shared" si="5"/>
        <v>164.9517488764555</v>
      </c>
      <c r="AH33" s="32">
        <f t="shared" si="0"/>
        <v>104.35460394847802</v>
      </c>
      <c r="AI33" s="32">
        <f t="shared" si="0"/>
        <v>6.9873991931993364</v>
      </c>
      <c r="AJ33" s="32">
        <f t="shared" si="0"/>
        <v>49.824386823249064</v>
      </c>
      <c r="AK33" s="32">
        <f t="shared" si="6"/>
        <v>19.617107771520001</v>
      </c>
      <c r="AL33" s="32">
        <f t="shared" si="1"/>
        <v>1.8289515681488109</v>
      </c>
      <c r="AM33" s="32">
        <f t="shared" si="1"/>
        <v>14.698439106283249</v>
      </c>
      <c r="AN33" s="32">
        <f t="shared" si="7"/>
        <v>1.6437222079522806</v>
      </c>
      <c r="AO33" s="32">
        <f t="shared" si="8"/>
        <v>1.0282984712000001</v>
      </c>
      <c r="AP33" s="32">
        <f t="shared" si="9"/>
        <v>364.93465796648633</v>
      </c>
    </row>
    <row r="34" spans="2:42" ht="18.75" customHeight="1">
      <c r="B34" s="11">
        <v>41274</v>
      </c>
      <c r="C34" s="31">
        <v>173.28725395022946</v>
      </c>
      <c r="D34" s="31">
        <v>105.70981368293867</v>
      </c>
      <c r="E34" s="31">
        <v>7.2766910841346721</v>
      </c>
      <c r="F34" s="31">
        <v>45.847058417275719</v>
      </c>
      <c r="G34" s="31">
        <v>19.421324209940103</v>
      </c>
      <c r="H34" s="31">
        <v>1.9225880511824613</v>
      </c>
      <c r="I34" s="31">
        <v>14.312853235550001</v>
      </c>
      <c r="J34" s="31">
        <v>52.134076325809993</v>
      </c>
      <c r="K34" s="31">
        <v>1.0187142680000001</v>
      </c>
      <c r="L34" s="31">
        <f t="shared" si="2"/>
        <v>368.79629689925105</v>
      </c>
      <c r="M34" s="33">
        <v>1.0416093146710498E-3</v>
      </c>
      <c r="N34" s="33">
        <v>1.12847894395E-3</v>
      </c>
      <c r="O34" s="33">
        <v>3.7382834859608449E-4</v>
      </c>
      <c r="P34" s="33">
        <v>2.692192676131307E-2</v>
      </c>
      <c r="Q34" s="33" t="s">
        <v>211</v>
      </c>
      <c r="R34" s="33">
        <v>1.9479373697550004E-5</v>
      </c>
      <c r="S34" s="33">
        <v>3.0985241499999997E-4</v>
      </c>
      <c r="T34" s="33">
        <v>6.6151508956140012E-2</v>
      </c>
      <c r="U34" s="33" t="s">
        <v>212</v>
      </c>
      <c r="V34" s="33">
        <f t="shared" si="3"/>
        <v>9.5946684113367764E-2</v>
      </c>
      <c r="W34" s="35">
        <v>5.6388384664905998E-3</v>
      </c>
      <c r="X34" s="35">
        <v>1.4464675421699998E-3</v>
      </c>
      <c r="Y34" s="35">
        <v>1.0329241669621182E-4</v>
      </c>
      <c r="Z34" s="35">
        <v>1.0513970056423504E-3</v>
      </c>
      <c r="AA34" s="35">
        <v>3.6845616031000005E-5</v>
      </c>
      <c r="AB34" s="35">
        <v>1.9596746209350008E-5</v>
      </c>
      <c r="AC34" s="35">
        <v>3.6797471748023909E-4</v>
      </c>
      <c r="AD34" s="35">
        <v>1.1018861497946249E-3</v>
      </c>
      <c r="AE34" s="35" t="s">
        <v>212</v>
      </c>
      <c r="AF34" s="35">
        <f t="shared" si="4"/>
        <v>9.7662986605143737E-3</v>
      </c>
      <c r="AG34" s="31">
        <f t="shared" si="5"/>
        <v>174.99366804611043</v>
      </c>
      <c r="AH34" s="31">
        <f t="shared" si="0"/>
        <v>106.16907298410408</v>
      </c>
      <c r="AI34" s="31">
        <f t="shared" si="0"/>
        <v>7.316817933025046</v>
      </c>
      <c r="AJ34" s="31">
        <f t="shared" si="0"/>
        <v>46.833422893989962</v>
      </c>
      <c r="AK34" s="31">
        <f t="shared" si="6"/>
        <v>19.43230420351734</v>
      </c>
      <c r="AL34" s="31">
        <f t="shared" si="1"/>
        <v>1.9289148658952864</v>
      </c>
      <c r="AM34" s="31">
        <f t="shared" si="1"/>
        <v>14.430256011734112</v>
      </c>
      <c r="AN34" s="31">
        <f t="shared" si="7"/>
        <v>1.9821497965422985</v>
      </c>
      <c r="AO34" s="31">
        <f t="shared" si="8"/>
        <v>1.0187142680000001</v>
      </c>
      <c r="AP34" s="31">
        <f t="shared" si="9"/>
        <v>374.10532100291857</v>
      </c>
    </row>
    <row r="35" spans="2:42" ht="18.75" customHeight="1">
      <c r="B35" s="12">
        <v>41639</v>
      </c>
      <c r="C35" s="32">
        <v>170.65255023304096</v>
      </c>
      <c r="D35" s="32">
        <v>116.35406130878933</v>
      </c>
      <c r="E35" s="32">
        <v>7.0166985939564128</v>
      </c>
      <c r="F35" s="32">
        <v>41.864056423351883</v>
      </c>
      <c r="G35" s="32">
        <v>20.378581661452717</v>
      </c>
      <c r="H35" s="32">
        <v>1.9810104882713333</v>
      </c>
      <c r="I35" s="32">
        <v>14.7618570362</v>
      </c>
      <c r="J35" s="32">
        <v>52.278499867370009</v>
      </c>
      <c r="K35" s="32">
        <v>0.97851405959999993</v>
      </c>
      <c r="L35" s="32">
        <f t="shared" si="2"/>
        <v>373.98732980466264</v>
      </c>
      <c r="M35" s="34">
        <v>1.0277869693073999E-3</v>
      </c>
      <c r="N35" s="34">
        <v>1.2462531911300002E-3</v>
      </c>
      <c r="O35" s="34">
        <v>3.6154608955183949E-4</v>
      </c>
      <c r="P35" s="34">
        <v>2.7912122991490641E-2</v>
      </c>
      <c r="Q35" s="34" t="s">
        <v>211</v>
      </c>
      <c r="R35" s="34">
        <v>1.9967006116E-5</v>
      </c>
      <c r="S35" s="34">
        <v>3.1028506900000015E-4</v>
      </c>
      <c r="T35" s="34">
        <v>6.6562077971969988E-2</v>
      </c>
      <c r="U35" s="34" t="s">
        <v>212</v>
      </c>
      <c r="V35" s="34">
        <f t="shared" si="3"/>
        <v>9.7440039288565872E-2</v>
      </c>
      <c r="W35" s="36">
        <v>5.5610335735227006E-3</v>
      </c>
      <c r="X35" s="36">
        <v>1.5830068791980003E-3</v>
      </c>
      <c r="Y35" s="36">
        <v>1.0098201776147198E-4</v>
      </c>
      <c r="Z35" s="36">
        <v>9.5033808161825014E-4</v>
      </c>
      <c r="AA35" s="36">
        <v>3.9258100603E-5</v>
      </c>
      <c r="AB35" s="36">
        <v>2.0427806889079999E-5</v>
      </c>
      <c r="AC35" s="36">
        <v>3.6908447552546503E-4</v>
      </c>
      <c r="AD35" s="36">
        <v>1.097153787435906E-3</v>
      </c>
      <c r="AE35" s="36" t="s">
        <v>212</v>
      </c>
      <c r="AF35" s="36">
        <f t="shared" si="4"/>
        <v>9.7212847225538745E-3</v>
      </c>
      <c r="AG35" s="32">
        <f t="shared" si="5"/>
        <v>172.33543291218339</v>
      </c>
      <c r="AH35" s="32">
        <f t="shared" si="0"/>
        <v>116.85695368856858</v>
      </c>
      <c r="AI35" s="32">
        <f t="shared" si="0"/>
        <v>7.0558298874881276</v>
      </c>
      <c r="AJ35" s="32">
        <f t="shared" si="0"/>
        <v>42.845060246461387</v>
      </c>
      <c r="AK35" s="32">
        <f t="shared" si="6"/>
        <v>20.39028057543241</v>
      </c>
      <c r="AL35" s="32">
        <f t="shared" si="1"/>
        <v>1.9875971498771792</v>
      </c>
      <c r="AM35" s="32">
        <f t="shared" si="1"/>
        <v>14.879601336631589</v>
      </c>
      <c r="AN35" s="32">
        <f t="shared" si="7"/>
        <v>1.9910037779551497</v>
      </c>
      <c r="AO35" s="32">
        <f t="shared" si="8"/>
        <v>0.97851405959999993</v>
      </c>
      <c r="AP35" s="32">
        <f t="shared" si="9"/>
        <v>379.32027363419786</v>
      </c>
    </row>
    <row r="36" spans="2:42" ht="18.75" customHeight="1">
      <c r="B36" s="11">
        <v>42004</v>
      </c>
      <c r="C36" s="31">
        <v>165.74183218772404</v>
      </c>
      <c r="D36" s="31">
        <v>108.0524208983791</v>
      </c>
      <c r="E36" s="31">
        <v>6.1694468576830763</v>
      </c>
      <c r="F36" s="31">
        <v>38.900061776015484</v>
      </c>
      <c r="G36" s="31">
        <v>19.211278673667</v>
      </c>
      <c r="H36" s="31">
        <v>1.994659751038629</v>
      </c>
      <c r="I36" s="31">
        <v>15.995308595210005</v>
      </c>
      <c r="J36" s="31">
        <v>54.444610078489994</v>
      </c>
      <c r="K36" s="31">
        <v>0.97439584879999996</v>
      </c>
      <c r="L36" s="31">
        <f t="shared" si="2"/>
        <v>357.0394045885173</v>
      </c>
      <c r="M36" s="33">
        <v>9.9712059296894998E-4</v>
      </c>
      <c r="N36" s="33">
        <v>1.1645906549300501E-3</v>
      </c>
      <c r="O36" s="33">
        <v>3.1619121077190249E-4</v>
      </c>
      <c r="P36" s="33">
        <v>2.7633815476342062E-2</v>
      </c>
      <c r="Q36" s="33" t="s">
        <v>211</v>
      </c>
      <c r="R36" s="33">
        <v>2.1691848302150001E-5</v>
      </c>
      <c r="S36" s="33">
        <v>3.3033153600000009E-4</v>
      </c>
      <c r="T36" s="33">
        <v>6.8715002834689995E-2</v>
      </c>
      <c r="U36" s="33" t="s">
        <v>212</v>
      </c>
      <c r="V36" s="33">
        <f t="shared" si="3"/>
        <v>9.9178744154005113E-2</v>
      </c>
      <c r="W36" s="35">
        <v>5.387245116704951E-3</v>
      </c>
      <c r="X36" s="35">
        <v>1.4953951318239999E-3</v>
      </c>
      <c r="Y36" s="35">
        <v>8.7380408610052607E-5</v>
      </c>
      <c r="Z36" s="35">
        <v>8.6792263361660008E-4</v>
      </c>
      <c r="AA36" s="35">
        <v>3.74025E-5</v>
      </c>
      <c r="AB36" s="35">
        <v>2.0708940377109999E-5</v>
      </c>
      <c r="AC36" s="35">
        <v>4.0035417071138801E-4</v>
      </c>
      <c r="AD36" s="35">
        <v>1.1404541899746369E-3</v>
      </c>
      <c r="AE36" s="35" t="s">
        <v>212</v>
      </c>
      <c r="AF36" s="35">
        <f t="shared" si="4"/>
        <v>9.4368630918187403E-3</v>
      </c>
      <c r="AG36" s="31">
        <f t="shared" si="5"/>
        <v>167.37215924732632</v>
      </c>
      <c r="AH36" s="31">
        <f t="shared" si="0"/>
        <v>108.5271634140359</v>
      </c>
      <c r="AI36" s="31">
        <f t="shared" si="0"/>
        <v>6.2033909997181702</v>
      </c>
      <c r="AJ36" s="31">
        <f t="shared" si="0"/>
        <v>39.849548107741782</v>
      </c>
      <c r="AK36" s="31">
        <f t="shared" si="6"/>
        <v>19.222424618666999</v>
      </c>
      <c r="AL36" s="31">
        <f t="shared" si="1"/>
        <v>2.0013733114785617</v>
      </c>
      <c r="AM36" s="31">
        <f t="shared" si="1"/>
        <v>16.122872426482001</v>
      </c>
      <c r="AN36" s="31">
        <f t="shared" si="7"/>
        <v>2.0577304194796917</v>
      </c>
      <c r="AO36" s="31">
        <f t="shared" si="8"/>
        <v>0.97439584879999996</v>
      </c>
      <c r="AP36" s="31">
        <f t="shared" si="9"/>
        <v>362.33105839372945</v>
      </c>
    </row>
    <row r="37" spans="2:42" ht="18.75" customHeight="1">
      <c r="B37" s="12">
        <v>42369</v>
      </c>
      <c r="C37" s="32">
        <v>164.72068391685116</v>
      </c>
      <c r="D37" s="32">
        <v>102.77076140769636</v>
      </c>
      <c r="E37" s="32">
        <v>6.4138112156559544</v>
      </c>
      <c r="F37" s="32">
        <v>39.290466683423681</v>
      </c>
      <c r="G37" s="32">
        <v>20.007532372360004</v>
      </c>
      <c r="H37" s="32">
        <v>2.1797635495252599</v>
      </c>
      <c r="I37" s="32">
        <v>15.330507921830003</v>
      </c>
      <c r="J37" s="32">
        <v>55.257839750526976</v>
      </c>
      <c r="K37" s="32">
        <v>0.98350958640000008</v>
      </c>
      <c r="L37" s="32">
        <f t="shared" si="2"/>
        <v>351.69703665374243</v>
      </c>
      <c r="M37" s="34">
        <v>9.8778410866505028E-4</v>
      </c>
      <c r="N37" s="34">
        <v>1.1210952353185E-3</v>
      </c>
      <c r="O37" s="34">
        <v>3.1631988006297661E-4</v>
      </c>
      <c r="P37" s="34">
        <v>2.8170607168228667E-2</v>
      </c>
      <c r="Q37" s="34" t="s">
        <v>211</v>
      </c>
      <c r="R37" s="34">
        <v>1.9560862127449999E-5</v>
      </c>
      <c r="S37" s="34">
        <v>3.1416835099999993E-4</v>
      </c>
      <c r="T37" s="34">
        <v>7.1467310229730005E-2</v>
      </c>
      <c r="U37" s="34" t="s">
        <v>212</v>
      </c>
      <c r="V37" s="34">
        <f t="shared" si="3"/>
        <v>0.10239684583513264</v>
      </c>
      <c r="W37" s="36">
        <v>5.3499312405017006E-3</v>
      </c>
      <c r="X37" s="36">
        <v>1.4575485930600001E-3</v>
      </c>
      <c r="Y37" s="36">
        <v>9.0696253894695389E-5</v>
      </c>
      <c r="Z37" s="36">
        <v>8.6928677934845007E-4</v>
      </c>
      <c r="AA37" s="36">
        <v>3.8291499999999998E-5</v>
      </c>
      <c r="AB37" s="36">
        <v>2.2511594844969999E-5</v>
      </c>
      <c r="AC37" s="36">
        <v>3.8338555403498399E-4</v>
      </c>
      <c r="AD37" s="36">
        <v>1.1665525901846171E-3</v>
      </c>
      <c r="AE37" s="36" t="s">
        <v>212</v>
      </c>
      <c r="AF37" s="36">
        <f t="shared" si="4"/>
        <v>9.3782041058694185E-3</v>
      </c>
      <c r="AG37" s="32">
        <f t="shared" si="5"/>
        <v>166.33965802923731</v>
      </c>
      <c r="AH37" s="32">
        <f t="shared" si="0"/>
        <v>103.2331382693112</v>
      </c>
      <c r="AI37" s="32">
        <f t="shared" si="0"/>
        <v>6.4487466963181479</v>
      </c>
      <c r="AJ37" s="32">
        <f t="shared" si="0"/>
        <v>40.253779322875239</v>
      </c>
      <c r="AK37" s="32">
        <f t="shared" si="6"/>
        <v>20.018943239360002</v>
      </c>
      <c r="AL37" s="32">
        <f t="shared" si="1"/>
        <v>2.1869610263422472</v>
      </c>
      <c r="AM37" s="32">
        <f t="shared" si="1"/>
        <v>15.45261102570743</v>
      </c>
      <c r="AN37" s="32">
        <f t="shared" si="7"/>
        <v>2.1343154276182661</v>
      </c>
      <c r="AO37" s="32">
        <f t="shared" si="8"/>
        <v>0.98350958640000008</v>
      </c>
      <c r="AP37" s="32">
        <f t="shared" si="9"/>
        <v>357.05166262316982</v>
      </c>
    </row>
    <row r="38" spans="2:42" ht="18.75" customHeight="1">
      <c r="B38" s="11">
        <v>42735</v>
      </c>
      <c r="C38" s="31">
        <v>159.70559312893616</v>
      </c>
      <c r="D38" s="31">
        <v>98.810756448091453</v>
      </c>
      <c r="E38" s="31">
        <v>5.7615856452264991</v>
      </c>
      <c r="F38" s="31">
        <v>47.46382167963823</v>
      </c>
      <c r="G38" s="31">
        <v>19.213045291380002</v>
      </c>
      <c r="H38" s="31">
        <v>2.2592099680015365</v>
      </c>
      <c r="I38" s="31">
        <v>16.845564641999999</v>
      </c>
      <c r="J38" s="31">
        <v>55.752869289245076</v>
      </c>
      <c r="K38" s="31">
        <v>0.92097022159999997</v>
      </c>
      <c r="L38" s="31">
        <f t="shared" si="2"/>
        <v>350.98054702487383</v>
      </c>
      <c r="M38" s="33">
        <v>9.610622990105E-4</v>
      </c>
      <c r="N38" s="33">
        <v>1.0831970872038001E-3</v>
      </c>
      <c r="O38" s="33">
        <v>2.873815677998942E-4</v>
      </c>
      <c r="P38" s="33">
        <v>3.2035063747841888E-2</v>
      </c>
      <c r="Q38" s="33" t="s">
        <v>211</v>
      </c>
      <c r="R38" s="33">
        <v>2.2434847245100001E-5</v>
      </c>
      <c r="S38" s="33">
        <v>3.4523687700000009E-4</v>
      </c>
      <c r="T38" s="33">
        <v>7.2369638880759993E-2</v>
      </c>
      <c r="U38" s="33" t="s">
        <v>212</v>
      </c>
      <c r="V38" s="33">
        <f t="shared" si="3"/>
        <v>0.10710401530686117</v>
      </c>
      <c r="W38" s="35">
        <v>5.18419069196859E-3</v>
      </c>
      <c r="X38" s="35">
        <v>1.5068442247219999E-3</v>
      </c>
      <c r="Y38" s="35">
        <v>8.224881683929987E-5</v>
      </c>
      <c r="Z38" s="35">
        <v>1.0856796832544502E-3</v>
      </c>
      <c r="AA38" s="35">
        <v>3.7422999999999997E-5</v>
      </c>
      <c r="AB38" s="35">
        <v>2.5066357519460004E-5</v>
      </c>
      <c r="AC38" s="35">
        <v>4.3184945963811803E-4</v>
      </c>
      <c r="AD38" s="35">
        <v>1.162726557711526E-3</v>
      </c>
      <c r="AE38" s="35" t="s">
        <v>212</v>
      </c>
      <c r="AF38" s="35">
        <f t="shared" si="4"/>
        <v>9.5160287916534417E-3</v>
      </c>
      <c r="AG38" s="31">
        <f t="shared" si="5"/>
        <v>161.27450851261804</v>
      </c>
      <c r="AH38" s="31">
        <f t="shared" si="0"/>
        <v>99.28687595423871</v>
      </c>
      <c r="AI38" s="31">
        <f t="shared" si="0"/>
        <v>5.7932803318396084</v>
      </c>
      <c r="AJ38" s="31">
        <f t="shared" si="0"/>
        <v>48.588230818944105</v>
      </c>
      <c r="AK38" s="31">
        <f t="shared" si="6"/>
        <v>19.224197345380002</v>
      </c>
      <c r="AL38" s="31">
        <f t="shared" si="1"/>
        <v>2.2672406137234629</v>
      </c>
      <c r="AM38" s="31">
        <f t="shared" si="1"/>
        <v>16.982886702897158</v>
      </c>
      <c r="AN38" s="31">
        <f t="shared" si="7"/>
        <v>2.1557334862170348</v>
      </c>
      <c r="AO38" s="31">
        <f t="shared" si="8"/>
        <v>0.92097022159999997</v>
      </c>
      <c r="AP38" s="31">
        <f t="shared" si="9"/>
        <v>356.49392398745806</v>
      </c>
    </row>
    <row r="39" spans="2:42" ht="18.75" customHeight="1">
      <c r="B39" s="12">
        <v>43100</v>
      </c>
      <c r="C39" s="32">
        <v>155.73381946966114</v>
      </c>
      <c r="D39" s="32">
        <v>81.190519454731771</v>
      </c>
      <c r="E39" s="32">
        <v>4.3500302075436528</v>
      </c>
      <c r="F39" s="32">
        <v>49.627674138558817</v>
      </c>
      <c r="G39" s="32">
        <v>19.022006892779999</v>
      </c>
      <c r="H39" s="32">
        <v>3.1471375727063973</v>
      </c>
      <c r="I39" s="32">
        <v>15.648130282170001</v>
      </c>
      <c r="J39" s="32">
        <v>53.646254277850005</v>
      </c>
      <c r="K39" s="32">
        <v>0.95359741840000001</v>
      </c>
      <c r="L39" s="32">
        <f t="shared" si="2"/>
        <v>329.67291543655176</v>
      </c>
      <c r="M39" s="34">
        <v>9.4146530567910003E-4</v>
      </c>
      <c r="N39" s="34">
        <v>8.9677749193795009E-4</v>
      </c>
      <c r="O39" s="34">
        <v>2.1090687848937737E-4</v>
      </c>
      <c r="P39" s="34">
        <v>3.3254147741067018E-2</v>
      </c>
      <c r="Q39" s="34" t="s">
        <v>211</v>
      </c>
      <c r="R39" s="34">
        <v>4.569604146450001E-5</v>
      </c>
      <c r="S39" s="34">
        <v>3.2987792999999998E-4</v>
      </c>
      <c r="T39" s="34">
        <v>7.1992333260199992E-2</v>
      </c>
      <c r="U39" s="34" t="s">
        <v>212</v>
      </c>
      <c r="V39" s="34">
        <f t="shared" si="3"/>
        <v>0.10767120464883795</v>
      </c>
      <c r="W39" s="36">
        <v>5.1068634310020003E-3</v>
      </c>
      <c r="X39" s="36">
        <v>1.2839960910780001E-3</v>
      </c>
      <c r="Y39" s="36">
        <v>6.5539548526404186E-5</v>
      </c>
      <c r="Z39" s="36">
        <v>1.1350029946751502E-3</v>
      </c>
      <c r="AA39" s="36">
        <v>3.6819000000000001E-5</v>
      </c>
      <c r="AB39" s="36">
        <v>3.385032662186E-5</v>
      </c>
      <c r="AC39" s="36">
        <v>3.9705551942160897E-4</v>
      </c>
      <c r="AD39" s="36">
        <v>1.107065408656471E-3</v>
      </c>
      <c r="AE39" s="36" t="s">
        <v>212</v>
      </c>
      <c r="AF39" s="36">
        <f t="shared" si="4"/>
        <v>9.1661923199814928E-3</v>
      </c>
      <c r="AG39" s="32">
        <f t="shared" si="5"/>
        <v>157.27920140474171</v>
      </c>
      <c r="AH39" s="32">
        <f t="shared" si="0"/>
        <v>81.595569727171466</v>
      </c>
      <c r="AI39" s="32">
        <f t="shared" si="0"/>
        <v>4.3748336649667552</v>
      </c>
      <c r="AJ39" s="32">
        <f t="shared" si="0"/>
        <v>50.797258724498683</v>
      </c>
      <c r="AK39" s="32">
        <f t="shared" si="6"/>
        <v>19.032978954779999</v>
      </c>
      <c r="AL39" s="32">
        <f t="shared" si="1"/>
        <v>3.158367371076324</v>
      </c>
      <c r="AM39" s="32">
        <f t="shared" si="1"/>
        <v>15.77469977520764</v>
      </c>
      <c r="AN39" s="32">
        <f t="shared" si="7"/>
        <v>2.1297138232846282</v>
      </c>
      <c r="AO39" s="32">
        <f t="shared" si="8"/>
        <v>0.95359741840000001</v>
      </c>
      <c r="AP39" s="32">
        <f t="shared" si="9"/>
        <v>335.09622086412725</v>
      </c>
    </row>
    <row r="40" spans="2:42" ht="18.75" customHeight="1">
      <c r="B40" s="11">
        <v>43465</v>
      </c>
      <c r="C40" s="31">
        <v>151.74577561125329</v>
      </c>
      <c r="D40" s="31">
        <v>73.389950638767715</v>
      </c>
      <c r="E40" s="31">
        <v>4.0693254888632326</v>
      </c>
      <c r="F40" s="31">
        <v>48.688774926068078</v>
      </c>
      <c r="G40" s="31">
        <v>18.815926867200005</v>
      </c>
      <c r="H40" s="31">
        <v>3.2883123482626475</v>
      </c>
      <c r="I40" s="31">
        <v>15.206814118899999</v>
      </c>
      <c r="J40" s="31">
        <v>52.888326175540001</v>
      </c>
      <c r="K40" s="31">
        <v>0.92327823720000002</v>
      </c>
      <c r="L40" s="31">
        <f t="shared" si="2"/>
        <v>316.12815823651499</v>
      </c>
      <c r="M40" s="33">
        <v>9.2323258984728014E-4</v>
      </c>
      <c r="N40" s="33">
        <v>8.1514970725005001E-4</v>
      </c>
      <c r="O40" s="33">
        <v>1.9944802279761765E-4</v>
      </c>
      <c r="P40" s="33">
        <v>3.3894343446051065E-2</v>
      </c>
      <c r="Q40" s="33" t="s">
        <v>211</v>
      </c>
      <c r="R40" s="33">
        <v>4.3403124622550002E-5</v>
      </c>
      <c r="S40" s="33">
        <v>3.2133786999999998E-4</v>
      </c>
      <c r="T40" s="33">
        <v>7.0441264836339973E-2</v>
      </c>
      <c r="U40" s="33" t="s">
        <v>212</v>
      </c>
      <c r="V40" s="33">
        <f t="shared" si="3"/>
        <v>0.10663817959690854</v>
      </c>
      <c r="W40" s="35">
        <v>4.9998802025454508E-3</v>
      </c>
      <c r="X40" s="35">
        <v>1.18331313517E-3</v>
      </c>
      <c r="Y40" s="35">
        <v>6.1613013694771304E-5</v>
      </c>
      <c r="Z40" s="35">
        <v>1.114451715732273E-3</v>
      </c>
      <c r="AA40" s="35">
        <v>3.6240000000000005E-5</v>
      </c>
      <c r="AB40" s="35">
        <v>3.3997760988870002E-5</v>
      </c>
      <c r="AC40" s="35">
        <v>3.9185663942160892E-4</v>
      </c>
      <c r="AD40" s="35">
        <v>1.1092400746564712E-3</v>
      </c>
      <c r="AE40" s="35" t="s">
        <v>212</v>
      </c>
      <c r="AF40" s="35">
        <f t="shared" si="4"/>
        <v>8.9305925422094451E-3</v>
      </c>
      <c r="AG40" s="31">
        <f t="shared" si="5"/>
        <v>153.25882072635801</v>
      </c>
      <c r="AH40" s="31">
        <f t="shared" si="0"/>
        <v>73.762956695729613</v>
      </c>
      <c r="AI40" s="31">
        <f t="shared" si="0"/>
        <v>4.0926723675142149</v>
      </c>
      <c r="AJ40" s="31">
        <f t="shared" si="0"/>
        <v>49.868240123507569</v>
      </c>
      <c r="AK40" s="31">
        <f t="shared" si="6"/>
        <v>18.826726387200004</v>
      </c>
      <c r="AL40" s="31">
        <f t="shared" si="1"/>
        <v>3.2995287591528943</v>
      </c>
      <c r="AM40" s="31">
        <f t="shared" si="1"/>
        <v>15.331620844197639</v>
      </c>
      <c r="AN40" s="31">
        <f t="shared" si="7"/>
        <v>2.0915851631561275</v>
      </c>
      <c r="AO40" s="31">
        <f t="shared" si="8"/>
        <v>0.92327823720000002</v>
      </c>
      <c r="AP40" s="31">
        <f t="shared" si="9"/>
        <v>321.45542930401604</v>
      </c>
    </row>
    <row r="41" spans="2:42" ht="14.25" customHeight="1">
      <c r="B41" s="9" t="s">
        <v>11</v>
      </c>
      <c r="V41" s="10" t="s">
        <v>12</v>
      </c>
      <c r="AP41" s="10" t="s">
        <v>12</v>
      </c>
    </row>
    <row r="42" spans="2:42" ht="18.75" customHeight="1"/>
    <row r="43" spans="2:42" ht="18.75" customHeight="1"/>
    <row r="44" spans="2:42" ht="18.75" customHeight="1"/>
    <row r="45" spans="2:42" ht="18.75" customHeight="1"/>
    <row r="46" spans="2:42" ht="18.75" customHeight="1"/>
    <row r="47" spans="2:42" ht="18.75" customHeight="1"/>
    <row r="48" spans="2:4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B2:AP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20" width="16.6640625" style="2" customWidth="1"/>
    <col min="21" max="21" width="16.6640625" style="2" hidden="1" customWidth="1"/>
    <col min="22" max="22" width="16.6640625" style="2" customWidth="1"/>
    <col min="23" max="30" width="11.44140625" style="2"/>
    <col min="31" max="31" width="0" style="2" hidden="1" customWidth="1"/>
    <col min="32" max="42" width="11.44140625" style="2"/>
    <col min="43" max="43" width="12.44140625" style="2" bestFit="1" customWidth="1"/>
    <col min="44" max="16384" width="11.44140625" style="2"/>
  </cols>
  <sheetData>
    <row r="2" spans="2:42" ht="14.25" customHeight="1">
      <c r="B2" s="1"/>
    </row>
    <row r="3" spans="2:42" ht="22.5" customHeight="1">
      <c r="B3" s="3" t="s">
        <v>206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/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/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/>
      <c r="AG4" s="14" t="s">
        <v>52</v>
      </c>
      <c r="AH4" s="28">
        <v>25</v>
      </c>
      <c r="AI4" s="14"/>
      <c r="AJ4" s="14"/>
      <c r="AK4" s="14"/>
      <c r="AL4" s="14"/>
      <c r="AM4" s="14"/>
      <c r="AN4" s="14"/>
      <c r="AO4" s="14"/>
      <c r="AP4" s="14"/>
    </row>
    <row r="5" spans="2:42" s="15" customFormat="1" ht="18.75" customHeight="1">
      <c r="B5" s="16" t="s">
        <v>14</v>
      </c>
      <c r="C5" s="17" t="s">
        <v>160</v>
      </c>
      <c r="D5" s="17" t="s">
        <v>160</v>
      </c>
      <c r="E5" s="17" t="s">
        <v>160</v>
      </c>
      <c r="F5" s="17" t="s">
        <v>160</v>
      </c>
      <c r="G5" s="17" t="s">
        <v>160</v>
      </c>
      <c r="H5" s="17" t="s">
        <v>160</v>
      </c>
      <c r="I5" s="17" t="s">
        <v>160</v>
      </c>
      <c r="J5" s="17" t="s">
        <v>160</v>
      </c>
      <c r="K5" s="17" t="s">
        <v>34</v>
      </c>
      <c r="L5" s="17"/>
      <c r="M5" s="17" t="s">
        <v>160</v>
      </c>
      <c r="N5" s="17" t="s">
        <v>160</v>
      </c>
      <c r="O5" s="17" t="s">
        <v>160</v>
      </c>
      <c r="P5" s="17" t="s">
        <v>160</v>
      </c>
      <c r="Q5" s="17" t="s">
        <v>160</v>
      </c>
      <c r="R5" s="17" t="s">
        <v>160</v>
      </c>
      <c r="S5" s="17" t="s">
        <v>160</v>
      </c>
      <c r="T5" s="17" t="s">
        <v>160</v>
      </c>
      <c r="U5" s="17" t="s">
        <v>34</v>
      </c>
      <c r="V5" s="17"/>
      <c r="W5" s="17" t="s">
        <v>160</v>
      </c>
      <c r="X5" s="17" t="s">
        <v>160</v>
      </c>
      <c r="Y5" s="17" t="s">
        <v>160</v>
      </c>
      <c r="Z5" s="17" t="s">
        <v>160</v>
      </c>
      <c r="AA5" s="17" t="s">
        <v>160</v>
      </c>
      <c r="AB5" s="17" t="s">
        <v>160</v>
      </c>
      <c r="AC5" s="17" t="s">
        <v>160</v>
      </c>
      <c r="AD5" s="17" t="s">
        <v>160</v>
      </c>
      <c r="AE5" s="17" t="s">
        <v>34</v>
      </c>
      <c r="AF5" s="17"/>
      <c r="AG5" s="17" t="s">
        <v>53</v>
      </c>
      <c r="AH5" s="29">
        <v>298</v>
      </c>
      <c r="AI5" s="17"/>
      <c r="AJ5" s="17"/>
      <c r="AK5" s="17"/>
      <c r="AL5" s="17"/>
      <c r="AM5" s="17"/>
      <c r="AN5" s="17"/>
      <c r="AO5" s="17"/>
      <c r="AP5" s="17"/>
    </row>
    <row r="6" spans="2:42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/>
      <c r="M6" s="14" t="s">
        <v>36</v>
      </c>
      <c r="N6" s="14" t="s">
        <v>37</v>
      </c>
      <c r="O6" s="14" t="s">
        <v>38</v>
      </c>
      <c r="P6" s="14" t="s">
        <v>39</v>
      </c>
      <c r="Q6" s="14" t="s">
        <v>40</v>
      </c>
      <c r="R6" s="14" t="s">
        <v>73</v>
      </c>
      <c r="S6" s="14" t="s">
        <v>192</v>
      </c>
      <c r="T6" s="14" t="s">
        <v>41</v>
      </c>
      <c r="U6" s="14"/>
      <c r="V6" s="14"/>
      <c r="W6" s="14" t="s">
        <v>36</v>
      </c>
      <c r="X6" s="14" t="s">
        <v>37</v>
      </c>
      <c r="Y6" s="14" t="s">
        <v>38</v>
      </c>
      <c r="Z6" s="14" t="s">
        <v>39</v>
      </c>
      <c r="AA6" s="14" t="s">
        <v>40</v>
      </c>
      <c r="AB6" s="14" t="s">
        <v>73</v>
      </c>
      <c r="AC6" s="14" t="s">
        <v>192</v>
      </c>
      <c r="AD6" s="14" t="s">
        <v>41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 t="s">
        <v>32</v>
      </c>
      <c r="L7" s="17"/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/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2:42" s="15" customFormat="1" ht="18.75" customHeight="1">
      <c r="B8" s="13" t="s">
        <v>17</v>
      </c>
      <c r="C8" s="14" t="s">
        <v>161</v>
      </c>
      <c r="D8" s="14" t="s">
        <v>161</v>
      </c>
      <c r="E8" s="14" t="s">
        <v>161</v>
      </c>
      <c r="F8" s="14" t="s">
        <v>161</v>
      </c>
      <c r="G8" s="14" t="s">
        <v>161</v>
      </c>
      <c r="H8" s="14" t="s">
        <v>161</v>
      </c>
      <c r="I8" s="14" t="s">
        <v>161</v>
      </c>
      <c r="J8" s="14" t="s">
        <v>161</v>
      </c>
      <c r="K8" s="14"/>
      <c r="L8" s="14"/>
      <c r="M8" s="14" t="s">
        <v>161</v>
      </c>
      <c r="N8" s="14" t="s">
        <v>161</v>
      </c>
      <c r="O8" s="14" t="s">
        <v>161</v>
      </c>
      <c r="P8" s="14" t="s">
        <v>161</v>
      </c>
      <c r="Q8" s="14" t="s">
        <v>161</v>
      </c>
      <c r="R8" s="14" t="s">
        <v>161</v>
      </c>
      <c r="S8" s="14" t="s">
        <v>161</v>
      </c>
      <c r="T8" s="14" t="s">
        <v>161</v>
      </c>
      <c r="U8" s="14"/>
      <c r="V8" s="14"/>
      <c r="W8" s="14" t="s">
        <v>161</v>
      </c>
      <c r="X8" s="14" t="s">
        <v>161</v>
      </c>
      <c r="Y8" s="14" t="s">
        <v>161</v>
      </c>
      <c r="Z8" s="14" t="s">
        <v>161</v>
      </c>
      <c r="AA8" s="14" t="s">
        <v>161</v>
      </c>
      <c r="AB8" s="14" t="s">
        <v>161</v>
      </c>
      <c r="AC8" s="14" t="s">
        <v>161</v>
      </c>
      <c r="AD8" s="14" t="s">
        <v>161</v>
      </c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 t="s">
        <v>55</v>
      </c>
      <c r="AP9" s="30" t="s">
        <v>55</v>
      </c>
    </row>
    <row r="10" spans="2:42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 t="s">
        <v>49</v>
      </c>
      <c r="AP10" s="5" t="s">
        <v>49</v>
      </c>
    </row>
    <row r="11" spans="2:42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33</v>
      </c>
      <c r="L11" s="22" t="s">
        <v>44</v>
      </c>
      <c r="M11" s="24" t="s">
        <v>23</v>
      </c>
      <c r="N11" s="60" t="s">
        <v>24</v>
      </c>
      <c r="O11" s="24" t="s">
        <v>25</v>
      </c>
      <c r="P11" s="24" t="s">
        <v>26</v>
      </c>
      <c r="Q11" s="24" t="s">
        <v>27</v>
      </c>
      <c r="R11" s="24" t="s">
        <v>28</v>
      </c>
      <c r="S11" s="24" t="s">
        <v>29</v>
      </c>
      <c r="T11" s="24" t="s">
        <v>30</v>
      </c>
      <c r="U11" s="24" t="s">
        <v>33</v>
      </c>
      <c r="V11" s="24" t="s">
        <v>31</v>
      </c>
      <c r="W11" s="26" t="s">
        <v>23</v>
      </c>
      <c r="X11" s="27" t="s">
        <v>24</v>
      </c>
      <c r="Y11" s="26" t="s">
        <v>25</v>
      </c>
      <c r="Z11" s="26" t="s">
        <v>26</v>
      </c>
      <c r="AA11" s="26" t="s">
        <v>27</v>
      </c>
      <c r="AB11" s="26" t="s">
        <v>28</v>
      </c>
      <c r="AC11" s="26" t="s">
        <v>29</v>
      </c>
      <c r="AD11" s="26" t="s">
        <v>30</v>
      </c>
      <c r="AE11" s="26" t="s">
        <v>33</v>
      </c>
      <c r="AF11" s="26" t="s">
        <v>31</v>
      </c>
      <c r="AG11" s="5" t="s">
        <v>23</v>
      </c>
      <c r="AH11" s="59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58</v>
      </c>
      <c r="AO11" s="5" t="s">
        <v>33</v>
      </c>
      <c r="AP11" s="5" t="s">
        <v>57</v>
      </c>
    </row>
    <row r="12" spans="2:42" ht="18.75" customHeight="1">
      <c r="B12" s="11">
        <v>33238</v>
      </c>
      <c r="C12" s="31">
        <v>200.01602524047905</v>
      </c>
      <c r="D12" s="31">
        <v>118.24561376280002</v>
      </c>
      <c r="E12" s="31">
        <v>8.4420753618300015</v>
      </c>
      <c r="F12" s="31">
        <v>18.150208225100009</v>
      </c>
      <c r="G12" s="31">
        <v>15.714099767000002</v>
      </c>
      <c r="H12" s="31">
        <v>1.9729356533000002</v>
      </c>
      <c r="I12" s="31">
        <v>3.7726192410000001</v>
      </c>
      <c r="J12" s="31">
        <v>3.8039874246000003</v>
      </c>
      <c r="K12" s="31">
        <v>0.61811544520000006</v>
      </c>
      <c r="L12" s="31">
        <f>SUM(C12:I12,K12)</f>
        <v>366.93169269670904</v>
      </c>
      <c r="M12" s="33">
        <v>1.2030651900000002E-3</v>
      </c>
      <c r="N12" s="33">
        <v>1.2875002999999999E-3</v>
      </c>
      <c r="O12" s="33">
        <v>4.6169000000000006E-4</v>
      </c>
      <c r="P12" s="33">
        <v>3.8475118799999996E-3</v>
      </c>
      <c r="Q12" s="33">
        <v>0</v>
      </c>
      <c r="R12" s="33">
        <v>1.5391100000000002E-5</v>
      </c>
      <c r="S12" s="33">
        <v>5.1326799999999999E-4</v>
      </c>
      <c r="T12" s="33">
        <v>4.7915100000000003E-4</v>
      </c>
      <c r="U12" s="33" t="s">
        <v>212</v>
      </c>
      <c r="V12" s="33">
        <f>SUM(M12:U12)</f>
        <v>7.8075774699999986E-3</v>
      </c>
      <c r="W12" s="35">
        <v>6.3517064000000014E-3</v>
      </c>
      <c r="X12" s="35">
        <v>2.3499884E-3</v>
      </c>
      <c r="Y12" s="35">
        <v>1.3912420000000001E-4</v>
      </c>
      <c r="Z12" s="35">
        <v>2.6458790000000003E-4</v>
      </c>
      <c r="AA12" s="35">
        <v>2.9693000000000002E-5</v>
      </c>
      <c r="AB12" s="35">
        <v>1.9361500000000008E-5</v>
      </c>
      <c r="AC12" s="35">
        <v>1.0282999999999999E-4</v>
      </c>
      <c r="AD12" s="35">
        <v>9.3294800000000007E-5</v>
      </c>
      <c r="AE12" s="35" t="s">
        <v>212</v>
      </c>
      <c r="AF12" s="35">
        <f>SUM(W12:AE12)</f>
        <v>9.3505862000000019E-3</v>
      </c>
      <c r="AG12" s="31">
        <f>SUM(C12,M12*$AH$4,W12*$AH$5)</f>
        <v>201.93891037742904</v>
      </c>
      <c r="AH12" s="31">
        <f t="shared" ref="AH12:AJ40" si="0">SUM(D12,N12*$AH$4,X12*$AH$5)</f>
        <v>118.97809781350001</v>
      </c>
      <c r="AI12" s="31">
        <f t="shared" si="0"/>
        <v>8.4950766234300019</v>
      </c>
      <c r="AJ12" s="31">
        <f t="shared" si="0"/>
        <v>18.325243216300009</v>
      </c>
      <c r="AK12" s="31">
        <f>SUM(G12,AA12*$AH$5)</f>
        <v>15.722948281000003</v>
      </c>
      <c r="AL12" s="31">
        <f t="shared" ref="AL12:AM40" si="1">SUM(H12,R12*$AH$4,AB12*$AH$5)</f>
        <v>1.9790901578000004</v>
      </c>
      <c r="AM12" s="31">
        <f t="shared" si="1"/>
        <v>3.8160942810000003</v>
      </c>
      <c r="AN12" s="31">
        <f>SUM(T12*$AH$4,AD12*$AH$5)</f>
        <v>3.9780625400000005E-2</v>
      </c>
      <c r="AO12" s="31">
        <f>SUM(K12)</f>
        <v>0.61811544520000006</v>
      </c>
      <c r="AP12" s="31">
        <f>SUM(AG12:AO12)</f>
        <v>369.91335682105904</v>
      </c>
    </row>
    <row r="13" spans="2:42" ht="18.75" customHeight="1">
      <c r="B13" s="12">
        <v>33603</v>
      </c>
      <c r="C13" s="32">
        <v>186.57473498450503</v>
      </c>
      <c r="D13" s="32">
        <v>126.1553769714</v>
      </c>
      <c r="E13" s="32">
        <v>9.9517922023900027</v>
      </c>
      <c r="F13" s="32">
        <v>18.214464111400005</v>
      </c>
      <c r="G13" s="32">
        <v>15.568829151500001</v>
      </c>
      <c r="H13" s="32">
        <v>1.4513675455999999</v>
      </c>
      <c r="I13" s="32">
        <v>3.5714301339999999</v>
      </c>
      <c r="J13" s="32">
        <v>3.8921667403999995</v>
      </c>
      <c r="K13" s="32">
        <v>0.65180991479999995</v>
      </c>
      <c r="L13" s="32">
        <f t="shared" ref="L13:L40" si="2">SUM(C13:I13,K13)</f>
        <v>362.13980501559507</v>
      </c>
      <c r="M13" s="34">
        <v>1.1262502963E-3</v>
      </c>
      <c r="N13" s="34">
        <v>1.3552881499999999E-3</v>
      </c>
      <c r="O13" s="34">
        <v>5.4766329999999977E-4</v>
      </c>
      <c r="P13" s="34">
        <v>4.5169172900000002E-3</v>
      </c>
      <c r="Q13" s="34">
        <v>0</v>
      </c>
      <c r="R13" s="34">
        <v>1.3523200000000001E-5</v>
      </c>
      <c r="S13" s="34">
        <v>3.3966430000000004E-4</v>
      </c>
      <c r="T13" s="34">
        <v>3.814453E-4</v>
      </c>
      <c r="U13" s="34" t="s">
        <v>212</v>
      </c>
      <c r="V13" s="34">
        <f t="shared" ref="V13:V40" si="3">SUM(M13:U13)</f>
        <v>8.2807518362999991E-3</v>
      </c>
      <c r="W13" s="36">
        <v>5.9871821309999979E-3</v>
      </c>
      <c r="X13" s="36">
        <v>2.3025767200000003E-3</v>
      </c>
      <c r="Y13" s="36">
        <v>1.5854199999999999E-4</v>
      </c>
      <c r="Z13" s="36">
        <v>2.7568389999999996E-4</v>
      </c>
      <c r="AA13" s="36">
        <v>2.9418500000000003E-5</v>
      </c>
      <c r="AB13" s="36">
        <v>1.6047799999999999E-5</v>
      </c>
      <c r="AC13" s="36">
        <v>8.4961000000000015E-5</v>
      </c>
      <c r="AD13" s="36">
        <v>8.7682200000000006E-5</v>
      </c>
      <c r="AE13" s="36" t="s">
        <v>212</v>
      </c>
      <c r="AF13" s="36">
        <f t="shared" ref="AF13:AF40" si="4">SUM(W13:AE13)</f>
        <v>8.9420942509999962E-3</v>
      </c>
      <c r="AG13" s="32">
        <f t="shared" ref="AG13:AG40" si="5">SUM(C13,M13*$AH$4,W13*$AH$5)</f>
        <v>188.38707151695053</v>
      </c>
      <c r="AH13" s="32">
        <f t="shared" si="0"/>
        <v>126.87542703771</v>
      </c>
      <c r="AI13" s="32">
        <f t="shared" si="0"/>
        <v>10.012729300890003</v>
      </c>
      <c r="AJ13" s="32">
        <f t="shared" si="0"/>
        <v>18.409540845850007</v>
      </c>
      <c r="AK13" s="32">
        <f t="shared" ref="AK13:AK40" si="6">SUM(G13,AA13*$AH$5)</f>
        <v>15.577595864500001</v>
      </c>
      <c r="AL13" s="32">
        <f t="shared" si="1"/>
        <v>1.4564878699999999</v>
      </c>
      <c r="AM13" s="32">
        <f t="shared" si="1"/>
        <v>3.6052401194999999</v>
      </c>
      <c r="AN13" s="32">
        <f t="shared" ref="AN13:AN40" si="7">SUM(T13*$AH$4,AD13*$AH$5)</f>
        <v>3.56654281E-2</v>
      </c>
      <c r="AO13" s="32">
        <f t="shared" ref="AO13:AO40" si="8">SUM(K13)</f>
        <v>0.65180991479999995</v>
      </c>
      <c r="AP13" s="32">
        <f t="shared" ref="AP13:AP40" si="9">SUM(AG13:AO13)</f>
        <v>365.01156789830054</v>
      </c>
    </row>
    <row r="14" spans="2:42" ht="18.75" customHeight="1">
      <c r="B14" s="11">
        <v>33969</v>
      </c>
      <c r="C14" s="31">
        <v>179.95653820695506</v>
      </c>
      <c r="D14" s="31">
        <v>119.7349501618</v>
      </c>
      <c r="E14" s="31">
        <v>9.4834000493599984</v>
      </c>
      <c r="F14" s="31">
        <v>15.733517787799999</v>
      </c>
      <c r="G14" s="31">
        <v>15.072157120000002</v>
      </c>
      <c r="H14" s="31">
        <v>1.4081973693000001</v>
      </c>
      <c r="I14" s="31">
        <v>3.5474187650000002</v>
      </c>
      <c r="J14" s="31">
        <v>3.9228714512000002</v>
      </c>
      <c r="K14" s="31">
        <v>0.62851471320000007</v>
      </c>
      <c r="L14" s="31">
        <f t="shared" si="2"/>
        <v>345.56469417341503</v>
      </c>
      <c r="M14" s="33">
        <v>1.0904010099999999E-3</v>
      </c>
      <c r="N14" s="33">
        <v>1.2859635499999997E-3</v>
      </c>
      <c r="O14" s="33">
        <v>5.0353539999999997E-4</v>
      </c>
      <c r="P14" s="33">
        <v>4.8830434000000002E-3</v>
      </c>
      <c r="Q14" s="33">
        <v>0</v>
      </c>
      <c r="R14" s="33">
        <v>1.1558200000000001E-5</v>
      </c>
      <c r="S14" s="33">
        <v>2.7636660000000005E-4</v>
      </c>
      <c r="T14" s="33">
        <v>3.2844610000000001E-4</v>
      </c>
      <c r="U14" s="33" t="s">
        <v>212</v>
      </c>
      <c r="V14" s="33">
        <f t="shared" si="3"/>
        <v>8.3793142599999995E-3</v>
      </c>
      <c r="W14" s="35">
        <v>5.8148499080000011E-3</v>
      </c>
      <c r="X14" s="35">
        <v>2.1009075400000004E-3</v>
      </c>
      <c r="Y14" s="35">
        <v>1.452867E-4</v>
      </c>
      <c r="Z14" s="35">
        <v>2.4470759999999997E-4</v>
      </c>
      <c r="AA14" s="35">
        <v>2.8480000000000002E-5</v>
      </c>
      <c r="AB14" s="35">
        <v>1.5066000000000001E-5</v>
      </c>
      <c r="AC14" s="35">
        <v>7.7987000000000011E-5</v>
      </c>
      <c r="AD14" s="35">
        <v>8.4872600000000011E-5</v>
      </c>
      <c r="AE14" s="35" t="s">
        <v>212</v>
      </c>
      <c r="AF14" s="35">
        <f t="shared" si="4"/>
        <v>8.5121573480000014E-3</v>
      </c>
      <c r="AG14" s="31">
        <f t="shared" si="5"/>
        <v>181.71662350478906</v>
      </c>
      <c r="AH14" s="31">
        <f t="shared" si="0"/>
        <v>120.39316969747</v>
      </c>
      <c r="AI14" s="31">
        <f t="shared" si="0"/>
        <v>9.5392838709599985</v>
      </c>
      <c r="AJ14" s="31">
        <f t="shared" si="0"/>
        <v>15.928516737599999</v>
      </c>
      <c r="AK14" s="31">
        <f t="shared" si="6"/>
        <v>15.080644160000002</v>
      </c>
      <c r="AL14" s="31">
        <f t="shared" si="1"/>
        <v>1.4129759923</v>
      </c>
      <c r="AM14" s="31">
        <f t="shared" si="1"/>
        <v>3.5775680560000005</v>
      </c>
      <c r="AN14" s="31">
        <f t="shared" si="7"/>
        <v>3.3503187300000001E-2</v>
      </c>
      <c r="AO14" s="31">
        <f t="shared" si="8"/>
        <v>0.62851471320000007</v>
      </c>
      <c r="AP14" s="31">
        <f t="shared" si="9"/>
        <v>348.31079991961911</v>
      </c>
    </row>
    <row r="15" spans="2:42" ht="18.75" customHeight="1">
      <c r="B15" s="12">
        <v>34334</v>
      </c>
      <c r="C15" s="32">
        <v>170.66022054094003</v>
      </c>
      <c r="D15" s="32">
        <v>123.22219778330003</v>
      </c>
      <c r="E15" s="32">
        <v>7.1137334936100025</v>
      </c>
      <c r="F15" s="32">
        <v>15.761024693400001</v>
      </c>
      <c r="G15" s="32">
        <v>13.434692240000002</v>
      </c>
      <c r="H15" s="32">
        <v>1.3734218761000001</v>
      </c>
      <c r="I15" s="32">
        <v>3.4643510020000003</v>
      </c>
      <c r="J15" s="32">
        <v>3.8672085293999996</v>
      </c>
      <c r="K15" s="32">
        <v>0.66236136120000011</v>
      </c>
      <c r="L15" s="32">
        <f t="shared" si="2"/>
        <v>335.69200299055007</v>
      </c>
      <c r="M15" s="34">
        <v>1.0267039000000002E-3</v>
      </c>
      <c r="N15" s="34">
        <v>1.32311585E-3</v>
      </c>
      <c r="O15" s="34">
        <v>3.691635E-4</v>
      </c>
      <c r="P15" s="34">
        <v>5.8072702499999988E-3</v>
      </c>
      <c r="Q15" s="34">
        <v>0</v>
      </c>
      <c r="R15" s="34">
        <v>1.2660000000000001E-5</v>
      </c>
      <c r="S15" s="34">
        <v>2.734061E-4</v>
      </c>
      <c r="T15" s="34">
        <v>3.5203860000000003E-4</v>
      </c>
      <c r="U15" s="34" t="s">
        <v>212</v>
      </c>
      <c r="V15" s="34">
        <f t="shared" si="3"/>
        <v>9.1643581999999984E-3</v>
      </c>
      <c r="W15" s="36">
        <v>5.5260795200000011E-3</v>
      </c>
      <c r="X15" s="36">
        <v>2.0229844800000005E-3</v>
      </c>
      <c r="Y15" s="36">
        <v>1.049401E-4</v>
      </c>
      <c r="Z15" s="36">
        <v>2.4786669999999993E-4</v>
      </c>
      <c r="AA15" s="36">
        <v>2.6300000000000006E-5</v>
      </c>
      <c r="AB15" s="36">
        <v>1.4485000000000001E-5</v>
      </c>
      <c r="AC15" s="36">
        <v>7.8877400000000012E-5</v>
      </c>
      <c r="AD15" s="36">
        <v>8.5503599999999999E-5</v>
      </c>
      <c r="AE15" s="36" t="s">
        <v>212</v>
      </c>
      <c r="AF15" s="36">
        <f t="shared" si="4"/>
        <v>8.1070368E-3</v>
      </c>
      <c r="AG15" s="32">
        <f t="shared" si="5"/>
        <v>172.33265983540002</v>
      </c>
      <c r="AH15" s="32">
        <f t="shared" si="0"/>
        <v>123.85812505459003</v>
      </c>
      <c r="AI15" s="32">
        <f t="shared" si="0"/>
        <v>7.1542347309100025</v>
      </c>
      <c r="AJ15" s="32">
        <f t="shared" si="0"/>
        <v>15.980070726250002</v>
      </c>
      <c r="AK15" s="32">
        <f t="shared" si="6"/>
        <v>13.442529640000002</v>
      </c>
      <c r="AL15" s="32">
        <f t="shared" si="1"/>
        <v>1.3780549061000003</v>
      </c>
      <c r="AM15" s="32">
        <f t="shared" si="1"/>
        <v>3.4946916197000002</v>
      </c>
      <c r="AN15" s="32">
        <f t="shared" si="7"/>
        <v>3.4281037799999997E-2</v>
      </c>
      <c r="AO15" s="32">
        <f t="shared" si="8"/>
        <v>0.66236136120000011</v>
      </c>
      <c r="AP15" s="32">
        <f t="shared" si="9"/>
        <v>338.33700891194997</v>
      </c>
    </row>
    <row r="16" spans="2:42" ht="18.75" customHeight="1">
      <c r="B16" s="11">
        <v>34699</v>
      </c>
      <c r="C16" s="31">
        <v>167.537774036017</v>
      </c>
      <c r="D16" s="31">
        <v>121.98212770230001</v>
      </c>
      <c r="E16" s="31">
        <v>7.181437151229999</v>
      </c>
      <c r="F16" s="31">
        <v>18.283166869900008</v>
      </c>
      <c r="G16" s="31">
        <v>14.855928032100001</v>
      </c>
      <c r="H16" s="31">
        <v>1.4250026007000001</v>
      </c>
      <c r="I16" s="31">
        <v>3.8578197439999999</v>
      </c>
      <c r="J16" s="31">
        <v>4.2849089565999998</v>
      </c>
      <c r="K16" s="31">
        <v>0.61620770200000008</v>
      </c>
      <c r="L16" s="31">
        <f t="shared" si="2"/>
        <v>335.73946383824699</v>
      </c>
      <c r="M16" s="33">
        <v>1.0009129837E-3</v>
      </c>
      <c r="N16" s="33">
        <v>1.3245583500000001E-3</v>
      </c>
      <c r="O16" s="33">
        <v>3.8729990000000011E-4</v>
      </c>
      <c r="P16" s="33">
        <v>6.4074523200000006E-3</v>
      </c>
      <c r="Q16" s="33">
        <v>0</v>
      </c>
      <c r="R16" s="33">
        <v>8.5028999999999995E-6</v>
      </c>
      <c r="S16" s="33">
        <v>2.9147690000000002E-4</v>
      </c>
      <c r="T16" s="33">
        <v>3.5215940000000003E-4</v>
      </c>
      <c r="U16" s="33" t="s">
        <v>212</v>
      </c>
      <c r="V16" s="33">
        <f t="shared" si="3"/>
        <v>9.7723627537000014E-3</v>
      </c>
      <c r="W16" s="35">
        <v>5.4440743770000008E-3</v>
      </c>
      <c r="X16" s="35">
        <v>1.9186437800000002E-3</v>
      </c>
      <c r="Y16" s="35">
        <v>1.0934300000000001E-4</v>
      </c>
      <c r="Z16" s="35">
        <v>2.7735289999999995E-4</v>
      </c>
      <c r="AA16" s="35">
        <v>2.8884500000000004E-5</v>
      </c>
      <c r="AB16" s="35">
        <v>1.4171499999999998E-5</v>
      </c>
      <c r="AC16" s="35">
        <v>9.2049600000000014E-5</v>
      </c>
      <c r="AD16" s="35">
        <v>9.8398400000000003E-5</v>
      </c>
      <c r="AE16" s="35" t="s">
        <v>212</v>
      </c>
      <c r="AF16" s="35">
        <f t="shared" si="4"/>
        <v>7.9829180569999988E-3</v>
      </c>
      <c r="AG16" s="31">
        <f t="shared" si="5"/>
        <v>169.1851310249555</v>
      </c>
      <c r="AH16" s="31">
        <f t="shared" si="0"/>
        <v>122.58699750749</v>
      </c>
      <c r="AI16" s="31">
        <f t="shared" si="0"/>
        <v>7.223703862729999</v>
      </c>
      <c r="AJ16" s="31">
        <f t="shared" si="0"/>
        <v>18.526004342100009</v>
      </c>
      <c r="AK16" s="31">
        <f>SUM(G16,AA16*$AH$5)</f>
        <v>14.864535613100001</v>
      </c>
      <c r="AL16" s="31">
        <f t="shared" si="1"/>
        <v>1.4294382802000001</v>
      </c>
      <c r="AM16" s="31">
        <f t="shared" si="1"/>
        <v>3.8925374473000001</v>
      </c>
      <c r="AN16" s="31">
        <f t="shared" si="7"/>
        <v>3.8126708199999998E-2</v>
      </c>
      <c r="AO16" s="31">
        <f t="shared" si="8"/>
        <v>0.61620770200000008</v>
      </c>
      <c r="AP16" s="31">
        <f t="shared" si="9"/>
        <v>338.36268248807551</v>
      </c>
    </row>
    <row r="17" spans="2:42" ht="18.75" customHeight="1">
      <c r="B17" s="12">
        <v>35064</v>
      </c>
      <c r="C17" s="32">
        <v>161.90419684092532</v>
      </c>
      <c r="D17" s="32">
        <v>124.06972093967333</v>
      </c>
      <c r="E17" s="32">
        <v>6.7948798916723447</v>
      </c>
      <c r="F17" s="32">
        <v>19.346700272964966</v>
      </c>
      <c r="G17" s="32">
        <v>15.9587653516</v>
      </c>
      <c r="H17" s="32">
        <v>1.0651836420877467</v>
      </c>
      <c r="I17" s="32">
        <v>5.7655124303506469</v>
      </c>
      <c r="J17" s="32">
        <v>4.9032627719774906</v>
      </c>
      <c r="K17" s="32">
        <v>0.68326559840000012</v>
      </c>
      <c r="L17" s="32">
        <f t="shared" si="2"/>
        <v>335.58822496767431</v>
      </c>
      <c r="M17" s="34">
        <v>9.5441274602854999E-4</v>
      </c>
      <c r="N17" s="34">
        <v>1.3632192148959998E-3</v>
      </c>
      <c r="O17" s="34">
        <v>3.6244698518719999E-4</v>
      </c>
      <c r="P17" s="34">
        <v>7.7737274169086996E-3</v>
      </c>
      <c r="Q17" s="34" t="s">
        <v>211</v>
      </c>
      <c r="R17" s="34">
        <v>2.1428852657500001E-5</v>
      </c>
      <c r="S17" s="34">
        <v>2.5818921808332503E-4</v>
      </c>
      <c r="T17" s="34">
        <v>1.0655918311157501E-3</v>
      </c>
      <c r="U17" s="34" t="s">
        <v>212</v>
      </c>
      <c r="V17" s="34">
        <f t="shared" si="3"/>
        <v>1.1799016264877026E-2</v>
      </c>
      <c r="W17" s="36">
        <v>5.2875283907849397E-3</v>
      </c>
      <c r="X17" s="36">
        <v>1.8756050196E-3</v>
      </c>
      <c r="Y17" s="36">
        <v>1.0537161725497199E-4</v>
      </c>
      <c r="Z17" s="36">
        <v>3.6702430267739999E-4</v>
      </c>
      <c r="AA17" s="36">
        <v>3.1040500000000002E-5</v>
      </c>
      <c r="AB17" s="36">
        <v>1.3418637676700002E-5</v>
      </c>
      <c r="AC17" s="36">
        <v>1.40228763149997E-4</v>
      </c>
      <c r="AD17" s="36">
        <v>8.4243918449670009E-5</v>
      </c>
      <c r="AE17" s="36" t="s">
        <v>212</v>
      </c>
      <c r="AF17" s="36">
        <f t="shared" si="4"/>
        <v>7.9044611495936792E-3</v>
      </c>
      <c r="AG17" s="32">
        <f t="shared" si="5"/>
        <v>163.50374062002996</v>
      </c>
      <c r="AH17" s="32">
        <f t="shared" si="0"/>
        <v>124.66273171588652</v>
      </c>
      <c r="AI17" s="32">
        <f t="shared" si="0"/>
        <v>6.8353418082440056</v>
      </c>
      <c r="AJ17" s="32">
        <f t="shared" si="0"/>
        <v>19.650416700585549</v>
      </c>
      <c r="AK17" s="32">
        <f t="shared" si="6"/>
        <v>15.9680154206</v>
      </c>
      <c r="AL17" s="32">
        <f t="shared" si="1"/>
        <v>1.0697181174318409</v>
      </c>
      <c r="AM17" s="32">
        <f t="shared" si="1"/>
        <v>5.8137553322214295</v>
      </c>
      <c r="AN17" s="32">
        <f t="shared" si="7"/>
        <v>5.1744483475895414E-2</v>
      </c>
      <c r="AO17" s="32">
        <f t="shared" si="8"/>
        <v>0.68326559840000012</v>
      </c>
      <c r="AP17" s="32">
        <f t="shared" si="9"/>
        <v>338.23872979687513</v>
      </c>
    </row>
    <row r="18" spans="2:42" ht="18.75" customHeight="1">
      <c r="B18" s="11">
        <v>35430</v>
      </c>
      <c r="C18" s="31">
        <v>159.16790038254425</v>
      </c>
      <c r="D18" s="31">
        <v>127.75841863189474</v>
      </c>
      <c r="E18" s="31">
        <v>6.3724806295660059</v>
      </c>
      <c r="F18" s="31">
        <v>20.927124374213804</v>
      </c>
      <c r="G18" s="31">
        <v>14.528939613600002</v>
      </c>
      <c r="H18" s="31">
        <v>1.0640389804896007</v>
      </c>
      <c r="I18" s="31">
        <v>6.0196100048969541</v>
      </c>
      <c r="J18" s="31">
        <v>5.240424305122926</v>
      </c>
      <c r="K18" s="31">
        <v>0.86660924679999995</v>
      </c>
      <c r="L18" s="31">
        <f t="shared" si="2"/>
        <v>336.70512186400538</v>
      </c>
      <c r="M18" s="33">
        <v>9.4154876332235005E-4</v>
      </c>
      <c r="N18" s="33">
        <v>1.376502633942E-3</v>
      </c>
      <c r="O18" s="33">
        <v>3.3912606019582004E-4</v>
      </c>
      <c r="P18" s="33">
        <v>9.3396477134530323E-3</v>
      </c>
      <c r="Q18" s="33" t="s">
        <v>211</v>
      </c>
      <c r="R18" s="33">
        <v>1.78417260525E-5</v>
      </c>
      <c r="S18" s="33">
        <v>2.2246542316667502E-4</v>
      </c>
      <c r="T18" s="33">
        <v>1.1541086917017504E-3</v>
      </c>
      <c r="U18" s="33" t="s">
        <v>212</v>
      </c>
      <c r="V18" s="33">
        <f t="shared" si="3"/>
        <v>1.3391241011834129E-2</v>
      </c>
      <c r="W18" s="35">
        <v>5.1489263200404306E-3</v>
      </c>
      <c r="X18" s="35">
        <v>1.7592595312E-3</v>
      </c>
      <c r="Y18" s="35">
        <v>9.7459075596988159E-5</v>
      </c>
      <c r="Z18" s="35">
        <v>3.9298301439062006E-4</v>
      </c>
      <c r="AA18" s="35">
        <v>2.80465E-5</v>
      </c>
      <c r="AB18" s="35">
        <v>1.31833788989E-5</v>
      </c>
      <c r="AC18" s="35">
        <v>1.46052058500003E-4</v>
      </c>
      <c r="AD18" s="35">
        <v>9.0451802100630007E-5</v>
      </c>
      <c r="AE18" s="35" t="s">
        <v>212</v>
      </c>
      <c r="AF18" s="35">
        <f t="shared" si="4"/>
        <v>7.676361680727572E-3</v>
      </c>
      <c r="AG18" s="31">
        <f t="shared" si="5"/>
        <v>160.72581914499935</v>
      </c>
      <c r="AH18" s="31">
        <f t="shared" si="0"/>
        <v>128.3170905380409</v>
      </c>
      <c r="AI18" s="31">
        <f t="shared" si="0"/>
        <v>6.4100015855988035</v>
      </c>
      <c r="AJ18" s="31">
        <f t="shared" si="0"/>
        <v>21.277724505338533</v>
      </c>
      <c r="AK18" s="31">
        <f t="shared" si="6"/>
        <v>14.537297470600002</v>
      </c>
      <c r="AL18" s="31">
        <f t="shared" si="1"/>
        <v>1.0684136705527854</v>
      </c>
      <c r="AM18" s="31">
        <f t="shared" si="1"/>
        <v>6.0686951539091218</v>
      </c>
      <c r="AN18" s="31">
        <f t="shared" si="7"/>
        <v>5.5807354318531503E-2</v>
      </c>
      <c r="AO18" s="31">
        <f t="shared" si="8"/>
        <v>0.86660924679999995</v>
      </c>
      <c r="AP18" s="31">
        <f t="shared" si="9"/>
        <v>339.32745867015802</v>
      </c>
    </row>
    <row r="19" spans="2:42" ht="18.75" customHeight="1">
      <c r="B19" s="12">
        <v>35795</v>
      </c>
      <c r="C19" s="32">
        <v>154.74843269885125</v>
      </c>
      <c r="D19" s="32">
        <v>119.55685037652944</v>
      </c>
      <c r="E19" s="32">
        <v>5.7662714090203115</v>
      </c>
      <c r="F19" s="32">
        <v>21.523597709999997</v>
      </c>
      <c r="G19" s="32">
        <v>15.997915329200001</v>
      </c>
      <c r="H19" s="32">
        <v>1.1717471567674433</v>
      </c>
      <c r="I19" s="32">
        <v>6.4310492549890466</v>
      </c>
      <c r="J19" s="32">
        <v>5.9184541636215693</v>
      </c>
      <c r="K19" s="32">
        <v>0.87776025479999997</v>
      </c>
      <c r="L19" s="32">
        <f t="shared" si="2"/>
        <v>326.07362419015743</v>
      </c>
      <c r="M19" s="34">
        <v>9.2102020391800004E-4</v>
      </c>
      <c r="N19" s="34">
        <v>1.3004948017380001E-3</v>
      </c>
      <c r="O19" s="34">
        <v>2.9834923597225351E-4</v>
      </c>
      <c r="P19" s="34">
        <v>9.5834099334603639E-3</v>
      </c>
      <c r="Q19" s="34" t="s">
        <v>211</v>
      </c>
      <c r="R19" s="34">
        <v>1.7624151439999998E-5</v>
      </c>
      <c r="S19" s="34">
        <v>2.3872780583332503E-4</v>
      </c>
      <c r="T19" s="34">
        <v>2.1216239361664994E-3</v>
      </c>
      <c r="U19" s="34" t="s">
        <v>212</v>
      </c>
      <c r="V19" s="34">
        <f t="shared" si="3"/>
        <v>1.4481250068528443E-2</v>
      </c>
      <c r="W19" s="36">
        <v>4.9882315756999999E-3</v>
      </c>
      <c r="X19" s="36">
        <v>1.7689344108000001E-3</v>
      </c>
      <c r="Y19" s="36">
        <v>8.8836083816459322E-5</v>
      </c>
      <c r="Z19" s="36">
        <v>4.1890812769543995E-4</v>
      </c>
      <c r="AA19" s="36">
        <v>3.0898000000000001E-5</v>
      </c>
      <c r="AB19" s="36">
        <v>1.4330506758399998E-5</v>
      </c>
      <c r="AC19" s="36">
        <v>1.5532135649999699E-4</v>
      </c>
      <c r="AD19" s="36">
        <v>1.0295516949994E-4</v>
      </c>
      <c r="AE19" s="36" t="s">
        <v>212</v>
      </c>
      <c r="AF19" s="36">
        <f t="shared" si="4"/>
        <v>7.5684152307702365E-3</v>
      </c>
      <c r="AG19" s="32">
        <f t="shared" si="5"/>
        <v>156.25795121350779</v>
      </c>
      <c r="AH19" s="32">
        <f t="shared" si="0"/>
        <v>120.11650520099128</v>
      </c>
      <c r="AI19" s="32">
        <f t="shared" si="0"/>
        <v>5.8002032928969225</v>
      </c>
      <c r="AJ19" s="32">
        <f t="shared" si="0"/>
        <v>21.88801758038975</v>
      </c>
      <c r="AK19" s="32">
        <f t="shared" si="6"/>
        <v>16.007122933200002</v>
      </c>
      <c r="AL19" s="32">
        <f t="shared" si="1"/>
        <v>1.1764582515674467</v>
      </c>
      <c r="AM19" s="32">
        <f t="shared" si="1"/>
        <v>6.4833032143718787</v>
      </c>
      <c r="AN19" s="32">
        <f t="shared" si="7"/>
        <v>8.3721238915144602E-2</v>
      </c>
      <c r="AO19" s="32">
        <f t="shared" si="8"/>
        <v>0.87776025479999997</v>
      </c>
      <c r="AP19" s="32">
        <f t="shared" si="9"/>
        <v>328.69104318064024</v>
      </c>
    </row>
    <row r="20" spans="2:42" ht="18.75" customHeight="1">
      <c r="B20" s="11">
        <v>36160</v>
      </c>
      <c r="C20" s="31">
        <v>149.2717839185149</v>
      </c>
      <c r="D20" s="31">
        <v>127.478894394482</v>
      </c>
      <c r="E20" s="31">
        <v>5.6861891443713972</v>
      </c>
      <c r="F20" s="31">
        <v>22.121939506990774</v>
      </c>
      <c r="G20" s="31">
        <v>16.710824019500002</v>
      </c>
      <c r="H20" s="31">
        <v>1.2311249298187048</v>
      </c>
      <c r="I20" s="31">
        <v>6.6358105167134465</v>
      </c>
      <c r="J20" s="31">
        <v>6.3857345089764976</v>
      </c>
      <c r="K20" s="31">
        <v>1.0054516604000001</v>
      </c>
      <c r="L20" s="31">
        <f t="shared" si="2"/>
        <v>330.14201809079123</v>
      </c>
      <c r="M20" s="33">
        <v>8.9697829801700017E-4</v>
      </c>
      <c r="N20" s="33">
        <v>1.3883228946900002E-3</v>
      </c>
      <c r="O20" s="33">
        <v>3.0165922012046869E-4</v>
      </c>
      <c r="P20" s="33">
        <v>1.0059802673784058E-2</v>
      </c>
      <c r="Q20" s="33" t="s">
        <v>211</v>
      </c>
      <c r="R20" s="33">
        <v>1.8584826485000003E-5</v>
      </c>
      <c r="S20" s="33">
        <v>2.0602661258332499E-4</v>
      </c>
      <c r="T20" s="33">
        <v>2.3058853754164997E-3</v>
      </c>
      <c r="U20" s="33" t="s">
        <v>212</v>
      </c>
      <c r="V20" s="33">
        <f t="shared" si="3"/>
        <v>1.5177259901096352E-2</v>
      </c>
      <c r="W20" s="35">
        <v>4.8127880522499996E-3</v>
      </c>
      <c r="X20" s="35">
        <v>1.8873145220000003E-3</v>
      </c>
      <c r="Y20" s="35">
        <v>8.7098665519356216E-5</v>
      </c>
      <c r="Z20" s="35">
        <v>4.4382862413626004E-4</v>
      </c>
      <c r="AA20" s="35">
        <v>3.2298500000000003E-5</v>
      </c>
      <c r="AB20" s="35">
        <v>1.5252205614600001E-5</v>
      </c>
      <c r="AC20" s="35">
        <v>1.7524872284999704E-4</v>
      </c>
      <c r="AD20" s="35">
        <v>1.2974919714994E-4</v>
      </c>
      <c r="AE20" s="35" t="s">
        <v>212</v>
      </c>
      <c r="AF20" s="35">
        <f t="shared" si="4"/>
        <v>7.5835784895201533E-3</v>
      </c>
      <c r="AG20" s="31">
        <f t="shared" si="5"/>
        <v>150.72841921553584</v>
      </c>
      <c r="AH20" s="31">
        <f t="shared" si="0"/>
        <v>128.07602219440525</v>
      </c>
      <c r="AI20" s="31">
        <f t="shared" si="0"/>
        <v>5.7196860271991765</v>
      </c>
      <c r="AJ20" s="31">
        <f t="shared" si="0"/>
        <v>22.50569550382798</v>
      </c>
      <c r="AK20" s="31">
        <f t="shared" si="6"/>
        <v>16.720448972500002</v>
      </c>
      <c r="AL20" s="31">
        <f t="shared" si="1"/>
        <v>1.2361347077539806</v>
      </c>
      <c r="AM20" s="31">
        <f t="shared" si="1"/>
        <v>6.693185301437329</v>
      </c>
      <c r="AN20" s="31">
        <f t="shared" si="7"/>
        <v>9.6312395136094603E-2</v>
      </c>
      <c r="AO20" s="31">
        <f t="shared" si="8"/>
        <v>1.0054516604000001</v>
      </c>
      <c r="AP20" s="31">
        <f t="shared" si="9"/>
        <v>332.78135597819568</v>
      </c>
    </row>
    <row r="21" spans="2:42" ht="18.75" customHeight="1">
      <c r="B21" s="12">
        <v>36525</v>
      </c>
      <c r="C21" s="32">
        <v>147.76768220618607</v>
      </c>
      <c r="D21" s="32">
        <v>118.90835302911256</v>
      </c>
      <c r="E21" s="32">
        <v>5.5854676766846909</v>
      </c>
      <c r="F21" s="32">
        <v>22.1451347503533</v>
      </c>
      <c r="G21" s="32">
        <v>16.285285407</v>
      </c>
      <c r="H21" s="32">
        <v>1.2629728505289195</v>
      </c>
      <c r="I21" s="32">
        <v>6.4115967958198459</v>
      </c>
      <c r="J21" s="32">
        <v>6.2750550799425051</v>
      </c>
      <c r="K21" s="32">
        <v>0.96593677400000011</v>
      </c>
      <c r="L21" s="32">
        <f t="shared" si="2"/>
        <v>319.33242948968535</v>
      </c>
      <c r="M21" s="34">
        <v>8.8748412995500001E-4</v>
      </c>
      <c r="N21" s="34">
        <v>1.29155207187E-3</v>
      </c>
      <c r="O21" s="34">
        <v>2.8924791246223339E-4</v>
      </c>
      <c r="P21" s="34">
        <v>9.9065271493960008E-3</v>
      </c>
      <c r="Q21" s="34" t="s">
        <v>211</v>
      </c>
      <c r="R21" s="34">
        <v>1.7747010807500001E-5</v>
      </c>
      <c r="S21" s="34">
        <v>1.8474289233332502E-4</v>
      </c>
      <c r="T21" s="34">
        <v>3.2118205756665004E-3</v>
      </c>
      <c r="U21" s="34" t="s">
        <v>212</v>
      </c>
      <c r="V21" s="34">
        <f t="shared" si="3"/>
        <v>1.5789121742490558E-2</v>
      </c>
      <c r="W21" s="36">
        <v>4.7927937549500001E-3</v>
      </c>
      <c r="X21" s="36">
        <v>1.7075537479999999E-3</v>
      </c>
      <c r="Y21" s="36">
        <v>8.1238817165550203E-5</v>
      </c>
      <c r="Z21" s="36">
        <v>4.5846190896588001E-4</v>
      </c>
      <c r="AA21" s="36">
        <v>3.1488500000000002E-5</v>
      </c>
      <c r="AB21" s="36">
        <v>1.43243406107E-5</v>
      </c>
      <c r="AC21" s="36">
        <v>1.7294568419999701E-4</v>
      </c>
      <c r="AD21" s="36">
        <v>1.2389618379994002E-4</v>
      </c>
      <c r="AE21" s="36" t="s">
        <v>212</v>
      </c>
      <c r="AF21" s="36">
        <f t="shared" si="4"/>
        <v>7.3827029376920678E-3</v>
      </c>
      <c r="AG21" s="32">
        <f t="shared" si="5"/>
        <v>149.21812184841005</v>
      </c>
      <c r="AH21" s="32">
        <f t="shared" si="0"/>
        <v>119.44949284781332</v>
      </c>
      <c r="AI21" s="32">
        <f t="shared" si="0"/>
        <v>5.6169080420115804</v>
      </c>
      <c r="AJ21" s="32">
        <f t="shared" si="0"/>
        <v>22.529419577960031</v>
      </c>
      <c r="AK21" s="32">
        <f t="shared" si="6"/>
        <v>16.294668980000001</v>
      </c>
      <c r="AL21" s="32">
        <f t="shared" si="1"/>
        <v>1.2676851793010957</v>
      </c>
      <c r="AM21" s="32">
        <f t="shared" si="1"/>
        <v>6.467753182019778</v>
      </c>
      <c r="AN21" s="32">
        <f t="shared" si="7"/>
        <v>0.11721657716404463</v>
      </c>
      <c r="AO21" s="32">
        <f t="shared" si="8"/>
        <v>0.96593677400000011</v>
      </c>
      <c r="AP21" s="32">
        <f t="shared" si="9"/>
        <v>321.92720300867995</v>
      </c>
    </row>
    <row r="22" spans="2:42" ht="18.75" customHeight="1">
      <c r="B22" s="11">
        <v>36891</v>
      </c>
      <c r="C22" s="31">
        <v>156.87000632919828</v>
      </c>
      <c r="D22" s="31">
        <v>118.485116163</v>
      </c>
      <c r="E22" s="31">
        <v>5.9514232701234553</v>
      </c>
      <c r="F22" s="31">
        <v>22.16157409432601</v>
      </c>
      <c r="G22" s="31">
        <v>15.875826482100003</v>
      </c>
      <c r="H22" s="31">
        <v>0.96774740604950849</v>
      </c>
      <c r="I22" s="31">
        <v>6.4721553349679999</v>
      </c>
      <c r="J22" s="31">
        <v>6.4894945456284843</v>
      </c>
      <c r="K22" s="31">
        <v>1.1353557776000001</v>
      </c>
      <c r="L22" s="31">
        <f t="shared" si="2"/>
        <v>327.91920485736529</v>
      </c>
      <c r="M22" s="33">
        <v>9.4145861322900007E-4</v>
      </c>
      <c r="N22" s="33">
        <v>1.2866122240000001E-3</v>
      </c>
      <c r="O22" s="33">
        <v>3.1349833490417855E-4</v>
      </c>
      <c r="P22" s="33">
        <v>9.969726068210583E-3</v>
      </c>
      <c r="Q22" s="33" t="s">
        <v>211</v>
      </c>
      <c r="R22" s="33">
        <v>1.4368411942499997E-5</v>
      </c>
      <c r="S22" s="33">
        <v>1.3977913200000002E-4</v>
      </c>
      <c r="T22" s="33">
        <v>2.3169464753324998E-3</v>
      </c>
      <c r="U22" s="33" t="s">
        <v>212</v>
      </c>
      <c r="V22" s="33">
        <f t="shared" si="3"/>
        <v>1.4982389259618761E-2</v>
      </c>
      <c r="W22" s="35">
        <v>5.0859637386500003E-3</v>
      </c>
      <c r="X22" s="35">
        <v>1.6505761359999998E-3</v>
      </c>
      <c r="Y22" s="35">
        <v>8.7166940798778426E-5</v>
      </c>
      <c r="Z22" s="35">
        <v>4.7524117566060005E-4</v>
      </c>
      <c r="AA22" s="35">
        <v>3.0686500000000005E-5</v>
      </c>
      <c r="AB22" s="35">
        <v>1.17246574193E-5</v>
      </c>
      <c r="AC22" s="35">
        <v>1.6886379599999999E-4</v>
      </c>
      <c r="AD22" s="35">
        <v>1.3349327399970001E-4</v>
      </c>
      <c r="AE22" s="35" t="s">
        <v>212</v>
      </c>
      <c r="AF22" s="35">
        <f t="shared" si="4"/>
        <v>7.6437162185283786E-3</v>
      </c>
      <c r="AG22" s="31">
        <f t="shared" si="5"/>
        <v>158.40915998864671</v>
      </c>
      <c r="AH22" s="31">
        <f t="shared" si="0"/>
        <v>119.009153157128</v>
      </c>
      <c r="AI22" s="31">
        <f t="shared" si="0"/>
        <v>5.9852364768540953</v>
      </c>
      <c r="AJ22" s="31">
        <f t="shared" si="0"/>
        <v>22.552439116378135</v>
      </c>
      <c r="AK22" s="31">
        <f t="shared" si="6"/>
        <v>15.884971059100003</v>
      </c>
      <c r="AL22" s="31">
        <f t="shared" si="1"/>
        <v>0.9716005642590223</v>
      </c>
      <c r="AM22" s="31">
        <f t="shared" si="1"/>
        <v>6.5259712244760006</v>
      </c>
      <c r="AN22" s="31">
        <f t="shared" si="7"/>
        <v>9.7704657535223088E-2</v>
      </c>
      <c r="AO22" s="31">
        <f t="shared" si="8"/>
        <v>1.1353557776000001</v>
      </c>
      <c r="AP22" s="31">
        <f t="shared" si="9"/>
        <v>330.57159202197721</v>
      </c>
    </row>
    <row r="23" spans="2:42" ht="18.75" customHeight="1">
      <c r="B23" s="12">
        <v>37256</v>
      </c>
      <c r="C23" s="32">
        <v>166.22378279518176</v>
      </c>
      <c r="D23" s="32">
        <v>115.40905594360001</v>
      </c>
      <c r="E23" s="32">
        <v>6.5182250163574436</v>
      </c>
      <c r="F23" s="32">
        <v>22.543097063423531</v>
      </c>
      <c r="G23" s="32">
        <v>17.165493201000004</v>
      </c>
      <c r="H23" s="32">
        <v>0.90793686750132807</v>
      </c>
      <c r="I23" s="32">
        <v>6.737711442787754</v>
      </c>
      <c r="J23" s="32">
        <v>6.1876015099734767</v>
      </c>
      <c r="K23" s="32">
        <v>1.0688956916000001</v>
      </c>
      <c r="L23" s="32">
        <f t="shared" si="2"/>
        <v>336.57419802145188</v>
      </c>
      <c r="M23" s="34">
        <v>9.9728016968E-4</v>
      </c>
      <c r="N23" s="34">
        <v>1.247390245E-3</v>
      </c>
      <c r="O23" s="34">
        <v>3.4500113566235337E-4</v>
      </c>
      <c r="P23" s="34">
        <v>9.9366849408875999E-3</v>
      </c>
      <c r="Q23" s="34" t="s">
        <v>211</v>
      </c>
      <c r="R23" s="34">
        <v>1.3543377600000002E-5</v>
      </c>
      <c r="S23" s="34">
        <v>1.4364504166667502E-4</v>
      </c>
      <c r="T23" s="34">
        <v>1.58388975866825E-3</v>
      </c>
      <c r="U23" s="34" t="s">
        <v>212</v>
      </c>
      <c r="V23" s="34">
        <f t="shared" si="3"/>
        <v>1.4267434669164877E-2</v>
      </c>
      <c r="W23" s="36">
        <v>5.3918034390000001E-3</v>
      </c>
      <c r="X23" s="36">
        <v>1.55852258E-3</v>
      </c>
      <c r="Y23" s="36">
        <v>9.492215031771781E-5</v>
      </c>
      <c r="Z23" s="36">
        <v>4.9717254951505004E-4</v>
      </c>
      <c r="AA23" s="36">
        <v>3.3161000000000003E-5</v>
      </c>
      <c r="AB23" s="36">
        <v>9.9269161759999992E-6</v>
      </c>
      <c r="AC23" s="36">
        <v>1.6663374420000302E-4</v>
      </c>
      <c r="AD23" s="36">
        <v>1.1582304280057002E-4</v>
      </c>
      <c r="AE23" s="36" t="s">
        <v>212</v>
      </c>
      <c r="AF23" s="36">
        <f t="shared" si="4"/>
        <v>7.8679654220093417E-3</v>
      </c>
      <c r="AG23" s="32">
        <f t="shared" si="5"/>
        <v>167.85547222424577</v>
      </c>
      <c r="AH23" s="32">
        <f t="shared" si="0"/>
        <v>115.90468042856502</v>
      </c>
      <c r="AI23" s="32">
        <f t="shared" si="0"/>
        <v>6.5551368455436823</v>
      </c>
      <c r="AJ23" s="32">
        <f t="shared" si="0"/>
        <v>22.939671606701207</v>
      </c>
      <c r="AK23" s="32">
        <f t="shared" si="6"/>
        <v>17.175375179000003</v>
      </c>
      <c r="AL23" s="32">
        <f t="shared" si="1"/>
        <v>0.91123367296177604</v>
      </c>
      <c r="AM23" s="32">
        <f t="shared" si="1"/>
        <v>6.7909594246010219</v>
      </c>
      <c r="AN23" s="32">
        <f t="shared" si="7"/>
        <v>7.4112510721276115E-2</v>
      </c>
      <c r="AO23" s="32">
        <f t="shared" si="8"/>
        <v>1.0688956916000001</v>
      </c>
      <c r="AP23" s="32">
        <f t="shared" si="9"/>
        <v>339.27553758393975</v>
      </c>
    </row>
    <row r="24" spans="2:42" ht="18.75" customHeight="1">
      <c r="B24" s="11">
        <v>37621</v>
      </c>
      <c r="C24" s="31">
        <v>170.14907904235812</v>
      </c>
      <c r="D24" s="31">
        <v>112.58890702503183</v>
      </c>
      <c r="E24" s="31">
        <v>6.2174309585746359</v>
      </c>
      <c r="F24" s="31">
        <v>23.04867492627049</v>
      </c>
      <c r="G24" s="31">
        <v>19.130349563400003</v>
      </c>
      <c r="H24" s="31">
        <v>0.87214425587820299</v>
      </c>
      <c r="I24" s="31">
        <v>6.1698178041812</v>
      </c>
      <c r="J24" s="31">
        <v>6.3726248427565233</v>
      </c>
      <c r="K24" s="31">
        <v>1.0938345352000001</v>
      </c>
      <c r="L24" s="31">
        <f t="shared" si="2"/>
        <v>339.27023811089452</v>
      </c>
      <c r="M24" s="33">
        <v>1.00180087227895E-3</v>
      </c>
      <c r="N24" s="33">
        <v>1.2145083319531501E-3</v>
      </c>
      <c r="O24" s="33">
        <v>3.2446213801765289E-4</v>
      </c>
      <c r="P24" s="33">
        <v>1.0344550462515398E-2</v>
      </c>
      <c r="Q24" s="33" t="s">
        <v>211</v>
      </c>
      <c r="R24" s="33">
        <v>1.32776179725E-5</v>
      </c>
      <c r="S24" s="33">
        <v>1.2860323400000002E-4</v>
      </c>
      <c r="T24" s="33">
        <v>1.6579893796657501E-3</v>
      </c>
      <c r="U24" s="33" t="s">
        <v>212</v>
      </c>
      <c r="V24" s="33">
        <f t="shared" si="3"/>
        <v>1.4685192036403403E-2</v>
      </c>
      <c r="W24" s="35">
        <v>5.5007102367935004E-3</v>
      </c>
      <c r="X24" s="35">
        <v>1.5378238198899999E-3</v>
      </c>
      <c r="Y24" s="35">
        <v>8.793249517188853E-5</v>
      </c>
      <c r="Z24" s="35">
        <v>5.2137927315283248E-4</v>
      </c>
      <c r="AA24" s="35">
        <v>3.6987000000000003E-5</v>
      </c>
      <c r="AB24" s="35">
        <v>9.8950799100999987E-6</v>
      </c>
      <c r="AC24" s="35">
        <v>1.3780324080000001E-4</v>
      </c>
      <c r="AD24" s="35">
        <v>1.1146008619967001E-4</v>
      </c>
      <c r="AE24" s="35" t="s">
        <v>212</v>
      </c>
      <c r="AF24" s="35">
        <f t="shared" si="4"/>
        <v>7.943991231917991E-3</v>
      </c>
      <c r="AG24" s="31">
        <f t="shared" si="5"/>
        <v>171.81333571472956</v>
      </c>
      <c r="AH24" s="31">
        <f t="shared" si="0"/>
        <v>113.07754123165788</v>
      </c>
      <c r="AI24" s="31">
        <f t="shared" si="0"/>
        <v>6.2517463955863004</v>
      </c>
      <c r="AJ24" s="31">
        <f t="shared" si="0"/>
        <v>23.462659711232916</v>
      </c>
      <c r="AK24" s="31">
        <f t="shared" si="6"/>
        <v>19.141371689400003</v>
      </c>
      <c r="AL24" s="31">
        <f t="shared" si="1"/>
        <v>0.87542493014072531</v>
      </c>
      <c r="AM24" s="31">
        <f t="shared" si="1"/>
        <v>6.2140982507896005</v>
      </c>
      <c r="AN24" s="31">
        <f t="shared" si="7"/>
        <v>7.4664840179145417E-2</v>
      </c>
      <c r="AO24" s="31">
        <f t="shared" si="8"/>
        <v>1.0938345352000001</v>
      </c>
      <c r="AP24" s="31">
        <f t="shared" si="9"/>
        <v>342.00467729891614</v>
      </c>
    </row>
    <row r="25" spans="2:42" ht="18.75" customHeight="1">
      <c r="B25" s="12">
        <v>37986</v>
      </c>
      <c r="C25" s="32">
        <v>166.70260287041651</v>
      </c>
      <c r="D25" s="32">
        <v>115.4079907385</v>
      </c>
      <c r="E25" s="32">
        <v>6.6097849431046232</v>
      </c>
      <c r="F25" s="32">
        <v>24.448440527852121</v>
      </c>
      <c r="G25" s="32">
        <v>16.641630102500002</v>
      </c>
      <c r="H25" s="32">
        <v>1.7710124272675973</v>
      </c>
      <c r="I25" s="32">
        <v>8.2899663874280005</v>
      </c>
      <c r="J25" s="32">
        <v>11.425623485567701</v>
      </c>
      <c r="K25" s="32">
        <v>1.1564468168000002</v>
      </c>
      <c r="L25" s="32">
        <f t="shared" si="2"/>
        <v>341.02787481386889</v>
      </c>
      <c r="M25" s="34">
        <v>9.7097677765252985E-4</v>
      </c>
      <c r="N25" s="34">
        <v>1.2430227655000001E-3</v>
      </c>
      <c r="O25" s="34">
        <v>3.5048421224702006E-4</v>
      </c>
      <c r="P25" s="34">
        <v>1.1676372265114116E-2</v>
      </c>
      <c r="Q25" s="34" t="s">
        <v>211</v>
      </c>
      <c r="R25" s="34">
        <v>1.6583794061600002E-5</v>
      </c>
      <c r="S25" s="34">
        <v>1.79691489E-4</v>
      </c>
      <c r="T25" s="34">
        <v>1.02007111658E-2</v>
      </c>
      <c r="U25" s="34" t="s">
        <v>212</v>
      </c>
      <c r="V25" s="34">
        <f t="shared" si="3"/>
        <v>2.4637842469375264E-2</v>
      </c>
      <c r="W25" s="36">
        <v>5.3870795728109006E-3</v>
      </c>
      <c r="X25" s="36">
        <v>1.566214342E-3</v>
      </c>
      <c r="Y25" s="36">
        <v>9.595965902352734E-5</v>
      </c>
      <c r="Z25" s="36">
        <v>5.5534577910355126E-4</v>
      </c>
      <c r="AA25" s="36">
        <v>3.2162500000000003E-5</v>
      </c>
      <c r="AB25" s="36">
        <v>1.5006426192840002E-5</v>
      </c>
      <c r="AC25" s="36">
        <v>2.1341807100000004E-4</v>
      </c>
      <c r="AD25" s="36">
        <v>2.1142785000000003E-4</v>
      </c>
      <c r="AE25" s="36" t="s">
        <v>212</v>
      </c>
      <c r="AF25" s="36">
        <f t="shared" si="4"/>
        <v>8.0766142001308192E-3</v>
      </c>
      <c r="AG25" s="32">
        <f t="shared" si="5"/>
        <v>168.3322270025555</v>
      </c>
      <c r="AH25" s="32">
        <f t="shared" si="0"/>
        <v>115.90579818155351</v>
      </c>
      <c r="AI25" s="32">
        <f t="shared" si="0"/>
        <v>6.6471430267998093</v>
      </c>
      <c r="AJ25" s="32">
        <f t="shared" si="0"/>
        <v>24.905842876652834</v>
      </c>
      <c r="AK25" s="32">
        <f t="shared" si="6"/>
        <v>16.651214527500002</v>
      </c>
      <c r="AL25" s="32">
        <f t="shared" si="1"/>
        <v>1.7758989371246037</v>
      </c>
      <c r="AM25" s="32">
        <f t="shared" si="1"/>
        <v>8.3580572598109999</v>
      </c>
      <c r="AN25" s="32">
        <f t="shared" si="7"/>
        <v>0.318023278445</v>
      </c>
      <c r="AO25" s="32">
        <f t="shared" si="8"/>
        <v>1.1564468168000002</v>
      </c>
      <c r="AP25" s="32">
        <f t="shared" si="9"/>
        <v>344.05065190724235</v>
      </c>
    </row>
    <row r="26" spans="2:42" ht="18.75" customHeight="1">
      <c r="B26" s="11">
        <v>38352</v>
      </c>
      <c r="C26" s="31">
        <v>164.67105090230936</v>
      </c>
      <c r="D26" s="31">
        <v>110.93844234890001</v>
      </c>
      <c r="E26" s="31">
        <v>7.0950619421549561</v>
      </c>
      <c r="F26" s="31">
        <v>25.180921952303013</v>
      </c>
      <c r="G26" s="31">
        <v>15.964692139000002</v>
      </c>
      <c r="H26" s="31">
        <v>1.9945084084225631</v>
      </c>
      <c r="I26" s="31">
        <v>7.1728461838799991</v>
      </c>
      <c r="J26" s="31">
        <v>12.335020505949004</v>
      </c>
      <c r="K26" s="31">
        <v>1.1616812592000001</v>
      </c>
      <c r="L26" s="31">
        <f t="shared" si="2"/>
        <v>334.17920513616991</v>
      </c>
      <c r="M26" s="33">
        <v>9.4920926684091992E-4</v>
      </c>
      <c r="N26" s="33">
        <v>1.1910199805850001E-3</v>
      </c>
      <c r="O26" s="33">
        <v>3.6822124609582006E-4</v>
      </c>
      <c r="P26" s="33">
        <v>1.2435836168541702E-2</v>
      </c>
      <c r="Q26" s="33" t="s">
        <v>211</v>
      </c>
      <c r="R26" s="33">
        <v>1.7654964442249997E-5</v>
      </c>
      <c r="S26" s="33">
        <v>1.5153402000000002E-4</v>
      </c>
      <c r="T26" s="33">
        <v>1.0003410225369999E-2</v>
      </c>
      <c r="U26" s="33" t="s">
        <v>212</v>
      </c>
      <c r="V26" s="33">
        <f t="shared" si="3"/>
        <v>2.5116885871875692E-2</v>
      </c>
      <c r="W26" s="35">
        <v>5.3127409185715997E-3</v>
      </c>
      <c r="X26" s="35">
        <v>1.4764597979400002E-3</v>
      </c>
      <c r="Y26" s="35">
        <v>1.0004101163323402E-4</v>
      </c>
      <c r="Z26" s="35">
        <v>5.7039652949480003E-4</v>
      </c>
      <c r="AA26" s="35">
        <v>3.08605E-5</v>
      </c>
      <c r="AB26" s="35">
        <v>1.6744684444090001E-5</v>
      </c>
      <c r="AC26" s="35">
        <v>1.7968262052381101E-4</v>
      </c>
      <c r="AD26" s="35">
        <v>2.3786162944783599E-4</v>
      </c>
      <c r="AE26" s="35" t="s">
        <v>212</v>
      </c>
      <c r="AF26" s="35">
        <f t="shared" si="4"/>
        <v>7.9247876920553705E-3</v>
      </c>
      <c r="AG26" s="31">
        <f t="shared" si="5"/>
        <v>166.27797792771472</v>
      </c>
      <c r="AH26" s="31">
        <f t="shared" si="0"/>
        <v>111.40820286820076</v>
      </c>
      <c r="AI26" s="31">
        <f t="shared" si="0"/>
        <v>7.134079694774055</v>
      </c>
      <c r="AJ26" s="31">
        <f t="shared" si="0"/>
        <v>25.661796022306007</v>
      </c>
      <c r="AK26" s="31">
        <f t="shared" si="6"/>
        <v>15.973888568000001</v>
      </c>
      <c r="AL26" s="31">
        <f t="shared" si="1"/>
        <v>1.9999396984979581</v>
      </c>
      <c r="AM26" s="31">
        <f t="shared" si="1"/>
        <v>7.2301799552960944</v>
      </c>
      <c r="AN26" s="31">
        <f t="shared" si="7"/>
        <v>0.32096802120970513</v>
      </c>
      <c r="AO26" s="31">
        <f t="shared" si="8"/>
        <v>1.1616812592000001</v>
      </c>
      <c r="AP26" s="31">
        <f t="shared" si="9"/>
        <v>337.16871401519927</v>
      </c>
    </row>
    <row r="27" spans="2:42" ht="18.75" customHeight="1">
      <c r="B27" s="12">
        <v>38717</v>
      </c>
      <c r="C27" s="32">
        <v>161.89736626504234</v>
      </c>
      <c r="D27" s="32">
        <v>108.99984598480002</v>
      </c>
      <c r="E27" s="32">
        <v>7.7842260197284068</v>
      </c>
      <c r="F27" s="32">
        <v>28.216464902744118</v>
      </c>
      <c r="G27" s="32">
        <v>16.229825064000003</v>
      </c>
      <c r="H27" s="32">
        <v>1.7320490607103003</v>
      </c>
      <c r="I27" s="32">
        <v>7.9111109963799997</v>
      </c>
      <c r="J27" s="32">
        <v>15.473933004809</v>
      </c>
      <c r="K27" s="32">
        <v>1.1415955100000001</v>
      </c>
      <c r="L27" s="32">
        <f t="shared" si="2"/>
        <v>333.91248380340522</v>
      </c>
      <c r="M27" s="34">
        <v>9.3291052810630013E-4</v>
      </c>
      <c r="N27" s="34">
        <v>1.1672490468800001E-3</v>
      </c>
      <c r="O27" s="34">
        <v>4.04825392167205E-4</v>
      </c>
      <c r="P27" s="34">
        <v>1.3208684601052987E-2</v>
      </c>
      <c r="Q27" s="34" t="s">
        <v>211</v>
      </c>
      <c r="R27" s="34">
        <v>1.717087137175E-5</v>
      </c>
      <c r="S27" s="34">
        <v>1.6653540666666667E-4</v>
      </c>
      <c r="T27" s="34">
        <v>1.1914503004993336E-2</v>
      </c>
      <c r="U27" s="34" t="s">
        <v>212</v>
      </c>
      <c r="V27" s="34">
        <f t="shared" si="3"/>
        <v>2.7811878851238245E-2</v>
      </c>
      <c r="W27" s="36">
        <v>5.2044329688149997E-3</v>
      </c>
      <c r="X27" s="36">
        <v>1.4547265843199999E-3</v>
      </c>
      <c r="Y27" s="36">
        <v>1.0983463254949535E-4</v>
      </c>
      <c r="Z27" s="36">
        <v>6.4597926720655016E-4</v>
      </c>
      <c r="AA27" s="36">
        <v>3.2085000000000002E-5</v>
      </c>
      <c r="AB27" s="36">
        <v>1.5277985703910001E-5</v>
      </c>
      <c r="AC27" s="36">
        <v>2.0032621643037066E-4</v>
      </c>
      <c r="AD27" s="36">
        <v>3.2098178928492943E-4</v>
      </c>
      <c r="AE27" s="36" t="s">
        <v>212</v>
      </c>
      <c r="AF27" s="36">
        <f t="shared" si="4"/>
        <v>7.9836444443102551E-3</v>
      </c>
      <c r="AG27" s="32">
        <f t="shared" si="5"/>
        <v>163.47161005295186</v>
      </c>
      <c r="AH27" s="32">
        <f t="shared" si="0"/>
        <v>109.46253573309937</v>
      </c>
      <c r="AI27" s="32">
        <f t="shared" si="0"/>
        <v>7.8270773750323368</v>
      </c>
      <c r="AJ27" s="32">
        <f t="shared" si="0"/>
        <v>28.739183839397995</v>
      </c>
      <c r="AK27" s="32">
        <f t="shared" si="6"/>
        <v>16.239386394000004</v>
      </c>
      <c r="AL27" s="32">
        <f t="shared" si="1"/>
        <v>1.7370311722343592</v>
      </c>
      <c r="AM27" s="32">
        <f t="shared" si="1"/>
        <v>7.9749715940429171</v>
      </c>
      <c r="AN27" s="32">
        <f t="shared" si="7"/>
        <v>0.39351514833174234</v>
      </c>
      <c r="AO27" s="32">
        <f t="shared" si="8"/>
        <v>1.1415955100000001</v>
      </c>
      <c r="AP27" s="32">
        <f t="shared" si="9"/>
        <v>336.98690681909056</v>
      </c>
    </row>
    <row r="28" spans="2:42" ht="18.75" customHeight="1">
      <c r="B28" s="11">
        <v>39082</v>
      </c>
      <c r="C28" s="31">
        <v>159.28357157256517</v>
      </c>
      <c r="D28" s="31">
        <v>115.89838105999999</v>
      </c>
      <c r="E28" s="31">
        <v>6.4181440122956932</v>
      </c>
      <c r="F28" s="31">
        <v>29.835949006864784</v>
      </c>
      <c r="G28" s="31">
        <v>17.454131487799998</v>
      </c>
      <c r="H28" s="31">
        <v>1.7005612238040622</v>
      </c>
      <c r="I28" s="31">
        <v>8.8734368836660913</v>
      </c>
      <c r="J28" s="31">
        <v>18.845827540600922</v>
      </c>
      <c r="K28" s="31">
        <v>1.0763797308</v>
      </c>
      <c r="L28" s="31">
        <f t="shared" si="2"/>
        <v>340.54055497779581</v>
      </c>
      <c r="M28" s="33">
        <v>9.1749743849000014E-4</v>
      </c>
      <c r="N28" s="33">
        <v>1.238250001765E-3</v>
      </c>
      <c r="O28" s="33">
        <v>3.3611077498714502E-4</v>
      </c>
      <c r="P28" s="33">
        <v>1.4618287834510555E-2</v>
      </c>
      <c r="Q28" s="33" t="s">
        <v>211</v>
      </c>
      <c r="R28" s="33">
        <v>1.9133047199850004E-5</v>
      </c>
      <c r="S28" s="33">
        <v>1.8690377499998336E-4</v>
      </c>
      <c r="T28" s="33">
        <v>1.5835946856269833E-2</v>
      </c>
      <c r="U28" s="33" t="s">
        <v>212</v>
      </c>
      <c r="V28" s="33">
        <f t="shared" si="3"/>
        <v>3.3152129728222367E-2</v>
      </c>
      <c r="W28" s="35">
        <v>5.0953257423800007E-3</v>
      </c>
      <c r="X28" s="35">
        <v>1.5402129274600001E-3</v>
      </c>
      <c r="Y28" s="35">
        <v>9.4940127273877346E-5</v>
      </c>
      <c r="Z28" s="35">
        <v>7.0733009798229995E-4</v>
      </c>
      <c r="AA28" s="35">
        <v>3.4013000000000001E-5</v>
      </c>
      <c r="AB28" s="35">
        <v>1.6143899490570001E-5</v>
      </c>
      <c r="AC28" s="35">
        <v>2.2380276358418034E-4</v>
      </c>
      <c r="AD28" s="35">
        <v>3.8682554333668905E-4</v>
      </c>
      <c r="AE28" s="35" t="s">
        <v>212</v>
      </c>
      <c r="AF28" s="35">
        <f t="shared" si="4"/>
        <v>8.0985941015076189E-3</v>
      </c>
      <c r="AG28" s="31">
        <f t="shared" si="5"/>
        <v>160.82491607975666</v>
      </c>
      <c r="AH28" s="31">
        <f t="shared" si="0"/>
        <v>116.3883207624272</v>
      </c>
      <c r="AI28" s="31">
        <f t="shared" si="0"/>
        <v>6.4548389395979875</v>
      </c>
      <c r="AJ28" s="31">
        <f t="shared" si="0"/>
        <v>30.412190571926274</v>
      </c>
      <c r="AK28" s="31">
        <f t="shared" si="6"/>
        <v>17.464267361799998</v>
      </c>
      <c r="AL28" s="31">
        <f t="shared" si="1"/>
        <v>1.7058504320322483</v>
      </c>
      <c r="AM28" s="31">
        <f t="shared" si="1"/>
        <v>8.9448027015891771</v>
      </c>
      <c r="AN28" s="31">
        <f t="shared" si="7"/>
        <v>0.51117268332107924</v>
      </c>
      <c r="AO28" s="31">
        <f t="shared" si="8"/>
        <v>1.0763797308</v>
      </c>
      <c r="AP28" s="31">
        <f t="shared" si="9"/>
        <v>343.78273926325068</v>
      </c>
    </row>
    <row r="29" spans="2:42" ht="18.75" customHeight="1">
      <c r="B29" s="12">
        <v>39447</v>
      </c>
      <c r="C29" s="32">
        <v>164.06053288626836</v>
      </c>
      <c r="D29" s="32">
        <v>118.08254459210002</v>
      </c>
      <c r="E29" s="32">
        <v>5.931349414571911</v>
      </c>
      <c r="F29" s="32">
        <v>29.57326302285777</v>
      </c>
      <c r="G29" s="32">
        <v>21.037742939200001</v>
      </c>
      <c r="H29" s="32">
        <v>2.4166844514736612</v>
      </c>
      <c r="I29" s="32">
        <v>9.5273588664391387</v>
      </c>
      <c r="J29" s="32">
        <v>23.733676656511381</v>
      </c>
      <c r="K29" s="32">
        <v>1.0165215676000001</v>
      </c>
      <c r="L29" s="32">
        <f t="shared" si="2"/>
        <v>351.64599774051084</v>
      </c>
      <c r="M29" s="34">
        <v>9.4845578761999989E-4</v>
      </c>
      <c r="N29" s="34">
        <v>1.2623927228400003E-3</v>
      </c>
      <c r="O29" s="34">
        <v>3.1362648208198496E-4</v>
      </c>
      <c r="P29" s="34">
        <v>1.4501834859176378E-2</v>
      </c>
      <c r="Q29" s="34" t="s">
        <v>211</v>
      </c>
      <c r="R29" s="34">
        <v>2.3790516901750004E-5</v>
      </c>
      <c r="S29" s="34">
        <v>2.00187299999975E-4</v>
      </c>
      <c r="T29" s="34">
        <v>2.7660400490749748E-2</v>
      </c>
      <c r="U29" s="34" t="s">
        <v>212</v>
      </c>
      <c r="V29" s="34">
        <f t="shared" si="3"/>
        <v>4.4910688159369834E-2</v>
      </c>
      <c r="W29" s="36">
        <v>5.2656470803400003E-3</v>
      </c>
      <c r="X29" s="36">
        <v>1.5546611737600002E-3</v>
      </c>
      <c r="Y29" s="36">
        <v>8.8521698207198006E-5</v>
      </c>
      <c r="Z29" s="36">
        <v>6.9202616510559997E-4</v>
      </c>
      <c r="AA29" s="36">
        <v>4.2184000000000001E-5</v>
      </c>
      <c r="AB29" s="36">
        <v>2.298252125571E-5</v>
      </c>
      <c r="AC29" s="36">
        <v>2.3921241044409301E-4</v>
      </c>
      <c r="AD29" s="36">
        <v>4.7005334447356405E-4</v>
      </c>
      <c r="AE29" s="36" t="s">
        <v>212</v>
      </c>
      <c r="AF29" s="36">
        <f t="shared" si="4"/>
        <v>8.3752883935861652E-3</v>
      </c>
      <c r="AG29" s="32">
        <f t="shared" si="5"/>
        <v>165.65340711090019</v>
      </c>
      <c r="AH29" s="32">
        <f t="shared" si="0"/>
        <v>118.57739343995151</v>
      </c>
      <c r="AI29" s="32">
        <f t="shared" si="0"/>
        <v>5.9655695426897051</v>
      </c>
      <c r="AJ29" s="32">
        <f t="shared" si="0"/>
        <v>30.142032691538645</v>
      </c>
      <c r="AK29" s="32">
        <f t="shared" si="6"/>
        <v>21.050313771200003</v>
      </c>
      <c r="AL29" s="32">
        <f t="shared" si="1"/>
        <v>2.4241280057304064</v>
      </c>
      <c r="AM29" s="32">
        <f t="shared" si="1"/>
        <v>9.6036488472514776</v>
      </c>
      <c r="AN29" s="32">
        <f t="shared" si="7"/>
        <v>0.83158590892186579</v>
      </c>
      <c r="AO29" s="32">
        <f t="shared" si="8"/>
        <v>1.0165215676000001</v>
      </c>
      <c r="AP29" s="32">
        <f t="shared" si="9"/>
        <v>355.26460088578381</v>
      </c>
    </row>
    <row r="30" spans="2:42" ht="18.75" customHeight="1">
      <c r="B30" s="11">
        <v>39813</v>
      </c>
      <c r="C30" s="31">
        <v>157.84053140505898</v>
      </c>
      <c r="D30" s="31">
        <v>102.15714261059999</v>
      </c>
      <c r="E30" s="31">
        <v>5.9921301429108986</v>
      </c>
      <c r="F30" s="31">
        <v>33.615205762902804</v>
      </c>
      <c r="G30" s="31">
        <v>19.116859391999999</v>
      </c>
      <c r="H30" s="31">
        <v>1.8019128997065854</v>
      </c>
      <c r="I30" s="31">
        <v>7.5566551332919998</v>
      </c>
      <c r="J30" s="31">
        <v>26.609573964672002</v>
      </c>
      <c r="K30" s="31">
        <v>0.98493219439999991</v>
      </c>
      <c r="L30" s="31">
        <f t="shared" si="2"/>
        <v>329.06536954087125</v>
      </c>
      <c r="M30" s="33">
        <v>9.1563856686E-4</v>
      </c>
      <c r="N30" s="33">
        <v>1.0907493033499999E-3</v>
      </c>
      <c r="O30" s="33">
        <v>3.1646116567238996E-4</v>
      </c>
      <c r="P30" s="33">
        <v>1.5222784831396642E-2</v>
      </c>
      <c r="Q30" s="33" t="s">
        <v>211</v>
      </c>
      <c r="R30" s="33">
        <v>1.8432063118500002E-5</v>
      </c>
      <c r="S30" s="33">
        <v>1.5572601400000002E-4</v>
      </c>
      <c r="T30" s="33">
        <v>3.5152312665329997E-2</v>
      </c>
      <c r="U30" s="33" t="s">
        <v>212</v>
      </c>
      <c r="V30" s="33">
        <f t="shared" si="3"/>
        <v>5.2872104609727529E-2</v>
      </c>
      <c r="W30" s="35">
        <v>5.0447092810800001E-3</v>
      </c>
      <c r="X30" s="35">
        <v>1.3563219694000003E-3</v>
      </c>
      <c r="Y30" s="35">
        <v>8.6480605597918003E-5</v>
      </c>
      <c r="Z30" s="35">
        <v>8.1010832952604992E-4</v>
      </c>
      <c r="AA30" s="35">
        <v>3.7120000000000004E-5</v>
      </c>
      <c r="AB30" s="35">
        <v>1.7885127362660002E-5</v>
      </c>
      <c r="AC30" s="35">
        <v>1.5507382896960404E-4</v>
      </c>
      <c r="AD30" s="35">
        <v>5.2705429830514502E-4</v>
      </c>
      <c r="AE30" s="35" t="s">
        <v>212</v>
      </c>
      <c r="AF30" s="35">
        <f t="shared" si="4"/>
        <v>8.0347534402413767E-3</v>
      </c>
      <c r="AG30" s="31">
        <f t="shared" si="5"/>
        <v>159.36674573499232</v>
      </c>
      <c r="AH30" s="31">
        <f t="shared" si="0"/>
        <v>102.58859529006494</v>
      </c>
      <c r="AI30" s="31">
        <f t="shared" si="0"/>
        <v>6.0258128925208876</v>
      </c>
      <c r="AJ30" s="31">
        <f t="shared" si="0"/>
        <v>34.237187665886488</v>
      </c>
      <c r="AK30" s="31">
        <f t="shared" si="6"/>
        <v>19.127921151999999</v>
      </c>
      <c r="AL30" s="31">
        <f t="shared" si="1"/>
        <v>1.8077034692386207</v>
      </c>
      <c r="AM30" s="31">
        <f t="shared" si="1"/>
        <v>7.6067602846749418</v>
      </c>
      <c r="AN30" s="31">
        <f t="shared" si="7"/>
        <v>1.0358699975281831</v>
      </c>
      <c r="AO30" s="31">
        <f t="shared" si="8"/>
        <v>0.98493219439999991</v>
      </c>
      <c r="AP30" s="31">
        <f t="shared" si="9"/>
        <v>332.78152868130638</v>
      </c>
    </row>
    <row r="31" spans="2:42" ht="18.75" customHeight="1">
      <c r="B31" s="12">
        <v>40178</v>
      </c>
      <c r="C31" s="32">
        <v>152.52277420081393</v>
      </c>
      <c r="D31" s="32">
        <v>88.707404606357997</v>
      </c>
      <c r="E31" s="32">
        <v>6.4709505778064411</v>
      </c>
      <c r="F31" s="32">
        <v>30.742814770038191</v>
      </c>
      <c r="G31" s="32">
        <v>11.166900893516701</v>
      </c>
      <c r="H31" s="32">
        <v>1.5036672616346194</v>
      </c>
      <c r="I31" s="32">
        <v>8.0103421686920004</v>
      </c>
      <c r="J31" s="32">
        <v>28.566458777726197</v>
      </c>
      <c r="K31" s="32">
        <v>0.9953824804000001</v>
      </c>
      <c r="L31" s="32">
        <f t="shared" si="2"/>
        <v>300.12023695925984</v>
      </c>
      <c r="M31" s="34">
        <v>8.8146909247699998E-4</v>
      </c>
      <c r="N31" s="34">
        <v>9.4693237470000002E-4</v>
      </c>
      <c r="O31" s="34">
        <v>3.4071971439253999E-4</v>
      </c>
      <c r="P31" s="34">
        <v>1.3639479727492708E-2</v>
      </c>
      <c r="Q31" s="34" t="s">
        <v>211</v>
      </c>
      <c r="R31" s="34">
        <v>1.5088012621450001E-5</v>
      </c>
      <c r="S31" s="34">
        <v>1.6403918733333335E-4</v>
      </c>
      <c r="T31" s="34">
        <v>3.9376845344953337E-2</v>
      </c>
      <c r="U31" s="34" t="s">
        <v>212</v>
      </c>
      <c r="V31" s="34">
        <f t="shared" si="3"/>
        <v>5.5364573453970368E-2</v>
      </c>
      <c r="W31" s="36">
        <v>4.8379719591499998E-3</v>
      </c>
      <c r="X31" s="36">
        <v>1.1733137364000001E-3</v>
      </c>
      <c r="Y31" s="36">
        <v>8.9792829775807998E-5</v>
      </c>
      <c r="Z31" s="36">
        <v>7.2163711977925012E-4</v>
      </c>
      <c r="AA31" s="36">
        <v>2.0995711500000001E-5</v>
      </c>
      <c r="AB31" s="36">
        <v>1.479799665849E-5</v>
      </c>
      <c r="AC31" s="36">
        <v>1.7498186251291734E-4</v>
      </c>
      <c r="AD31" s="36">
        <v>5.6696362676285871E-4</v>
      </c>
      <c r="AE31" s="36" t="s">
        <v>212</v>
      </c>
      <c r="AF31" s="36">
        <f t="shared" si="4"/>
        <v>7.6004548425393234E-3</v>
      </c>
      <c r="AG31" s="32">
        <f t="shared" si="5"/>
        <v>153.98652657195257</v>
      </c>
      <c r="AH31" s="32">
        <f t="shared" si="0"/>
        <v>89.080725409172686</v>
      </c>
      <c r="AI31" s="32">
        <f t="shared" si="0"/>
        <v>6.5062268339394453</v>
      </c>
      <c r="AJ31" s="32">
        <f t="shared" si="0"/>
        <v>31.298849624919725</v>
      </c>
      <c r="AK31" s="32">
        <f t="shared" si="6"/>
        <v>11.173157615543701</v>
      </c>
      <c r="AL31" s="32">
        <f t="shared" si="1"/>
        <v>1.5084542649543857</v>
      </c>
      <c r="AM31" s="32">
        <f t="shared" si="1"/>
        <v>8.0665877434041828</v>
      </c>
      <c r="AN31" s="32">
        <f t="shared" si="7"/>
        <v>1.1533762943991652</v>
      </c>
      <c r="AO31" s="32">
        <f t="shared" si="8"/>
        <v>0.9953824804000001</v>
      </c>
      <c r="AP31" s="32">
        <f t="shared" si="9"/>
        <v>303.76928683868579</v>
      </c>
    </row>
    <row r="32" spans="2:42" ht="18.75" customHeight="1">
      <c r="B32" s="11">
        <v>40543</v>
      </c>
      <c r="C32" s="31">
        <v>151.02981979712692</v>
      </c>
      <c r="D32" s="31">
        <v>95.130134237600004</v>
      </c>
      <c r="E32" s="31">
        <v>5.1558716868240611</v>
      </c>
      <c r="F32" s="31">
        <v>32.808311867016151</v>
      </c>
      <c r="G32" s="31">
        <v>18.860133623100001</v>
      </c>
      <c r="H32" s="31">
        <v>1.6918977962533137</v>
      </c>
      <c r="I32" s="31">
        <v>8.4114400015320019</v>
      </c>
      <c r="J32" s="31">
        <v>30.038335212111992</v>
      </c>
      <c r="K32" s="31">
        <v>1.0029757584000001</v>
      </c>
      <c r="L32" s="31">
        <f t="shared" si="2"/>
        <v>314.09058476785248</v>
      </c>
      <c r="M32" s="33">
        <v>8.7940109160000008E-4</v>
      </c>
      <c r="N32" s="33">
        <v>1.0192291860800001E-3</v>
      </c>
      <c r="O32" s="33">
        <v>2.8041882892095005E-4</v>
      </c>
      <c r="P32" s="33">
        <v>1.4732100273636348E-2</v>
      </c>
      <c r="Q32" s="33" t="s">
        <v>211</v>
      </c>
      <c r="R32" s="33">
        <v>1.698660169765E-5</v>
      </c>
      <c r="S32" s="33">
        <v>1.7206302400000004E-4</v>
      </c>
      <c r="T32" s="33">
        <v>4.390633314273E-2</v>
      </c>
      <c r="U32" s="33" t="s">
        <v>212</v>
      </c>
      <c r="V32" s="33">
        <f t="shared" si="3"/>
        <v>6.1006532148664944E-2</v>
      </c>
      <c r="W32" s="35">
        <v>4.8315503273600006E-3</v>
      </c>
      <c r="X32" s="35">
        <v>1.2652744531200001E-3</v>
      </c>
      <c r="Y32" s="35">
        <v>7.475072730625003E-5</v>
      </c>
      <c r="Z32" s="35">
        <v>7.8102076369009998E-4</v>
      </c>
      <c r="AA32" s="35">
        <v>3.63055E-5</v>
      </c>
      <c r="AB32" s="35">
        <v>1.705213667181E-5</v>
      </c>
      <c r="AC32" s="35">
        <v>1.8913310092081903E-4</v>
      </c>
      <c r="AD32" s="35">
        <v>5.9691224841583609E-4</v>
      </c>
      <c r="AE32" s="35" t="s">
        <v>212</v>
      </c>
      <c r="AF32" s="35">
        <f t="shared" si="4"/>
        <v>7.7919992574848164E-3</v>
      </c>
      <c r="AG32" s="31">
        <f t="shared" si="5"/>
        <v>152.49160682197018</v>
      </c>
      <c r="AH32" s="31">
        <f t="shared" si="0"/>
        <v>95.532666754281763</v>
      </c>
      <c r="AI32" s="31">
        <f t="shared" si="0"/>
        <v>5.1851578742843474</v>
      </c>
      <c r="AJ32" s="31">
        <f t="shared" si="0"/>
        <v>33.409358561436711</v>
      </c>
      <c r="AK32" s="31">
        <f t="shared" si="6"/>
        <v>18.870952662100002</v>
      </c>
      <c r="AL32" s="31">
        <f t="shared" si="1"/>
        <v>1.6974039980239544</v>
      </c>
      <c r="AM32" s="31">
        <f t="shared" si="1"/>
        <v>8.4721032412064048</v>
      </c>
      <c r="AN32" s="31">
        <f t="shared" si="7"/>
        <v>1.275538178596169</v>
      </c>
      <c r="AO32" s="31">
        <f t="shared" si="8"/>
        <v>1.0029757584000001</v>
      </c>
      <c r="AP32" s="31">
        <f t="shared" si="9"/>
        <v>317.93776385029958</v>
      </c>
    </row>
    <row r="33" spans="2:42" ht="18.75" customHeight="1">
      <c r="B33" s="12">
        <v>40908</v>
      </c>
      <c r="C33" s="32">
        <v>156.06000877854336</v>
      </c>
      <c r="D33" s="32">
        <v>90.571005646100005</v>
      </c>
      <c r="E33" s="32">
        <v>4.2410145481728518</v>
      </c>
      <c r="F33" s="32">
        <v>30.748730751208463</v>
      </c>
      <c r="G33" s="32">
        <v>18.190233006000003</v>
      </c>
      <c r="H33" s="32">
        <v>1.4309921452028478</v>
      </c>
      <c r="I33" s="32">
        <v>8.9085293282780036</v>
      </c>
      <c r="J33" s="32">
        <v>32.453198507023394</v>
      </c>
      <c r="K33" s="32">
        <v>1.0282984712000001</v>
      </c>
      <c r="L33" s="32">
        <f t="shared" si="2"/>
        <v>311.17881267470551</v>
      </c>
      <c r="M33" s="34">
        <v>9.1029417186870023E-4</v>
      </c>
      <c r="N33" s="34">
        <v>9.6474282446000015E-4</v>
      </c>
      <c r="O33" s="34">
        <v>2.3174930941716095E-4</v>
      </c>
      <c r="P33" s="34">
        <v>1.4232729147262146E-2</v>
      </c>
      <c r="Q33" s="34" t="s">
        <v>211</v>
      </c>
      <c r="R33" s="34">
        <v>1.5432422933930001E-5</v>
      </c>
      <c r="S33" s="34">
        <v>1.8715831100000004E-4</v>
      </c>
      <c r="T33" s="34">
        <v>5.1933255053869996E-2</v>
      </c>
      <c r="U33" s="34" t="s">
        <v>212</v>
      </c>
      <c r="V33" s="34">
        <f t="shared" si="3"/>
        <v>6.8475361240811938E-2</v>
      </c>
      <c r="W33" s="36">
        <v>4.985892370575E-3</v>
      </c>
      <c r="X33" s="36">
        <v>1.1943850434399999E-3</v>
      </c>
      <c r="Y33" s="36">
        <v>6.2738129285404425E-5</v>
      </c>
      <c r="Z33" s="36">
        <v>7.4417338847084999E-4</v>
      </c>
      <c r="AA33" s="36">
        <v>3.4365E-5</v>
      </c>
      <c r="AB33" s="36">
        <v>1.462870416985E-5</v>
      </c>
      <c r="AC33" s="36">
        <v>2.0903973009712002E-4</v>
      </c>
      <c r="AD33" s="36">
        <v>6.4671006582143098E-4</v>
      </c>
      <c r="AE33" s="36" t="s">
        <v>212</v>
      </c>
      <c r="AF33" s="36">
        <f t="shared" si="4"/>
        <v>7.8919324318596547E-3</v>
      </c>
      <c r="AG33" s="32">
        <f t="shared" si="5"/>
        <v>157.56856205927141</v>
      </c>
      <c r="AH33" s="32">
        <f t="shared" si="0"/>
        <v>90.951050959656627</v>
      </c>
      <c r="AI33" s="32">
        <f t="shared" si="0"/>
        <v>4.2655042434353314</v>
      </c>
      <c r="AJ33" s="32">
        <f t="shared" si="0"/>
        <v>31.32631264965433</v>
      </c>
      <c r="AK33" s="32">
        <f t="shared" si="6"/>
        <v>18.200473776000003</v>
      </c>
      <c r="AL33" s="32">
        <f t="shared" si="1"/>
        <v>1.4357373096188113</v>
      </c>
      <c r="AM33" s="32">
        <f t="shared" si="1"/>
        <v>8.9755021256219454</v>
      </c>
      <c r="AN33" s="32">
        <f t="shared" si="7"/>
        <v>1.4910509759615362</v>
      </c>
      <c r="AO33" s="32">
        <f t="shared" si="8"/>
        <v>1.0282984712000001</v>
      </c>
      <c r="AP33" s="32">
        <f t="shared" si="9"/>
        <v>315.24249257042004</v>
      </c>
    </row>
    <row r="34" spans="2:42" ht="18.75" customHeight="1">
      <c r="B34" s="11">
        <v>41274</v>
      </c>
      <c r="C34" s="31">
        <v>165.77330878207937</v>
      </c>
      <c r="D34" s="31">
        <v>94.350462239000009</v>
      </c>
      <c r="E34" s="31">
        <v>4.4989984349590673</v>
      </c>
      <c r="F34" s="31">
        <v>28.187391359408579</v>
      </c>
      <c r="G34" s="31">
        <v>17.801221200000001</v>
      </c>
      <c r="H34" s="31">
        <v>1.5034042988505525</v>
      </c>
      <c r="I34" s="31">
        <v>8.6606343643500008</v>
      </c>
      <c r="J34" s="31">
        <v>36.098212434026607</v>
      </c>
      <c r="K34" s="31">
        <v>1.0187142680000001</v>
      </c>
      <c r="L34" s="31">
        <f t="shared" si="2"/>
        <v>321.7941349466476</v>
      </c>
      <c r="M34" s="33">
        <v>9.6575828206629994E-4</v>
      </c>
      <c r="N34" s="33">
        <v>1.0072149999999999E-3</v>
      </c>
      <c r="O34" s="33">
        <v>2.3632227204865752E-4</v>
      </c>
      <c r="P34" s="33">
        <v>1.9369410461506566E-2</v>
      </c>
      <c r="Q34" s="33" t="s">
        <v>211</v>
      </c>
      <c r="R34" s="33">
        <v>1.5523244818300002E-5</v>
      </c>
      <c r="S34" s="33">
        <v>1.8202728500000002E-4</v>
      </c>
      <c r="T34" s="33">
        <v>6.4220459167580013E-2</v>
      </c>
      <c r="U34" s="33" t="s">
        <v>212</v>
      </c>
      <c r="V34" s="33">
        <f t="shared" si="3"/>
        <v>8.5996715713019839E-2</v>
      </c>
      <c r="W34" s="35">
        <v>5.3143496299750004E-3</v>
      </c>
      <c r="X34" s="35">
        <v>1.2370377999999999E-3</v>
      </c>
      <c r="Y34" s="35">
        <v>6.439929407635702E-5</v>
      </c>
      <c r="Z34" s="35">
        <v>6.5983484598484997E-4</v>
      </c>
      <c r="AA34" s="35">
        <v>3.3772000000000001E-5</v>
      </c>
      <c r="AB34" s="35">
        <v>1.56902530621E-5</v>
      </c>
      <c r="AC34" s="35">
        <v>2.02322566487731E-4</v>
      </c>
      <c r="AD34" s="35">
        <v>7.1492254560189699E-4</v>
      </c>
      <c r="AE34" s="35" t="s">
        <v>212</v>
      </c>
      <c r="AF34" s="35">
        <f t="shared" si="4"/>
        <v>8.2423289351879359E-3</v>
      </c>
      <c r="AG34" s="31">
        <f t="shared" si="5"/>
        <v>167.38112892886357</v>
      </c>
      <c r="AH34" s="31">
        <f t="shared" si="0"/>
        <v>94.744279878400008</v>
      </c>
      <c r="AI34" s="31">
        <f t="shared" si="0"/>
        <v>4.5240974813950388</v>
      </c>
      <c r="AJ34" s="31">
        <f t="shared" si="0"/>
        <v>28.868257405049729</v>
      </c>
      <c r="AK34" s="31">
        <f t="shared" si="6"/>
        <v>17.811285256000001</v>
      </c>
      <c r="AL34" s="31">
        <f t="shared" si="1"/>
        <v>1.5084680753835158</v>
      </c>
      <c r="AM34" s="31">
        <f t="shared" si="1"/>
        <v>8.725477171288345</v>
      </c>
      <c r="AN34" s="31">
        <f t="shared" si="7"/>
        <v>1.8185583977788657</v>
      </c>
      <c r="AO34" s="31">
        <f t="shared" si="8"/>
        <v>1.0187142680000001</v>
      </c>
      <c r="AP34" s="31">
        <f t="shared" si="9"/>
        <v>326.40026686215907</v>
      </c>
    </row>
    <row r="35" spans="2:42" ht="18.75" customHeight="1">
      <c r="B35" s="12">
        <v>41639</v>
      </c>
      <c r="C35" s="32">
        <v>162.95469010998553</v>
      </c>
      <c r="D35" s="32">
        <v>104.14420397250002</v>
      </c>
      <c r="E35" s="32">
        <v>4.279585590077315</v>
      </c>
      <c r="F35" s="32">
        <v>24.757107761639581</v>
      </c>
      <c r="G35" s="32">
        <v>18.959071271400003</v>
      </c>
      <c r="H35" s="32">
        <v>1.5605390759215971</v>
      </c>
      <c r="I35" s="32">
        <v>9.0454506966320007</v>
      </c>
      <c r="J35" s="32">
        <v>36.095634306226998</v>
      </c>
      <c r="K35" s="32">
        <v>0.97851405959999993</v>
      </c>
      <c r="L35" s="32">
        <f t="shared" si="2"/>
        <v>326.67916253775604</v>
      </c>
      <c r="M35" s="34">
        <v>9.5068598103560003E-4</v>
      </c>
      <c r="N35" s="34">
        <v>1.1154750000000001E-3</v>
      </c>
      <c r="O35" s="34">
        <v>2.2822448227294048E-4</v>
      </c>
      <c r="P35" s="34">
        <v>2.0594653022644339E-2</v>
      </c>
      <c r="Q35" s="34" t="s">
        <v>211</v>
      </c>
      <c r="R35" s="34">
        <v>1.5953163979100001E-5</v>
      </c>
      <c r="S35" s="34">
        <v>1.8522926400000003E-4</v>
      </c>
      <c r="T35" s="34">
        <v>6.4683418312240004E-2</v>
      </c>
      <c r="U35" s="34" t="s">
        <v>212</v>
      </c>
      <c r="V35" s="34">
        <f t="shared" si="3"/>
        <v>8.7773639226171984E-2</v>
      </c>
      <c r="W35" s="36">
        <v>5.2242748213000003E-3</v>
      </c>
      <c r="X35" s="36">
        <v>1.3663344000000002E-3</v>
      </c>
      <c r="Y35" s="36">
        <v>6.378038653989039E-5</v>
      </c>
      <c r="Z35" s="36">
        <v>5.6823915251030018E-4</v>
      </c>
      <c r="AA35" s="36">
        <v>3.6523500000000004E-5</v>
      </c>
      <c r="AB35" s="36">
        <v>1.6447738905380001E-5</v>
      </c>
      <c r="AC35" s="36">
        <v>2.1091721712433801E-4</v>
      </c>
      <c r="AD35" s="36">
        <v>7.1013257398295398E-4</v>
      </c>
      <c r="AE35" s="36" t="s">
        <v>212</v>
      </c>
      <c r="AF35" s="36">
        <f t="shared" si="4"/>
        <v>8.196649790362864E-3</v>
      </c>
      <c r="AG35" s="32">
        <f t="shared" si="5"/>
        <v>164.53529115625884</v>
      </c>
      <c r="AH35" s="32">
        <f t="shared" si="0"/>
        <v>104.57925849870001</v>
      </c>
      <c r="AI35" s="32">
        <f t="shared" si="0"/>
        <v>4.3042977573230257</v>
      </c>
      <c r="AJ35" s="32">
        <f t="shared" si="0"/>
        <v>25.441309354653757</v>
      </c>
      <c r="AK35" s="32">
        <f t="shared" si="6"/>
        <v>18.969955274400004</v>
      </c>
      <c r="AL35" s="32">
        <f t="shared" si="1"/>
        <v>1.5658393312148777</v>
      </c>
      <c r="AM35" s="32">
        <f t="shared" si="1"/>
        <v>9.1129347589350544</v>
      </c>
      <c r="AN35" s="32">
        <f t="shared" si="7"/>
        <v>1.8287049648529203</v>
      </c>
      <c r="AO35" s="32">
        <f t="shared" si="8"/>
        <v>0.97851405959999993</v>
      </c>
      <c r="AP35" s="32">
        <f t="shared" si="9"/>
        <v>331.31610515593849</v>
      </c>
    </row>
    <row r="36" spans="2:42" ht="18.75" customHeight="1">
      <c r="B36" s="11">
        <v>42004</v>
      </c>
      <c r="C36" s="31">
        <v>158.68678196114641</v>
      </c>
      <c r="D36" s="31">
        <v>97.411756532637838</v>
      </c>
      <c r="E36" s="31">
        <v>4.1473160322855174</v>
      </c>
      <c r="F36" s="31">
        <v>22.330242687711873</v>
      </c>
      <c r="G36" s="31">
        <v>17.903560860602202</v>
      </c>
      <c r="H36" s="31">
        <v>1.591863182439389</v>
      </c>
      <c r="I36" s="31">
        <v>9.9582895327380037</v>
      </c>
      <c r="J36" s="31">
        <v>37.761617829275615</v>
      </c>
      <c r="K36" s="31">
        <v>0.97439584879999996</v>
      </c>
      <c r="L36" s="31">
        <f t="shared" si="2"/>
        <v>313.00420663836121</v>
      </c>
      <c r="M36" s="33">
        <v>9.2450907871999993E-4</v>
      </c>
      <c r="N36" s="33">
        <v>1.0444246775450001E-3</v>
      </c>
      <c r="O36" s="33">
        <v>2.17554511912065E-4</v>
      </c>
      <c r="P36" s="33">
        <v>2.0598292611247161E-2</v>
      </c>
      <c r="Q36" s="33" t="s">
        <v>211</v>
      </c>
      <c r="R36" s="33">
        <v>1.7878367582150001E-5</v>
      </c>
      <c r="S36" s="33">
        <v>2.0047704100000004E-4</v>
      </c>
      <c r="T36" s="33">
        <v>6.6752078395930003E-2</v>
      </c>
      <c r="U36" s="33" t="s">
        <v>212</v>
      </c>
      <c r="V36" s="33">
        <f t="shared" si="3"/>
        <v>8.975521468393638E-2</v>
      </c>
      <c r="W36" s="35">
        <v>5.0759528990800004E-3</v>
      </c>
      <c r="X36" s="35">
        <v>1.28619533138E-3</v>
      </c>
      <c r="Y36" s="35">
        <v>6.0364550242170011E-5</v>
      </c>
      <c r="Z36" s="35">
        <v>4.9750266856040011E-4</v>
      </c>
      <c r="AA36" s="35">
        <v>3.4856500000000001E-5</v>
      </c>
      <c r="AB36" s="35">
        <v>1.692740319671E-5</v>
      </c>
      <c r="AC36" s="35">
        <v>2.3306913748525601E-4</v>
      </c>
      <c r="AD36" s="35">
        <v>7.4349754641837894E-4</v>
      </c>
      <c r="AE36" s="35" t="s">
        <v>212</v>
      </c>
      <c r="AF36" s="35">
        <f t="shared" si="4"/>
        <v>7.9483660363629163E-3</v>
      </c>
      <c r="AG36" s="31">
        <f t="shared" si="5"/>
        <v>160.22252865204027</v>
      </c>
      <c r="AH36" s="31">
        <f t="shared" si="0"/>
        <v>97.821153358327706</v>
      </c>
      <c r="AI36" s="31">
        <f t="shared" si="0"/>
        <v>4.1707435310554857</v>
      </c>
      <c r="AJ36" s="31">
        <f t="shared" si="0"/>
        <v>22.993455798224051</v>
      </c>
      <c r="AK36" s="31">
        <f t="shared" si="6"/>
        <v>17.913948097602201</v>
      </c>
      <c r="AL36" s="31">
        <f t="shared" si="1"/>
        <v>1.5973545077815623</v>
      </c>
      <c r="AM36" s="31">
        <f t="shared" si="1"/>
        <v>10.032756061733611</v>
      </c>
      <c r="AN36" s="31">
        <f t="shared" si="7"/>
        <v>1.890364228730927</v>
      </c>
      <c r="AO36" s="31">
        <f t="shared" si="8"/>
        <v>0.97439584879999996</v>
      </c>
      <c r="AP36" s="31">
        <f t="shared" si="9"/>
        <v>317.61670008429581</v>
      </c>
    </row>
    <row r="37" spans="2:42" ht="18.75" customHeight="1">
      <c r="B37" s="12">
        <v>42369</v>
      </c>
      <c r="C37" s="32">
        <v>157.48967502763506</v>
      </c>
      <c r="D37" s="32">
        <v>91.760515640640008</v>
      </c>
      <c r="E37" s="32">
        <v>3.6755465477108142</v>
      </c>
      <c r="F37" s="32">
        <v>22.366880038935328</v>
      </c>
      <c r="G37" s="32">
        <v>18.186338267040004</v>
      </c>
      <c r="H37" s="32">
        <v>1.6860363154900895</v>
      </c>
      <c r="I37" s="32">
        <v>9.2805208386520022</v>
      </c>
      <c r="J37" s="32">
        <v>38.178894810409652</v>
      </c>
      <c r="K37" s="32">
        <v>0.98350958640000008</v>
      </c>
      <c r="L37" s="32">
        <f t="shared" si="2"/>
        <v>305.42902226250328</v>
      </c>
      <c r="M37" s="34">
        <v>9.1716716735000016E-4</v>
      </c>
      <c r="N37" s="34">
        <v>9.8729532755999997E-4</v>
      </c>
      <c r="O37" s="34">
        <v>1.884340220541805E-4</v>
      </c>
      <c r="P37" s="34">
        <v>2.1257364503562221E-2</v>
      </c>
      <c r="Q37" s="34" t="s">
        <v>211</v>
      </c>
      <c r="R37" s="34">
        <v>1.5060479246850004E-5</v>
      </c>
      <c r="S37" s="34">
        <v>1.8520273400000003E-4</v>
      </c>
      <c r="T37" s="34">
        <v>6.9333096392080004E-2</v>
      </c>
      <c r="U37" s="34" t="s">
        <v>212</v>
      </c>
      <c r="V37" s="34">
        <f t="shared" si="3"/>
        <v>9.2883620625853258E-2</v>
      </c>
      <c r="W37" s="36">
        <v>5.033163708E-3</v>
      </c>
      <c r="X37" s="36">
        <v>1.21531287184E-3</v>
      </c>
      <c r="Y37" s="36">
        <v>5.5382534295562416E-5</v>
      </c>
      <c r="Z37" s="36">
        <v>4.8916789986520003E-4</v>
      </c>
      <c r="AA37" s="36">
        <v>3.4805999999999998E-5</v>
      </c>
      <c r="AB37" s="36">
        <v>1.7708659862930001E-5</v>
      </c>
      <c r="AC37" s="36">
        <v>2.13713190044126E-4</v>
      </c>
      <c r="AD37" s="36">
        <v>7.4873728559564205E-4</v>
      </c>
      <c r="AE37" s="36" t="s">
        <v>212</v>
      </c>
      <c r="AF37" s="36">
        <f t="shared" si="4"/>
        <v>7.8079921495034605E-3</v>
      </c>
      <c r="AG37" s="32">
        <f t="shared" si="5"/>
        <v>159.01248699180283</v>
      </c>
      <c r="AH37" s="32">
        <f t="shared" si="0"/>
        <v>92.147361259637336</v>
      </c>
      <c r="AI37" s="32">
        <f t="shared" si="0"/>
        <v>3.6967613934822463</v>
      </c>
      <c r="AJ37" s="32">
        <f t="shared" si="0"/>
        <v>23.044086185684215</v>
      </c>
      <c r="AK37" s="32">
        <f t="shared" si="6"/>
        <v>18.196710455040005</v>
      </c>
      <c r="AL37" s="32">
        <f t="shared" si="1"/>
        <v>1.6916900081104138</v>
      </c>
      <c r="AM37" s="32">
        <f t="shared" si="1"/>
        <v>9.3488374376351508</v>
      </c>
      <c r="AN37" s="32">
        <f t="shared" si="7"/>
        <v>1.9564511209095015</v>
      </c>
      <c r="AO37" s="32">
        <f t="shared" si="8"/>
        <v>0.98350958640000008</v>
      </c>
      <c r="AP37" s="32">
        <f t="shared" si="9"/>
        <v>310.07789443870161</v>
      </c>
    </row>
    <row r="38" spans="2:42" ht="18.75" customHeight="1">
      <c r="B38" s="11">
        <v>42735</v>
      </c>
      <c r="C38" s="31">
        <v>152.72479529585152</v>
      </c>
      <c r="D38" s="31">
        <v>87.857254245250004</v>
      </c>
      <c r="E38" s="31">
        <v>3.2517762008419258</v>
      </c>
      <c r="F38" s="31">
        <v>29.088684214349119</v>
      </c>
      <c r="G38" s="31">
        <v>18.78204426201</v>
      </c>
      <c r="H38" s="31">
        <v>1.7519656031771871</v>
      </c>
      <c r="I38" s="31">
        <v>10.051645389972</v>
      </c>
      <c r="J38" s="31">
        <v>38.086764200954768</v>
      </c>
      <c r="K38" s="31">
        <v>0.92097022159999997</v>
      </c>
      <c r="L38" s="31">
        <f t="shared" si="2"/>
        <v>304.42913543305178</v>
      </c>
      <c r="M38" s="33">
        <v>8.8923411767000008E-4</v>
      </c>
      <c r="N38" s="33">
        <v>9.5287352462000003E-4</v>
      </c>
      <c r="O38" s="33">
        <v>1.7079908400899449E-4</v>
      </c>
      <c r="P38" s="33">
        <v>2.4442583992696394E-2</v>
      </c>
      <c r="Q38" s="33" t="s">
        <v>211</v>
      </c>
      <c r="R38" s="33">
        <v>1.7273018022200003E-5</v>
      </c>
      <c r="S38" s="33">
        <v>1.9991719400000007E-4</v>
      </c>
      <c r="T38" s="33">
        <v>7.0081635842649995E-2</v>
      </c>
      <c r="U38" s="33" t="s">
        <v>212</v>
      </c>
      <c r="V38" s="33">
        <f t="shared" si="3"/>
        <v>9.6754316773667581E-2</v>
      </c>
      <c r="W38" s="35">
        <v>4.8810599389800015E-3</v>
      </c>
      <c r="X38" s="35">
        <v>1.2492315416800001E-3</v>
      </c>
      <c r="Y38" s="35">
        <v>5.06738663338556E-5</v>
      </c>
      <c r="Z38" s="35">
        <v>6.670589309358501E-4</v>
      </c>
      <c r="AA38" s="35">
        <v>3.65835E-5</v>
      </c>
      <c r="AB38" s="35">
        <v>1.9598628640400004E-5</v>
      </c>
      <c r="AC38" s="35">
        <v>2.3899418990184801E-4</v>
      </c>
      <c r="AD38" s="35">
        <v>7.4147342998419103E-4</v>
      </c>
      <c r="AE38" s="35" t="s">
        <v>212</v>
      </c>
      <c r="AF38" s="35">
        <f t="shared" si="4"/>
        <v>7.8846740264561475E-3</v>
      </c>
      <c r="AG38" s="31">
        <f t="shared" si="5"/>
        <v>154.20158201060931</v>
      </c>
      <c r="AH38" s="31">
        <f t="shared" si="0"/>
        <v>88.253347082786135</v>
      </c>
      <c r="AI38" s="31">
        <f t="shared" si="0"/>
        <v>3.2711469901096399</v>
      </c>
      <c r="AJ38" s="31">
        <f t="shared" si="0"/>
        <v>29.898532375585411</v>
      </c>
      <c r="AK38" s="31">
        <f t="shared" si="6"/>
        <v>18.792946145009999</v>
      </c>
      <c r="AL38" s="31">
        <f t="shared" si="1"/>
        <v>1.7582378199625814</v>
      </c>
      <c r="AM38" s="31">
        <f t="shared" si="1"/>
        <v>10.127863588412749</v>
      </c>
      <c r="AN38" s="31">
        <f t="shared" si="7"/>
        <v>1.9729999782015388</v>
      </c>
      <c r="AO38" s="31">
        <f t="shared" si="8"/>
        <v>0.92097022159999997</v>
      </c>
      <c r="AP38" s="31">
        <f t="shared" si="9"/>
        <v>309.19762621227733</v>
      </c>
    </row>
    <row r="39" spans="2:42" ht="18.75" customHeight="1">
      <c r="B39" s="12">
        <v>43100</v>
      </c>
      <c r="C39" s="32">
        <v>149.09010037061472</v>
      </c>
      <c r="D39" s="32">
        <v>70.494036426359997</v>
      </c>
      <c r="E39" s="32">
        <v>3.2778892458702962</v>
      </c>
      <c r="F39" s="32">
        <v>30.852351232084956</v>
      </c>
      <c r="G39" s="32">
        <v>18.46533201223</v>
      </c>
      <c r="H39" s="32">
        <v>1.9612174137812302</v>
      </c>
      <c r="I39" s="32">
        <v>9.1383396571400013</v>
      </c>
      <c r="J39" s="32">
        <v>37.155324570628999</v>
      </c>
      <c r="K39" s="32">
        <v>0.95359741840000001</v>
      </c>
      <c r="L39" s="32">
        <f t="shared" si="2"/>
        <v>284.23286377648128</v>
      </c>
      <c r="M39" s="34">
        <v>8.7476079867000018E-4</v>
      </c>
      <c r="N39" s="34">
        <v>7.688078201000001E-4</v>
      </c>
      <c r="O39" s="34">
        <v>1.6994515725627399E-4</v>
      </c>
      <c r="P39" s="34">
        <v>2.5586828520155765E-2</v>
      </c>
      <c r="Q39" s="34" t="s">
        <v>211</v>
      </c>
      <c r="R39" s="34">
        <v>1.6997418031600001E-5</v>
      </c>
      <c r="S39" s="34">
        <v>1.8745612E-4</v>
      </c>
      <c r="T39" s="34">
        <v>6.9769764413549984E-2</v>
      </c>
      <c r="U39" s="34" t="s">
        <v>212</v>
      </c>
      <c r="V39" s="34">
        <f t="shared" si="3"/>
        <v>9.7374560247763614E-2</v>
      </c>
      <c r="W39" s="36">
        <v>4.8104680685599997E-3</v>
      </c>
      <c r="X39" s="36">
        <v>1.0280112164E-3</v>
      </c>
      <c r="Y39" s="36">
        <v>5.2879320600491596E-5</v>
      </c>
      <c r="Z39" s="36">
        <v>7.0944550032219986E-4</v>
      </c>
      <c r="AA39" s="36">
        <v>3.5741500000000003E-5</v>
      </c>
      <c r="AB39" s="36">
        <v>2.0527312369560003E-5</v>
      </c>
      <c r="AC39" s="36">
        <v>2.1431198648944901E-4</v>
      </c>
      <c r="AD39" s="36">
        <v>7.2020470330503802E-4</v>
      </c>
      <c r="AE39" s="36" t="s">
        <v>212</v>
      </c>
      <c r="AF39" s="36">
        <f t="shared" si="4"/>
        <v>7.591589608046739E-3</v>
      </c>
      <c r="AG39" s="32">
        <f t="shared" si="5"/>
        <v>150.54548887501235</v>
      </c>
      <c r="AH39" s="32">
        <f t="shared" si="0"/>
        <v>70.819603964349696</v>
      </c>
      <c r="AI39" s="32">
        <f t="shared" si="0"/>
        <v>3.2978959123406497</v>
      </c>
      <c r="AJ39" s="32">
        <f t="shared" si="0"/>
        <v>31.703436704184867</v>
      </c>
      <c r="AK39" s="32">
        <f t="shared" si="6"/>
        <v>18.47598297923</v>
      </c>
      <c r="AL39" s="32">
        <f t="shared" si="1"/>
        <v>1.9677594883181491</v>
      </c>
      <c r="AM39" s="32">
        <f t="shared" si="1"/>
        <v>9.2068910321138571</v>
      </c>
      <c r="AN39" s="32">
        <f t="shared" si="7"/>
        <v>1.9588651119236509</v>
      </c>
      <c r="AO39" s="32">
        <f t="shared" si="8"/>
        <v>0.95359741840000001</v>
      </c>
      <c r="AP39" s="32">
        <f t="shared" si="9"/>
        <v>288.92952148587329</v>
      </c>
    </row>
    <row r="40" spans="2:42" ht="18.75" customHeight="1">
      <c r="B40" s="11">
        <v>43465</v>
      </c>
      <c r="C40" s="31">
        <v>145.54662218611782</v>
      </c>
      <c r="D40" s="31">
        <v>62.423760708100012</v>
      </c>
      <c r="E40" s="31">
        <v>3.0649830378583518</v>
      </c>
      <c r="F40" s="31">
        <v>30.26846425136614</v>
      </c>
      <c r="G40" s="31">
        <v>16.897730349240003</v>
      </c>
      <c r="H40" s="31">
        <v>2.1033303927627403</v>
      </c>
      <c r="I40" s="31">
        <v>8.717368011238003</v>
      </c>
      <c r="J40" s="31">
        <v>36.7574730636019</v>
      </c>
      <c r="K40" s="31">
        <v>0.92327823720000002</v>
      </c>
      <c r="L40" s="31">
        <f t="shared" si="2"/>
        <v>269.94553717388311</v>
      </c>
      <c r="M40" s="33">
        <v>8.5848037053500004E-4</v>
      </c>
      <c r="N40" s="33">
        <v>6.8413416058000001E-4</v>
      </c>
      <c r="O40" s="33">
        <v>1.5940562998215409E-4</v>
      </c>
      <c r="P40" s="33">
        <v>2.6488581187482818E-2</v>
      </c>
      <c r="Q40" s="33" t="s">
        <v>211</v>
      </c>
      <c r="R40" s="33">
        <v>1.7136600612600002E-5</v>
      </c>
      <c r="S40" s="33">
        <v>1.7917982100000001E-4</v>
      </c>
      <c r="T40" s="33">
        <v>6.7606219196509984E-2</v>
      </c>
      <c r="U40" s="33" t="s">
        <v>212</v>
      </c>
      <c r="V40" s="33">
        <f t="shared" si="3"/>
        <v>9.5993136966702558E-2</v>
      </c>
      <c r="W40" s="35">
        <v>4.7168670608259394E-3</v>
      </c>
      <c r="X40" s="35">
        <v>9.2506867111999988E-4</v>
      </c>
      <c r="Y40" s="35">
        <v>4.9575167720964503E-5</v>
      </c>
      <c r="Z40" s="35">
        <v>6.9463143519112307E-4</v>
      </c>
      <c r="AA40" s="35">
        <v>3.2545500000000002E-5</v>
      </c>
      <c r="AB40" s="35">
        <v>2.1279600111559998E-5</v>
      </c>
      <c r="AC40" s="35">
        <v>2.0876768348944899E-4</v>
      </c>
      <c r="AD40" s="35">
        <v>7.2719653730503808E-4</v>
      </c>
      <c r="AE40" s="35" t="s">
        <v>212</v>
      </c>
      <c r="AF40" s="35">
        <f t="shared" si="4"/>
        <v>7.3759316557640746E-3</v>
      </c>
      <c r="AG40" s="31">
        <f t="shared" si="5"/>
        <v>146.97371057950733</v>
      </c>
      <c r="AH40" s="31">
        <f t="shared" si="0"/>
        <v>62.716534526108276</v>
      </c>
      <c r="AI40" s="31">
        <f t="shared" si="0"/>
        <v>3.0837415785887532</v>
      </c>
      <c r="AJ40" s="31">
        <f t="shared" si="0"/>
        <v>31.137678948740163</v>
      </c>
      <c r="AK40" s="31">
        <f t="shared" si="6"/>
        <v>16.907428908240004</v>
      </c>
      <c r="AL40" s="31">
        <f t="shared" si="1"/>
        <v>2.1101001286112999</v>
      </c>
      <c r="AM40" s="31">
        <f t="shared" si="1"/>
        <v>8.7840602764428599</v>
      </c>
      <c r="AN40" s="31">
        <f t="shared" si="7"/>
        <v>1.9068600480296509</v>
      </c>
      <c r="AO40" s="31">
        <f t="shared" si="8"/>
        <v>0.92327823720000002</v>
      </c>
      <c r="AP40" s="31">
        <f t="shared" si="9"/>
        <v>274.54339323146831</v>
      </c>
    </row>
    <row r="41" spans="2:42" ht="14.25" customHeight="1">
      <c r="B41" s="9" t="s">
        <v>11</v>
      </c>
      <c r="V41" s="10" t="s">
        <v>12</v>
      </c>
      <c r="AP41" s="10" t="s">
        <v>12</v>
      </c>
    </row>
    <row r="42" spans="2:42" ht="18.75" customHeight="1"/>
    <row r="43" spans="2:42" ht="18.75" customHeight="1"/>
    <row r="44" spans="2:42" ht="18.75" customHeight="1"/>
    <row r="45" spans="2:42" ht="18.75" customHeight="1"/>
    <row r="46" spans="2:42" ht="18.75" customHeight="1"/>
    <row r="47" spans="2:42" ht="18.75" customHeight="1"/>
    <row r="48" spans="2:4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B2:AP56"/>
  <sheetViews>
    <sheetView showGridLines="0" topLeftCell="A29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0" width="16.6640625" style="2" customWidth="1"/>
    <col min="11" max="11" width="16.6640625" style="2" hidden="1" customWidth="1"/>
    <col min="12" max="20" width="16.6640625" style="2" customWidth="1"/>
    <col min="21" max="21" width="16.6640625" style="2" hidden="1" customWidth="1"/>
    <col min="22" max="22" width="16.6640625" style="2" customWidth="1"/>
    <col min="23" max="30" width="11.44140625" style="2"/>
    <col min="31" max="31" width="11.44140625" style="2" hidden="1" customWidth="1"/>
    <col min="32" max="40" width="11.44140625" style="2"/>
    <col min="41" max="41" width="0" style="2" hidden="1" customWidth="1"/>
    <col min="42" max="42" width="11.44140625" style="2"/>
    <col min="43" max="43" width="12.44140625" style="2" bestFit="1" customWidth="1"/>
    <col min="44" max="16384" width="11.44140625" style="2"/>
  </cols>
  <sheetData>
    <row r="2" spans="2:42" ht="14.25" customHeight="1">
      <c r="B2" s="1"/>
    </row>
    <row r="3" spans="2:42" ht="22.5" customHeight="1">
      <c r="B3" s="3" t="s">
        <v>205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/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/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/>
      <c r="AG4" s="14" t="s">
        <v>52</v>
      </c>
      <c r="AH4" s="28">
        <v>25</v>
      </c>
      <c r="AI4" s="14"/>
      <c r="AJ4" s="14"/>
      <c r="AK4" s="14"/>
      <c r="AL4" s="14"/>
      <c r="AM4" s="14"/>
      <c r="AN4" s="14"/>
      <c r="AO4" s="14"/>
      <c r="AP4" s="14"/>
    </row>
    <row r="5" spans="2:42" s="15" customFormat="1" ht="18.75" customHeight="1">
      <c r="B5" s="16" t="s">
        <v>14</v>
      </c>
      <c r="C5" s="17" t="s">
        <v>160</v>
      </c>
      <c r="D5" s="17" t="s">
        <v>160</v>
      </c>
      <c r="E5" s="17" t="s">
        <v>160</v>
      </c>
      <c r="F5" s="17" t="s">
        <v>160</v>
      </c>
      <c r="G5" s="17" t="s">
        <v>160</v>
      </c>
      <c r="H5" s="17" t="s">
        <v>160</v>
      </c>
      <c r="I5" s="17" t="s">
        <v>160</v>
      </c>
      <c r="J5" s="17" t="s">
        <v>160</v>
      </c>
      <c r="K5" s="17"/>
      <c r="L5" s="17"/>
      <c r="M5" s="17" t="s">
        <v>160</v>
      </c>
      <c r="N5" s="17" t="s">
        <v>160</v>
      </c>
      <c r="O5" s="17" t="s">
        <v>160</v>
      </c>
      <c r="P5" s="17" t="s">
        <v>160</v>
      </c>
      <c r="Q5" s="17" t="s">
        <v>160</v>
      </c>
      <c r="R5" s="17" t="s">
        <v>160</v>
      </c>
      <c r="S5" s="17" t="s">
        <v>160</v>
      </c>
      <c r="T5" s="17" t="s">
        <v>160</v>
      </c>
      <c r="U5" s="17" t="s">
        <v>34</v>
      </c>
      <c r="V5" s="17"/>
      <c r="W5" s="17" t="s">
        <v>160</v>
      </c>
      <c r="X5" s="17" t="s">
        <v>160</v>
      </c>
      <c r="Y5" s="17" t="s">
        <v>160</v>
      </c>
      <c r="Z5" s="17" t="s">
        <v>160</v>
      </c>
      <c r="AA5" s="17" t="s">
        <v>160</v>
      </c>
      <c r="AB5" s="17" t="s">
        <v>160</v>
      </c>
      <c r="AC5" s="17" t="s">
        <v>160</v>
      </c>
      <c r="AD5" s="17" t="s">
        <v>160</v>
      </c>
      <c r="AE5" s="17" t="s">
        <v>34</v>
      </c>
      <c r="AF5" s="17"/>
      <c r="AG5" s="17" t="s">
        <v>53</v>
      </c>
      <c r="AH5" s="29">
        <v>298</v>
      </c>
      <c r="AI5" s="17"/>
      <c r="AJ5" s="17"/>
      <c r="AK5" s="17"/>
      <c r="AL5" s="17"/>
      <c r="AM5" s="17"/>
      <c r="AN5" s="17"/>
      <c r="AO5" s="17"/>
      <c r="AP5" s="17"/>
    </row>
    <row r="6" spans="2:42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/>
      <c r="M6" s="14" t="s">
        <v>36</v>
      </c>
      <c r="N6" s="14" t="s">
        <v>37</v>
      </c>
      <c r="O6" s="14" t="s">
        <v>38</v>
      </c>
      <c r="P6" s="14" t="s">
        <v>39</v>
      </c>
      <c r="Q6" s="14" t="s">
        <v>40</v>
      </c>
      <c r="R6" s="14" t="s">
        <v>73</v>
      </c>
      <c r="S6" s="14" t="s">
        <v>192</v>
      </c>
      <c r="T6" s="14" t="s">
        <v>41</v>
      </c>
      <c r="U6" s="14"/>
      <c r="V6" s="14"/>
      <c r="W6" s="14" t="s">
        <v>36</v>
      </c>
      <c r="X6" s="14" t="s">
        <v>37</v>
      </c>
      <c r="Y6" s="14" t="s">
        <v>38</v>
      </c>
      <c r="Z6" s="14" t="s">
        <v>39</v>
      </c>
      <c r="AA6" s="14" t="s">
        <v>40</v>
      </c>
      <c r="AB6" s="14" t="s">
        <v>73</v>
      </c>
      <c r="AC6" s="14" t="s">
        <v>192</v>
      </c>
      <c r="AD6" s="14" t="s">
        <v>41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/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/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2:42" s="15" customFormat="1" ht="18.75" customHeight="1">
      <c r="B8" s="13" t="s">
        <v>17</v>
      </c>
      <c r="C8" s="14" t="s">
        <v>72</v>
      </c>
      <c r="D8" s="14" t="s">
        <v>72</v>
      </c>
      <c r="E8" s="14" t="s">
        <v>163</v>
      </c>
      <c r="F8" s="14" t="s">
        <v>72</v>
      </c>
      <c r="G8" s="14" t="s">
        <v>72</v>
      </c>
      <c r="H8" s="14" t="s">
        <v>72</v>
      </c>
      <c r="I8" s="14" t="s">
        <v>72</v>
      </c>
      <c r="J8" s="14" t="s">
        <v>72</v>
      </c>
      <c r="K8" s="14"/>
      <c r="L8" s="14"/>
      <c r="M8" s="14" t="s">
        <v>72</v>
      </c>
      <c r="N8" s="14" t="s">
        <v>72</v>
      </c>
      <c r="O8" s="14" t="s">
        <v>163</v>
      </c>
      <c r="P8" s="14" t="s">
        <v>72</v>
      </c>
      <c r="Q8" s="14" t="s">
        <v>72</v>
      </c>
      <c r="R8" s="14" t="s">
        <v>72</v>
      </c>
      <c r="S8" s="14" t="s">
        <v>72</v>
      </c>
      <c r="T8" s="14" t="s">
        <v>72</v>
      </c>
      <c r="U8" s="14"/>
      <c r="V8" s="14"/>
      <c r="W8" s="14" t="s">
        <v>72</v>
      </c>
      <c r="X8" s="14" t="s">
        <v>72</v>
      </c>
      <c r="Y8" s="14" t="s">
        <v>163</v>
      </c>
      <c r="Z8" s="14" t="s">
        <v>72</v>
      </c>
      <c r="AA8" s="14" t="s">
        <v>72</v>
      </c>
      <c r="AB8" s="14" t="s">
        <v>72</v>
      </c>
      <c r="AC8" s="14" t="s">
        <v>72</v>
      </c>
      <c r="AD8" s="14" t="s">
        <v>72</v>
      </c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/>
      <c r="AP9" s="30" t="s">
        <v>55</v>
      </c>
    </row>
    <row r="10" spans="2:42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/>
      <c r="AP10" s="5" t="s">
        <v>49</v>
      </c>
    </row>
    <row r="11" spans="2:42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33</v>
      </c>
      <c r="L11" s="22" t="s">
        <v>44</v>
      </c>
      <c r="M11" s="24" t="s">
        <v>23</v>
      </c>
      <c r="N11" s="60" t="s">
        <v>24</v>
      </c>
      <c r="O11" s="24" t="s">
        <v>25</v>
      </c>
      <c r="P11" s="24" t="s">
        <v>26</v>
      </c>
      <c r="Q11" s="24" t="s">
        <v>27</v>
      </c>
      <c r="R11" s="24" t="s">
        <v>28</v>
      </c>
      <c r="S11" s="24" t="s">
        <v>29</v>
      </c>
      <c r="T11" s="24" t="s">
        <v>30</v>
      </c>
      <c r="U11" s="24" t="s">
        <v>33</v>
      </c>
      <c r="V11" s="24" t="s">
        <v>31</v>
      </c>
      <c r="W11" s="26" t="s">
        <v>23</v>
      </c>
      <c r="X11" s="27" t="s">
        <v>24</v>
      </c>
      <c r="Y11" s="26" t="s">
        <v>25</v>
      </c>
      <c r="Z11" s="26" t="s">
        <v>26</v>
      </c>
      <c r="AA11" s="26" t="s">
        <v>27</v>
      </c>
      <c r="AB11" s="26" t="s">
        <v>28</v>
      </c>
      <c r="AC11" s="26" t="s">
        <v>29</v>
      </c>
      <c r="AD11" s="26" t="s">
        <v>30</v>
      </c>
      <c r="AE11" s="26" t="s">
        <v>33</v>
      </c>
      <c r="AF11" s="26" t="s">
        <v>31</v>
      </c>
      <c r="AG11" s="5" t="s">
        <v>23</v>
      </c>
      <c r="AH11" s="59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58</v>
      </c>
      <c r="AO11" s="5"/>
      <c r="AP11" s="5" t="s">
        <v>57</v>
      </c>
    </row>
    <row r="12" spans="2:42" ht="18.75" customHeight="1">
      <c r="B12" s="11">
        <v>33238</v>
      </c>
      <c r="C12" s="31">
        <v>44.408301599399998</v>
      </c>
      <c r="D12" s="31">
        <v>15.419784002400002</v>
      </c>
      <c r="E12" s="31">
        <v>8.8519260061100002</v>
      </c>
      <c r="F12" s="31">
        <v>14.7933896949</v>
      </c>
      <c r="G12" s="31">
        <v>0.39135745050000004</v>
      </c>
      <c r="H12" s="31">
        <v>1.9704221915</v>
      </c>
      <c r="I12" s="31">
        <v>2.7568862909999998</v>
      </c>
      <c r="J12" s="31">
        <v>2.558841916</v>
      </c>
      <c r="K12" s="31" t="s">
        <v>212</v>
      </c>
      <c r="L12" s="31">
        <f>SUM(C12:I12,K12)</f>
        <v>88.592067235810006</v>
      </c>
      <c r="M12" s="33">
        <v>3.5097779999999999E-4</v>
      </c>
      <c r="N12" s="33">
        <v>1.7004430000000002E-4</v>
      </c>
      <c r="O12" s="33">
        <v>4.3517639999999987E-4</v>
      </c>
      <c r="P12" s="33">
        <v>9.5167999999999978E-4</v>
      </c>
      <c r="Q12" s="33">
        <v>0</v>
      </c>
      <c r="R12" s="33">
        <v>1.01532E-5</v>
      </c>
      <c r="S12" s="33">
        <v>3.7984800000000001E-4</v>
      </c>
      <c r="T12" s="33">
        <v>2.9388549999999998E-4</v>
      </c>
      <c r="U12" s="33" t="s">
        <v>212</v>
      </c>
      <c r="V12" s="33">
        <f>SUM(M12:U12)</f>
        <v>2.5917651999999998E-3</v>
      </c>
      <c r="W12" s="35">
        <v>1.4862371000000003E-3</v>
      </c>
      <c r="X12" s="35">
        <v>5.0789010000000002E-4</v>
      </c>
      <c r="Y12" s="35">
        <v>1.3355450000000001E-4</v>
      </c>
      <c r="Z12" s="35">
        <v>1.4091040000000001E-4</v>
      </c>
      <c r="AA12" s="35">
        <v>7.3950000000000008E-7</v>
      </c>
      <c r="AB12" s="35">
        <v>1.6922000000000005E-5</v>
      </c>
      <c r="AC12" s="35">
        <v>7.0325000000000002E-5</v>
      </c>
      <c r="AD12" s="35">
        <v>5.7371999999999999E-5</v>
      </c>
      <c r="AE12" s="35" t="s">
        <v>212</v>
      </c>
      <c r="AF12" s="35">
        <f>SUM(W12:AE12)</f>
        <v>2.4139506E-3</v>
      </c>
      <c r="AG12" s="31">
        <f>SUM(C12,M12*$AH$4,W12*$AH$5)</f>
        <v>44.859974700199999</v>
      </c>
      <c r="AH12" s="31">
        <f t="shared" ref="AH12:AJ40" si="0">SUM(D12,N12*$AH$4,X12*$AH$5)</f>
        <v>15.575386359700001</v>
      </c>
      <c r="AI12" s="31">
        <f t="shared" si="0"/>
        <v>8.9026046571100004</v>
      </c>
      <c r="AJ12" s="31">
        <f t="shared" si="0"/>
        <v>14.8591729941</v>
      </c>
      <c r="AK12" s="31">
        <f>SUM(G12,AA12*$AH$5)</f>
        <v>0.39157782150000003</v>
      </c>
      <c r="AL12" s="31">
        <f t="shared" ref="AL12:AM40" si="1">SUM(H12,R12*$AH$4,AB12*$AH$5)</f>
        <v>1.9757187774999998</v>
      </c>
      <c r="AM12" s="31">
        <f t="shared" si="1"/>
        <v>2.787339341</v>
      </c>
      <c r="AN12" s="31">
        <f>SUM(T12*$AH$4,AD12*$AH$5)</f>
        <v>2.44439935E-2</v>
      </c>
      <c r="AO12" s="31"/>
      <c r="AP12" s="31">
        <f>SUM(AG12:AO12)</f>
        <v>89.376218644610006</v>
      </c>
    </row>
    <row r="13" spans="2:42" ht="18.75" customHeight="1">
      <c r="B13" s="12">
        <v>33603</v>
      </c>
      <c r="C13" s="32">
        <v>30.040591126416</v>
      </c>
      <c r="D13" s="32">
        <v>15.033531046799999</v>
      </c>
      <c r="E13" s="32">
        <v>10.032540876899999</v>
      </c>
      <c r="F13" s="32">
        <v>14.383246077900001</v>
      </c>
      <c r="G13" s="32">
        <v>0.10663762850000001</v>
      </c>
      <c r="H13" s="32">
        <v>1.7352573284000001</v>
      </c>
      <c r="I13" s="32">
        <v>2.290571452</v>
      </c>
      <c r="J13" s="32">
        <v>2.3388555864000002</v>
      </c>
      <c r="K13" s="32" t="s">
        <v>212</v>
      </c>
      <c r="L13" s="32">
        <f t="shared" ref="L13:L40" si="2">SUM(C13:I13,K13)</f>
        <v>73.622375536915982</v>
      </c>
      <c r="M13" s="34">
        <v>2.5648019999999997E-4</v>
      </c>
      <c r="N13" s="34">
        <v>1.6584584999999999E-4</v>
      </c>
      <c r="O13" s="34">
        <v>4.9903100000000004E-4</v>
      </c>
      <c r="P13" s="34">
        <v>9.8750600000000041E-4</v>
      </c>
      <c r="Q13" s="34">
        <v>0</v>
      </c>
      <c r="R13" s="34">
        <v>9.5996999999999989E-6</v>
      </c>
      <c r="S13" s="34">
        <v>1.7087160000000003E-4</v>
      </c>
      <c r="T13" s="34">
        <v>1.8163160000000004E-4</v>
      </c>
      <c r="U13" s="34" t="s">
        <v>212</v>
      </c>
      <c r="V13" s="34">
        <f t="shared" ref="V13:V40" si="3">SUM(M13:U13)</f>
        <v>2.2709659500000003E-3</v>
      </c>
      <c r="W13" s="36">
        <v>1.1480344319999994E-3</v>
      </c>
      <c r="X13" s="36">
        <v>4.5241384000000004E-4</v>
      </c>
      <c r="Y13" s="36">
        <v>1.5101600000000002E-4</v>
      </c>
      <c r="Z13" s="36">
        <v>1.3656919999999997E-4</v>
      </c>
      <c r="AA13" s="36">
        <v>2.015E-7</v>
      </c>
      <c r="AB13" s="36">
        <v>1.5999500000000002E-5</v>
      </c>
      <c r="AC13" s="36">
        <v>4.9293599999999998E-5</v>
      </c>
      <c r="AD13" s="36">
        <v>5.0664799999999996E-5</v>
      </c>
      <c r="AE13" s="36" t="s">
        <v>212</v>
      </c>
      <c r="AF13" s="36">
        <f t="shared" ref="AF13:AF40" si="4">SUM(W13:AE13)</f>
        <v>2.0041928719999992E-3</v>
      </c>
      <c r="AG13" s="32">
        <f t="shared" ref="AG13:AG40" si="5">SUM(C13,M13*$AH$4,W13*$AH$5)</f>
        <v>30.389117392152002</v>
      </c>
      <c r="AH13" s="32">
        <f t="shared" si="0"/>
        <v>15.172496517369998</v>
      </c>
      <c r="AI13" s="32">
        <f t="shared" si="0"/>
        <v>10.090019419899999</v>
      </c>
      <c r="AJ13" s="32">
        <f t="shared" si="0"/>
        <v>14.448631349500001</v>
      </c>
      <c r="AK13" s="32">
        <f t="shared" ref="AK13:AK40" si="6">SUM(G13,AA13*$AH$5)</f>
        <v>0.10669767550000001</v>
      </c>
      <c r="AL13" s="32">
        <f t="shared" si="1"/>
        <v>1.7402651719000002</v>
      </c>
      <c r="AM13" s="32">
        <f t="shared" si="1"/>
        <v>2.3095327348000003</v>
      </c>
      <c r="AN13" s="32">
        <f t="shared" ref="AN13:AN40" si="7">SUM(T13*$AH$4,AD13*$AH$5)</f>
        <v>1.9638900399999999E-2</v>
      </c>
      <c r="AO13" s="32"/>
      <c r="AP13" s="32">
        <f t="shared" ref="AP13:AP40" si="8">SUM(AG13:AO13)</f>
        <v>74.276399161522008</v>
      </c>
    </row>
    <row r="14" spans="2:42" ht="18.75" customHeight="1">
      <c r="B14" s="11">
        <v>33969</v>
      </c>
      <c r="C14" s="31">
        <v>21.207240824056001</v>
      </c>
      <c r="D14" s="31">
        <v>14.6869347652</v>
      </c>
      <c r="E14" s="31">
        <v>9.1356875703600018</v>
      </c>
      <c r="F14" s="31">
        <v>16.292577337899999</v>
      </c>
      <c r="G14" s="31">
        <v>9.2348715499999998E-2</v>
      </c>
      <c r="H14" s="31">
        <v>1.6019290866999998</v>
      </c>
      <c r="I14" s="31">
        <v>2.3211575799999999</v>
      </c>
      <c r="J14" s="31">
        <v>2.3694417144000002</v>
      </c>
      <c r="K14" s="31" t="s">
        <v>212</v>
      </c>
      <c r="L14" s="31">
        <f t="shared" si="2"/>
        <v>65.337875879715995</v>
      </c>
      <c r="M14" s="33">
        <v>1.9613565370000003E-4</v>
      </c>
      <c r="N14" s="33">
        <v>1.6257985000000001E-4</v>
      </c>
      <c r="O14" s="33">
        <v>4.5614520000000005E-4</v>
      </c>
      <c r="P14" s="33">
        <v>1.248894E-3</v>
      </c>
      <c r="Q14" s="33">
        <v>0</v>
      </c>
      <c r="R14" s="33">
        <v>8.7309000000000014E-6</v>
      </c>
      <c r="S14" s="33">
        <v>1.5331740000000001E-4</v>
      </c>
      <c r="T14" s="33">
        <v>1.6407740000000002E-4</v>
      </c>
      <c r="U14" s="33" t="s">
        <v>212</v>
      </c>
      <c r="V14" s="33">
        <f t="shared" si="3"/>
        <v>2.3898804037000006E-3</v>
      </c>
      <c r="W14" s="35">
        <v>8.6866089300000006E-4</v>
      </c>
      <c r="X14" s="35">
        <v>4.3911825999999994E-4</v>
      </c>
      <c r="Y14" s="35">
        <v>1.3858400000000003E-4</v>
      </c>
      <c r="Z14" s="35">
        <v>1.5526669999999998E-4</v>
      </c>
      <c r="AA14" s="35">
        <v>1.7450000000000001E-7</v>
      </c>
      <c r="AB14" s="35">
        <v>1.4551500000000001E-5</v>
      </c>
      <c r="AC14" s="35">
        <v>5.4561600000000003E-5</v>
      </c>
      <c r="AD14" s="35">
        <v>5.5932800000000001E-5</v>
      </c>
      <c r="AE14" s="35" t="s">
        <v>212</v>
      </c>
      <c r="AF14" s="35">
        <f t="shared" si="4"/>
        <v>1.7268502530000001E-3</v>
      </c>
      <c r="AG14" s="31">
        <f t="shared" si="5"/>
        <v>21.471005161512501</v>
      </c>
      <c r="AH14" s="31">
        <f t="shared" si="0"/>
        <v>14.82185650293</v>
      </c>
      <c r="AI14" s="31">
        <f t="shared" si="0"/>
        <v>9.1883892323600023</v>
      </c>
      <c r="AJ14" s="31">
        <f t="shared" si="0"/>
        <v>16.370069164499998</v>
      </c>
      <c r="AK14" s="31">
        <f t="shared" si="6"/>
        <v>9.2400716499999994E-2</v>
      </c>
      <c r="AL14" s="31">
        <f t="shared" si="1"/>
        <v>1.6064837061999997</v>
      </c>
      <c r="AM14" s="31">
        <f t="shared" si="1"/>
        <v>2.3412498718000001</v>
      </c>
      <c r="AN14" s="31">
        <f t="shared" si="7"/>
        <v>2.0769909400000001E-2</v>
      </c>
      <c r="AO14" s="31"/>
      <c r="AP14" s="31">
        <f t="shared" si="8"/>
        <v>65.912224265202511</v>
      </c>
    </row>
    <row r="15" spans="2:42" ht="18.75" customHeight="1">
      <c r="B15" s="12">
        <v>34334</v>
      </c>
      <c r="C15" s="32">
        <v>16.063234178160002</v>
      </c>
      <c r="D15" s="32">
        <v>14.4004120505</v>
      </c>
      <c r="E15" s="32">
        <v>7.9767210568499998</v>
      </c>
      <c r="F15" s="32">
        <v>17.356393462400003</v>
      </c>
      <c r="G15" s="32">
        <v>8.198738039999999E-2</v>
      </c>
      <c r="H15" s="32">
        <v>1.6209479091000003</v>
      </c>
      <c r="I15" s="32">
        <v>2.1193420085000003</v>
      </c>
      <c r="J15" s="32">
        <v>2.1693044501000003</v>
      </c>
      <c r="K15" s="32" t="s">
        <v>212</v>
      </c>
      <c r="L15" s="32">
        <f t="shared" si="2"/>
        <v>59.619038045910017</v>
      </c>
      <c r="M15" s="34">
        <v>1.3012158000000004E-4</v>
      </c>
      <c r="N15" s="34">
        <v>1.5883380000000002E-4</v>
      </c>
      <c r="O15" s="34">
        <v>3.9799479999999999E-4</v>
      </c>
      <c r="P15" s="34">
        <v>1.128528E-3</v>
      </c>
      <c r="Q15" s="34">
        <v>0</v>
      </c>
      <c r="R15" s="34">
        <v>8.5956000000000012E-6</v>
      </c>
      <c r="S15" s="34">
        <v>1.343537E-4</v>
      </c>
      <c r="T15" s="34">
        <v>1.4807370000000003E-4</v>
      </c>
      <c r="U15" s="34" t="s">
        <v>212</v>
      </c>
      <c r="V15" s="34">
        <f t="shared" si="3"/>
        <v>2.1065011799999999E-3</v>
      </c>
      <c r="W15" s="36">
        <v>6.6368830000000005E-4</v>
      </c>
      <c r="X15" s="36">
        <v>4.1044843999999997E-4</v>
      </c>
      <c r="Y15" s="36">
        <v>1.2125649999999999E-4</v>
      </c>
      <c r="Z15" s="36">
        <v>1.6605619999999997E-4</v>
      </c>
      <c r="AA15" s="36">
        <v>1.6050000000000001E-7</v>
      </c>
      <c r="AB15" s="36">
        <v>1.4326000000000001E-5</v>
      </c>
      <c r="AC15" s="36">
        <v>4.2961499999999999E-5</v>
      </c>
      <c r="AD15" s="36">
        <v>4.4358299999999998E-5</v>
      </c>
      <c r="AE15" s="36" t="s">
        <v>212</v>
      </c>
      <c r="AF15" s="36">
        <f t="shared" si="4"/>
        <v>1.46325574E-3</v>
      </c>
      <c r="AG15" s="32">
        <f t="shared" si="5"/>
        <v>16.26426633106</v>
      </c>
      <c r="AH15" s="32">
        <f t="shared" si="0"/>
        <v>14.526696530619999</v>
      </c>
      <c r="AI15" s="32">
        <f t="shared" si="0"/>
        <v>8.022805363849999</v>
      </c>
      <c r="AJ15" s="32">
        <f t="shared" si="0"/>
        <v>17.434091410000004</v>
      </c>
      <c r="AK15" s="32">
        <f t="shared" si="6"/>
        <v>8.2035209399999989E-2</v>
      </c>
      <c r="AL15" s="32">
        <f t="shared" si="1"/>
        <v>1.6254319471000005</v>
      </c>
      <c r="AM15" s="32">
        <f t="shared" si="1"/>
        <v>2.1355033780000001</v>
      </c>
      <c r="AN15" s="32">
        <f t="shared" si="7"/>
        <v>1.6920615900000002E-2</v>
      </c>
      <c r="AO15" s="32"/>
      <c r="AP15" s="32">
        <f t="shared" si="8"/>
        <v>60.107750785930001</v>
      </c>
    </row>
    <row r="16" spans="2:42" ht="18.75" customHeight="1">
      <c r="B16" s="11">
        <v>34699</v>
      </c>
      <c r="C16" s="31">
        <v>14.466415749356004</v>
      </c>
      <c r="D16" s="31">
        <v>13.984422251900002</v>
      </c>
      <c r="E16" s="31">
        <v>6.316627425720001</v>
      </c>
      <c r="F16" s="31">
        <v>18.071912015999999</v>
      </c>
      <c r="G16" s="31">
        <v>5.2717984500000002E-2</v>
      </c>
      <c r="H16" s="31">
        <v>1.5118097663000001</v>
      </c>
      <c r="I16" s="31">
        <v>1.5763788975000002</v>
      </c>
      <c r="J16" s="31">
        <v>1.6562589831000001</v>
      </c>
      <c r="K16" s="31" t="s">
        <v>212</v>
      </c>
      <c r="L16" s="31">
        <f t="shared" si="2"/>
        <v>55.980284091276005</v>
      </c>
      <c r="M16" s="33">
        <v>1.2406217999999996E-4</v>
      </c>
      <c r="N16" s="33">
        <v>1.5382435000000003E-4</v>
      </c>
      <c r="O16" s="33">
        <v>3.1257780000000003E-4</v>
      </c>
      <c r="P16" s="33">
        <v>7.1916799999999996E-4</v>
      </c>
      <c r="Q16" s="33">
        <v>0</v>
      </c>
      <c r="R16" s="33">
        <v>7.8722999999999991E-6</v>
      </c>
      <c r="S16" s="33">
        <v>8.2298299999999998E-5</v>
      </c>
      <c r="T16" s="33">
        <v>9.9241300000000001E-5</v>
      </c>
      <c r="U16" s="33" t="s">
        <v>212</v>
      </c>
      <c r="V16" s="33">
        <f t="shared" si="3"/>
        <v>1.4990442300000001E-3</v>
      </c>
      <c r="W16" s="35">
        <v>6.2353688399999999E-4</v>
      </c>
      <c r="X16" s="35">
        <v>3.9127104E-4</v>
      </c>
      <c r="Y16" s="35">
        <v>1.0292120000000004E-4</v>
      </c>
      <c r="Z16" s="35">
        <v>1.7233890000000002E-4</v>
      </c>
      <c r="AA16" s="35">
        <v>1.0250000000000001E-7</v>
      </c>
      <c r="AB16" s="35">
        <v>1.3120500000000001E-5</v>
      </c>
      <c r="AC16" s="35">
        <v>2.5424099999999996E-5</v>
      </c>
      <c r="AD16" s="35">
        <v>2.7699899999999999E-5</v>
      </c>
      <c r="AE16" s="35" t="s">
        <v>212</v>
      </c>
      <c r="AF16" s="35">
        <f t="shared" si="4"/>
        <v>1.3564150240000003E-3</v>
      </c>
      <c r="AG16" s="31">
        <f t="shared" si="5"/>
        <v>14.655331295288004</v>
      </c>
      <c r="AH16" s="31">
        <f t="shared" si="0"/>
        <v>14.104866630570001</v>
      </c>
      <c r="AI16" s="31">
        <f t="shared" si="0"/>
        <v>6.3551123883200011</v>
      </c>
      <c r="AJ16" s="31">
        <f t="shared" si="0"/>
        <v>18.141248208199997</v>
      </c>
      <c r="AK16" s="31">
        <f t="shared" si="6"/>
        <v>5.2748529500000002E-2</v>
      </c>
      <c r="AL16" s="31">
        <f t="shared" si="1"/>
        <v>1.5159164828000002</v>
      </c>
      <c r="AM16" s="31">
        <f t="shared" si="1"/>
        <v>1.5860127368000003</v>
      </c>
      <c r="AN16" s="31">
        <f t="shared" si="7"/>
        <v>1.0735602699999999E-2</v>
      </c>
      <c r="AO16" s="31"/>
      <c r="AP16" s="31">
        <f t="shared" si="8"/>
        <v>56.421971874178006</v>
      </c>
    </row>
    <row r="17" spans="2:42" ht="18.75" customHeight="1">
      <c r="B17" s="12">
        <v>35064</v>
      </c>
      <c r="C17" s="32">
        <v>10.894703395403242</v>
      </c>
      <c r="D17" s="32">
        <v>11.800404578633707</v>
      </c>
      <c r="E17" s="32">
        <v>6.0198192188611666</v>
      </c>
      <c r="F17" s="32">
        <v>14.044647683202488</v>
      </c>
      <c r="G17" s="32">
        <v>1.635552449162635</v>
      </c>
      <c r="H17" s="32">
        <v>0.73737842634231654</v>
      </c>
      <c r="I17" s="32">
        <v>0.38589635977600006</v>
      </c>
      <c r="J17" s="32">
        <v>1.9962349521772</v>
      </c>
      <c r="K17" s="32" t="s">
        <v>212</v>
      </c>
      <c r="L17" s="32">
        <f t="shared" si="2"/>
        <v>45.518402111381555</v>
      </c>
      <c r="M17" s="34">
        <v>7.9348838820372997E-5</v>
      </c>
      <c r="N17" s="34">
        <v>1.6133245370250003E-4</v>
      </c>
      <c r="O17" s="34">
        <v>3.0225030519399497E-4</v>
      </c>
      <c r="P17" s="34">
        <v>2.0637050958313102E-3</v>
      </c>
      <c r="Q17" s="34" t="s">
        <v>211</v>
      </c>
      <c r="R17" s="34">
        <v>1.16242755418E-5</v>
      </c>
      <c r="S17" s="34">
        <v>1.5484657000000003E-5</v>
      </c>
      <c r="T17" s="34">
        <v>6.7086007E-5</v>
      </c>
      <c r="U17" s="34" t="s">
        <v>212</v>
      </c>
      <c r="V17" s="34">
        <f t="shared" si="3"/>
        <v>2.7008316330899779E-3</v>
      </c>
      <c r="W17" s="36">
        <v>4.7358801566356999E-4</v>
      </c>
      <c r="X17" s="36">
        <v>3.7068685472400003E-4</v>
      </c>
      <c r="Y17" s="36">
        <v>9.9093609155960003E-5</v>
      </c>
      <c r="Z17" s="36">
        <v>2.3660645694210001E-4</v>
      </c>
      <c r="AA17" s="36">
        <v>3.1812213965000004E-6</v>
      </c>
      <c r="AB17" s="36">
        <v>8.5229114400000002E-6</v>
      </c>
      <c r="AC17" s="36">
        <v>4.7714550000000002E-6</v>
      </c>
      <c r="AD17" s="36">
        <v>3.2571224999999999E-5</v>
      </c>
      <c r="AE17" s="36" t="s">
        <v>212</v>
      </c>
      <c r="AF17" s="36">
        <f t="shared" si="4"/>
        <v>1.22902174932213E-3</v>
      </c>
      <c r="AG17" s="32">
        <f t="shared" si="5"/>
        <v>11.037816345041495</v>
      </c>
      <c r="AH17" s="32">
        <f t="shared" si="0"/>
        <v>11.914902572684021</v>
      </c>
      <c r="AI17" s="32">
        <f t="shared" si="0"/>
        <v>6.056905372019493</v>
      </c>
      <c r="AJ17" s="32">
        <f t="shared" si="0"/>
        <v>14.166749034767017</v>
      </c>
      <c r="AK17" s="32">
        <f t="shared" si="6"/>
        <v>1.6365004531387919</v>
      </c>
      <c r="AL17" s="32">
        <f t="shared" si="1"/>
        <v>0.7402088608399815</v>
      </c>
      <c r="AM17" s="32">
        <f t="shared" si="1"/>
        <v>0.38770536979100007</v>
      </c>
      <c r="AN17" s="32">
        <f t="shared" si="7"/>
        <v>1.1383375224999999E-2</v>
      </c>
      <c r="AO17" s="32"/>
      <c r="AP17" s="32">
        <f t="shared" si="8"/>
        <v>45.952171383506808</v>
      </c>
    </row>
    <row r="18" spans="2:42" ht="18.75" customHeight="1">
      <c r="B18" s="11">
        <v>35430</v>
      </c>
      <c r="C18" s="31">
        <v>9.130907627507387</v>
      </c>
      <c r="D18" s="31">
        <v>13.057927827887418</v>
      </c>
      <c r="E18" s="31">
        <v>5.4907132027484868</v>
      </c>
      <c r="F18" s="31">
        <v>16.190887918088894</v>
      </c>
      <c r="G18" s="31">
        <v>1.8176495004474651</v>
      </c>
      <c r="H18" s="31">
        <v>0.56751219718539314</v>
      </c>
      <c r="I18" s="31">
        <v>0.345441137648</v>
      </c>
      <c r="J18" s="31">
        <v>2.0560537769142004</v>
      </c>
      <c r="K18" s="31" t="s">
        <v>212</v>
      </c>
      <c r="L18" s="31">
        <f t="shared" si="2"/>
        <v>46.60103941151305</v>
      </c>
      <c r="M18" s="33">
        <v>6.4547095356972011E-5</v>
      </c>
      <c r="N18" s="33">
        <v>1.7276556269400003E-4</v>
      </c>
      <c r="O18" s="33">
        <v>2.7307787055814493E-4</v>
      </c>
      <c r="P18" s="33">
        <v>2.1801595702328463E-3</v>
      </c>
      <c r="Q18" s="33" t="s">
        <v>211</v>
      </c>
      <c r="R18" s="33">
        <v>6.5560973763000009E-6</v>
      </c>
      <c r="S18" s="33">
        <v>1.1514710000000001E-5</v>
      </c>
      <c r="T18" s="33">
        <v>6.1229360000000004E-5</v>
      </c>
      <c r="U18" s="33" t="s">
        <v>212</v>
      </c>
      <c r="V18" s="33">
        <f t="shared" si="3"/>
        <v>2.7698502662182635E-3</v>
      </c>
      <c r="W18" s="35">
        <v>4.1278502461344007E-4</v>
      </c>
      <c r="X18" s="35">
        <v>3.8674562450600005E-4</v>
      </c>
      <c r="Y18" s="35">
        <v>8.861270308854539E-5</v>
      </c>
      <c r="Z18" s="35">
        <v>2.5934185508838005E-4</v>
      </c>
      <c r="AA18" s="35">
        <v>3.5087699495000005E-6</v>
      </c>
      <c r="AB18" s="35">
        <v>6.2278714818999999E-6</v>
      </c>
      <c r="AC18" s="35">
        <v>4.3150619999999998E-6</v>
      </c>
      <c r="AD18" s="35">
        <v>3.2450255999999996E-5</v>
      </c>
      <c r="AE18" s="35" t="s">
        <v>212</v>
      </c>
      <c r="AF18" s="35">
        <f t="shared" si="4"/>
        <v>1.1939871667277654E-3</v>
      </c>
      <c r="AG18" s="31">
        <f t="shared" si="5"/>
        <v>9.255531242226116</v>
      </c>
      <c r="AH18" s="31">
        <f t="shared" si="0"/>
        <v>13.177497163057557</v>
      </c>
      <c r="AI18" s="31">
        <f t="shared" si="0"/>
        <v>5.5239467350328271</v>
      </c>
      <c r="AJ18" s="31">
        <f t="shared" si="0"/>
        <v>16.322675780161052</v>
      </c>
      <c r="AK18" s="31">
        <f t="shared" si="6"/>
        <v>1.8186951138924161</v>
      </c>
      <c r="AL18" s="31">
        <f t="shared" si="1"/>
        <v>0.5695320053214068</v>
      </c>
      <c r="AM18" s="31">
        <f t="shared" si="1"/>
        <v>0.34701489387399997</v>
      </c>
      <c r="AN18" s="31">
        <f t="shared" si="7"/>
        <v>1.1200910288E-2</v>
      </c>
      <c r="AO18" s="31"/>
      <c r="AP18" s="31">
        <f t="shared" si="8"/>
        <v>47.026093843853367</v>
      </c>
    </row>
    <row r="19" spans="2:42" ht="18.75" customHeight="1">
      <c r="B19" s="12">
        <v>35795</v>
      </c>
      <c r="C19" s="32">
        <v>7.7806078397211174</v>
      </c>
      <c r="D19" s="32">
        <v>12.681410864664988</v>
      </c>
      <c r="E19" s="32">
        <v>5.3840501505926133</v>
      </c>
      <c r="F19" s="32">
        <v>15.815417591922039</v>
      </c>
      <c r="G19" s="32">
        <v>1.9802628168338556</v>
      </c>
      <c r="H19" s="32">
        <v>0.59993490044505537</v>
      </c>
      <c r="I19" s="32">
        <v>0.40399220908400002</v>
      </c>
      <c r="J19" s="32">
        <v>2.0445066580528004</v>
      </c>
      <c r="K19" s="32" t="s">
        <v>212</v>
      </c>
      <c r="L19" s="32">
        <f t="shared" si="2"/>
        <v>44.645676373263669</v>
      </c>
      <c r="M19" s="34">
        <v>5.6470739532807002E-5</v>
      </c>
      <c r="N19" s="34">
        <v>1.6723090017950002E-4</v>
      </c>
      <c r="O19" s="34">
        <v>2.6058771644633987E-4</v>
      </c>
      <c r="P19" s="34">
        <v>2.1185877549059779E-3</v>
      </c>
      <c r="Q19" s="34" t="s">
        <v>211</v>
      </c>
      <c r="R19" s="34">
        <v>4.3527406045499998E-6</v>
      </c>
      <c r="S19" s="34">
        <v>1.3633892E-5</v>
      </c>
      <c r="T19" s="34">
        <v>6.1829216999999994E-5</v>
      </c>
      <c r="U19" s="34" t="s">
        <v>212</v>
      </c>
      <c r="V19" s="34">
        <f t="shared" si="3"/>
        <v>2.6826929606691748E-3</v>
      </c>
      <c r="W19" s="36">
        <v>3.5672784894339002E-4</v>
      </c>
      <c r="X19" s="36">
        <v>3.91720994652E-4</v>
      </c>
      <c r="Y19" s="36">
        <v>8.7532765201272803E-5</v>
      </c>
      <c r="Z19" s="36">
        <v>2.5930384716786001E-4</v>
      </c>
      <c r="AA19" s="36">
        <v>3.8246333510000002E-6</v>
      </c>
      <c r="AB19" s="36">
        <v>6.192444200509999E-6</v>
      </c>
      <c r="AC19" s="36">
        <v>5.110488000000001E-6</v>
      </c>
      <c r="AD19" s="36">
        <v>3.2696876999999999E-5</v>
      </c>
      <c r="AE19" s="36" t="s">
        <v>212</v>
      </c>
      <c r="AF19" s="36">
        <f t="shared" si="4"/>
        <v>1.1431098985160329E-3</v>
      </c>
      <c r="AG19" s="32">
        <f t="shared" si="5"/>
        <v>7.888324507194568</v>
      </c>
      <c r="AH19" s="32">
        <f t="shared" si="0"/>
        <v>12.802324493575771</v>
      </c>
      <c r="AI19" s="32">
        <f t="shared" si="0"/>
        <v>5.4166496075337518</v>
      </c>
      <c r="AJ19" s="32">
        <f t="shared" si="0"/>
        <v>15.94565483225071</v>
      </c>
      <c r="AK19" s="32">
        <f t="shared" si="6"/>
        <v>1.9814025575724536</v>
      </c>
      <c r="AL19" s="32">
        <f t="shared" si="1"/>
        <v>0.60188906733192116</v>
      </c>
      <c r="AM19" s="32">
        <f t="shared" si="1"/>
        <v>0.40585598180800003</v>
      </c>
      <c r="AN19" s="32">
        <f t="shared" si="7"/>
        <v>1.1289399770999999E-2</v>
      </c>
      <c r="AO19" s="32"/>
      <c r="AP19" s="32">
        <f t="shared" si="8"/>
        <v>45.053390447038176</v>
      </c>
    </row>
    <row r="20" spans="2:42" ht="18.75" customHeight="1">
      <c r="B20" s="11">
        <v>36160</v>
      </c>
      <c r="C20" s="31">
        <v>6.8399178266612237</v>
      </c>
      <c r="D20" s="31">
        <v>11.6744402761</v>
      </c>
      <c r="E20" s="31">
        <v>5.5233207058584322</v>
      </c>
      <c r="F20" s="31">
        <v>16.342030218520058</v>
      </c>
      <c r="G20" s="31">
        <v>1.9804270451630341</v>
      </c>
      <c r="H20" s="31">
        <v>0.62152655944888635</v>
      </c>
      <c r="I20" s="31">
        <v>1.0725826440480002</v>
      </c>
      <c r="J20" s="31">
        <v>2.9828152026788</v>
      </c>
      <c r="K20" s="31" t="s">
        <v>212</v>
      </c>
      <c r="L20" s="31">
        <f t="shared" si="2"/>
        <v>44.05424527579963</v>
      </c>
      <c r="M20" s="33">
        <v>4.9732474020095004E-5</v>
      </c>
      <c r="N20" s="33">
        <v>1.496951645E-4</v>
      </c>
      <c r="O20" s="33">
        <v>2.7107503858850583E-4</v>
      </c>
      <c r="P20" s="33">
        <v>2.0690723173803767E-3</v>
      </c>
      <c r="Q20" s="33" t="s">
        <v>211</v>
      </c>
      <c r="R20" s="33">
        <v>7.5355183273000006E-6</v>
      </c>
      <c r="S20" s="33">
        <v>2.9808558000000003E-5</v>
      </c>
      <c r="T20" s="33">
        <v>8.2765457999999997E-5</v>
      </c>
      <c r="U20" s="33" t="s">
        <v>212</v>
      </c>
      <c r="V20" s="33">
        <f t="shared" si="3"/>
        <v>2.6596845288162775E-3</v>
      </c>
      <c r="W20" s="35">
        <v>2.9687978713319998E-4</v>
      </c>
      <c r="X20" s="35">
        <v>3.1516457800000001E-4</v>
      </c>
      <c r="Y20" s="35">
        <v>8.7294731985094792E-5</v>
      </c>
      <c r="Z20" s="35">
        <v>2.6819874138843999E-4</v>
      </c>
      <c r="AA20" s="35">
        <v>3.8277479819999996E-6</v>
      </c>
      <c r="AB20" s="35">
        <v>6.9247235179000009E-6</v>
      </c>
      <c r="AC20" s="35">
        <v>1.3737798000000002E-5</v>
      </c>
      <c r="AD20" s="35">
        <v>4.9037706000000003E-5</v>
      </c>
      <c r="AE20" s="35" t="s">
        <v>212</v>
      </c>
      <c r="AF20" s="35">
        <f t="shared" si="4"/>
        <v>1.0410658140066348E-3</v>
      </c>
      <c r="AG20" s="31">
        <f t="shared" si="5"/>
        <v>6.9296313150774198</v>
      </c>
      <c r="AH20" s="31">
        <f t="shared" si="0"/>
        <v>11.772101699456501</v>
      </c>
      <c r="AI20" s="31">
        <f t="shared" si="0"/>
        <v>5.5561114119547028</v>
      </c>
      <c r="AJ20" s="31">
        <f t="shared" si="0"/>
        <v>16.473680251388323</v>
      </c>
      <c r="AK20" s="31">
        <f t="shared" si="6"/>
        <v>1.9815677140616701</v>
      </c>
      <c r="AL20" s="31">
        <f t="shared" si="1"/>
        <v>0.62377851501540305</v>
      </c>
      <c r="AM20" s="31">
        <f t="shared" si="1"/>
        <v>1.0774217218020001</v>
      </c>
      <c r="AN20" s="31">
        <f t="shared" si="7"/>
        <v>1.6682372838E-2</v>
      </c>
      <c r="AO20" s="31"/>
      <c r="AP20" s="31">
        <f t="shared" si="8"/>
        <v>44.430975001594014</v>
      </c>
    </row>
    <row r="21" spans="2:42" ht="18.75" customHeight="1">
      <c r="B21" s="12">
        <v>36525</v>
      </c>
      <c r="C21" s="32">
        <v>5.1776137101433228</v>
      </c>
      <c r="D21" s="32">
        <v>11.676295293576121</v>
      </c>
      <c r="E21" s="32">
        <v>5.4898966439530481</v>
      </c>
      <c r="F21" s="32">
        <v>16.782500611888484</v>
      </c>
      <c r="G21" s="32">
        <v>2.0397776636215772</v>
      </c>
      <c r="H21" s="32">
        <v>0.89402015733080731</v>
      </c>
      <c r="I21" s="32">
        <v>2.4512497289359998</v>
      </c>
      <c r="J21" s="32">
        <v>4.3649564327374009</v>
      </c>
      <c r="K21" s="32" t="s">
        <v>212</v>
      </c>
      <c r="L21" s="32">
        <f t="shared" si="2"/>
        <v>44.511353809449361</v>
      </c>
      <c r="M21" s="34">
        <v>4.0078157274841999E-5</v>
      </c>
      <c r="N21" s="34">
        <v>1.7507452772200002E-4</v>
      </c>
      <c r="O21" s="34">
        <v>2.7011044793432684E-4</v>
      </c>
      <c r="P21" s="34">
        <v>2.1073688377521277E-3</v>
      </c>
      <c r="Q21" s="34" t="s">
        <v>211</v>
      </c>
      <c r="R21" s="34">
        <v>9.2085691726999997E-6</v>
      </c>
      <c r="S21" s="34">
        <v>6.3599274000000002E-5</v>
      </c>
      <c r="T21" s="34">
        <v>1.1549257399999997E-4</v>
      </c>
      <c r="U21" s="34" t="s">
        <v>212</v>
      </c>
      <c r="V21" s="34">
        <f t="shared" si="3"/>
        <v>2.7809323878559963E-3</v>
      </c>
      <c r="W21" s="36">
        <v>2.3640956849703003E-4</v>
      </c>
      <c r="X21" s="36">
        <v>3.8787960194800001E-4</v>
      </c>
      <c r="Y21" s="36">
        <v>8.3320699126310604E-5</v>
      </c>
      <c r="Z21" s="36">
        <v>2.7855505928461996E-4</v>
      </c>
      <c r="AA21" s="36">
        <v>3.9440229235000003E-6</v>
      </c>
      <c r="AB21" s="36">
        <v>8.8494953635000001E-6</v>
      </c>
      <c r="AC21" s="36">
        <v>3.1764126000000001E-5</v>
      </c>
      <c r="AD21" s="36">
        <v>6.7065929999999993E-5</v>
      </c>
      <c r="AE21" s="36" t="s">
        <v>212</v>
      </c>
      <c r="AF21" s="36">
        <f t="shared" si="4"/>
        <v>1.0977885031429606E-3</v>
      </c>
      <c r="AG21" s="32">
        <f t="shared" si="5"/>
        <v>5.2490657154873084</v>
      </c>
      <c r="AH21" s="32">
        <f t="shared" si="0"/>
        <v>11.796260278149676</v>
      </c>
      <c r="AI21" s="32">
        <f t="shared" si="0"/>
        <v>5.521478973491047</v>
      </c>
      <c r="AJ21" s="32">
        <f t="shared" si="0"/>
        <v>16.918194240499105</v>
      </c>
      <c r="AK21" s="32">
        <f t="shared" si="6"/>
        <v>2.0409529824527803</v>
      </c>
      <c r="AL21" s="32">
        <f t="shared" si="1"/>
        <v>0.89688752117844772</v>
      </c>
      <c r="AM21" s="32">
        <f t="shared" si="1"/>
        <v>2.4623054203339998</v>
      </c>
      <c r="AN21" s="32">
        <f t="shared" si="7"/>
        <v>2.2872961489999996E-2</v>
      </c>
      <c r="AO21" s="32"/>
      <c r="AP21" s="32">
        <f t="shared" si="8"/>
        <v>44.908018093082369</v>
      </c>
    </row>
    <row r="22" spans="2:42" ht="18.75" customHeight="1">
      <c r="B22" s="11">
        <v>36891</v>
      </c>
      <c r="C22" s="31">
        <v>5.1996297105215143</v>
      </c>
      <c r="D22" s="31">
        <v>10.78486983288</v>
      </c>
      <c r="E22" s="31">
        <v>5.3473034880675669</v>
      </c>
      <c r="F22" s="31">
        <v>17.104917366737165</v>
      </c>
      <c r="G22" s="31">
        <v>2.1126223890141373</v>
      </c>
      <c r="H22" s="31">
        <v>0.5367417427476151</v>
      </c>
      <c r="I22" s="31">
        <v>2.8539958073160001</v>
      </c>
      <c r="J22" s="31">
        <v>4.8145600521493996</v>
      </c>
      <c r="K22" s="31" t="s">
        <v>212</v>
      </c>
      <c r="L22" s="31">
        <f t="shared" si="2"/>
        <v>43.940080337284002</v>
      </c>
      <c r="M22" s="33">
        <v>4.0423391920660004E-5</v>
      </c>
      <c r="N22" s="33">
        <v>1.3603739968000002E-4</v>
      </c>
      <c r="O22" s="33">
        <v>2.6464498948629593E-4</v>
      </c>
      <c r="P22" s="33">
        <v>2.1305161383780437E-3</v>
      </c>
      <c r="Q22" s="33" t="s">
        <v>211</v>
      </c>
      <c r="R22" s="33">
        <v>4.9194804581999999E-6</v>
      </c>
      <c r="S22" s="33">
        <v>5.6224686000000012E-5</v>
      </c>
      <c r="T22" s="33">
        <v>3.6282252099999998E-4</v>
      </c>
      <c r="U22" s="33" t="s">
        <v>212</v>
      </c>
      <c r="V22" s="33">
        <f t="shared" si="3"/>
        <v>2.9955886069231996E-3</v>
      </c>
      <c r="W22" s="35">
        <v>2.3877147657078E-4</v>
      </c>
      <c r="X22" s="35">
        <v>2.7930030751999998E-4</v>
      </c>
      <c r="Y22" s="35">
        <v>7.9889306844427979E-5</v>
      </c>
      <c r="Z22" s="35">
        <v>2.8752796130300003E-4</v>
      </c>
      <c r="AA22" s="35">
        <v>4.0835031180000005E-6</v>
      </c>
      <c r="AB22" s="35">
        <v>5.5930173255600003E-6</v>
      </c>
      <c r="AC22" s="35">
        <v>3.7400507999999997E-5</v>
      </c>
      <c r="AD22" s="35">
        <v>7.4293546999999998E-5</v>
      </c>
      <c r="AE22" s="35" t="s">
        <v>212</v>
      </c>
      <c r="AF22" s="35">
        <f t="shared" si="4"/>
        <v>1.0068596276817678E-3</v>
      </c>
      <c r="AG22" s="31">
        <f t="shared" si="5"/>
        <v>5.2717941953376233</v>
      </c>
      <c r="AH22" s="31">
        <f t="shared" si="0"/>
        <v>10.87150225951296</v>
      </c>
      <c r="AI22" s="31">
        <f t="shared" si="0"/>
        <v>5.3777266262443639</v>
      </c>
      <c r="AJ22" s="31">
        <f t="shared" si="0"/>
        <v>17.243863602664909</v>
      </c>
      <c r="AK22" s="31">
        <f t="shared" si="6"/>
        <v>2.1138392729433013</v>
      </c>
      <c r="AL22" s="31">
        <f t="shared" si="1"/>
        <v>0.53853144892208693</v>
      </c>
      <c r="AM22" s="31">
        <f t="shared" si="1"/>
        <v>2.8665467758500003</v>
      </c>
      <c r="AN22" s="31">
        <f t="shared" si="7"/>
        <v>3.1210040030999999E-2</v>
      </c>
      <c r="AO22" s="31"/>
      <c r="AP22" s="31">
        <f t="shared" si="8"/>
        <v>44.315014221506239</v>
      </c>
    </row>
    <row r="23" spans="2:42" ht="18.75" customHeight="1">
      <c r="B23" s="12">
        <v>37256</v>
      </c>
      <c r="C23" s="32">
        <v>4.6123249165013354</v>
      </c>
      <c r="D23" s="32">
        <v>12.962625340523388</v>
      </c>
      <c r="E23" s="32">
        <v>5.4591123725484501</v>
      </c>
      <c r="F23" s="32">
        <v>17.942756615953723</v>
      </c>
      <c r="G23" s="32">
        <v>2.0739998030556048</v>
      </c>
      <c r="H23" s="32">
        <v>0.54507984454613556</v>
      </c>
      <c r="I23" s="32">
        <v>2.3142730936560003</v>
      </c>
      <c r="J23" s="32">
        <v>4.1633108907425997</v>
      </c>
      <c r="K23" s="32" t="s">
        <v>212</v>
      </c>
      <c r="L23" s="32">
        <f t="shared" si="2"/>
        <v>45.91017198678464</v>
      </c>
      <c r="M23" s="34">
        <v>3.2461720863175006E-5</v>
      </c>
      <c r="N23" s="34">
        <v>1.8149690037400003E-4</v>
      </c>
      <c r="O23" s="34">
        <v>2.7201797658974098E-4</v>
      </c>
      <c r="P23" s="34">
        <v>2.1131437208276403E-3</v>
      </c>
      <c r="Q23" s="34" t="s">
        <v>211</v>
      </c>
      <c r="R23" s="34">
        <v>5.0353237376999998E-6</v>
      </c>
      <c r="S23" s="34">
        <v>4.5613697000000005E-5</v>
      </c>
      <c r="T23" s="34">
        <v>1.4108203200000001E-4</v>
      </c>
      <c r="U23" s="34" t="s">
        <v>212</v>
      </c>
      <c r="V23" s="34">
        <f t="shared" si="3"/>
        <v>2.7908513713922564E-3</v>
      </c>
      <c r="W23" s="36">
        <v>2.1850664421114004E-4</v>
      </c>
      <c r="X23" s="36">
        <v>3.7904601214599999E-4</v>
      </c>
      <c r="Y23" s="36">
        <v>8.2407814282775579E-5</v>
      </c>
      <c r="Z23" s="36">
        <v>2.9432200858906248E-4</v>
      </c>
      <c r="AA23" s="36">
        <v>4.0066374245000003E-6</v>
      </c>
      <c r="AB23" s="36">
        <v>5.2799049854200003E-6</v>
      </c>
      <c r="AC23" s="36">
        <v>3.0321417000000001E-5</v>
      </c>
      <c r="AD23" s="36">
        <v>6.7357735999999999E-5</v>
      </c>
      <c r="AE23" s="36" t="s">
        <v>212</v>
      </c>
      <c r="AF23" s="36">
        <f t="shared" si="4"/>
        <v>1.0812481746388981E-3</v>
      </c>
      <c r="AG23" s="32">
        <f t="shared" si="5"/>
        <v>4.6782514394978341</v>
      </c>
      <c r="AH23" s="32">
        <f t="shared" si="0"/>
        <v>13.080118474652245</v>
      </c>
      <c r="AI23" s="32">
        <f t="shared" si="0"/>
        <v>5.4904703506194608</v>
      </c>
      <c r="AJ23" s="32">
        <f t="shared" si="0"/>
        <v>18.083293167533956</v>
      </c>
      <c r="AK23" s="32">
        <f t="shared" si="6"/>
        <v>2.0751937810081058</v>
      </c>
      <c r="AL23" s="32">
        <f t="shared" si="1"/>
        <v>0.54677913932523325</v>
      </c>
      <c r="AM23" s="32">
        <f t="shared" si="1"/>
        <v>2.324449218347</v>
      </c>
      <c r="AN23" s="32">
        <f t="shared" si="7"/>
        <v>2.3599656128E-2</v>
      </c>
      <c r="AO23" s="32"/>
      <c r="AP23" s="32">
        <f t="shared" si="8"/>
        <v>46.302155227111825</v>
      </c>
    </row>
    <row r="24" spans="2:42" ht="18.75" customHeight="1">
      <c r="B24" s="11">
        <v>37621</v>
      </c>
      <c r="C24" s="31">
        <v>5.1147206902346367</v>
      </c>
      <c r="D24" s="31">
        <v>13.109313802626756</v>
      </c>
      <c r="E24" s="31">
        <v>5.8630515312199858</v>
      </c>
      <c r="F24" s="31">
        <v>18.614523872303767</v>
      </c>
      <c r="G24" s="31">
        <v>2.0608159690006689</v>
      </c>
      <c r="H24" s="31">
        <v>0.54417272437760789</v>
      </c>
      <c r="I24" s="31">
        <v>2.4764674578559998</v>
      </c>
      <c r="J24" s="31">
        <v>4.7054639550459996</v>
      </c>
      <c r="K24" s="31" t="s">
        <v>212</v>
      </c>
      <c r="L24" s="31">
        <f t="shared" si="2"/>
        <v>47.783066047619428</v>
      </c>
      <c r="M24" s="33">
        <v>4.3045822182249968E-5</v>
      </c>
      <c r="N24" s="33">
        <v>1.6655270701750001E-4</v>
      </c>
      <c r="O24" s="33">
        <v>2.9562804987776645E-4</v>
      </c>
      <c r="P24" s="33">
        <v>2.1428148948750363E-3</v>
      </c>
      <c r="Q24" s="33" t="s">
        <v>211</v>
      </c>
      <c r="R24" s="33">
        <v>5.5812524877000011E-6</v>
      </c>
      <c r="S24" s="33">
        <v>4.8799434000000005E-5</v>
      </c>
      <c r="T24" s="33">
        <v>2.1919065400000001E-4</v>
      </c>
      <c r="U24" s="33" t="s">
        <v>212</v>
      </c>
      <c r="V24" s="33">
        <f t="shared" si="3"/>
        <v>2.9216128144402532E-3</v>
      </c>
      <c r="W24" s="35">
        <v>2.2918209290734989E-4</v>
      </c>
      <c r="X24" s="35">
        <v>3.47053653266E-4</v>
      </c>
      <c r="Y24" s="35">
        <v>8.63078043604461E-5</v>
      </c>
      <c r="Z24" s="35">
        <v>3.0467098363152497E-4</v>
      </c>
      <c r="AA24" s="35">
        <v>3.9844227620000005E-6</v>
      </c>
      <c r="AB24" s="35">
        <v>5.4349100381000012E-6</v>
      </c>
      <c r="AC24" s="35">
        <v>3.2449649999999999E-5</v>
      </c>
      <c r="AD24" s="35">
        <v>7.3570054000000003E-5</v>
      </c>
      <c r="AE24" s="35" t="s">
        <v>212</v>
      </c>
      <c r="AF24" s="35">
        <f t="shared" si="4"/>
        <v>1.0826535709654208E-3</v>
      </c>
      <c r="AG24" s="31">
        <f t="shared" si="5"/>
        <v>5.1840930994755832</v>
      </c>
      <c r="AH24" s="31">
        <f t="shared" si="0"/>
        <v>13.216899608975462</v>
      </c>
      <c r="AI24" s="31">
        <f t="shared" si="0"/>
        <v>5.8961619581663429</v>
      </c>
      <c r="AJ24" s="31">
        <f t="shared" si="0"/>
        <v>18.758886197797839</v>
      </c>
      <c r="AK24" s="31">
        <f t="shared" si="6"/>
        <v>2.0620033269837448</v>
      </c>
      <c r="AL24" s="31">
        <f t="shared" si="1"/>
        <v>0.54593185888115414</v>
      </c>
      <c r="AM24" s="31">
        <f t="shared" si="1"/>
        <v>2.4873574394059998</v>
      </c>
      <c r="AN24" s="31">
        <f t="shared" si="7"/>
        <v>2.7403642441999998E-2</v>
      </c>
      <c r="AO24" s="31"/>
      <c r="AP24" s="31">
        <f t="shared" si="8"/>
        <v>48.17873713212812</v>
      </c>
    </row>
    <row r="25" spans="2:42" ht="18.75" customHeight="1">
      <c r="B25" s="12">
        <v>37986</v>
      </c>
      <c r="C25" s="32">
        <v>5.7638048338639898</v>
      </c>
      <c r="D25" s="32">
        <v>17.714909971120957</v>
      </c>
      <c r="E25" s="32">
        <v>4.2337846489768554</v>
      </c>
      <c r="F25" s="32">
        <v>17.614224496942683</v>
      </c>
      <c r="G25" s="32">
        <v>1.8233122545903087</v>
      </c>
      <c r="H25" s="32">
        <v>0.90134424669981206</v>
      </c>
      <c r="I25" s="32">
        <v>2.1042802897019999</v>
      </c>
      <c r="J25" s="32">
        <v>6.0749925709903003</v>
      </c>
      <c r="K25" s="32" t="s">
        <v>212</v>
      </c>
      <c r="L25" s="32">
        <f t="shared" si="2"/>
        <v>50.155660741896597</v>
      </c>
      <c r="M25" s="34">
        <v>4.6025905146279957E-5</v>
      </c>
      <c r="N25" s="34">
        <v>2.1822621216250002E-4</v>
      </c>
      <c r="O25" s="34">
        <v>2.1044826781695596E-4</v>
      </c>
      <c r="P25" s="34">
        <v>8.1093781528204338E-3</v>
      </c>
      <c r="Q25" s="34" t="s">
        <v>211</v>
      </c>
      <c r="R25" s="34">
        <v>6.5870567255000006E-6</v>
      </c>
      <c r="S25" s="34">
        <v>4.1574121000000003E-5</v>
      </c>
      <c r="T25" s="34">
        <v>4.6068459746000003E-4</v>
      </c>
      <c r="U25" s="34" t="s">
        <v>212</v>
      </c>
      <c r="V25" s="34">
        <f t="shared" si="3"/>
        <v>9.0929243131316704E-3</v>
      </c>
      <c r="W25" s="36">
        <v>2.4633986978794977E-4</v>
      </c>
      <c r="X25" s="36">
        <v>4.23482630136E-4</v>
      </c>
      <c r="Y25" s="36">
        <v>6.551988166051835E-5</v>
      </c>
      <c r="Z25" s="36">
        <v>3.5553808708252497E-4</v>
      </c>
      <c r="AA25" s="36">
        <v>3.5238302995000001E-6</v>
      </c>
      <c r="AB25" s="36">
        <v>6.5303385425000004E-6</v>
      </c>
      <c r="AC25" s="36">
        <v>2.8012161000000003E-5</v>
      </c>
      <c r="AD25" s="36">
        <v>1.14244933E-4</v>
      </c>
      <c r="AE25" s="36" t="s">
        <v>212</v>
      </c>
      <c r="AF25" s="36">
        <f t="shared" si="4"/>
        <v>1.2431917315089932E-3</v>
      </c>
      <c r="AG25" s="32">
        <f t="shared" si="5"/>
        <v>5.8383647626894559</v>
      </c>
      <c r="AH25" s="32">
        <f t="shared" si="0"/>
        <v>17.846563450205547</v>
      </c>
      <c r="AI25" s="32">
        <f t="shared" si="0"/>
        <v>4.2585707804071138</v>
      </c>
      <c r="AJ25" s="32">
        <f t="shared" si="0"/>
        <v>17.922909300713787</v>
      </c>
      <c r="AK25" s="32">
        <f t="shared" si="6"/>
        <v>1.8243623560195597</v>
      </c>
      <c r="AL25" s="32">
        <f t="shared" si="1"/>
        <v>0.90345496400361458</v>
      </c>
      <c r="AM25" s="32">
        <f t="shared" si="1"/>
        <v>2.1136672667049998</v>
      </c>
      <c r="AN25" s="32">
        <f t="shared" si="7"/>
        <v>4.5562104970500006E-2</v>
      </c>
      <c r="AO25" s="32"/>
      <c r="AP25" s="32">
        <f t="shared" si="8"/>
        <v>50.753454985714576</v>
      </c>
    </row>
    <row r="26" spans="2:42" ht="18.75" customHeight="1">
      <c r="B26" s="11">
        <v>38352</v>
      </c>
      <c r="C26" s="31">
        <v>5.9554295379305406</v>
      </c>
      <c r="D26" s="31">
        <v>16.982457849418893</v>
      </c>
      <c r="E26" s="31">
        <v>4.2022323678703444</v>
      </c>
      <c r="F26" s="31">
        <v>18.443065260341008</v>
      </c>
      <c r="G26" s="31">
        <v>1.8078307530899482</v>
      </c>
      <c r="H26" s="31">
        <v>0.85961675105329838</v>
      </c>
      <c r="I26" s="31">
        <v>2.1908907321000002</v>
      </c>
      <c r="J26" s="31">
        <v>8.0558455663610005</v>
      </c>
      <c r="K26" s="31" t="s">
        <v>212</v>
      </c>
      <c r="L26" s="31">
        <f t="shared" si="2"/>
        <v>50.441523251804028</v>
      </c>
      <c r="M26" s="33">
        <v>4.8967046368120031E-5</v>
      </c>
      <c r="N26" s="33">
        <v>2.0147903970615003E-4</v>
      </c>
      <c r="O26" s="33">
        <v>2.1482801108468097E-4</v>
      </c>
      <c r="P26" s="33">
        <v>8.0225899161947504E-3</v>
      </c>
      <c r="Q26" s="33" t="s">
        <v>211</v>
      </c>
      <c r="R26" s="33">
        <v>6.3742405591000009E-6</v>
      </c>
      <c r="S26" s="33">
        <v>4.2852354000000011E-5</v>
      </c>
      <c r="T26" s="33">
        <v>6.5124566816000004E-4</v>
      </c>
      <c r="U26" s="33" t="s">
        <v>212</v>
      </c>
      <c r="V26" s="33">
        <f t="shared" si="3"/>
        <v>9.1883362760728018E-3</v>
      </c>
      <c r="W26" s="35">
        <v>2.6133526740758015E-4</v>
      </c>
      <c r="X26" s="35">
        <v>3.4504763473800003E-4</v>
      </c>
      <c r="Y26" s="35">
        <v>6.3489398298300593E-5</v>
      </c>
      <c r="Z26" s="35">
        <v>4.0454398895145002E-4</v>
      </c>
      <c r="AA26" s="35">
        <v>3.4946217860000004E-6</v>
      </c>
      <c r="AB26" s="35">
        <v>6.2403575985000003E-6</v>
      </c>
      <c r="AC26" s="35">
        <v>3.5589775568783005E-5</v>
      </c>
      <c r="AD26" s="35">
        <v>1.9034621612319802E-4</v>
      </c>
      <c r="AE26" s="35" t="s">
        <v>212</v>
      </c>
      <c r="AF26" s="35">
        <f t="shared" si="4"/>
        <v>1.3100872604718118E-3</v>
      </c>
      <c r="AG26" s="31">
        <f t="shared" si="5"/>
        <v>6.0345316237772026</v>
      </c>
      <c r="AH26" s="31">
        <f t="shared" si="0"/>
        <v>17.09031902056347</v>
      </c>
      <c r="AI26" s="31">
        <f t="shared" si="0"/>
        <v>4.2265229088403551</v>
      </c>
      <c r="AJ26" s="31">
        <f t="shared" si="0"/>
        <v>18.764184116953409</v>
      </c>
      <c r="AK26" s="31">
        <f t="shared" si="6"/>
        <v>1.8088721503821763</v>
      </c>
      <c r="AL26" s="31">
        <f t="shared" si="1"/>
        <v>0.86163573363162893</v>
      </c>
      <c r="AM26" s="31">
        <f t="shared" si="1"/>
        <v>2.2025677940694974</v>
      </c>
      <c r="AN26" s="31">
        <f t="shared" si="7"/>
        <v>7.3004314108713012E-2</v>
      </c>
      <c r="AO26" s="31"/>
      <c r="AP26" s="31">
        <f t="shared" si="8"/>
        <v>51.061637662326454</v>
      </c>
    </row>
    <row r="27" spans="2:42" ht="18.75" customHeight="1">
      <c r="B27" s="12">
        <v>38717</v>
      </c>
      <c r="C27" s="32">
        <v>6.0888861861492209</v>
      </c>
      <c r="D27" s="32">
        <v>14.844832739158081</v>
      </c>
      <c r="E27" s="32">
        <v>3.7997550637166202</v>
      </c>
      <c r="F27" s="32">
        <v>18.963504889444568</v>
      </c>
      <c r="G27" s="32">
        <v>1.4825203366246058</v>
      </c>
      <c r="H27" s="32">
        <v>0.87362405032180368</v>
      </c>
      <c r="I27" s="32">
        <v>2.6001145656500002</v>
      </c>
      <c r="J27" s="32">
        <v>8.8424936179109999</v>
      </c>
      <c r="K27" s="32" t="s">
        <v>212</v>
      </c>
      <c r="L27" s="32">
        <f t="shared" si="2"/>
        <v>48.653237831064899</v>
      </c>
      <c r="M27" s="34">
        <v>4.9816017479679981E-5</v>
      </c>
      <c r="N27" s="34">
        <v>1.6747661799280001E-4</v>
      </c>
      <c r="O27" s="34">
        <v>1.9255377083451293E-4</v>
      </c>
      <c r="P27" s="34">
        <v>8.3842514388867504E-3</v>
      </c>
      <c r="Q27" s="34" t="s">
        <v>211</v>
      </c>
      <c r="R27" s="34">
        <v>5.6910241984999994E-6</v>
      </c>
      <c r="S27" s="34">
        <v>5.0424924000000011E-5</v>
      </c>
      <c r="T27" s="34">
        <v>7.2303494947666667E-4</v>
      </c>
      <c r="U27" s="34" t="s">
        <v>212</v>
      </c>
      <c r="V27" s="34">
        <f t="shared" si="3"/>
        <v>9.57324874286891E-3</v>
      </c>
      <c r="W27" s="36">
        <v>2.6455536795093993E-4</v>
      </c>
      <c r="X27" s="36">
        <v>2.8342131924800006E-4</v>
      </c>
      <c r="Y27" s="36">
        <v>5.7855225428874997E-5</v>
      </c>
      <c r="Z27" s="36">
        <v>4.3225914867439999E-4</v>
      </c>
      <c r="AA27" s="36">
        <v>2.9308180965000005E-6</v>
      </c>
      <c r="AB27" s="36">
        <v>6.0564771767800002E-6</v>
      </c>
      <c r="AC27" s="36">
        <v>4.3883609110547997E-5</v>
      </c>
      <c r="AD27" s="36">
        <v>1.8878011000584131E-4</v>
      </c>
      <c r="AE27" s="36" t="s">
        <v>212</v>
      </c>
      <c r="AF27" s="36">
        <f t="shared" si="4"/>
        <v>1.2797420756918846E-3</v>
      </c>
      <c r="AG27" s="32">
        <f t="shared" si="5"/>
        <v>6.1689690862355926</v>
      </c>
      <c r="AH27" s="32">
        <f t="shared" si="0"/>
        <v>14.933479207743805</v>
      </c>
      <c r="AI27" s="32">
        <f t="shared" si="0"/>
        <v>3.821809765165288</v>
      </c>
      <c r="AJ27" s="32">
        <f t="shared" si="0"/>
        <v>19.301924401721706</v>
      </c>
      <c r="AK27" s="32">
        <f t="shared" si="6"/>
        <v>1.4833937204173628</v>
      </c>
      <c r="AL27" s="32">
        <f t="shared" si="1"/>
        <v>0.87557115612544656</v>
      </c>
      <c r="AM27" s="32">
        <f t="shared" si="1"/>
        <v>2.6144525042649436</v>
      </c>
      <c r="AN27" s="32">
        <f t="shared" si="7"/>
        <v>7.4332346518657375E-2</v>
      </c>
      <c r="AO27" s="32"/>
      <c r="AP27" s="32">
        <f t="shared" si="8"/>
        <v>49.273932188192802</v>
      </c>
    </row>
    <row r="28" spans="2:42" ht="18.75" customHeight="1">
      <c r="B28" s="11">
        <v>39082</v>
      </c>
      <c r="C28" s="31">
        <v>6.3033552983426535</v>
      </c>
      <c r="D28" s="31">
        <v>12.665733865306061</v>
      </c>
      <c r="E28" s="31">
        <v>3.1912543251429861</v>
      </c>
      <c r="F28" s="31">
        <v>18.755308645135635</v>
      </c>
      <c r="G28" s="31">
        <v>1.2618279883000916</v>
      </c>
      <c r="H28" s="31">
        <v>0.78099852271197234</v>
      </c>
      <c r="I28" s="31">
        <v>2.5610322604000006</v>
      </c>
      <c r="J28" s="31">
        <v>8.324571641110003</v>
      </c>
      <c r="K28" s="31" t="s">
        <v>212</v>
      </c>
      <c r="L28" s="31">
        <f t="shared" si="2"/>
        <v>45.519510905339402</v>
      </c>
      <c r="M28" s="33">
        <v>5.3194158315919977E-5</v>
      </c>
      <c r="N28" s="33">
        <v>1.4085701131715E-4</v>
      </c>
      <c r="O28" s="33">
        <v>1.5623741374991697E-4</v>
      </c>
      <c r="P28" s="33">
        <v>8.6922364375562524E-3</v>
      </c>
      <c r="Q28" s="33" t="s">
        <v>211</v>
      </c>
      <c r="R28" s="33">
        <v>5.0948863005000001E-6</v>
      </c>
      <c r="S28" s="33">
        <v>4.9625933333333329E-5</v>
      </c>
      <c r="T28" s="33">
        <v>6.7764057793666659E-4</v>
      </c>
      <c r="U28" s="33" t="s">
        <v>212</v>
      </c>
      <c r="V28" s="33">
        <f t="shared" si="3"/>
        <v>9.7748864185097407E-3</v>
      </c>
      <c r="W28" s="35">
        <v>2.744879852395499E-4</v>
      </c>
      <c r="X28" s="35">
        <v>2.41780691152E-4</v>
      </c>
      <c r="Y28" s="35">
        <v>5.2265442204466995E-5</v>
      </c>
      <c r="Z28" s="35">
        <v>4.3162247920580004E-4</v>
      </c>
      <c r="AA28" s="35">
        <v>2.4589338859999998E-6</v>
      </c>
      <c r="AB28" s="35">
        <v>5.5396597630200005E-6</v>
      </c>
      <c r="AC28" s="35">
        <v>4.557545135814734E-5</v>
      </c>
      <c r="AD28" s="35">
        <v>1.9343834402495602E-4</v>
      </c>
      <c r="AE28" s="35" t="s">
        <v>212</v>
      </c>
      <c r="AF28" s="35">
        <f t="shared" si="4"/>
        <v>1.2471689868339406E-3</v>
      </c>
      <c r="AG28" s="31">
        <f t="shared" si="5"/>
        <v>6.3864825719019374</v>
      </c>
      <c r="AH28" s="31">
        <f t="shared" si="0"/>
        <v>12.741305936552285</v>
      </c>
      <c r="AI28" s="31">
        <f t="shared" si="0"/>
        <v>3.210735362263665</v>
      </c>
      <c r="AJ28" s="31">
        <f t="shared" si="0"/>
        <v>19.101238054877872</v>
      </c>
      <c r="AK28" s="31">
        <f t="shared" si="6"/>
        <v>1.2625607505981196</v>
      </c>
      <c r="AL28" s="31">
        <f t="shared" si="1"/>
        <v>0.78277671347886479</v>
      </c>
      <c r="AM28" s="31">
        <f t="shared" si="1"/>
        <v>2.5758543932380618</v>
      </c>
      <c r="AN28" s="31">
        <f t="shared" si="7"/>
        <v>7.4585640967853556E-2</v>
      </c>
      <c r="AO28" s="31"/>
      <c r="AP28" s="31">
        <f t="shared" si="8"/>
        <v>46.135539423878662</v>
      </c>
    </row>
    <row r="29" spans="2:42" ht="18.75" customHeight="1">
      <c r="B29" s="12">
        <v>39447</v>
      </c>
      <c r="C29" s="32">
        <v>6.1175387894807045</v>
      </c>
      <c r="D29" s="32">
        <v>11.673004361622196</v>
      </c>
      <c r="E29" s="32">
        <v>3.30858363185579</v>
      </c>
      <c r="F29" s="32">
        <v>18.376289276869887</v>
      </c>
      <c r="G29" s="32">
        <v>1.7704339900000001E-2</v>
      </c>
      <c r="H29" s="32">
        <v>0.47619157130417405</v>
      </c>
      <c r="I29" s="32">
        <v>2.5935941879300004</v>
      </c>
      <c r="J29" s="32">
        <v>10.309470362410002</v>
      </c>
      <c r="K29" s="32" t="s">
        <v>212</v>
      </c>
      <c r="L29" s="32">
        <f t="shared" si="2"/>
        <v>42.562906158962754</v>
      </c>
      <c r="M29" s="34">
        <v>5.1809231398249992E-5</v>
      </c>
      <c r="N29" s="34">
        <v>1.3144175464520003E-4</v>
      </c>
      <c r="O29" s="34">
        <v>1.6203550235990605E-4</v>
      </c>
      <c r="P29" s="34">
        <v>8.2381002597102498E-3</v>
      </c>
      <c r="Q29" s="34" t="s">
        <v>211</v>
      </c>
      <c r="R29" s="34">
        <v>4.5968227198000003E-6</v>
      </c>
      <c r="S29" s="34">
        <v>5.0769558000000008E-5</v>
      </c>
      <c r="T29" s="34">
        <v>8.7311186552999998E-4</v>
      </c>
      <c r="U29" s="34" t="s">
        <v>212</v>
      </c>
      <c r="V29" s="34">
        <f t="shared" si="3"/>
        <v>9.5118649943634042E-3</v>
      </c>
      <c r="W29" s="36">
        <v>2.6592535057493993E-4</v>
      </c>
      <c r="X29" s="36">
        <v>2.3923620421E-4</v>
      </c>
      <c r="Y29" s="36">
        <v>5.1677443335521011E-5</v>
      </c>
      <c r="Z29" s="36">
        <v>4.2345727375365003E-4</v>
      </c>
      <c r="AA29" s="36">
        <v>3.55E-8</v>
      </c>
      <c r="AB29" s="36">
        <v>4.8934265330000009E-6</v>
      </c>
      <c r="AC29" s="36">
        <v>4.9885854268631997E-5</v>
      </c>
      <c r="AD29" s="36">
        <v>2.1400043827767999E-4</v>
      </c>
      <c r="AE29" s="36" t="s">
        <v>212</v>
      </c>
      <c r="AF29" s="36">
        <f t="shared" si="4"/>
        <v>1.2491114909534229E-3</v>
      </c>
      <c r="AG29" s="32">
        <f t="shared" si="5"/>
        <v>6.1980797747369927</v>
      </c>
      <c r="AH29" s="32">
        <f t="shared" si="0"/>
        <v>11.747582794342906</v>
      </c>
      <c r="AI29" s="32">
        <f t="shared" si="0"/>
        <v>3.3280343975287732</v>
      </c>
      <c r="AJ29" s="32">
        <f t="shared" si="0"/>
        <v>18.70843205094123</v>
      </c>
      <c r="AK29" s="32">
        <f t="shared" si="6"/>
        <v>1.7714918900000001E-2</v>
      </c>
      <c r="AL29" s="32">
        <f t="shared" si="1"/>
        <v>0.47776473297900307</v>
      </c>
      <c r="AM29" s="32">
        <f t="shared" si="1"/>
        <v>2.6097294114520526</v>
      </c>
      <c r="AN29" s="32">
        <f t="shared" si="7"/>
        <v>8.5599927244998625E-2</v>
      </c>
      <c r="AO29" s="32"/>
      <c r="AP29" s="32">
        <f t="shared" si="8"/>
        <v>43.172938008125961</v>
      </c>
    </row>
    <row r="30" spans="2:42" ht="18.75" customHeight="1">
      <c r="B30" s="11">
        <v>39813</v>
      </c>
      <c r="C30" s="31">
        <v>6.5947075474934795</v>
      </c>
      <c r="D30" s="31">
        <v>12.70020281988171</v>
      </c>
      <c r="E30" s="31">
        <v>3.1744471492583073</v>
      </c>
      <c r="F30" s="31">
        <v>18.48718094057957</v>
      </c>
      <c r="G30" s="31">
        <v>1.6560295260176163</v>
      </c>
      <c r="H30" s="31">
        <v>0.38999389929667844</v>
      </c>
      <c r="I30" s="31">
        <v>5.1128901187500002</v>
      </c>
      <c r="J30" s="31">
        <v>11.88982568107</v>
      </c>
      <c r="K30" s="31" t="s">
        <v>212</v>
      </c>
      <c r="L30" s="31">
        <f t="shared" si="2"/>
        <v>48.115452001277362</v>
      </c>
      <c r="M30" s="33">
        <v>5.618140912572E-5</v>
      </c>
      <c r="N30" s="33">
        <v>1.4978178119855E-4</v>
      </c>
      <c r="O30" s="33">
        <v>1.5758675613635414E-4</v>
      </c>
      <c r="P30" s="33">
        <v>8.4420001985150012E-3</v>
      </c>
      <c r="Q30" s="33" t="s">
        <v>211</v>
      </c>
      <c r="R30" s="33">
        <v>3.6061607292275106E-6</v>
      </c>
      <c r="S30" s="33">
        <v>1.1607978000000004E-4</v>
      </c>
      <c r="T30" s="33">
        <v>1.0174061569066667E-3</v>
      </c>
      <c r="U30" s="33" t="s">
        <v>212</v>
      </c>
      <c r="V30" s="33">
        <f t="shared" si="3"/>
        <v>9.942642242611521E-3</v>
      </c>
      <c r="W30" s="35">
        <v>2.8463814390302999E-4</v>
      </c>
      <c r="X30" s="35">
        <v>2.73795136976E-4</v>
      </c>
      <c r="Y30" s="35">
        <v>4.8334848423863034E-5</v>
      </c>
      <c r="Z30" s="35">
        <v>4.2584902047300004E-4</v>
      </c>
      <c r="AA30" s="35">
        <v>3.2155813225000001E-6</v>
      </c>
      <c r="AB30" s="35">
        <v>3.9047650570705537E-6</v>
      </c>
      <c r="AC30" s="35">
        <v>1.4665461594583101E-4</v>
      </c>
      <c r="AD30" s="35">
        <v>2.5841589138308693E-4</v>
      </c>
      <c r="AE30" s="35" t="s">
        <v>212</v>
      </c>
      <c r="AF30" s="35">
        <f t="shared" si="4"/>
        <v>1.4448080034843817E-3</v>
      </c>
      <c r="AG30" s="31">
        <f t="shared" si="5"/>
        <v>6.680934249604725</v>
      </c>
      <c r="AH30" s="31">
        <f t="shared" si="0"/>
        <v>12.785538315230522</v>
      </c>
      <c r="AI30" s="31">
        <f t="shared" si="0"/>
        <v>3.1927906029920274</v>
      </c>
      <c r="AJ30" s="31">
        <f t="shared" si="0"/>
        <v>18.825133953643398</v>
      </c>
      <c r="AK30" s="31">
        <f t="shared" si="6"/>
        <v>1.6569877692517214</v>
      </c>
      <c r="AL30" s="31">
        <f t="shared" si="1"/>
        <v>0.39124767330191618</v>
      </c>
      <c r="AM30" s="31">
        <f t="shared" si="1"/>
        <v>5.1594951888018583</v>
      </c>
      <c r="AN30" s="31">
        <f t="shared" si="7"/>
        <v>0.10244308955482657</v>
      </c>
      <c r="AO30" s="31"/>
      <c r="AP30" s="31">
        <f t="shared" si="8"/>
        <v>48.794570842380992</v>
      </c>
    </row>
    <row r="31" spans="2:42" ht="18.75" customHeight="1">
      <c r="B31" s="12">
        <v>40178</v>
      </c>
      <c r="C31" s="32">
        <v>6.5397379836766536</v>
      </c>
      <c r="D31" s="32">
        <v>12.174986641083164</v>
      </c>
      <c r="E31" s="32">
        <v>2.9649285770997333</v>
      </c>
      <c r="F31" s="32">
        <v>18.157533170247515</v>
      </c>
      <c r="G31" s="32">
        <v>1.7036475328674006</v>
      </c>
      <c r="H31" s="32">
        <v>0.39661091866271303</v>
      </c>
      <c r="I31" s="32">
        <v>5.5780002679080001</v>
      </c>
      <c r="J31" s="32">
        <v>12.771512783253801</v>
      </c>
      <c r="K31" s="32" t="s">
        <v>212</v>
      </c>
      <c r="L31" s="32">
        <f t="shared" si="2"/>
        <v>47.515445091545189</v>
      </c>
      <c r="M31" s="34">
        <v>5.5668408191435002E-5</v>
      </c>
      <c r="N31" s="34">
        <v>1.3892071404455E-4</v>
      </c>
      <c r="O31" s="34">
        <v>1.4592665467286998E-4</v>
      </c>
      <c r="P31" s="34">
        <v>7.9151575056045E-3</v>
      </c>
      <c r="Q31" s="34" t="s">
        <v>211</v>
      </c>
      <c r="R31" s="34">
        <v>3.2992651693000001E-6</v>
      </c>
      <c r="S31" s="34">
        <v>1.24840537E-4</v>
      </c>
      <c r="T31" s="34">
        <v>1.0950815840500001E-3</v>
      </c>
      <c r="U31" s="34" t="s">
        <v>212</v>
      </c>
      <c r="V31" s="34">
        <f t="shared" si="3"/>
        <v>9.4788946687326542E-3</v>
      </c>
      <c r="W31" s="36">
        <v>2.7930237622954003E-4</v>
      </c>
      <c r="X31" s="36">
        <v>2.4623612596799997E-4</v>
      </c>
      <c r="Y31" s="36">
        <v>4.3101411466758004E-5</v>
      </c>
      <c r="Z31" s="36">
        <v>4.1026715868919999E-4</v>
      </c>
      <c r="AA31" s="36">
        <v>3.2031530000000003E-6</v>
      </c>
      <c r="AB31" s="36">
        <v>3.9128673312200012E-6</v>
      </c>
      <c r="AC31" s="36">
        <v>1.5975282218768001E-4</v>
      </c>
      <c r="AD31" s="36">
        <v>2.935107974794987E-4</v>
      </c>
      <c r="AE31" s="36" t="s">
        <v>212</v>
      </c>
      <c r="AF31" s="36">
        <f t="shared" si="4"/>
        <v>1.439286712351897E-3</v>
      </c>
      <c r="AG31" s="32">
        <f t="shared" si="5"/>
        <v>6.6243618019978419</v>
      </c>
      <c r="AH31" s="32">
        <f t="shared" si="0"/>
        <v>12.251838024472741</v>
      </c>
      <c r="AI31" s="32">
        <f t="shared" si="0"/>
        <v>2.9814209640836489</v>
      </c>
      <c r="AJ31" s="32">
        <f t="shared" si="0"/>
        <v>18.477671721177007</v>
      </c>
      <c r="AK31" s="32">
        <f t="shared" si="6"/>
        <v>1.7046020724614006</v>
      </c>
      <c r="AL31" s="32">
        <f t="shared" si="1"/>
        <v>0.39785943475664909</v>
      </c>
      <c r="AM31" s="32">
        <f t="shared" si="1"/>
        <v>5.628727622344929</v>
      </c>
      <c r="AN31" s="32">
        <f t="shared" si="7"/>
        <v>0.11484325725014061</v>
      </c>
      <c r="AO31" s="32"/>
      <c r="AP31" s="32">
        <f t="shared" si="8"/>
        <v>48.181324898544361</v>
      </c>
    </row>
    <row r="32" spans="2:42" ht="18.75" customHeight="1">
      <c r="B32" s="11">
        <v>40543</v>
      </c>
      <c r="C32" s="31">
        <v>7.2531415158488874</v>
      </c>
      <c r="D32" s="31">
        <v>12.860729156347874</v>
      </c>
      <c r="E32" s="31">
        <v>2.8006766588128906</v>
      </c>
      <c r="F32" s="31">
        <v>19.165311773497944</v>
      </c>
      <c r="G32" s="31">
        <v>1.9145452527687001</v>
      </c>
      <c r="H32" s="31">
        <v>0.3056330004301272</v>
      </c>
      <c r="I32" s="31">
        <v>5.9284422949280007</v>
      </c>
      <c r="J32" s="31">
        <v>14.901460677118003</v>
      </c>
      <c r="K32" s="31" t="s">
        <v>212</v>
      </c>
      <c r="L32" s="31">
        <f t="shared" si="2"/>
        <v>50.228479652634419</v>
      </c>
      <c r="M32" s="33">
        <v>6.9054351866149993E-5</v>
      </c>
      <c r="N32" s="33">
        <v>1.5330028061520001E-4</v>
      </c>
      <c r="O32" s="33">
        <v>1.4542767280819509E-4</v>
      </c>
      <c r="P32" s="33">
        <v>7.853957687586002E-3</v>
      </c>
      <c r="Q32" s="33" t="s">
        <v>211</v>
      </c>
      <c r="R32" s="33">
        <v>2.5017045157499999E-6</v>
      </c>
      <c r="S32" s="33">
        <v>1.3189384099999998E-4</v>
      </c>
      <c r="T32" s="33">
        <v>1.8962630944200001E-3</v>
      </c>
      <c r="U32" s="33" t="s">
        <v>212</v>
      </c>
      <c r="V32" s="33">
        <f t="shared" si="3"/>
        <v>1.0252398632811298E-2</v>
      </c>
      <c r="W32" s="35">
        <v>3.0999112000540006E-4</v>
      </c>
      <c r="X32" s="35">
        <v>2.7629496556599999E-4</v>
      </c>
      <c r="Y32" s="35">
        <v>4.2738279229378013E-5</v>
      </c>
      <c r="Z32" s="35">
        <v>4.2918751167835006E-4</v>
      </c>
      <c r="AA32" s="35">
        <v>3.6854735000000006E-6</v>
      </c>
      <c r="AB32" s="35">
        <v>2.59954013215E-6</v>
      </c>
      <c r="AC32" s="35">
        <v>1.72489931053543E-4</v>
      </c>
      <c r="AD32" s="35">
        <v>3.5264020714427101E-4</v>
      </c>
      <c r="AE32" s="35" t="s">
        <v>212</v>
      </c>
      <c r="AF32" s="35">
        <f t="shared" si="4"/>
        <v>1.5896270283090922E-3</v>
      </c>
      <c r="AG32" s="31">
        <f t="shared" si="5"/>
        <v>7.3472452284071501</v>
      </c>
      <c r="AH32" s="31">
        <f t="shared" si="0"/>
        <v>12.946897563101922</v>
      </c>
      <c r="AI32" s="31">
        <f t="shared" si="0"/>
        <v>2.8170483578434502</v>
      </c>
      <c r="AJ32" s="31">
        <f t="shared" si="0"/>
        <v>19.489558594167743</v>
      </c>
      <c r="AK32" s="31">
        <f t="shared" si="6"/>
        <v>1.9156435238717002</v>
      </c>
      <c r="AL32" s="31">
        <f t="shared" si="1"/>
        <v>0.30647020600240166</v>
      </c>
      <c r="AM32" s="31">
        <f t="shared" si="1"/>
        <v>5.9831416404069557</v>
      </c>
      <c r="AN32" s="31">
        <f t="shared" si="7"/>
        <v>0.15249335908949277</v>
      </c>
      <c r="AO32" s="31"/>
      <c r="AP32" s="31">
        <f t="shared" si="8"/>
        <v>50.958498472890817</v>
      </c>
    </row>
    <row r="33" spans="2:42" ht="18.75" customHeight="1">
      <c r="B33" s="12">
        <v>40908</v>
      </c>
      <c r="C33" s="32">
        <v>7.2860182037251997</v>
      </c>
      <c r="D33" s="32">
        <v>13.323190951954482</v>
      </c>
      <c r="E33" s="32">
        <v>2.7069421598222467</v>
      </c>
      <c r="F33" s="32">
        <v>18.19195407597427</v>
      </c>
      <c r="G33" s="32">
        <v>1.4158369051200002</v>
      </c>
      <c r="H33" s="32">
        <v>0.39206988326000003</v>
      </c>
      <c r="I33" s="32">
        <v>5.6697183342220008</v>
      </c>
      <c r="J33" s="32">
        <v>15.947091105466599</v>
      </c>
      <c r="K33" s="32" t="s">
        <v>212</v>
      </c>
      <c r="L33" s="32">
        <f t="shared" si="2"/>
        <v>48.985730514078199</v>
      </c>
      <c r="M33" s="34">
        <v>7.04936282007E-5</v>
      </c>
      <c r="N33" s="34">
        <v>1.4897809866925001E-4</v>
      </c>
      <c r="O33" s="34">
        <v>1.3624752408626501E-4</v>
      </c>
      <c r="P33" s="34">
        <v>7.39266454333225E-3</v>
      </c>
      <c r="Q33" s="34" t="s">
        <v>211</v>
      </c>
      <c r="R33" s="34">
        <v>3.5473380000000001E-6</v>
      </c>
      <c r="S33" s="34">
        <v>1.28868067E-4</v>
      </c>
      <c r="T33" s="34">
        <v>1.47858319814E-3</v>
      </c>
      <c r="U33" s="34" t="s">
        <v>212</v>
      </c>
      <c r="V33" s="34">
        <f t="shared" si="3"/>
        <v>9.3593823974284646E-3</v>
      </c>
      <c r="W33" s="36">
        <v>3.2015527769739993E-4</v>
      </c>
      <c r="X33" s="36">
        <v>2.5717310201400003E-4</v>
      </c>
      <c r="Y33" s="36">
        <v>3.8746986038926011E-5</v>
      </c>
      <c r="Z33" s="36">
        <v>4.0705867126559998E-4</v>
      </c>
      <c r="AA33" s="36">
        <v>2.6748000000000006E-6</v>
      </c>
      <c r="AB33" s="36">
        <v>3.5425899999999999E-6</v>
      </c>
      <c r="AC33" s="36">
        <v>1.6777498243054505E-4</v>
      </c>
      <c r="AD33" s="36">
        <v>3.8827735582967911E-4</v>
      </c>
      <c r="AE33" s="36" t="s">
        <v>212</v>
      </c>
      <c r="AF33" s="36">
        <f t="shared" si="4"/>
        <v>1.5854037652761502E-3</v>
      </c>
      <c r="AG33" s="32">
        <f t="shared" si="5"/>
        <v>7.3831868171840425</v>
      </c>
      <c r="AH33" s="32">
        <f t="shared" si="0"/>
        <v>13.403552988821385</v>
      </c>
      <c r="AI33" s="32">
        <f t="shared" si="0"/>
        <v>2.7218949497640033</v>
      </c>
      <c r="AJ33" s="32">
        <f t="shared" si="0"/>
        <v>18.498074173594723</v>
      </c>
      <c r="AK33" s="32">
        <f t="shared" si="6"/>
        <v>1.4166339955200002</v>
      </c>
      <c r="AL33" s="32">
        <f t="shared" si="1"/>
        <v>0.39321425853000003</v>
      </c>
      <c r="AM33" s="32">
        <f t="shared" si="1"/>
        <v>5.7229369806613031</v>
      </c>
      <c r="AN33" s="32">
        <f t="shared" si="7"/>
        <v>0.15267123199074439</v>
      </c>
      <c r="AO33" s="32"/>
      <c r="AP33" s="32">
        <f t="shared" si="8"/>
        <v>49.692165396066201</v>
      </c>
    </row>
    <row r="34" spans="2:42" ht="18.75" customHeight="1">
      <c r="B34" s="11">
        <v>41274</v>
      </c>
      <c r="C34" s="31">
        <v>7.5139451681501059</v>
      </c>
      <c r="D34" s="31">
        <v>11.359351443938671</v>
      </c>
      <c r="E34" s="31">
        <v>2.7776926491756071</v>
      </c>
      <c r="F34" s="31">
        <v>17.659667057867139</v>
      </c>
      <c r="G34" s="31">
        <v>1.6201030099400999</v>
      </c>
      <c r="H34" s="31">
        <v>0.41918375233190908</v>
      </c>
      <c r="I34" s="31">
        <v>5.6522188712000005</v>
      </c>
      <c r="J34" s="31">
        <v>16.0358638917834</v>
      </c>
      <c r="K34" s="31" t="s">
        <v>212</v>
      </c>
      <c r="L34" s="31">
        <f t="shared" si="2"/>
        <v>47.002161952603537</v>
      </c>
      <c r="M34" s="33">
        <v>7.5851032604750025E-5</v>
      </c>
      <c r="N34" s="33">
        <v>1.2126394395000001E-4</v>
      </c>
      <c r="O34" s="33">
        <v>1.3750607654742703E-4</v>
      </c>
      <c r="P34" s="33">
        <v>7.5525162998065004E-3</v>
      </c>
      <c r="Q34" s="33" t="s">
        <v>211</v>
      </c>
      <c r="R34" s="33">
        <v>3.9561288792499996E-6</v>
      </c>
      <c r="S34" s="33">
        <v>1.2782513000000003E-4</v>
      </c>
      <c r="T34" s="33">
        <v>1.9310497885600001E-3</v>
      </c>
      <c r="U34" s="33" t="s">
        <v>212</v>
      </c>
      <c r="V34" s="33">
        <f t="shared" si="3"/>
        <v>9.9499684003479284E-3</v>
      </c>
      <c r="W34" s="35">
        <v>3.2448883651560006E-4</v>
      </c>
      <c r="X34" s="35">
        <v>2.0942974217000001E-4</v>
      </c>
      <c r="Y34" s="35">
        <v>3.8893122619854803E-5</v>
      </c>
      <c r="Z34" s="35">
        <v>3.9156215965750003E-4</v>
      </c>
      <c r="AA34" s="35">
        <v>3.0736160309999999E-6</v>
      </c>
      <c r="AB34" s="35">
        <v>3.9064931472500005E-6</v>
      </c>
      <c r="AC34" s="35">
        <v>1.6565215099250801E-4</v>
      </c>
      <c r="AD34" s="35">
        <v>3.8696360419272801E-4</v>
      </c>
      <c r="AE34" s="35" t="s">
        <v>212</v>
      </c>
      <c r="AF34" s="35">
        <f t="shared" si="4"/>
        <v>1.5239697253264409E-3</v>
      </c>
      <c r="AG34" s="31">
        <f t="shared" si="5"/>
        <v>7.6125391172468735</v>
      </c>
      <c r="AH34" s="31">
        <f t="shared" si="0"/>
        <v>11.424793105704079</v>
      </c>
      <c r="AI34" s="31">
        <f t="shared" si="0"/>
        <v>2.7927204516300095</v>
      </c>
      <c r="AJ34" s="31">
        <f t="shared" si="0"/>
        <v>17.965165488940237</v>
      </c>
      <c r="AK34" s="31">
        <f t="shared" si="6"/>
        <v>1.621018947517338</v>
      </c>
      <c r="AL34" s="31">
        <f t="shared" si="1"/>
        <v>0.42044679051177081</v>
      </c>
      <c r="AM34" s="31">
        <f t="shared" si="1"/>
        <v>5.7047788404457682</v>
      </c>
      <c r="AN34" s="31">
        <f t="shared" si="7"/>
        <v>0.16359139876343295</v>
      </c>
      <c r="AO34" s="31"/>
      <c r="AP34" s="31">
        <f t="shared" si="8"/>
        <v>47.705054140759501</v>
      </c>
    </row>
    <row r="35" spans="2:42" ht="18.75" customHeight="1">
      <c r="B35" s="12">
        <v>41639</v>
      </c>
      <c r="C35" s="32">
        <v>7.6978601230553956</v>
      </c>
      <c r="D35" s="32">
        <v>12.209857336289305</v>
      </c>
      <c r="E35" s="32">
        <v>2.737113003879097</v>
      </c>
      <c r="F35" s="32">
        <v>17.106948661712316</v>
      </c>
      <c r="G35" s="32">
        <v>1.4195103900527173</v>
      </c>
      <c r="H35" s="32">
        <v>0.42047141234973612</v>
      </c>
      <c r="I35" s="32">
        <v>5.7164063395680005</v>
      </c>
      <c r="J35" s="32">
        <v>16.182865561143004</v>
      </c>
      <c r="K35" s="32" t="s">
        <v>212</v>
      </c>
      <c r="L35" s="32">
        <f t="shared" si="2"/>
        <v>47.308167266906565</v>
      </c>
      <c r="M35" s="34">
        <v>7.7100988271800011E-5</v>
      </c>
      <c r="N35" s="34">
        <v>1.3077819113E-4</v>
      </c>
      <c r="O35" s="34">
        <v>1.3332160727889901E-4</v>
      </c>
      <c r="P35" s="34">
        <v>7.3174699688462993E-3</v>
      </c>
      <c r="Q35" s="34" t="s">
        <v>211</v>
      </c>
      <c r="R35" s="34">
        <v>4.0138421369000004E-6</v>
      </c>
      <c r="S35" s="34">
        <v>1.2505580500000004E-4</v>
      </c>
      <c r="T35" s="34">
        <v>1.8786596597300004E-3</v>
      </c>
      <c r="U35" s="34" t="s">
        <v>212</v>
      </c>
      <c r="V35" s="34">
        <f t="shared" si="3"/>
        <v>9.6664000623938994E-3</v>
      </c>
      <c r="W35" s="36">
        <v>3.3675875222270003E-4</v>
      </c>
      <c r="X35" s="36">
        <v>2.1667247919800002E-4</v>
      </c>
      <c r="Y35" s="36">
        <v>3.7201631221581608E-5</v>
      </c>
      <c r="Z35" s="36">
        <v>3.8209892910794996E-4</v>
      </c>
      <c r="AA35" s="36">
        <v>2.7346006029999998E-6</v>
      </c>
      <c r="AB35" s="36">
        <v>3.9800679836999997E-6</v>
      </c>
      <c r="AC35" s="36">
        <v>1.5816725840112701E-4</v>
      </c>
      <c r="AD35" s="36">
        <v>3.8702121345295212E-4</v>
      </c>
      <c r="AE35" s="36" t="s">
        <v>212</v>
      </c>
      <c r="AF35" s="36">
        <f t="shared" si="4"/>
        <v>1.5246349321910106E-3</v>
      </c>
      <c r="AG35" s="32">
        <f t="shared" si="5"/>
        <v>7.8001417559245549</v>
      </c>
      <c r="AH35" s="32">
        <f t="shared" si="0"/>
        <v>12.27769518986856</v>
      </c>
      <c r="AI35" s="32">
        <f t="shared" si="0"/>
        <v>2.7515321301651006</v>
      </c>
      <c r="AJ35" s="32">
        <f t="shared" si="0"/>
        <v>17.40375089180764</v>
      </c>
      <c r="AK35" s="32">
        <f t="shared" si="6"/>
        <v>1.4203253010324113</v>
      </c>
      <c r="AL35" s="32">
        <f t="shared" si="1"/>
        <v>0.42175781866230122</v>
      </c>
      <c r="AM35" s="32">
        <f t="shared" si="1"/>
        <v>5.7666665776965367</v>
      </c>
      <c r="AN35" s="32">
        <f t="shared" si="7"/>
        <v>0.16229881310222974</v>
      </c>
      <c r="AO35" s="32"/>
      <c r="AP35" s="32">
        <f t="shared" si="8"/>
        <v>48.004168478259338</v>
      </c>
    </row>
    <row r="36" spans="2:42" ht="18.75" customHeight="1">
      <c r="B36" s="11">
        <v>42004</v>
      </c>
      <c r="C36" s="31">
        <v>7.0550502265776398</v>
      </c>
      <c r="D36" s="31">
        <v>10.640664365741253</v>
      </c>
      <c r="E36" s="31">
        <v>2.0221308253975594</v>
      </c>
      <c r="F36" s="31">
        <v>16.569819088303618</v>
      </c>
      <c r="G36" s="31">
        <v>1.3077178130648002</v>
      </c>
      <c r="H36" s="31">
        <v>0.40279656859923979</v>
      </c>
      <c r="I36" s="31">
        <v>6.0370190624719999</v>
      </c>
      <c r="J36" s="31">
        <v>16.682992249214401</v>
      </c>
      <c r="K36" s="31" t="s">
        <v>212</v>
      </c>
      <c r="L36" s="31">
        <f t="shared" si="2"/>
        <v>44.03519795015611</v>
      </c>
      <c r="M36" s="33">
        <v>7.2611514248950023E-5</v>
      </c>
      <c r="N36" s="33">
        <v>1.2016597738505E-4</v>
      </c>
      <c r="O36" s="33">
        <v>9.8636698859837509E-5</v>
      </c>
      <c r="P36" s="33">
        <v>7.0355228650949009E-3</v>
      </c>
      <c r="Q36" s="33" t="s">
        <v>211</v>
      </c>
      <c r="R36" s="33">
        <v>3.8134807199999999E-6</v>
      </c>
      <c r="S36" s="33">
        <v>1.2985449499999999E-4</v>
      </c>
      <c r="T36" s="33">
        <v>1.9629244387600001E-3</v>
      </c>
      <c r="U36" s="33" t="s">
        <v>212</v>
      </c>
      <c r="V36" s="33">
        <f t="shared" si="3"/>
        <v>9.4235294700687391E-3</v>
      </c>
      <c r="W36" s="35">
        <v>3.1129221762495008E-4</v>
      </c>
      <c r="X36" s="35">
        <v>2.0919980044400001E-4</v>
      </c>
      <c r="Y36" s="35">
        <v>2.7015858367882599E-5</v>
      </c>
      <c r="Z36" s="35">
        <v>3.7041996505620008E-4</v>
      </c>
      <c r="AA36" s="35">
        <v>2.5460000000000003E-6</v>
      </c>
      <c r="AB36" s="35">
        <v>3.7815371804000002E-6</v>
      </c>
      <c r="AC36" s="35">
        <v>1.6728503322613203E-4</v>
      </c>
      <c r="AD36" s="35">
        <v>3.9695664355625799E-4</v>
      </c>
      <c r="AE36" s="35" t="s">
        <v>212</v>
      </c>
      <c r="AF36" s="35">
        <f t="shared" si="4"/>
        <v>1.4884970554558227E-3</v>
      </c>
      <c r="AG36" s="31">
        <f t="shared" si="5"/>
        <v>7.1496305952860988</v>
      </c>
      <c r="AH36" s="31">
        <f t="shared" si="0"/>
        <v>10.706010055708193</v>
      </c>
      <c r="AI36" s="31">
        <f t="shared" si="0"/>
        <v>2.0326474686626845</v>
      </c>
      <c r="AJ36" s="31">
        <f t="shared" si="0"/>
        <v>16.856092309517738</v>
      </c>
      <c r="AK36" s="31">
        <f t="shared" si="6"/>
        <v>1.3084765210648002</v>
      </c>
      <c r="AL36" s="31">
        <f t="shared" si="1"/>
        <v>0.404018803696999</v>
      </c>
      <c r="AM36" s="31">
        <f t="shared" si="1"/>
        <v>6.0901163647483871</v>
      </c>
      <c r="AN36" s="31">
        <f t="shared" si="7"/>
        <v>0.16736619074876488</v>
      </c>
      <c r="AO36" s="31"/>
      <c r="AP36" s="31">
        <f t="shared" si="8"/>
        <v>44.714358309433663</v>
      </c>
    </row>
    <row r="37" spans="2:42" ht="18.75" customHeight="1">
      <c r="B37" s="12">
        <v>42369</v>
      </c>
      <c r="C37" s="32">
        <v>7.2310088892160937</v>
      </c>
      <c r="D37" s="32">
        <v>11.01024576705634</v>
      </c>
      <c r="E37" s="32">
        <v>2.738264667945137</v>
      </c>
      <c r="F37" s="32">
        <v>16.923586644488349</v>
      </c>
      <c r="G37" s="32">
        <v>1.8211941053200003</v>
      </c>
      <c r="H37" s="32">
        <v>0.49372723403517038</v>
      </c>
      <c r="I37" s="32">
        <v>6.0499870831780003</v>
      </c>
      <c r="J37" s="32">
        <v>17.07894494011731</v>
      </c>
      <c r="K37" s="32" t="s">
        <v>212</v>
      </c>
      <c r="L37" s="32">
        <f t="shared" si="2"/>
        <v>46.268014391239092</v>
      </c>
      <c r="M37" s="34">
        <v>7.0616941315050012E-5</v>
      </c>
      <c r="N37" s="34">
        <v>1.3379990775850003E-4</v>
      </c>
      <c r="O37" s="34">
        <v>1.2788585800879601E-4</v>
      </c>
      <c r="P37" s="34">
        <v>6.9132426646664503E-3</v>
      </c>
      <c r="Q37" s="34" t="s">
        <v>211</v>
      </c>
      <c r="R37" s="34">
        <v>4.5003828806000007E-6</v>
      </c>
      <c r="S37" s="34">
        <v>1.2896561700000001E-4</v>
      </c>
      <c r="T37" s="34">
        <v>2.13421383765E-3</v>
      </c>
      <c r="U37" s="34" t="s">
        <v>212</v>
      </c>
      <c r="V37" s="34">
        <f t="shared" si="3"/>
        <v>9.513225209279396E-3</v>
      </c>
      <c r="W37" s="36">
        <v>3.1676753250170004E-4</v>
      </c>
      <c r="X37" s="36">
        <v>2.4223572122000005E-4</v>
      </c>
      <c r="Y37" s="36">
        <v>3.5313719599132993E-5</v>
      </c>
      <c r="Z37" s="36">
        <v>3.8011887948324999E-4</v>
      </c>
      <c r="AA37" s="36">
        <v>3.4854999999999999E-6</v>
      </c>
      <c r="AB37" s="36">
        <v>4.8029349820400006E-6</v>
      </c>
      <c r="AC37" s="36">
        <v>1.6967236399085801E-4</v>
      </c>
      <c r="AD37" s="36">
        <v>4.1781530458897501E-4</v>
      </c>
      <c r="AE37" s="36" t="s">
        <v>212</v>
      </c>
      <c r="AF37" s="36">
        <f t="shared" si="4"/>
        <v>1.5702119563659562E-3</v>
      </c>
      <c r="AG37" s="32">
        <f t="shared" si="5"/>
        <v>7.3271710374344767</v>
      </c>
      <c r="AH37" s="32">
        <f t="shared" si="0"/>
        <v>11.085777009673864</v>
      </c>
      <c r="AI37" s="32">
        <f t="shared" si="0"/>
        <v>2.7519853028358989</v>
      </c>
      <c r="AJ37" s="32">
        <f t="shared" si="0"/>
        <v>17.209693137191021</v>
      </c>
      <c r="AK37" s="32">
        <f t="shared" si="6"/>
        <v>1.8222327843200004</v>
      </c>
      <c r="AL37" s="32">
        <f t="shared" si="1"/>
        <v>0.49527101823183328</v>
      </c>
      <c r="AM37" s="32">
        <f t="shared" si="1"/>
        <v>6.1037735880722757</v>
      </c>
      <c r="AN37" s="32">
        <f t="shared" si="7"/>
        <v>0.17786430670876455</v>
      </c>
      <c r="AO37" s="32"/>
      <c r="AP37" s="32">
        <f t="shared" si="8"/>
        <v>46.973768184468135</v>
      </c>
    </row>
    <row r="38" spans="2:42" ht="18.75" customHeight="1">
      <c r="B38" s="11">
        <v>42735</v>
      </c>
      <c r="C38" s="31">
        <v>6.9807978330846252</v>
      </c>
      <c r="D38" s="31">
        <v>10.953502202841443</v>
      </c>
      <c r="E38" s="31">
        <v>2.5098094443845733</v>
      </c>
      <c r="F38" s="31">
        <v>18.375137465289107</v>
      </c>
      <c r="G38" s="31">
        <v>0.43100102937000001</v>
      </c>
      <c r="H38" s="31">
        <v>0.50724436482434943</v>
      </c>
      <c r="I38" s="31">
        <v>6.7939192520280001</v>
      </c>
      <c r="J38" s="31">
        <v>17.666105088290323</v>
      </c>
      <c r="K38" s="31" t="s">
        <v>212</v>
      </c>
      <c r="L38" s="31">
        <f t="shared" si="2"/>
        <v>46.551411591822095</v>
      </c>
      <c r="M38" s="33">
        <v>7.182818134050002E-5</v>
      </c>
      <c r="N38" s="33">
        <v>1.303235625838E-4</v>
      </c>
      <c r="O38" s="33">
        <v>1.1658248379089954E-4</v>
      </c>
      <c r="P38" s="33">
        <v>7.5924797551455009E-3</v>
      </c>
      <c r="Q38" s="33" t="s">
        <v>211</v>
      </c>
      <c r="R38" s="33">
        <v>5.1618292229000002E-6</v>
      </c>
      <c r="S38" s="33">
        <v>1.4531968300000002E-4</v>
      </c>
      <c r="T38" s="33">
        <v>2.2880030381100007E-3</v>
      </c>
      <c r="U38" s="33" t="s">
        <v>212</v>
      </c>
      <c r="V38" s="33">
        <f t="shared" si="3"/>
        <v>1.0349698533193601E-2</v>
      </c>
      <c r="W38" s="35">
        <v>3.0313075298858997E-4</v>
      </c>
      <c r="X38" s="35">
        <v>2.5761268304199997E-4</v>
      </c>
      <c r="Y38" s="35">
        <v>3.1574950505444209E-5</v>
      </c>
      <c r="Z38" s="35">
        <v>4.1862075231859997E-4</v>
      </c>
      <c r="AA38" s="35">
        <v>8.3950000000000007E-7</v>
      </c>
      <c r="AB38" s="35">
        <v>5.46772887906E-6</v>
      </c>
      <c r="AC38" s="35">
        <v>1.9285526973627002E-4</v>
      </c>
      <c r="AD38" s="35">
        <v>4.2125312772733496E-4</v>
      </c>
      <c r="AE38" s="35" t="s">
        <v>212</v>
      </c>
      <c r="AF38" s="35">
        <f t="shared" si="4"/>
        <v>1.6313547651972992E-3</v>
      </c>
      <c r="AG38" s="31">
        <f t="shared" si="5"/>
        <v>7.0729265020087375</v>
      </c>
      <c r="AH38" s="31">
        <f t="shared" si="0"/>
        <v>11.033528871452553</v>
      </c>
      <c r="AI38" s="31">
        <f t="shared" si="0"/>
        <v>2.5221333417299681</v>
      </c>
      <c r="AJ38" s="31">
        <f t="shared" si="0"/>
        <v>18.68969844335869</v>
      </c>
      <c r="AK38" s="31">
        <f t="shared" si="6"/>
        <v>0.43125120037000003</v>
      </c>
      <c r="AL38" s="31">
        <f t="shared" si="1"/>
        <v>0.50900279376088176</v>
      </c>
      <c r="AM38" s="31">
        <f t="shared" si="1"/>
        <v>6.8550231144844078</v>
      </c>
      <c r="AN38" s="31">
        <f t="shared" si="7"/>
        <v>0.18273350801549582</v>
      </c>
      <c r="AO38" s="31"/>
      <c r="AP38" s="31">
        <f t="shared" si="8"/>
        <v>47.29629777518074</v>
      </c>
    </row>
    <row r="39" spans="2:42" ht="18.75" customHeight="1">
      <c r="B39" s="12">
        <v>43100</v>
      </c>
      <c r="C39" s="32">
        <v>6.6437190990463977</v>
      </c>
      <c r="D39" s="32">
        <v>10.69648302837178</v>
      </c>
      <c r="E39" s="32">
        <v>1.0721409616733588</v>
      </c>
      <c r="F39" s="32">
        <v>18.77532290647386</v>
      </c>
      <c r="G39" s="32">
        <v>0.55667488055000003</v>
      </c>
      <c r="H39" s="32">
        <v>1.1859201589251676</v>
      </c>
      <c r="I39" s="32">
        <v>6.5097906250299999</v>
      </c>
      <c r="J39" s="32">
        <v>16.490929707220999</v>
      </c>
      <c r="K39" s="32" t="s">
        <v>212</v>
      </c>
      <c r="L39" s="32">
        <f t="shared" si="2"/>
        <v>45.440051660070559</v>
      </c>
      <c r="M39" s="34">
        <v>6.6704507009100004E-5</v>
      </c>
      <c r="N39" s="34">
        <v>1.2796967183795001E-4</v>
      </c>
      <c r="O39" s="34">
        <v>4.0961721233103517E-5</v>
      </c>
      <c r="P39" s="34">
        <v>7.6673192209112525E-3</v>
      </c>
      <c r="Q39" s="34" t="s">
        <v>211</v>
      </c>
      <c r="R39" s="34">
        <v>2.8698623432900002E-5</v>
      </c>
      <c r="S39" s="34">
        <v>1.4242181000000001E-4</v>
      </c>
      <c r="T39" s="34">
        <v>2.2225688466500004E-3</v>
      </c>
      <c r="U39" s="34" t="s">
        <v>212</v>
      </c>
      <c r="V39" s="34">
        <f t="shared" si="3"/>
        <v>1.0296644401074306E-2</v>
      </c>
      <c r="W39" s="36">
        <v>2.9639536244200005E-4</v>
      </c>
      <c r="X39" s="36">
        <v>2.5598487467800001E-4</v>
      </c>
      <c r="Y39" s="36">
        <v>1.2660227925912604E-5</v>
      </c>
      <c r="Z39" s="36">
        <v>4.2555749435294998E-4</v>
      </c>
      <c r="AA39" s="36">
        <v>1.0775000000000001E-6</v>
      </c>
      <c r="AB39" s="36">
        <v>1.3323014252300001E-5</v>
      </c>
      <c r="AC39" s="36">
        <v>1.8274353293216004E-4</v>
      </c>
      <c r="AD39" s="36">
        <v>3.8686070535143302E-4</v>
      </c>
      <c r="AE39" s="36" t="s">
        <v>212</v>
      </c>
      <c r="AF39" s="36">
        <f t="shared" si="4"/>
        <v>1.5746027119347558E-3</v>
      </c>
      <c r="AG39" s="32">
        <f t="shared" si="5"/>
        <v>6.733712529729341</v>
      </c>
      <c r="AH39" s="32">
        <f t="shared" si="0"/>
        <v>10.775965762821773</v>
      </c>
      <c r="AI39" s="32">
        <f t="shared" si="0"/>
        <v>1.0769377526261084</v>
      </c>
      <c r="AJ39" s="32">
        <f t="shared" si="0"/>
        <v>19.093822020313819</v>
      </c>
      <c r="AK39" s="32">
        <f t="shared" si="6"/>
        <v>0.55699597555000002</v>
      </c>
      <c r="AL39" s="32">
        <f t="shared" si="1"/>
        <v>1.1906078827581754</v>
      </c>
      <c r="AM39" s="32">
        <f t="shared" si="1"/>
        <v>6.5678087430937833</v>
      </c>
      <c r="AN39" s="32">
        <f t="shared" si="7"/>
        <v>0.17084871136097707</v>
      </c>
      <c r="AO39" s="32"/>
      <c r="AP39" s="32">
        <f t="shared" si="8"/>
        <v>46.166699378253981</v>
      </c>
    </row>
    <row r="40" spans="2:42" ht="18.75" customHeight="1">
      <c r="B40" s="12">
        <v>43465</v>
      </c>
      <c r="C40" s="32">
        <v>6.1991534251354645</v>
      </c>
      <c r="D40" s="32">
        <v>10.966189930667705</v>
      </c>
      <c r="E40" s="32">
        <v>1.0043424510048804</v>
      </c>
      <c r="F40" s="32">
        <v>18.420310674701959</v>
      </c>
      <c r="G40" s="32">
        <v>1.9181965179600002</v>
      </c>
      <c r="H40" s="32">
        <v>1.1849819554999079</v>
      </c>
      <c r="I40" s="32">
        <v>6.4894461076620011</v>
      </c>
      <c r="J40" s="32">
        <v>16.130853111938102</v>
      </c>
      <c r="K40" s="32" t="s">
        <v>212</v>
      </c>
      <c r="L40" s="32">
        <f t="shared" si="2"/>
        <v>46.182621062631924</v>
      </c>
      <c r="M40" s="34">
        <v>6.4752219312280013E-5</v>
      </c>
      <c r="N40" s="34">
        <v>1.3101554667005E-4</v>
      </c>
      <c r="O40" s="34">
        <v>4.0042392815463493E-5</v>
      </c>
      <c r="P40" s="34">
        <v>7.4057622585682508E-3</v>
      </c>
      <c r="Q40" s="34" t="s">
        <v>211</v>
      </c>
      <c r="R40" s="34">
        <v>2.6266524009950004E-5</v>
      </c>
      <c r="S40" s="34">
        <v>1.4215804900000005E-4</v>
      </c>
      <c r="T40" s="34">
        <v>2.8350456398300002E-3</v>
      </c>
      <c r="U40" s="34" t="s">
        <v>212</v>
      </c>
      <c r="V40" s="34">
        <f t="shared" si="3"/>
        <v>1.0645042630205995E-2</v>
      </c>
      <c r="W40" s="36">
        <v>2.8301314171950997E-4</v>
      </c>
      <c r="X40" s="36">
        <v>2.5824446405000001E-4</v>
      </c>
      <c r="Y40" s="36">
        <v>1.20378459738068E-5</v>
      </c>
      <c r="Z40" s="36">
        <v>4.1982028054114999E-4</v>
      </c>
      <c r="AA40" s="36">
        <v>3.6945000000000004E-6</v>
      </c>
      <c r="AB40" s="36">
        <v>1.2718160877310001E-5</v>
      </c>
      <c r="AC40" s="36">
        <v>1.8308895593216004E-4</v>
      </c>
      <c r="AD40" s="36">
        <v>3.8204353735143303E-4</v>
      </c>
      <c r="AE40" s="36" t="s">
        <v>212</v>
      </c>
      <c r="AF40" s="36">
        <f t="shared" si="4"/>
        <v>1.5546608864453698E-3</v>
      </c>
      <c r="AG40" s="32">
        <f t="shared" si="5"/>
        <v>6.2851101468506858</v>
      </c>
      <c r="AH40" s="32">
        <f t="shared" si="0"/>
        <v>11.046422169621355</v>
      </c>
      <c r="AI40" s="32">
        <f t="shared" si="0"/>
        <v>1.0089307889254615</v>
      </c>
      <c r="AJ40" s="32">
        <f t="shared" si="0"/>
        <v>18.730561174767427</v>
      </c>
      <c r="AK40" s="32">
        <f t="shared" si="6"/>
        <v>1.9192974789600001</v>
      </c>
      <c r="AL40" s="32">
        <f t="shared" si="1"/>
        <v>1.1894286305415951</v>
      </c>
      <c r="AM40" s="32">
        <f t="shared" si="1"/>
        <v>6.5475605677547852</v>
      </c>
      <c r="AN40" s="32">
        <f t="shared" si="7"/>
        <v>0.18472511512647705</v>
      </c>
      <c r="AO40" s="32"/>
      <c r="AP40" s="32">
        <f t="shared" si="8"/>
        <v>46.912036072547785</v>
      </c>
    </row>
    <row r="41" spans="2:42" ht="14.25" customHeight="1">
      <c r="B41" s="9" t="s">
        <v>11</v>
      </c>
      <c r="V41" s="10" t="s">
        <v>12</v>
      </c>
      <c r="AP41" s="10" t="s">
        <v>12</v>
      </c>
    </row>
    <row r="42" spans="2:42" ht="18.75" customHeight="1"/>
    <row r="43" spans="2:42" ht="18.75" customHeight="1"/>
    <row r="44" spans="2:42" ht="18.75" customHeight="1"/>
    <row r="45" spans="2:42" ht="18.75" customHeight="1"/>
    <row r="46" spans="2:42" ht="18.75" customHeight="1"/>
    <row r="47" spans="2:42" ht="18.75" customHeight="1"/>
    <row r="48" spans="2:4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B2:AP56"/>
  <sheetViews>
    <sheetView showGridLines="0" zoomScaleNormal="100" zoomScalePageLayoutView="150" workbookViewId="0">
      <selection activeCell="A40" sqref="A40:XFD40"/>
    </sheetView>
  </sheetViews>
  <sheetFormatPr baseColWidth="10" defaultColWidth="11.44140625" defaultRowHeight="14.4"/>
  <cols>
    <col min="1" max="1" width="5.44140625" style="2" customWidth="1"/>
    <col min="2" max="16" width="16.6640625" style="2" customWidth="1"/>
    <col min="17" max="17" width="16.6640625" style="2" hidden="1" customWidth="1"/>
    <col min="18" max="20" width="16.6640625" style="2" customWidth="1"/>
    <col min="21" max="21" width="16.6640625" style="2" hidden="1" customWidth="1"/>
    <col min="22" max="22" width="16.6640625" style="2" customWidth="1"/>
    <col min="23" max="30" width="11.44140625" style="2"/>
    <col min="31" max="31" width="0" style="2" hidden="1" customWidth="1"/>
    <col min="32" max="42" width="11.44140625" style="2"/>
    <col min="43" max="43" width="12.44140625" style="2" bestFit="1" customWidth="1"/>
    <col min="44" max="16384" width="11.44140625" style="2"/>
  </cols>
  <sheetData>
    <row r="2" spans="2:42" ht="14.25" customHeight="1">
      <c r="B2" s="1"/>
    </row>
    <row r="3" spans="2:42" ht="22.5" customHeight="1">
      <c r="B3" s="3" t="s">
        <v>204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/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/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/>
      <c r="AG4" s="14" t="s">
        <v>52</v>
      </c>
      <c r="AH4" s="28">
        <v>25</v>
      </c>
      <c r="AI4" s="14"/>
      <c r="AJ4" s="14"/>
      <c r="AK4" s="14"/>
      <c r="AL4" s="14"/>
      <c r="AM4" s="14"/>
      <c r="AN4" s="14"/>
      <c r="AO4" s="14"/>
      <c r="AP4" s="14"/>
    </row>
    <row r="5" spans="2:42" s="15" customFormat="1" ht="18.75" customHeight="1">
      <c r="B5" s="16" t="s">
        <v>14</v>
      </c>
      <c r="C5" s="17" t="s">
        <v>162</v>
      </c>
      <c r="D5" s="17" t="s">
        <v>162</v>
      </c>
      <c r="E5" s="17" t="s">
        <v>162</v>
      </c>
      <c r="F5" s="17" t="s">
        <v>162</v>
      </c>
      <c r="G5" s="17" t="s">
        <v>162</v>
      </c>
      <c r="H5" s="17" t="s">
        <v>162</v>
      </c>
      <c r="I5" s="17" t="s">
        <v>162</v>
      </c>
      <c r="J5" s="17" t="s">
        <v>162</v>
      </c>
      <c r="K5" s="17" t="s">
        <v>34</v>
      </c>
      <c r="L5" s="17"/>
      <c r="M5" s="17" t="s">
        <v>162</v>
      </c>
      <c r="N5" s="17" t="s">
        <v>162</v>
      </c>
      <c r="O5" s="17" t="s">
        <v>162</v>
      </c>
      <c r="P5" s="17" t="s">
        <v>162</v>
      </c>
      <c r="Q5" s="17" t="s">
        <v>162</v>
      </c>
      <c r="R5" s="17" t="s">
        <v>162</v>
      </c>
      <c r="S5" s="17" t="s">
        <v>162</v>
      </c>
      <c r="T5" s="17" t="s">
        <v>162</v>
      </c>
      <c r="U5" s="17" t="s">
        <v>34</v>
      </c>
      <c r="V5" s="17"/>
      <c r="W5" s="17" t="s">
        <v>162</v>
      </c>
      <c r="X5" s="17" t="s">
        <v>162</v>
      </c>
      <c r="Y5" s="17" t="s">
        <v>162</v>
      </c>
      <c r="Z5" s="17" t="s">
        <v>162</v>
      </c>
      <c r="AA5" s="17" t="s">
        <v>162</v>
      </c>
      <c r="AB5" s="17" t="s">
        <v>162</v>
      </c>
      <c r="AC5" s="17" t="s">
        <v>162</v>
      </c>
      <c r="AD5" s="17" t="s">
        <v>162</v>
      </c>
      <c r="AE5" s="17" t="s">
        <v>34</v>
      </c>
      <c r="AF5" s="17"/>
      <c r="AG5" s="17" t="s">
        <v>53</v>
      </c>
      <c r="AH5" s="29">
        <v>298</v>
      </c>
      <c r="AI5" s="17"/>
      <c r="AJ5" s="17"/>
      <c r="AK5" s="17"/>
      <c r="AL5" s="17"/>
      <c r="AM5" s="17"/>
      <c r="AN5" s="17"/>
      <c r="AO5" s="17"/>
      <c r="AP5" s="17"/>
    </row>
    <row r="6" spans="2:42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/>
      <c r="M6" s="14" t="s">
        <v>36</v>
      </c>
      <c r="N6" s="14" t="s">
        <v>37</v>
      </c>
      <c r="O6" s="14" t="s">
        <v>38</v>
      </c>
      <c r="P6" s="14" t="s">
        <v>39</v>
      </c>
      <c r="Q6" s="14" t="s">
        <v>40</v>
      </c>
      <c r="R6" s="14" t="s">
        <v>73</v>
      </c>
      <c r="S6" s="14" t="s">
        <v>192</v>
      </c>
      <c r="T6" s="14" t="s">
        <v>41</v>
      </c>
      <c r="U6" s="14"/>
      <c r="V6" s="14"/>
      <c r="W6" s="14" t="s">
        <v>36</v>
      </c>
      <c r="X6" s="14" t="s">
        <v>37</v>
      </c>
      <c r="Y6" s="14" t="s">
        <v>38</v>
      </c>
      <c r="Z6" s="14" t="s">
        <v>39</v>
      </c>
      <c r="AA6" s="14" t="s">
        <v>40</v>
      </c>
      <c r="AB6" s="14" t="s">
        <v>73</v>
      </c>
      <c r="AC6" s="14" t="s">
        <v>192</v>
      </c>
      <c r="AD6" s="14" t="s">
        <v>41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 t="s">
        <v>32</v>
      </c>
      <c r="L7" s="17"/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/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2:42" s="15" customFormat="1" ht="18.75" customHeight="1">
      <c r="B8" s="13" t="s">
        <v>17</v>
      </c>
      <c r="C8" s="14" t="s">
        <v>161</v>
      </c>
      <c r="D8" s="14" t="s">
        <v>161</v>
      </c>
      <c r="E8" s="14" t="s">
        <v>161</v>
      </c>
      <c r="F8" s="14" t="s">
        <v>161</v>
      </c>
      <c r="G8" s="14" t="s">
        <v>161</v>
      </c>
      <c r="H8" s="14" t="s">
        <v>161</v>
      </c>
      <c r="I8" s="14" t="s">
        <v>161</v>
      </c>
      <c r="J8" s="14" t="s">
        <v>161</v>
      </c>
      <c r="K8" s="14"/>
      <c r="L8" s="14"/>
      <c r="M8" s="14" t="s">
        <v>161</v>
      </c>
      <c r="N8" s="14" t="s">
        <v>161</v>
      </c>
      <c r="O8" s="14" t="s">
        <v>161</v>
      </c>
      <c r="P8" s="14" t="s">
        <v>161</v>
      </c>
      <c r="Q8" s="14" t="s">
        <v>161</v>
      </c>
      <c r="R8" s="14" t="s">
        <v>161</v>
      </c>
      <c r="S8" s="14" t="s">
        <v>161</v>
      </c>
      <c r="T8" s="14" t="s">
        <v>161</v>
      </c>
      <c r="U8" s="14"/>
      <c r="V8" s="14"/>
      <c r="W8" s="14" t="s">
        <v>161</v>
      </c>
      <c r="X8" s="14" t="s">
        <v>161</v>
      </c>
      <c r="Y8" s="14" t="s">
        <v>161</v>
      </c>
      <c r="Z8" s="14" t="s">
        <v>161</v>
      </c>
      <c r="AA8" s="14" t="s">
        <v>161</v>
      </c>
      <c r="AB8" s="14" t="s">
        <v>161</v>
      </c>
      <c r="AC8" s="14" t="s">
        <v>161</v>
      </c>
      <c r="AD8" s="14" t="s">
        <v>161</v>
      </c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 t="s">
        <v>55</v>
      </c>
      <c r="AP9" s="30" t="s">
        <v>55</v>
      </c>
    </row>
    <row r="10" spans="2:42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 t="s">
        <v>49</v>
      </c>
      <c r="AP10" s="5" t="s">
        <v>49</v>
      </c>
    </row>
    <row r="11" spans="2:42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33</v>
      </c>
      <c r="L11" s="22" t="s">
        <v>44</v>
      </c>
      <c r="M11" s="24" t="s">
        <v>23</v>
      </c>
      <c r="N11" s="60" t="s">
        <v>24</v>
      </c>
      <c r="O11" s="24" t="s">
        <v>25</v>
      </c>
      <c r="P11" s="24" t="s">
        <v>26</v>
      </c>
      <c r="Q11" s="24" t="s">
        <v>27</v>
      </c>
      <c r="R11" s="24" t="s">
        <v>28</v>
      </c>
      <c r="S11" s="24" t="s">
        <v>29</v>
      </c>
      <c r="T11" s="24" t="s">
        <v>30</v>
      </c>
      <c r="U11" s="24" t="s">
        <v>33</v>
      </c>
      <c r="V11" s="24" t="s">
        <v>31</v>
      </c>
      <c r="W11" s="26" t="s">
        <v>23</v>
      </c>
      <c r="X11" s="27" t="s">
        <v>24</v>
      </c>
      <c r="Y11" s="26" t="s">
        <v>25</v>
      </c>
      <c r="Z11" s="26" t="s">
        <v>26</v>
      </c>
      <c r="AA11" s="26" t="s">
        <v>27</v>
      </c>
      <c r="AB11" s="26" t="s">
        <v>28</v>
      </c>
      <c r="AC11" s="26" t="s">
        <v>29</v>
      </c>
      <c r="AD11" s="26" t="s">
        <v>30</v>
      </c>
      <c r="AE11" s="26" t="s">
        <v>33</v>
      </c>
      <c r="AF11" s="26" t="s">
        <v>31</v>
      </c>
      <c r="AG11" s="5" t="s">
        <v>23</v>
      </c>
      <c r="AH11" s="59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58</v>
      </c>
      <c r="AO11" s="5" t="s">
        <v>33</v>
      </c>
      <c r="AP11" s="5" t="s">
        <v>57</v>
      </c>
    </row>
    <row r="12" spans="2:42" ht="18.75" customHeight="1">
      <c r="B12" s="11">
        <v>33238</v>
      </c>
      <c r="C12" s="31">
        <v>177.14609240947902</v>
      </c>
      <c r="D12" s="31">
        <v>93.580083417600008</v>
      </c>
      <c r="E12" s="31">
        <v>5.3646215356000004</v>
      </c>
      <c r="F12" s="31">
        <v>12.395877887900003</v>
      </c>
      <c r="G12" s="31">
        <v>3.2118301110000003</v>
      </c>
      <c r="H12" s="31">
        <v>0.10113602100000001</v>
      </c>
      <c r="I12" s="31">
        <v>2.1111593750000002</v>
      </c>
      <c r="J12" s="31">
        <v>2.1413689046000002</v>
      </c>
      <c r="K12" s="31">
        <v>0.61811544520000006</v>
      </c>
      <c r="L12" s="31">
        <f>SUM(C12:I12,K12)</f>
        <v>294.52891620277899</v>
      </c>
      <c r="M12" s="33">
        <v>1.04526453E-3</v>
      </c>
      <c r="N12" s="33">
        <v>1.0054720000000001E-3</v>
      </c>
      <c r="O12" s="33">
        <v>3.0496410000000005E-4</v>
      </c>
      <c r="P12" s="33">
        <v>2.4117275800000001E-3</v>
      </c>
      <c r="Q12" s="33" t="s">
        <v>211</v>
      </c>
      <c r="R12" s="33">
        <v>6.7589999999999996E-7</v>
      </c>
      <c r="S12" s="33">
        <v>1.6252250000000002E-4</v>
      </c>
      <c r="T12" s="33">
        <v>2.1580250000000003E-4</v>
      </c>
      <c r="U12" s="33" t="s">
        <v>212</v>
      </c>
      <c r="V12" s="33">
        <f>SUM(M12:U12)</f>
        <v>5.1464291100000005E-3</v>
      </c>
      <c r="W12" s="35">
        <v>5.5695424000000012E-3</v>
      </c>
      <c r="X12" s="35">
        <v>1.2065664E-3</v>
      </c>
      <c r="Y12" s="35">
        <v>7.7112400000000004E-5</v>
      </c>
      <c r="Z12" s="35">
        <v>1.6612869999999997E-4</v>
      </c>
      <c r="AA12" s="35">
        <v>6.0690000000000007E-6</v>
      </c>
      <c r="AB12" s="35">
        <v>1.1265000000000001E-6</v>
      </c>
      <c r="AC12" s="35">
        <v>2.3799E-5</v>
      </c>
      <c r="AD12" s="35">
        <v>2.4259800000000001E-5</v>
      </c>
      <c r="AE12" s="35" t="s">
        <v>212</v>
      </c>
      <c r="AF12" s="35">
        <f>SUM(W12:AE12)</f>
        <v>7.0746042000000009E-3</v>
      </c>
      <c r="AG12" s="31">
        <f>SUM(C12,M12*$AH$4,W12*$AH$5)</f>
        <v>178.83194765792902</v>
      </c>
      <c r="AH12" s="31">
        <f t="shared" ref="AH12:AJ40" si="0">SUM(D12,N12*$AH$4,X12*$AH$5)</f>
        <v>93.964777004800013</v>
      </c>
      <c r="AI12" s="31">
        <f t="shared" si="0"/>
        <v>5.3952251333000012</v>
      </c>
      <c r="AJ12" s="31">
        <f t="shared" si="0"/>
        <v>12.505677430000002</v>
      </c>
      <c r="AK12" s="31">
        <f>SUM(G12,AA12*$AH$5)</f>
        <v>3.2136386730000002</v>
      </c>
      <c r="AL12" s="31">
        <f t="shared" ref="AL12:AM40" si="1">SUM(H12,R12*$AH$4,AB12*$AH$5)</f>
        <v>0.1014886155</v>
      </c>
      <c r="AM12" s="31">
        <f t="shared" si="1"/>
        <v>2.1223145395000005</v>
      </c>
      <c r="AN12" s="31">
        <f>SUM(T12*$AH$4,AD12*$AH$5)</f>
        <v>1.2624482900000001E-2</v>
      </c>
      <c r="AO12" s="31">
        <f>SUM(K12)</f>
        <v>0.61811544520000006</v>
      </c>
      <c r="AP12" s="31">
        <f>SUM(AG12:AO12)</f>
        <v>296.76580898212899</v>
      </c>
    </row>
    <row r="13" spans="2:42" ht="18.75" customHeight="1">
      <c r="B13" s="12">
        <v>33603</v>
      </c>
      <c r="C13" s="32">
        <v>164.55027166630504</v>
      </c>
      <c r="D13" s="32">
        <v>100.960925562</v>
      </c>
      <c r="E13" s="32">
        <v>6.7539999388500007</v>
      </c>
      <c r="F13" s="32">
        <v>11.669074386</v>
      </c>
      <c r="G13" s="32">
        <v>3.2851269425000003</v>
      </c>
      <c r="H13" s="32">
        <v>4.0628758600000002E-2</v>
      </c>
      <c r="I13" s="32">
        <v>2.21494021</v>
      </c>
      <c r="J13" s="32">
        <v>2.2518629683999998</v>
      </c>
      <c r="K13" s="32">
        <v>0.65180991479999995</v>
      </c>
      <c r="L13" s="32">
        <f t="shared" ref="L13:L40" si="2">SUM(C13:I13,K13)</f>
        <v>290.12677737905511</v>
      </c>
      <c r="M13" s="34">
        <v>9.6257961630000016E-4</v>
      </c>
      <c r="N13" s="34">
        <v>1.0839300000000001E-3</v>
      </c>
      <c r="O13" s="34">
        <v>3.8458390000000006E-4</v>
      </c>
      <c r="P13" s="34">
        <v>2.9343138300000002E-3</v>
      </c>
      <c r="Q13" s="34" t="s">
        <v>211</v>
      </c>
      <c r="R13" s="34">
        <v>2.6460000000000003E-7</v>
      </c>
      <c r="S13" s="34">
        <v>1.4356750000000002E-4</v>
      </c>
      <c r="T13" s="34">
        <v>2.0868750000000002E-4</v>
      </c>
      <c r="U13" s="34" t="s">
        <v>212</v>
      </c>
      <c r="V13" s="34">
        <f t="shared" ref="V13:V40" si="3">SUM(M13:U13)</f>
        <v>5.7179269463000009E-3</v>
      </c>
      <c r="W13" s="36">
        <v>5.1672154350000006E-3</v>
      </c>
      <c r="X13" s="36">
        <v>1.3007160000000002E-3</v>
      </c>
      <c r="Y13" s="36">
        <v>9.6244700000000004E-5</v>
      </c>
      <c r="Z13" s="36">
        <v>1.6628920000000001E-4</v>
      </c>
      <c r="AA13" s="36">
        <v>6.2075000000000003E-6</v>
      </c>
      <c r="AB13" s="36">
        <v>4.4099999999999999E-7</v>
      </c>
      <c r="AC13" s="36">
        <v>2.4893999999999999E-5</v>
      </c>
      <c r="AD13" s="36">
        <v>2.5457199999999997E-5</v>
      </c>
      <c r="AE13" s="36" t="s">
        <v>212</v>
      </c>
      <c r="AF13" s="36">
        <f t="shared" ref="AF13:AF40" si="4">SUM(W13:AE13)</f>
        <v>6.7874650350000015E-3</v>
      </c>
      <c r="AG13" s="32">
        <f t="shared" ref="AG13:AG40" si="5">SUM(C13,M13*$AH$4,W13*$AH$5)</f>
        <v>166.11416635634254</v>
      </c>
      <c r="AH13" s="32">
        <f t="shared" si="0"/>
        <v>101.37563718</v>
      </c>
      <c r="AI13" s="32">
        <f t="shared" si="0"/>
        <v>6.7922954569500007</v>
      </c>
      <c r="AJ13" s="32">
        <f t="shared" si="0"/>
        <v>11.791986413349999</v>
      </c>
      <c r="AK13" s="32">
        <f t="shared" ref="AK13:AK40" si="6">SUM(G13,AA13*$AH$5)</f>
        <v>3.2869767775000001</v>
      </c>
      <c r="AL13" s="32">
        <f t="shared" si="1"/>
        <v>4.0766791600000005E-2</v>
      </c>
      <c r="AM13" s="32">
        <f t="shared" si="1"/>
        <v>2.2259478094999996</v>
      </c>
      <c r="AN13" s="32">
        <f t="shared" ref="AN13:AN40" si="7">SUM(T13*$AH$4,AD13*$AH$5)</f>
        <v>1.2803433100000001E-2</v>
      </c>
      <c r="AO13" s="32">
        <f t="shared" ref="AO13:AO40" si="8">SUM(K13)</f>
        <v>0.65180991479999995</v>
      </c>
      <c r="AP13" s="32">
        <f t="shared" ref="AP13:AP40" si="9">SUM(AG13:AO13)</f>
        <v>292.29239013314253</v>
      </c>
    </row>
    <row r="14" spans="2:42" ht="18.75" customHeight="1">
      <c r="B14" s="11">
        <v>33969</v>
      </c>
      <c r="C14" s="31">
        <v>164.057894641155</v>
      </c>
      <c r="D14" s="31">
        <v>94.926749409999999</v>
      </c>
      <c r="E14" s="31">
        <v>5.9594834710500013</v>
      </c>
      <c r="F14" s="31">
        <v>9.933282449</v>
      </c>
      <c r="G14" s="31">
        <v>2.9914103975000002</v>
      </c>
      <c r="H14" s="31">
        <v>4.9634895999999998E-2</v>
      </c>
      <c r="I14" s="31">
        <v>2.3821235650000001</v>
      </c>
      <c r="J14" s="31">
        <v>2.4089764802000002</v>
      </c>
      <c r="K14" s="31">
        <v>0.62851471320000007</v>
      </c>
      <c r="L14" s="31">
        <f t="shared" si="2"/>
        <v>280.92909354290492</v>
      </c>
      <c r="M14" s="33">
        <v>9.584157900000001E-4</v>
      </c>
      <c r="N14" s="33">
        <v>1.0190499999999999E-3</v>
      </c>
      <c r="O14" s="33">
        <v>3.2518490000000004E-4</v>
      </c>
      <c r="P14" s="33">
        <v>3.3559466099999996E-3</v>
      </c>
      <c r="Q14" s="33" t="s">
        <v>211</v>
      </c>
      <c r="R14" s="33">
        <v>2.8440000000000003E-7</v>
      </c>
      <c r="S14" s="33">
        <v>1.3827050000000002E-4</v>
      </c>
      <c r="T14" s="33">
        <v>1.8563050000000003E-4</v>
      </c>
      <c r="U14" s="33" t="s">
        <v>212</v>
      </c>
      <c r="V14" s="33">
        <f t="shared" si="3"/>
        <v>5.9827826999999988E-3</v>
      </c>
      <c r="W14" s="35">
        <v>5.146770000000001E-3</v>
      </c>
      <c r="X14" s="35">
        <v>1.2228600000000001E-3</v>
      </c>
      <c r="Y14" s="35">
        <v>8.1162700000000001E-5</v>
      </c>
      <c r="Z14" s="35">
        <v>1.3755290000000002E-4</v>
      </c>
      <c r="AA14" s="35">
        <v>5.6525000000000005E-6</v>
      </c>
      <c r="AB14" s="35">
        <v>4.7400000000000004E-7</v>
      </c>
      <c r="AC14" s="35">
        <v>2.7620999999999999E-5</v>
      </c>
      <c r="AD14" s="35">
        <v>2.8030600000000002E-5</v>
      </c>
      <c r="AE14" s="35" t="s">
        <v>212</v>
      </c>
      <c r="AF14" s="35">
        <f t="shared" si="4"/>
        <v>6.6501237000000015E-3</v>
      </c>
      <c r="AG14" s="31">
        <f t="shared" si="5"/>
        <v>165.61559249590499</v>
      </c>
      <c r="AH14" s="31">
        <f t="shared" si="0"/>
        <v>95.316637939999993</v>
      </c>
      <c r="AI14" s="31">
        <f t="shared" si="0"/>
        <v>5.991799578150002</v>
      </c>
      <c r="AJ14" s="31">
        <f t="shared" si="0"/>
        <v>10.05817187845</v>
      </c>
      <c r="AK14" s="31">
        <f t="shared" si="6"/>
        <v>2.9930948425000001</v>
      </c>
      <c r="AL14" s="31">
        <f t="shared" si="1"/>
        <v>4.9783257999999997E-2</v>
      </c>
      <c r="AM14" s="31">
        <f t="shared" si="1"/>
        <v>2.3938113854999998</v>
      </c>
      <c r="AN14" s="31">
        <f t="shared" si="7"/>
        <v>1.2993881300000001E-2</v>
      </c>
      <c r="AO14" s="31">
        <f t="shared" si="8"/>
        <v>0.62851471320000007</v>
      </c>
      <c r="AP14" s="31">
        <f t="shared" si="9"/>
        <v>283.06039997300502</v>
      </c>
    </row>
    <row r="15" spans="2:42" ht="18.75" customHeight="1">
      <c r="B15" s="12">
        <v>34334</v>
      </c>
      <c r="C15" s="32">
        <v>156.81502087014005</v>
      </c>
      <c r="D15" s="32">
        <v>98.825569955700018</v>
      </c>
      <c r="E15" s="32">
        <v>3.9420746300900005</v>
      </c>
      <c r="F15" s="32">
        <v>9.7541085845000008</v>
      </c>
      <c r="G15" s="32">
        <v>2.6103147280000001</v>
      </c>
      <c r="H15" s="32">
        <v>7.6433660800000011E-2</v>
      </c>
      <c r="I15" s="32">
        <v>2.2829362400000002</v>
      </c>
      <c r="J15" s="32">
        <v>2.3282505344</v>
      </c>
      <c r="K15" s="32">
        <v>0.66236136120000011</v>
      </c>
      <c r="L15" s="32">
        <f t="shared" si="2"/>
        <v>274.96882003043004</v>
      </c>
      <c r="M15" s="34">
        <v>9.1800936000000009E-4</v>
      </c>
      <c r="N15" s="34">
        <v>1.0608690000000001E-3</v>
      </c>
      <c r="O15" s="34">
        <v>2.107302E-4</v>
      </c>
      <c r="P15" s="34">
        <v>3.9981293899999997E-3</v>
      </c>
      <c r="Q15" s="34" t="s">
        <v>211</v>
      </c>
      <c r="R15" s="34">
        <v>4.4639999999999997E-7</v>
      </c>
      <c r="S15" s="34">
        <v>1.2997140000000002E-4</v>
      </c>
      <c r="T15" s="34">
        <v>2.098914E-4</v>
      </c>
      <c r="U15" s="34" t="s">
        <v>212</v>
      </c>
      <c r="V15" s="34">
        <f t="shared" si="3"/>
        <v>6.5280471499999998E-3</v>
      </c>
      <c r="W15" s="36">
        <v>4.9185634999999997E-3</v>
      </c>
      <c r="X15" s="36">
        <v>1.2730428000000001E-3</v>
      </c>
      <c r="Y15" s="36">
        <v>5.3414900000000003E-5</v>
      </c>
      <c r="Z15" s="36">
        <v>1.3980310000000001E-4</v>
      </c>
      <c r="AA15" s="36">
        <v>5.1100000000000002E-6</v>
      </c>
      <c r="AB15" s="36">
        <v>7.4399999999999999E-7</v>
      </c>
      <c r="AC15" s="36">
        <v>2.7362400000000001E-5</v>
      </c>
      <c r="AD15" s="36">
        <v>2.8053600000000005E-5</v>
      </c>
      <c r="AE15" s="36" t="s">
        <v>212</v>
      </c>
      <c r="AF15" s="36">
        <f t="shared" si="4"/>
        <v>6.4460942999999991E-3</v>
      </c>
      <c r="AG15" s="32">
        <f t="shared" si="5"/>
        <v>158.30370302714005</v>
      </c>
      <c r="AH15" s="32">
        <f t="shared" si="0"/>
        <v>99.231458435100009</v>
      </c>
      <c r="AI15" s="32">
        <f t="shared" si="0"/>
        <v>3.9632605252900004</v>
      </c>
      <c r="AJ15" s="32">
        <f t="shared" si="0"/>
        <v>9.8957231430500006</v>
      </c>
      <c r="AK15" s="32">
        <f t="shared" si="6"/>
        <v>2.6118375080000003</v>
      </c>
      <c r="AL15" s="32">
        <f t="shared" si="1"/>
        <v>7.6666532800000006E-2</v>
      </c>
      <c r="AM15" s="32">
        <f t="shared" si="1"/>
        <v>2.2943395201999999</v>
      </c>
      <c r="AN15" s="32">
        <f t="shared" si="7"/>
        <v>1.3607257800000001E-2</v>
      </c>
      <c r="AO15" s="32">
        <f t="shared" si="8"/>
        <v>0.66236136120000011</v>
      </c>
      <c r="AP15" s="32">
        <f t="shared" si="9"/>
        <v>277.05295731058015</v>
      </c>
    </row>
    <row r="16" spans="2:42" ht="18.75" customHeight="1">
      <c r="B16" s="11">
        <v>34699</v>
      </c>
      <c r="C16" s="31">
        <v>155.83198932901701</v>
      </c>
      <c r="D16" s="31">
        <v>99.710606328299988</v>
      </c>
      <c r="E16" s="31">
        <v>3.7973097203200004</v>
      </c>
      <c r="F16" s="31">
        <v>11.4396186244</v>
      </c>
      <c r="G16" s="31">
        <v>3.6146536104000004</v>
      </c>
      <c r="H16" s="31">
        <v>0.15730973910000001</v>
      </c>
      <c r="I16" s="31">
        <v>2.4510340800000003</v>
      </c>
      <c r="J16" s="31">
        <v>2.4896351456000003</v>
      </c>
      <c r="K16" s="31">
        <v>0.61620770200000008</v>
      </c>
      <c r="L16" s="31">
        <f t="shared" si="2"/>
        <v>277.61872913353704</v>
      </c>
      <c r="M16" s="33">
        <v>9.1062290369999985E-4</v>
      </c>
      <c r="N16" s="33">
        <v>1.069387E-3</v>
      </c>
      <c r="O16" s="33">
        <v>2.2052110000000001E-4</v>
      </c>
      <c r="P16" s="33">
        <v>4.5044416199999998E-3</v>
      </c>
      <c r="Q16" s="33" t="s">
        <v>211</v>
      </c>
      <c r="R16" s="33">
        <v>9.8970000000000003E-7</v>
      </c>
      <c r="S16" s="33">
        <v>1.2003839999999999E-4</v>
      </c>
      <c r="T16" s="33">
        <v>1.881184E-4</v>
      </c>
      <c r="U16" s="33" t="s">
        <v>212</v>
      </c>
      <c r="V16" s="33">
        <f t="shared" si="3"/>
        <v>7.0141191237E-3</v>
      </c>
      <c r="W16" s="35">
        <v>4.892482565E-3</v>
      </c>
      <c r="X16" s="35">
        <v>1.2832644E-3</v>
      </c>
      <c r="Y16" s="35">
        <v>5.5141000000000006E-5</v>
      </c>
      <c r="Z16" s="35">
        <v>1.6252580000000004E-4</v>
      </c>
      <c r="AA16" s="35">
        <v>7.0280000000000003E-6</v>
      </c>
      <c r="AB16" s="35">
        <v>1.6495E-6</v>
      </c>
      <c r="AC16" s="35">
        <v>3.0009599999999998E-5</v>
      </c>
      <c r="AD16" s="35">
        <v>3.0598400000000002E-5</v>
      </c>
      <c r="AE16" s="35" t="s">
        <v>212</v>
      </c>
      <c r="AF16" s="35">
        <f t="shared" si="4"/>
        <v>6.4626992650000008E-3</v>
      </c>
      <c r="AG16" s="31">
        <f t="shared" si="5"/>
        <v>157.31271470597952</v>
      </c>
      <c r="AH16" s="31">
        <f t="shared" si="0"/>
        <v>100.11975379449999</v>
      </c>
      <c r="AI16" s="31">
        <f t="shared" si="0"/>
        <v>3.8192547658200007</v>
      </c>
      <c r="AJ16" s="31">
        <f t="shared" si="0"/>
        <v>11.600662353299999</v>
      </c>
      <c r="AK16" s="31">
        <f t="shared" si="6"/>
        <v>3.6167479544000005</v>
      </c>
      <c r="AL16" s="31">
        <f t="shared" si="1"/>
        <v>0.15782603260000003</v>
      </c>
      <c r="AM16" s="31">
        <f t="shared" si="1"/>
        <v>2.4629779008000003</v>
      </c>
      <c r="AN16" s="31">
        <f t="shared" si="7"/>
        <v>1.3821283199999999E-2</v>
      </c>
      <c r="AO16" s="31">
        <f t="shared" si="8"/>
        <v>0.61620770200000008</v>
      </c>
      <c r="AP16" s="31">
        <f t="shared" si="9"/>
        <v>279.7199664925995</v>
      </c>
    </row>
    <row r="17" spans="2:42" ht="18.75" customHeight="1">
      <c r="B17" s="12">
        <v>35064</v>
      </c>
      <c r="C17" s="32">
        <v>151.31553956517797</v>
      </c>
      <c r="D17" s="32">
        <v>101.01119138600001</v>
      </c>
      <c r="E17" s="32">
        <v>3.0978743376220002</v>
      </c>
      <c r="F17" s="32">
        <v>11.304706945988</v>
      </c>
      <c r="G17" s="32">
        <v>3.7392471255999999</v>
      </c>
      <c r="H17" s="32">
        <v>0.101592056</v>
      </c>
      <c r="I17" s="32">
        <v>3.1402648197000005</v>
      </c>
      <c r="J17" s="32">
        <v>3.4534936730760002</v>
      </c>
      <c r="K17" s="32">
        <v>0.68326559840000012</v>
      </c>
      <c r="L17" s="32">
        <f t="shared" si="2"/>
        <v>274.39368183448801</v>
      </c>
      <c r="M17" s="34">
        <v>8.7815811905790013E-4</v>
      </c>
      <c r="N17" s="34">
        <v>1.084748E-3</v>
      </c>
      <c r="O17" s="34">
        <v>1.6594035980000002E-4</v>
      </c>
      <c r="P17" s="34">
        <v>5.4261996806000004E-3</v>
      </c>
      <c r="Q17" s="34" t="s">
        <v>211</v>
      </c>
      <c r="R17" s="34">
        <v>7.1490000000000003E-7</v>
      </c>
      <c r="S17" s="34">
        <v>1.26427509E-4</v>
      </c>
      <c r="T17" s="34">
        <v>1.0045089041999999E-3</v>
      </c>
      <c r="U17" s="34" t="s">
        <v>212</v>
      </c>
      <c r="V17" s="34">
        <f t="shared" si="3"/>
        <v>8.6866974726579008E-3</v>
      </c>
      <c r="W17" s="36">
        <v>4.7503355836549998E-3</v>
      </c>
      <c r="X17" s="36">
        <v>1.3016975999999999E-3</v>
      </c>
      <c r="Y17" s="36">
        <v>4.3164989199999997E-5</v>
      </c>
      <c r="Z17" s="36">
        <v>2.0786236400000002E-4</v>
      </c>
      <c r="AA17" s="36">
        <v>7.2730000000000005E-6</v>
      </c>
      <c r="AB17" s="36">
        <v>1.1915000000000002E-6</v>
      </c>
      <c r="AC17" s="36">
        <v>3.8900772000000002E-5</v>
      </c>
      <c r="AD17" s="36">
        <v>4.3231005600000003E-5</v>
      </c>
      <c r="AE17" s="36" t="s">
        <v>212</v>
      </c>
      <c r="AF17" s="36">
        <f t="shared" si="4"/>
        <v>6.3936568144549993E-3</v>
      </c>
      <c r="AG17" s="32">
        <f t="shared" si="5"/>
        <v>152.75309352208362</v>
      </c>
      <c r="AH17" s="32">
        <f t="shared" si="0"/>
        <v>101.42621597080002</v>
      </c>
      <c r="AI17" s="32">
        <f t="shared" si="0"/>
        <v>3.1148860133986003</v>
      </c>
      <c r="AJ17" s="32">
        <f t="shared" si="0"/>
        <v>11.502304922475</v>
      </c>
      <c r="AK17" s="32">
        <f t="shared" si="6"/>
        <v>3.7414144796</v>
      </c>
      <c r="AL17" s="32">
        <f t="shared" si="1"/>
        <v>0.1019649955</v>
      </c>
      <c r="AM17" s="32">
        <f t="shared" si="1"/>
        <v>3.1550179374810003</v>
      </c>
      <c r="AN17" s="32">
        <f t="shared" si="7"/>
        <v>3.79955622738E-2</v>
      </c>
      <c r="AO17" s="32">
        <f t="shared" si="8"/>
        <v>0.68326559840000012</v>
      </c>
      <c r="AP17" s="32">
        <f t="shared" si="9"/>
        <v>276.51615900201199</v>
      </c>
    </row>
    <row r="18" spans="2:42" ht="18.75" customHeight="1">
      <c r="B18" s="11">
        <v>35430</v>
      </c>
      <c r="C18" s="31">
        <v>151.55469644426614</v>
      </c>
      <c r="D18" s="31">
        <v>109.80155713160001</v>
      </c>
      <c r="E18" s="31">
        <v>2.9222749318140004</v>
      </c>
      <c r="F18" s="31">
        <v>13.2660986968</v>
      </c>
      <c r="G18" s="31">
        <v>4.5169660728000007</v>
      </c>
      <c r="H18" s="31">
        <v>0.13161701850000002</v>
      </c>
      <c r="I18" s="31">
        <v>3.3221209350000001</v>
      </c>
      <c r="J18" s="31">
        <v>3.673948640976</v>
      </c>
      <c r="K18" s="31">
        <v>0.86660924679999995</v>
      </c>
      <c r="L18" s="31">
        <f t="shared" si="2"/>
        <v>286.38194047758014</v>
      </c>
      <c r="M18" s="33">
        <v>8.8920324800700011E-4</v>
      </c>
      <c r="N18" s="33">
        <v>1.177537E-3</v>
      </c>
      <c r="O18" s="33">
        <v>1.5677108660000001E-4</v>
      </c>
      <c r="P18" s="33">
        <v>6.8981958953055564E-3</v>
      </c>
      <c r="Q18" s="33" t="s">
        <v>211</v>
      </c>
      <c r="R18" s="33">
        <v>9.4050000000000004E-7</v>
      </c>
      <c r="S18" s="33">
        <v>1.1102649600000001E-4</v>
      </c>
      <c r="T18" s="33">
        <v>1.0973129112000002E-3</v>
      </c>
      <c r="U18" s="33" t="s">
        <v>212</v>
      </c>
      <c r="V18" s="33">
        <f t="shared" si="3"/>
        <v>1.0330987137112557E-2</v>
      </c>
      <c r="W18" s="35">
        <v>4.7731451111500001E-3</v>
      </c>
      <c r="X18" s="35">
        <v>1.4130443999999999E-3</v>
      </c>
      <c r="Y18" s="35">
        <v>4.0807367000000001E-5</v>
      </c>
      <c r="Z18" s="35">
        <v>2.3738811840000001E-4</v>
      </c>
      <c r="AA18" s="35">
        <v>8.7195000000000001E-6</v>
      </c>
      <c r="AB18" s="35">
        <v>1.5675E-6</v>
      </c>
      <c r="AC18" s="35">
        <v>4.1634936000000002E-5</v>
      </c>
      <c r="AD18" s="35">
        <v>4.6498779600000002E-5</v>
      </c>
      <c r="AE18" s="35" t="s">
        <v>212</v>
      </c>
      <c r="AF18" s="35">
        <f t="shared" si="4"/>
        <v>6.5628057121499992E-3</v>
      </c>
      <c r="AG18" s="31">
        <f t="shared" si="5"/>
        <v>152.99932376858902</v>
      </c>
      <c r="AH18" s="31">
        <f t="shared" si="0"/>
        <v>110.25208278780001</v>
      </c>
      <c r="AI18" s="31">
        <f t="shared" si="0"/>
        <v>2.9383548043450003</v>
      </c>
      <c r="AJ18" s="31">
        <f t="shared" si="0"/>
        <v>13.50929525346584</v>
      </c>
      <c r="AK18" s="31">
        <f t="shared" si="6"/>
        <v>4.5195644838000009</v>
      </c>
      <c r="AL18" s="31">
        <f t="shared" si="1"/>
        <v>0.132107646</v>
      </c>
      <c r="AM18" s="31">
        <f t="shared" si="1"/>
        <v>3.337303808328</v>
      </c>
      <c r="AN18" s="31">
        <f t="shared" si="7"/>
        <v>4.1289459100800008E-2</v>
      </c>
      <c r="AO18" s="31">
        <f t="shared" si="8"/>
        <v>0.86660924679999995</v>
      </c>
      <c r="AP18" s="31">
        <f t="shared" si="9"/>
        <v>288.59593125822875</v>
      </c>
    </row>
    <row r="19" spans="2:42" ht="18.75" customHeight="1">
      <c r="B19" s="12">
        <v>35795</v>
      </c>
      <c r="C19" s="32">
        <v>148.07071450612065</v>
      </c>
      <c r="D19" s="32">
        <v>103.08016977380001</v>
      </c>
      <c r="E19" s="32">
        <v>2.2612295807428859</v>
      </c>
      <c r="F19" s="32">
        <v>13.955401049600001</v>
      </c>
      <c r="G19" s="32">
        <v>5.0489892981000004</v>
      </c>
      <c r="H19" s="32">
        <v>0.15035589360000001</v>
      </c>
      <c r="I19" s="32">
        <v>3.5989716000000005</v>
      </c>
      <c r="J19" s="32">
        <v>4.290854640400001</v>
      </c>
      <c r="K19" s="32">
        <v>0.87776025479999997</v>
      </c>
      <c r="L19" s="32">
        <f t="shared" si="2"/>
        <v>277.04359195676363</v>
      </c>
      <c r="M19" s="34">
        <v>8.6947247473799993E-4</v>
      </c>
      <c r="N19" s="34">
        <v>1.1042060000000002E-3</v>
      </c>
      <c r="O19" s="34">
        <v>1.2515161633805841E-4</v>
      </c>
      <c r="P19" s="34">
        <v>7.2549550257333326E-3</v>
      </c>
      <c r="Q19" s="34" t="s">
        <v>211</v>
      </c>
      <c r="R19" s="34">
        <v>1.0989E-6</v>
      </c>
      <c r="S19" s="34">
        <v>1.2167680000000001E-4</v>
      </c>
      <c r="T19" s="34">
        <v>2.0612478799999999E-3</v>
      </c>
      <c r="U19" s="34" t="s">
        <v>212</v>
      </c>
      <c r="V19" s="34">
        <f t="shared" si="3"/>
        <v>1.1537808696809392E-2</v>
      </c>
      <c r="W19" s="36">
        <v>4.6622449240999999E-3</v>
      </c>
      <c r="X19" s="36">
        <v>1.3250472000000001E-3</v>
      </c>
      <c r="Y19" s="36">
        <v>3.2857429584514602E-5</v>
      </c>
      <c r="Z19" s="36">
        <v>2.6104356200000001E-4</v>
      </c>
      <c r="AA19" s="36">
        <v>9.7515000000000014E-6</v>
      </c>
      <c r="AB19" s="36">
        <v>1.8315000000000002E-6</v>
      </c>
      <c r="AC19" s="36">
        <v>4.5628799999999999E-5</v>
      </c>
      <c r="AD19" s="36">
        <v>5.5193739999999996E-5</v>
      </c>
      <c r="AE19" s="36" t="s">
        <v>212</v>
      </c>
      <c r="AF19" s="36">
        <f t="shared" si="4"/>
        <v>6.3935986556845148E-3</v>
      </c>
      <c r="AG19" s="32">
        <f t="shared" si="5"/>
        <v>149.48180030537088</v>
      </c>
      <c r="AH19" s="32">
        <f t="shared" si="0"/>
        <v>103.50263898940001</v>
      </c>
      <c r="AI19" s="32">
        <f t="shared" si="0"/>
        <v>2.2741498851675228</v>
      </c>
      <c r="AJ19" s="32">
        <f t="shared" si="0"/>
        <v>14.214565906719333</v>
      </c>
      <c r="AK19" s="32">
        <f t="shared" si="6"/>
        <v>5.0518952451000008</v>
      </c>
      <c r="AL19" s="32">
        <f t="shared" si="1"/>
        <v>0.15092915309999999</v>
      </c>
      <c r="AM19" s="32">
        <f t="shared" si="1"/>
        <v>3.6156109024000003</v>
      </c>
      <c r="AN19" s="32">
        <f t="shared" si="7"/>
        <v>6.7978931520000008E-2</v>
      </c>
      <c r="AO19" s="32">
        <f t="shared" si="8"/>
        <v>0.87776025479999997</v>
      </c>
      <c r="AP19" s="32">
        <f t="shared" si="9"/>
        <v>279.23732957357777</v>
      </c>
    </row>
    <row r="20" spans="2:42" ht="18.75" customHeight="1">
      <c r="B20" s="11">
        <v>36160</v>
      </c>
      <c r="C20" s="31">
        <v>144.7782728534749</v>
      </c>
      <c r="D20" s="31">
        <v>110.7513185275</v>
      </c>
      <c r="E20" s="31">
        <v>2.3298755513304474</v>
      </c>
      <c r="F20" s="31">
        <v>14.8322612724</v>
      </c>
      <c r="G20" s="31">
        <v>5.1873220620000007</v>
      </c>
      <c r="H20" s="31">
        <v>0.13262350319999999</v>
      </c>
      <c r="I20" s="31">
        <v>3.2439048457999999</v>
      </c>
      <c r="J20" s="31">
        <v>4.0063018073999999</v>
      </c>
      <c r="K20" s="31">
        <v>1.0054516604000001</v>
      </c>
      <c r="L20" s="31">
        <f t="shared" si="2"/>
        <v>282.26103027610543</v>
      </c>
      <c r="M20" s="33">
        <v>8.5866904364700002E-4</v>
      </c>
      <c r="N20" s="33">
        <v>1.1855750000000001E-3</v>
      </c>
      <c r="O20" s="33">
        <v>1.2955929332239359E-4</v>
      </c>
      <c r="P20" s="33">
        <v>7.7183876722833333E-3</v>
      </c>
      <c r="Q20" s="33" t="s">
        <v>211</v>
      </c>
      <c r="R20" s="33">
        <v>9.6929999999999998E-7</v>
      </c>
      <c r="S20" s="33">
        <v>9.0127725999999999E-5</v>
      </c>
      <c r="T20" s="33">
        <v>2.2273720459999998E-3</v>
      </c>
      <c r="U20" s="33" t="s">
        <v>212</v>
      </c>
      <c r="V20" s="33">
        <f t="shared" si="3"/>
        <v>1.2210660081252728E-2</v>
      </c>
      <c r="W20" s="35">
        <v>4.5705909091500003E-3</v>
      </c>
      <c r="X20" s="35">
        <v>1.4226900000000001E-3</v>
      </c>
      <c r="Y20" s="35">
        <v>3.3634589830598402E-5</v>
      </c>
      <c r="Z20" s="35">
        <v>2.8983424540000001E-4</v>
      </c>
      <c r="AA20" s="35">
        <v>1.0026E-5</v>
      </c>
      <c r="AB20" s="35">
        <v>1.6155E-6</v>
      </c>
      <c r="AC20" s="35">
        <v>4.1597412000000002E-5</v>
      </c>
      <c r="AD20" s="35">
        <v>5.2137172000000003E-5</v>
      </c>
      <c r="AE20" s="35" t="s">
        <v>212</v>
      </c>
      <c r="AF20" s="35">
        <f t="shared" si="4"/>
        <v>6.4221258283805984E-3</v>
      </c>
      <c r="AG20" s="31">
        <f t="shared" si="5"/>
        <v>146.16177567049277</v>
      </c>
      <c r="AH20" s="31">
        <f t="shared" si="0"/>
        <v>111.20491952250001</v>
      </c>
      <c r="AI20" s="31">
        <f t="shared" si="0"/>
        <v>2.3431376414330258</v>
      </c>
      <c r="AJ20" s="31">
        <f t="shared" si="0"/>
        <v>15.111591569336284</v>
      </c>
      <c r="AK20" s="31">
        <f t="shared" si="6"/>
        <v>5.1903098100000005</v>
      </c>
      <c r="AL20" s="31">
        <f t="shared" si="1"/>
        <v>0.1331291547</v>
      </c>
      <c r="AM20" s="31">
        <f t="shared" si="1"/>
        <v>3.2585540677260001</v>
      </c>
      <c r="AN20" s="31">
        <f t="shared" si="7"/>
        <v>7.1221178405999994E-2</v>
      </c>
      <c r="AO20" s="31">
        <f t="shared" si="8"/>
        <v>1.0054516604000001</v>
      </c>
      <c r="AP20" s="31">
        <f t="shared" si="9"/>
        <v>284.48009027499404</v>
      </c>
    </row>
    <row r="21" spans="2:42" ht="18.75" customHeight="1">
      <c r="B21" s="12">
        <v>36525</v>
      </c>
      <c r="C21" s="32">
        <v>143.57765314246507</v>
      </c>
      <c r="D21" s="32">
        <v>103.86707538680001</v>
      </c>
      <c r="E21" s="32">
        <v>1.9430488779635222</v>
      </c>
      <c r="F21" s="32">
        <v>15.0260058</v>
      </c>
      <c r="G21" s="32">
        <v>5.3259402360000001</v>
      </c>
      <c r="H21" s="32">
        <v>9.2602483199999988E-2</v>
      </c>
      <c r="I21" s="32">
        <v>2.9751637762000001</v>
      </c>
      <c r="J21" s="32">
        <v>4.0690764242000004</v>
      </c>
      <c r="K21" s="32">
        <v>0.96593677400000011</v>
      </c>
      <c r="L21" s="32">
        <f t="shared" si="2"/>
        <v>273.77342647662863</v>
      </c>
      <c r="M21" s="34">
        <v>8.5107326545500004E-4</v>
      </c>
      <c r="N21" s="34">
        <v>1.1118910000000001E-3</v>
      </c>
      <c r="O21" s="34">
        <v>1.076016352027584E-4</v>
      </c>
      <c r="P21" s="34">
        <v>7.8219463027222238E-3</v>
      </c>
      <c r="Q21" s="34" t="s">
        <v>211</v>
      </c>
      <c r="R21" s="34">
        <v>6.7680000000000003E-7</v>
      </c>
      <c r="S21" s="34">
        <v>7.7160071999999997E-5</v>
      </c>
      <c r="T21" s="34">
        <v>3.1437496720000003E-3</v>
      </c>
      <c r="U21" s="34" t="s">
        <v>212</v>
      </c>
      <c r="V21" s="34">
        <f t="shared" si="3"/>
        <v>1.3114098747379982E-2</v>
      </c>
      <c r="W21" s="36">
        <v>4.5397589547500001E-3</v>
      </c>
      <c r="X21" s="36">
        <v>1.3342692E-3</v>
      </c>
      <c r="Y21" s="36">
        <v>2.7759616400689605E-5</v>
      </c>
      <c r="Z21" s="36">
        <v>3.0601227680000006E-4</v>
      </c>
      <c r="AA21" s="36">
        <v>1.0298E-5</v>
      </c>
      <c r="AB21" s="36">
        <v>1.128E-6</v>
      </c>
      <c r="AC21" s="36">
        <v>3.8580035999999998E-5</v>
      </c>
      <c r="AD21" s="36">
        <v>5.3702836000000002E-5</v>
      </c>
      <c r="AE21" s="36" t="s">
        <v>212</v>
      </c>
      <c r="AF21" s="36">
        <f t="shared" si="4"/>
        <v>6.3115089199506898E-3</v>
      </c>
      <c r="AG21" s="32">
        <f t="shared" si="5"/>
        <v>144.95177814261694</v>
      </c>
      <c r="AH21" s="32">
        <f t="shared" si="0"/>
        <v>104.29248488340001</v>
      </c>
      <c r="AI21" s="32">
        <f t="shared" si="0"/>
        <v>1.9540112845309967</v>
      </c>
      <c r="AJ21" s="32">
        <f t="shared" si="0"/>
        <v>15.312746116054456</v>
      </c>
      <c r="AK21" s="32">
        <f t="shared" si="6"/>
        <v>5.3290090399999999</v>
      </c>
      <c r="AL21" s="32">
        <f t="shared" si="1"/>
        <v>9.2955547199999988E-2</v>
      </c>
      <c r="AM21" s="32">
        <f t="shared" si="1"/>
        <v>2.9885896287280005</v>
      </c>
      <c r="AN21" s="32">
        <f t="shared" si="7"/>
        <v>9.459718692800001E-2</v>
      </c>
      <c r="AO21" s="32">
        <f t="shared" si="8"/>
        <v>0.96593677400000011</v>
      </c>
      <c r="AP21" s="32">
        <f t="shared" si="9"/>
        <v>275.98210860345841</v>
      </c>
    </row>
    <row r="22" spans="2:42" ht="18.75" customHeight="1">
      <c r="B22" s="11">
        <v>36891</v>
      </c>
      <c r="C22" s="31">
        <v>153.93920311965027</v>
      </c>
      <c r="D22" s="31">
        <v>105.68755263150001</v>
      </c>
      <c r="E22" s="31">
        <v>2.2668118098371153</v>
      </c>
      <c r="F22" s="31">
        <v>15.02832006</v>
      </c>
      <c r="G22" s="31">
        <v>5.4361118655</v>
      </c>
      <c r="H22" s="31">
        <v>2.5161933599999999E-2</v>
      </c>
      <c r="I22" s="31">
        <v>3.2498971212000001</v>
      </c>
      <c r="J22" s="31">
        <v>4.1424541685999996</v>
      </c>
      <c r="K22" s="31">
        <v>1.1353557776000001</v>
      </c>
      <c r="L22" s="31">
        <f t="shared" si="2"/>
        <v>286.76841431888738</v>
      </c>
      <c r="M22" s="33">
        <v>9.1381406922900013E-4</v>
      </c>
      <c r="N22" s="33">
        <v>1.1307170000000001E-3</v>
      </c>
      <c r="O22" s="33">
        <v>1.2656603178785359E-4</v>
      </c>
      <c r="P22" s="33">
        <v>7.8265496357277781E-3</v>
      </c>
      <c r="Q22" s="33" t="s">
        <v>211</v>
      </c>
      <c r="R22" s="33">
        <v>1.8390000000000003E-7</v>
      </c>
      <c r="S22" s="33">
        <v>6.3925416E-5</v>
      </c>
      <c r="T22" s="33">
        <v>2.2570071759999998E-3</v>
      </c>
      <c r="U22" s="33" t="s">
        <v>212</v>
      </c>
      <c r="V22" s="33">
        <f t="shared" si="3"/>
        <v>1.2318763228744631E-2</v>
      </c>
      <c r="W22" s="35">
        <v>4.8788693290500009E-3</v>
      </c>
      <c r="X22" s="35">
        <v>1.3568604E-3</v>
      </c>
      <c r="Y22" s="35">
        <v>3.2395183946963399E-5</v>
      </c>
      <c r="Z22" s="35">
        <v>3.1849980600000001E-4</v>
      </c>
      <c r="AA22" s="35">
        <v>1.0507500000000001E-5</v>
      </c>
      <c r="AB22" s="35">
        <v>3.065E-7</v>
      </c>
      <c r="AC22" s="35">
        <v>4.2616943999999995E-5</v>
      </c>
      <c r="AD22" s="35">
        <v>5.6245943999999997E-5</v>
      </c>
      <c r="AE22" s="35" t="s">
        <v>212</v>
      </c>
      <c r="AF22" s="35">
        <f t="shared" si="4"/>
        <v>6.696301606996964E-3</v>
      </c>
      <c r="AG22" s="31">
        <f t="shared" si="5"/>
        <v>155.41595153143788</v>
      </c>
      <c r="AH22" s="31">
        <f t="shared" si="0"/>
        <v>106.12016495570001</v>
      </c>
      <c r="AI22" s="31">
        <f t="shared" si="0"/>
        <v>2.2796297254480065</v>
      </c>
      <c r="AJ22" s="31">
        <f t="shared" si="0"/>
        <v>15.318896743081194</v>
      </c>
      <c r="AK22" s="31">
        <f t="shared" si="6"/>
        <v>5.4392431004999997</v>
      </c>
      <c r="AL22" s="31">
        <f t="shared" si="1"/>
        <v>2.5257868099999997E-2</v>
      </c>
      <c r="AM22" s="31">
        <f t="shared" si="1"/>
        <v>3.264195105912</v>
      </c>
      <c r="AN22" s="31">
        <f t="shared" si="7"/>
        <v>7.318647071199999E-2</v>
      </c>
      <c r="AO22" s="31">
        <f t="shared" si="8"/>
        <v>1.1353557776000001</v>
      </c>
      <c r="AP22" s="31">
        <f t="shared" si="9"/>
        <v>289.07188127849111</v>
      </c>
    </row>
    <row r="23" spans="2:42" ht="18.75" customHeight="1">
      <c r="B23" s="12">
        <v>37256</v>
      </c>
      <c r="C23" s="32">
        <v>163.48630195046178</v>
      </c>
      <c r="D23" s="32">
        <v>105.38256052800001</v>
      </c>
      <c r="E23" s="32">
        <v>2.5404692668927167</v>
      </c>
      <c r="F23" s="32">
        <v>14.834203817800001</v>
      </c>
      <c r="G23" s="32">
        <v>8.7116392095000013</v>
      </c>
      <c r="H23" s="32">
        <v>8.1252111599999996E-2</v>
      </c>
      <c r="I23" s="32">
        <v>3.6902825905000003</v>
      </c>
      <c r="J23" s="32">
        <v>4.3743640715000005</v>
      </c>
      <c r="K23" s="32">
        <v>1.0688956916000001</v>
      </c>
      <c r="L23" s="32">
        <f t="shared" si="2"/>
        <v>299.79560516635451</v>
      </c>
      <c r="M23" s="34">
        <v>9.7255302768000013E-4</v>
      </c>
      <c r="N23" s="34">
        <v>1.12392E-3</v>
      </c>
      <c r="O23" s="34">
        <v>1.450020584863784E-4</v>
      </c>
      <c r="P23" s="34">
        <v>7.7250070067333343E-3</v>
      </c>
      <c r="Q23" s="34" t="s">
        <v>211</v>
      </c>
      <c r="R23" s="34">
        <v>2.6460000000000003E-7</v>
      </c>
      <c r="S23" s="34">
        <v>7.2587790000000003E-5</v>
      </c>
      <c r="T23" s="34">
        <v>1.53716767E-3</v>
      </c>
      <c r="U23" s="34" t="s">
        <v>212</v>
      </c>
      <c r="V23" s="34">
        <f t="shared" si="3"/>
        <v>1.1576502152899713E-2</v>
      </c>
      <c r="W23" s="36">
        <v>5.1917338760000004E-3</v>
      </c>
      <c r="X23" s="36">
        <v>1.348704E-3</v>
      </c>
      <c r="Y23" s="36">
        <v>3.6874193771594595E-5</v>
      </c>
      <c r="Z23" s="36">
        <v>3.2609777224999997E-4</v>
      </c>
      <c r="AA23" s="36">
        <v>1.6829500000000002E-5</v>
      </c>
      <c r="AB23" s="36">
        <v>4.4100000000000004E-7</v>
      </c>
      <c r="AC23" s="36">
        <v>4.8391859999999997E-5</v>
      </c>
      <c r="AD23" s="36">
        <v>5.9740120000000002E-5</v>
      </c>
      <c r="AE23" s="36" t="s">
        <v>212</v>
      </c>
      <c r="AF23" s="36">
        <f t="shared" si="4"/>
        <v>7.0288123220215958E-3</v>
      </c>
      <c r="AG23" s="32">
        <f t="shared" si="5"/>
        <v>165.05775247120178</v>
      </c>
      <c r="AH23" s="32">
        <f t="shared" si="0"/>
        <v>105.81257232000002</v>
      </c>
      <c r="AI23" s="32">
        <f t="shared" si="0"/>
        <v>2.5550828280988114</v>
      </c>
      <c r="AJ23" s="32">
        <f t="shared" si="0"/>
        <v>15.124506129098833</v>
      </c>
      <c r="AK23" s="32">
        <f t="shared" si="6"/>
        <v>8.7166544005000013</v>
      </c>
      <c r="AL23" s="32">
        <f t="shared" si="1"/>
        <v>8.1390144599999992E-2</v>
      </c>
      <c r="AM23" s="32">
        <f t="shared" si="1"/>
        <v>3.7065180595300005</v>
      </c>
      <c r="AN23" s="32">
        <f t="shared" si="7"/>
        <v>5.6231747509999999E-2</v>
      </c>
      <c r="AO23" s="32">
        <f t="shared" si="8"/>
        <v>1.0688956916000001</v>
      </c>
      <c r="AP23" s="32">
        <f t="shared" si="9"/>
        <v>302.17960379213952</v>
      </c>
    </row>
    <row r="24" spans="2:42" ht="18.75" customHeight="1">
      <c r="B24" s="11">
        <v>37621</v>
      </c>
      <c r="C24" s="31">
        <v>167.11646327724148</v>
      </c>
      <c r="D24" s="31">
        <v>101.442525613</v>
      </c>
      <c r="E24" s="31">
        <v>2.4347522568077014</v>
      </c>
      <c r="F24" s="31">
        <v>15.483397705600002</v>
      </c>
      <c r="G24" s="31">
        <v>8.4218639506000006</v>
      </c>
      <c r="H24" s="31">
        <v>8.2811905200000008E-2</v>
      </c>
      <c r="I24" s="31">
        <v>3.8819557761000003</v>
      </c>
      <c r="J24" s="31">
        <v>4.6062330989000007</v>
      </c>
      <c r="K24" s="31">
        <v>1.0938345352000001</v>
      </c>
      <c r="L24" s="31">
        <f t="shared" si="2"/>
        <v>299.95760501974928</v>
      </c>
      <c r="M24" s="33">
        <v>9.7552559999999997E-4</v>
      </c>
      <c r="N24" s="33">
        <v>1.081055E-3</v>
      </c>
      <c r="O24" s="33">
        <v>1.33332042008668E-4</v>
      </c>
      <c r="P24" s="33">
        <v>8.0664492999333332E-3</v>
      </c>
      <c r="Q24" s="33" t="s">
        <v>211</v>
      </c>
      <c r="R24" s="33">
        <v>2.7600000000000004E-7</v>
      </c>
      <c r="S24" s="33">
        <v>7.6357998000000011E-5</v>
      </c>
      <c r="T24" s="33">
        <v>1.6126024380000001E-3</v>
      </c>
      <c r="U24" s="33" t="s">
        <v>212</v>
      </c>
      <c r="V24" s="33">
        <f t="shared" si="3"/>
        <v>1.1945598377942002E-2</v>
      </c>
      <c r="W24" s="35">
        <v>5.2846661999999996E-3</v>
      </c>
      <c r="X24" s="35">
        <v>1.297266E-3</v>
      </c>
      <c r="Y24" s="35">
        <v>3.3514691352167007E-5</v>
      </c>
      <c r="Z24" s="35">
        <v>3.5278619874999997E-4</v>
      </c>
      <c r="AA24" s="35">
        <v>1.6283E-5</v>
      </c>
      <c r="AB24" s="35">
        <v>4.6000000000000004E-7</v>
      </c>
      <c r="AC24" s="35">
        <v>5.0905332000000003E-5</v>
      </c>
      <c r="AD24" s="35">
        <v>6.2980472000000008E-5</v>
      </c>
      <c r="AE24" s="35" t="s">
        <v>212</v>
      </c>
      <c r="AF24" s="35">
        <f t="shared" si="4"/>
        <v>7.0988618941021653E-3</v>
      </c>
      <c r="AG24" s="31">
        <f t="shared" si="5"/>
        <v>168.71568194484149</v>
      </c>
      <c r="AH24" s="31">
        <f t="shared" si="0"/>
        <v>101.85613725600001</v>
      </c>
      <c r="AI24" s="31">
        <f t="shared" si="0"/>
        <v>2.4480729358808637</v>
      </c>
      <c r="AJ24" s="31">
        <f t="shared" si="0"/>
        <v>15.790189225325834</v>
      </c>
      <c r="AK24" s="31">
        <f t="shared" si="6"/>
        <v>8.4267162846000012</v>
      </c>
      <c r="AL24" s="31">
        <f t="shared" si="1"/>
        <v>8.295588520000001E-2</v>
      </c>
      <c r="AM24" s="31">
        <f t="shared" si="1"/>
        <v>3.899034514986</v>
      </c>
      <c r="AN24" s="31">
        <f t="shared" si="7"/>
        <v>5.9083241606000009E-2</v>
      </c>
      <c r="AO24" s="31">
        <f t="shared" si="8"/>
        <v>1.0938345352000001</v>
      </c>
      <c r="AP24" s="31">
        <f t="shared" si="9"/>
        <v>302.37170582364024</v>
      </c>
    </row>
    <row r="25" spans="2:42" ht="18.75" customHeight="1">
      <c r="B25" s="12">
        <v>37986</v>
      </c>
      <c r="C25" s="32">
        <v>163.70174995546651</v>
      </c>
      <c r="D25" s="32">
        <v>103.3659716705</v>
      </c>
      <c r="E25" s="32">
        <v>2.6961308578900005</v>
      </c>
      <c r="F25" s="32">
        <v>18.352542289470001</v>
      </c>
      <c r="G25" s="32">
        <v>9.3860604760000008</v>
      </c>
      <c r="H25" s="32">
        <v>0.3613566976</v>
      </c>
      <c r="I25" s="32">
        <v>4.3656190697000001</v>
      </c>
      <c r="J25" s="32">
        <v>9.4339618700500019</v>
      </c>
      <c r="K25" s="32">
        <v>1.1564468168000002</v>
      </c>
      <c r="L25" s="32">
        <f t="shared" si="2"/>
        <v>303.38587783342655</v>
      </c>
      <c r="M25" s="34">
        <v>9.4467353999999994E-4</v>
      </c>
      <c r="N25" s="34">
        <v>1.1013310000000001E-3</v>
      </c>
      <c r="O25" s="34">
        <v>1.52893483E-4</v>
      </c>
      <c r="P25" s="34">
        <v>1.0073215105233334E-2</v>
      </c>
      <c r="Q25" s="34" t="s">
        <v>211</v>
      </c>
      <c r="R25" s="34">
        <v>7.6799999999999999E-7</v>
      </c>
      <c r="S25" s="34">
        <v>8.5871645999999999E-5</v>
      </c>
      <c r="T25" s="34">
        <v>1.0026620581799999E-2</v>
      </c>
      <c r="U25" s="34" t="s">
        <v>212</v>
      </c>
      <c r="V25" s="34">
        <f t="shared" si="3"/>
        <v>2.2385373356033335E-2</v>
      </c>
      <c r="W25" s="36">
        <v>5.1787398999999998E-3</v>
      </c>
      <c r="X25" s="36">
        <v>1.3215971999999999E-3</v>
      </c>
      <c r="Y25" s="36">
        <v>3.8552842400000009E-5</v>
      </c>
      <c r="Z25" s="36">
        <v>4.16875727875E-4</v>
      </c>
      <c r="AA25" s="36">
        <v>1.8140000000000003E-5</v>
      </c>
      <c r="AB25" s="36">
        <v>1.28E-6</v>
      </c>
      <c r="AC25" s="36">
        <v>5.7247763999999999E-5</v>
      </c>
      <c r="AD25" s="36">
        <v>1.6303345600000003E-4</v>
      </c>
      <c r="AE25" s="36" t="s">
        <v>212</v>
      </c>
      <c r="AF25" s="36">
        <f t="shared" si="4"/>
        <v>7.1954668902749997E-3</v>
      </c>
      <c r="AG25" s="32">
        <f t="shared" si="5"/>
        <v>165.2686312841665</v>
      </c>
      <c r="AH25" s="32">
        <f t="shared" si="0"/>
        <v>103.7873409111</v>
      </c>
      <c r="AI25" s="32">
        <f t="shared" si="0"/>
        <v>2.7114419420002003</v>
      </c>
      <c r="AJ25" s="32">
        <f t="shared" si="0"/>
        <v>18.728601634007585</v>
      </c>
      <c r="AK25" s="32">
        <f t="shared" si="6"/>
        <v>9.3914661960000014</v>
      </c>
      <c r="AL25" s="32">
        <f t="shared" si="1"/>
        <v>0.36175733760000001</v>
      </c>
      <c r="AM25" s="32">
        <f t="shared" si="1"/>
        <v>4.3848256945220001</v>
      </c>
      <c r="AN25" s="32">
        <f t="shared" si="7"/>
        <v>0.29924948443299998</v>
      </c>
      <c r="AO25" s="32">
        <f t="shared" si="8"/>
        <v>1.1564468168000002</v>
      </c>
      <c r="AP25" s="32">
        <f t="shared" si="9"/>
        <v>306.08976130062933</v>
      </c>
    </row>
    <row r="26" spans="2:42" ht="18.75" customHeight="1">
      <c r="B26" s="11">
        <v>38352</v>
      </c>
      <c r="C26" s="31">
        <v>161.80868166197814</v>
      </c>
      <c r="D26" s="31">
        <v>99.11337425100001</v>
      </c>
      <c r="E26" s="31">
        <v>3.1939334876000003</v>
      </c>
      <c r="F26" s="31">
        <v>18.150606775920998</v>
      </c>
      <c r="G26" s="31">
        <v>9.2478352270000013</v>
      </c>
      <c r="H26" s="31">
        <v>0.30773132040000006</v>
      </c>
      <c r="I26" s="31">
        <v>4.3054768829999999</v>
      </c>
      <c r="J26" s="31">
        <v>10.321541377620003</v>
      </c>
      <c r="K26" s="31">
        <v>1.1616812592000001</v>
      </c>
      <c r="L26" s="31">
        <f t="shared" si="2"/>
        <v>297.28932086609922</v>
      </c>
      <c r="M26" s="33">
        <v>9.2853380999369998E-4</v>
      </c>
      <c r="N26" s="33">
        <v>1.055706E-3</v>
      </c>
      <c r="O26" s="33">
        <v>1.7086464199999999E-4</v>
      </c>
      <c r="P26" s="33">
        <v>1.0546219663000001E-2</v>
      </c>
      <c r="Q26" s="33" t="s">
        <v>211</v>
      </c>
      <c r="R26" s="33">
        <v>6.7950000000000002E-7</v>
      </c>
      <c r="S26" s="33">
        <v>8.4016050000000007E-5</v>
      </c>
      <c r="T26" s="33">
        <v>9.8051587925199989E-3</v>
      </c>
      <c r="U26" s="33" t="s">
        <v>212</v>
      </c>
      <c r="V26" s="33">
        <f t="shared" si="3"/>
        <v>2.25911784575137E-2</v>
      </c>
      <c r="W26" s="35">
        <v>5.114213999965E-3</v>
      </c>
      <c r="X26" s="35">
        <v>1.2668472E-3</v>
      </c>
      <c r="Y26" s="35">
        <v>4.2764202800000005E-5</v>
      </c>
      <c r="Z26" s="35">
        <v>4.11556851E-4</v>
      </c>
      <c r="AA26" s="35">
        <v>1.7876500000000001E-5</v>
      </c>
      <c r="AB26" s="35">
        <v>1.1325E-6</v>
      </c>
      <c r="AC26" s="35">
        <v>6.7339850523811008E-5</v>
      </c>
      <c r="AD26" s="35">
        <v>1.9293117644783608E-4</v>
      </c>
      <c r="AE26" s="35" t="s">
        <v>212</v>
      </c>
      <c r="AF26" s="35">
        <f t="shared" si="4"/>
        <v>7.1146622807366456E-3</v>
      </c>
      <c r="AG26" s="31">
        <f t="shared" si="5"/>
        <v>163.35593077921754</v>
      </c>
      <c r="AH26" s="31">
        <f t="shared" si="0"/>
        <v>99.517287366600016</v>
      </c>
      <c r="AI26" s="31">
        <f t="shared" si="0"/>
        <v>3.2109488360844005</v>
      </c>
      <c r="AJ26" s="31">
        <f t="shared" si="0"/>
        <v>18.536906209093999</v>
      </c>
      <c r="AK26" s="31">
        <f t="shared" si="6"/>
        <v>9.253162424000001</v>
      </c>
      <c r="AL26" s="31">
        <f t="shared" si="1"/>
        <v>0.3080857929000001</v>
      </c>
      <c r="AM26" s="31">
        <f t="shared" si="1"/>
        <v>4.3276445597060951</v>
      </c>
      <c r="AN26" s="31">
        <f t="shared" si="7"/>
        <v>0.30262246039445512</v>
      </c>
      <c r="AO26" s="31">
        <f t="shared" si="8"/>
        <v>1.1616812592000001</v>
      </c>
      <c r="AP26" s="31">
        <f t="shared" si="9"/>
        <v>299.97426968719645</v>
      </c>
    </row>
    <row r="27" spans="2:42" ht="18.75" customHeight="1">
      <c r="B27" s="12">
        <v>38717</v>
      </c>
      <c r="C27" s="32">
        <v>158.86052931430004</v>
      </c>
      <c r="D27" s="32">
        <v>98.00578076330001</v>
      </c>
      <c r="E27" s="32">
        <v>3.8070287230299997</v>
      </c>
      <c r="F27" s="32">
        <v>21.262766889400002</v>
      </c>
      <c r="G27" s="32">
        <v>6.6990708504000009</v>
      </c>
      <c r="H27" s="32">
        <v>0.32898654389999998</v>
      </c>
      <c r="I27" s="32">
        <v>4.8310859680000009</v>
      </c>
      <c r="J27" s="32">
        <v>12.8293505183</v>
      </c>
      <c r="K27" s="32">
        <v>1.1415955100000001</v>
      </c>
      <c r="L27" s="32">
        <f t="shared" si="2"/>
        <v>294.93684456233001</v>
      </c>
      <c r="M27" s="34">
        <v>9.091816200063E-4</v>
      </c>
      <c r="N27" s="34">
        <v>1.0440130000000001E-3</v>
      </c>
      <c r="O27" s="34">
        <v>2.0398455600000002E-4</v>
      </c>
      <c r="P27" s="34">
        <v>1.1141562938775001E-2</v>
      </c>
      <c r="Q27" s="34" t="s">
        <v>211</v>
      </c>
      <c r="R27" s="34">
        <v>7.497000000000001E-7</v>
      </c>
      <c r="S27" s="34">
        <v>9.3481806666666673E-5</v>
      </c>
      <c r="T27" s="34">
        <v>1.1675265745883335E-2</v>
      </c>
      <c r="U27" s="34" t="s">
        <v>212</v>
      </c>
      <c r="V27" s="34">
        <f t="shared" si="3"/>
        <v>2.5068239367331303E-2</v>
      </c>
      <c r="W27" s="36">
        <v>5.0048845000349998E-3</v>
      </c>
      <c r="X27" s="36">
        <v>1.2528156E-3</v>
      </c>
      <c r="Y27" s="36">
        <v>5.1008832000000006E-5</v>
      </c>
      <c r="Z27" s="36">
        <v>4.8286229900000002E-4</v>
      </c>
      <c r="AA27" s="36">
        <v>1.3243500000000001E-5</v>
      </c>
      <c r="AB27" s="36">
        <v>1.2495000000000001E-6</v>
      </c>
      <c r="AC27" s="36">
        <v>7.8772096430370671E-5</v>
      </c>
      <c r="AD27" s="36">
        <v>2.5399964628492936E-4</v>
      </c>
      <c r="AE27" s="36" t="s">
        <v>212</v>
      </c>
      <c r="AF27" s="36">
        <f t="shared" si="4"/>
        <v>7.1388359737503005E-3</v>
      </c>
      <c r="AG27" s="32">
        <f t="shared" si="5"/>
        <v>160.37471443581063</v>
      </c>
      <c r="AH27" s="32">
        <f t="shared" si="0"/>
        <v>98.405220137100017</v>
      </c>
      <c r="AI27" s="32">
        <f t="shared" si="0"/>
        <v>3.8273289688659999</v>
      </c>
      <c r="AJ27" s="32">
        <f t="shared" si="0"/>
        <v>21.685198927971378</v>
      </c>
      <c r="AK27" s="32">
        <f t="shared" si="6"/>
        <v>6.7030174134000013</v>
      </c>
      <c r="AL27" s="32">
        <f t="shared" si="1"/>
        <v>0.32937763739999998</v>
      </c>
      <c r="AM27" s="32">
        <f t="shared" si="1"/>
        <v>4.8568970979029178</v>
      </c>
      <c r="AN27" s="32">
        <f t="shared" si="7"/>
        <v>0.36757353823999228</v>
      </c>
      <c r="AO27" s="32">
        <f t="shared" si="8"/>
        <v>1.1415955100000001</v>
      </c>
      <c r="AP27" s="32">
        <f t="shared" si="9"/>
        <v>297.69092366669094</v>
      </c>
    </row>
    <row r="28" spans="2:42" ht="18.75" customHeight="1">
      <c r="B28" s="11">
        <v>39082</v>
      </c>
      <c r="C28" s="31">
        <v>156.39909710112471</v>
      </c>
      <c r="D28" s="31">
        <v>103.9192462</v>
      </c>
      <c r="E28" s="31">
        <v>2.9924515953999999</v>
      </c>
      <c r="F28" s="31">
        <v>22.143994292199999</v>
      </c>
      <c r="G28" s="31">
        <v>7.0592937939000002</v>
      </c>
      <c r="H28" s="31">
        <v>0.31095387000000002</v>
      </c>
      <c r="I28" s="31">
        <v>5.5281839500000007</v>
      </c>
      <c r="J28" s="31">
        <v>16.397392568610002</v>
      </c>
      <c r="K28" s="31">
        <v>1.0763797308</v>
      </c>
      <c r="L28" s="31">
        <f t="shared" si="2"/>
        <v>299.42960053342472</v>
      </c>
      <c r="M28" s="33">
        <v>8.9437998000000004E-4</v>
      </c>
      <c r="N28" s="33">
        <v>1.1062300000000001E-3</v>
      </c>
      <c r="O28" s="33">
        <v>1.6541869899999999E-4</v>
      </c>
      <c r="P28" s="33">
        <v>1.2195742353083334E-2</v>
      </c>
      <c r="Q28" s="33" t="s">
        <v>211</v>
      </c>
      <c r="R28" s="33">
        <v>6.3E-7</v>
      </c>
      <c r="S28" s="33">
        <v>1.0699134333333335E-4</v>
      </c>
      <c r="T28" s="33">
        <v>1.5433327437793333E-2</v>
      </c>
      <c r="U28" s="33" t="s">
        <v>212</v>
      </c>
      <c r="V28" s="33">
        <f t="shared" si="3"/>
        <v>2.9902719813210001E-2</v>
      </c>
      <c r="W28" s="35">
        <v>4.9227996000000005E-3</v>
      </c>
      <c r="X28" s="35">
        <v>1.3274760000000002E-3</v>
      </c>
      <c r="Y28" s="35">
        <v>4.1347273999999999E-5</v>
      </c>
      <c r="Z28" s="35">
        <v>5.2761392000000003E-4</v>
      </c>
      <c r="AA28" s="35">
        <v>1.3756500000000001E-5</v>
      </c>
      <c r="AB28" s="35">
        <v>1.0500000000000001E-6</v>
      </c>
      <c r="AC28" s="35">
        <v>9.0758838584186345E-5</v>
      </c>
      <c r="AD28" s="35">
        <v>3.2913957833674904E-4</v>
      </c>
      <c r="AE28" s="35" t="s">
        <v>212</v>
      </c>
      <c r="AF28" s="35">
        <f t="shared" si="4"/>
        <v>7.2539417109209366E-3</v>
      </c>
      <c r="AG28" s="31">
        <f t="shared" si="5"/>
        <v>157.88845088142472</v>
      </c>
      <c r="AH28" s="31">
        <f t="shared" si="0"/>
        <v>104.342489798</v>
      </c>
      <c r="AI28" s="31">
        <f t="shared" si="0"/>
        <v>3.0089085505269999</v>
      </c>
      <c r="AJ28" s="31">
        <f t="shared" si="0"/>
        <v>22.606116799187081</v>
      </c>
      <c r="AK28" s="31">
        <f t="shared" si="6"/>
        <v>7.0633932309</v>
      </c>
      <c r="AL28" s="31">
        <f t="shared" si="1"/>
        <v>0.31128252000000001</v>
      </c>
      <c r="AM28" s="31">
        <f t="shared" si="1"/>
        <v>5.5579048674814215</v>
      </c>
      <c r="AN28" s="31">
        <f t="shared" si="7"/>
        <v>0.48391678028918456</v>
      </c>
      <c r="AO28" s="31">
        <f t="shared" si="8"/>
        <v>1.0763797308</v>
      </c>
      <c r="AP28" s="31">
        <f t="shared" si="9"/>
        <v>302.33884315860939</v>
      </c>
    </row>
    <row r="29" spans="2:42" ht="18.75" customHeight="1">
      <c r="B29" s="12">
        <v>39447</v>
      </c>
      <c r="C29" s="32">
        <v>161.02962607519086</v>
      </c>
      <c r="D29" s="32">
        <v>107.04057647050001</v>
      </c>
      <c r="E29" s="32">
        <v>2.1725343121999998</v>
      </c>
      <c r="F29" s="32">
        <v>22.447821992727999</v>
      </c>
      <c r="G29" s="32">
        <v>6.3521176706000002</v>
      </c>
      <c r="H29" s="32">
        <v>0.41718739220000001</v>
      </c>
      <c r="I29" s="32">
        <v>5.9517102309999999</v>
      </c>
      <c r="J29" s="32">
        <v>20.541622994800001</v>
      </c>
      <c r="K29" s="32">
        <v>1.0165215676000001</v>
      </c>
      <c r="L29" s="32">
        <f t="shared" si="2"/>
        <v>306.42809571201894</v>
      </c>
      <c r="M29" s="34">
        <v>9.1994412000000008E-4</v>
      </c>
      <c r="N29" s="34">
        <v>1.1412625000000003E-3</v>
      </c>
      <c r="O29" s="34">
        <v>1.2689075600000001E-4</v>
      </c>
      <c r="P29" s="34">
        <v>1.2381785512950001E-2</v>
      </c>
      <c r="Q29" s="34" t="s">
        <v>211</v>
      </c>
      <c r="R29" s="34">
        <v>2.2104E-6</v>
      </c>
      <c r="S29" s="34">
        <v>1.1511771000000001E-4</v>
      </c>
      <c r="T29" s="34">
        <v>2.7326947974599999E-2</v>
      </c>
      <c r="U29" s="34" t="s">
        <v>212</v>
      </c>
      <c r="V29" s="34">
        <f t="shared" si="3"/>
        <v>4.201415897355E-2</v>
      </c>
      <c r="W29" s="36">
        <v>5.0662292000000003E-3</v>
      </c>
      <c r="X29" s="36">
        <v>1.3695875000000002E-3</v>
      </c>
      <c r="Y29" s="36">
        <v>3.1822604000000007E-5</v>
      </c>
      <c r="Z29" s="36">
        <v>5.2441660499999996E-4</v>
      </c>
      <c r="AA29" s="36">
        <v>1.2737E-5</v>
      </c>
      <c r="AB29" s="36">
        <v>3.6840000000000002E-6</v>
      </c>
      <c r="AC29" s="36">
        <v>9.7599300444101996E-5</v>
      </c>
      <c r="AD29" s="36">
        <v>3.9804766447365406E-4</v>
      </c>
      <c r="AE29" s="36" t="s">
        <v>212</v>
      </c>
      <c r="AF29" s="36">
        <f t="shared" si="4"/>
        <v>7.5041238739177573E-3</v>
      </c>
      <c r="AG29" s="32">
        <f t="shared" si="5"/>
        <v>162.56236097979084</v>
      </c>
      <c r="AH29" s="32">
        <f t="shared" si="0"/>
        <v>107.47724510800002</v>
      </c>
      <c r="AI29" s="32">
        <f t="shared" si="0"/>
        <v>2.1851897170919998</v>
      </c>
      <c r="AJ29" s="32">
        <f t="shared" si="0"/>
        <v>22.913642778841748</v>
      </c>
      <c r="AK29" s="32">
        <f t="shared" si="6"/>
        <v>6.3559132965999998</v>
      </c>
      <c r="AL29" s="32">
        <f t="shared" si="1"/>
        <v>0.41834048420000003</v>
      </c>
      <c r="AM29" s="32">
        <f t="shared" si="1"/>
        <v>5.9836727652823418</v>
      </c>
      <c r="AN29" s="32">
        <f t="shared" si="7"/>
        <v>0.80179190337814887</v>
      </c>
      <c r="AO29" s="32">
        <f t="shared" si="8"/>
        <v>1.0165215676000001</v>
      </c>
      <c r="AP29" s="32">
        <f t="shared" si="9"/>
        <v>309.71467860078508</v>
      </c>
    </row>
    <row r="30" spans="2:42" ht="18.75" customHeight="1">
      <c r="B30" s="11">
        <v>39813</v>
      </c>
      <c r="C30" s="31">
        <v>154.922504694559</v>
      </c>
      <c r="D30" s="31">
        <v>94.062171703499999</v>
      </c>
      <c r="E30" s="31">
        <v>2.3007280431947001</v>
      </c>
      <c r="F30" s="31">
        <v>26.221612974899998</v>
      </c>
      <c r="G30" s="31">
        <v>5.8241530943999997</v>
      </c>
      <c r="H30" s="31">
        <v>0.22937444030000001</v>
      </c>
      <c r="I30" s="31">
        <v>5.8198302289999999</v>
      </c>
      <c r="J30" s="31">
        <v>23.302192850620003</v>
      </c>
      <c r="K30" s="31">
        <v>0.98493219439999991</v>
      </c>
      <c r="L30" s="31">
        <f t="shared" si="2"/>
        <v>290.36530737425369</v>
      </c>
      <c r="M30" s="33">
        <v>8.8450929000000005E-4</v>
      </c>
      <c r="N30" s="33">
        <v>9.9729500000000004E-4</v>
      </c>
      <c r="O30" s="33">
        <v>1.3158572500000001E-4</v>
      </c>
      <c r="P30" s="33">
        <v>1.2962345139483335E-2</v>
      </c>
      <c r="Q30" s="33" t="s">
        <v>211</v>
      </c>
      <c r="R30" s="33">
        <v>1.5573000000000001E-6</v>
      </c>
      <c r="S30" s="33">
        <v>1.1726056000000001E-4</v>
      </c>
      <c r="T30" s="33">
        <v>3.4802122131029997E-2</v>
      </c>
      <c r="U30" s="33" t="s">
        <v>212</v>
      </c>
      <c r="V30" s="33">
        <f t="shared" si="3"/>
        <v>4.9896675145513332E-2</v>
      </c>
      <c r="W30" s="35">
        <v>4.8624833000000004E-3</v>
      </c>
      <c r="X30" s="35">
        <v>1.1967540000000002E-3</v>
      </c>
      <c r="Y30" s="35">
        <v>3.2827618E-5</v>
      </c>
      <c r="Z30" s="35">
        <v>6.3687728750000004E-4</v>
      </c>
      <c r="AA30" s="35">
        <v>1.1309000000000001E-5</v>
      </c>
      <c r="AB30" s="35">
        <v>2.5955E-6</v>
      </c>
      <c r="AC30" s="35">
        <v>9.1138590969604003E-5</v>
      </c>
      <c r="AD30" s="35">
        <v>4.4978693030514507E-4</v>
      </c>
      <c r="AE30" s="35" t="s">
        <v>212</v>
      </c>
      <c r="AF30" s="35">
        <f t="shared" si="4"/>
        <v>7.28377222677475E-3</v>
      </c>
      <c r="AG30" s="31">
        <f t="shared" si="5"/>
        <v>156.39363745020901</v>
      </c>
      <c r="AH30" s="31">
        <f t="shared" si="0"/>
        <v>94.44373677050001</v>
      </c>
      <c r="AI30" s="31">
        <f t="shared" si="0"/>
        <v>2.3138003164837002</v>
      </c>
      <c r="AJ30" s="31">
        <f t="shared" si="0"/>
        <v>26.73546103506208</v>
      </c>
      <c r="AK30" s="31">
        <f t="shared" si="6"/>
        <v>5.8275231763999997</v>
      </c>
      <c r="AL30" s="31">
        <f t="shared" si="1"/>
        <v>0.23018683180000002</v>
      </c>
      <c r="AM30" s="31">
        <f t="shared" si="1"/>
        <v>5.8499210431089423</v>
      </c>
      <c r="AN30" s="31">
        <f t="shared" si="7"/>
        <v>1.0040895585066831</v>
      </c>
      <c r="AO30" s="31">
        <f t="shared" si="8"/>
        <v>0.98493219439999991</v>
      </c>
      <c r="AP30" s="31">
        <f t="shared" si="9"/>
        <v>293.78328837647047</v>
      </c>
    </row>
    <row r="31" spans="2:42" ht="18.75" customHeight="1">
      <c r="B31" s="12">
        <v>40178</v>
      </c>
      <c r="C31" s="32">
        <v>150.21979809235762</v>
      </c>
      <c r="D31" s="32">
        <v>82.161665540358001</v>
      </c>
      <c r="E31" s="32">
        <v>2.81868837230471</v>
      </c>
      <c r="F31" s="32">
        <v>22.968204601380201</v>
      </c>
      <c r="G31" s="32">
        <v>3.3993965926719003</v>
      </c>
      <c r="H31" s="32">
        <v>0.17721530179999997</v>
      </c>
      <c r="I31" s="32">
        <v>6.4433565080000008</v>
      </c>
      <c r="J31" s="32">
        <v>25.125711134969997</v>
      </c>
      <c r="K31" s="32">
        <v>0.9953824804000001</v>
      </c>
      <c r="L31" s="32">
        <f t="shared" si="2"/>
        <v>269.18370748927248</v>
      </c>
      <c r="M31" s="34">
        <v>8.5485665230200004E-4</v>
      </c>
      <c r="N31" s="34">
        <v>8.7293659800000004E-4</v>
      </c>
      <c r="O31" s="34">
        <v>1.5717061599999999E-4</v>
      </c>
      <c r="P31" s="34">
        <v>1.1385796269916666E-2</v>
      </c>
      <c r="Q31" s="34" t="s">
        <v>211</v>
      </c>
      <c r="R31" s="34">
        <v>1.1485860000000001E-6</v>
      </c>
      <c r="S31" s="34">
        <v>1.2952503333333334E-4</v>
      </c>
      <c r="T31" s="34">
        <v>3.8980458098153342E-2</v>
      </c>
      <c r="U31" s="34" t="s">
        <v>212</v>
      </c>
      <c r="V31" s="34">
        <f t="shared" si="3"/>
        <v>5.2381891853705342E-2</v>
      </c>
      <c r="W31" s="36">
        <v>4.7162588539000011E-3</v>
      </c>
      <c r="X31" s="36">
        <v>1.0475239176E-3</v>
      </c>
      <c r="Y31" s="36">
        <v>3.9129176000000006E-5</v>
      </c>
      <c r="Z31" s="36">
        <v>5.3893365460000009E-4</v>
      </c>
      <c r="AA31" s="36">
        <v>6.3914555000000005E-6</v>
      </c>
      <c r="AB31" s="36">
        <v>1.9143099999999999E-6</v>
      </c>
      <c r="AC31" s="36">
        <v>1.1756352451291732E-4</v>
      </c>
      <c r="AD31" s="36">
        <v>4.8515695876285875E-4</v>
      </c>
      <c r="AE31" s="36" t="s">
        <v>212</v>
      </c>
      <c r="AF31" s="36">
        <f t="shared" si="4"/>
        <v>6.952871850875778E-3</v>
      </c>
      <c r="AG31" s="32">
        <f t="shared" si="5"/>
        <v>151.64661464712736</v>
      </c>
      <c r="AH31" s="32">
        <f t="shared" si="0"/>
        <v>82.495651082752801</v>
      </c>
      <c r="AI31" s="32">
        <f t="shared" si="0"/>
        <v>2.83427813215271</v>
      </c>
      <c r="AJ31" s="32">
        <f t="shared" si="0"/>
        <v>23.413451737198919</v>
      </c>
      <c r="AK31" s="32">
        <f t="shared" si="6"/>
        <v>3.4013012464109003</v>
      </c>
      <c r="AL31" s="32">
        <f t="shared" si="1"/>
        <v>0.17781448082999998</v>
      </c>
      <c r="AM31" s="32">
        <f t="shared" si="1"/>
        <v>6.4816285641381839</v>
      </c>
      <c r="AN31" s="32">
        <f t="shared" si="7"/>
        <v>1.1190882261651653</v>
      </c>
      <c r="AO31" s="32">
        <f t="shared" si="8"/>
        <v>0.9953824804000001</v>
      </c>
      <c r="AP31" s="32">
        <f t="shared" si="9"/>
        <v>272.56521059717608</v>
      </c>
    </row>
    <row r="32" spans="2:42" ht="18.75" customHeight="1">
      <c r="B32" s="11">
        <v>40543</v>
      </c>
      <c r="C32" s="31">
        <v>146.94490494415993</v>
      </c>
      <c r="D32" s="31">
        <v>88.092937486400004</v>
      </c>
      <c r="E32" s="31">
        <v>2.2964996898089001</v>
      </c>
      <c r="F32" s="31">
        <v>24.622741349728003</v>
      </c>
      <c r="G32" s="31">
        <v>6.2457585366000004</v>
      </c>
      <c r="H32" s="31">
        <v>0.21750264210000003</v>
      </c>
      <c r="I32" s="31">
        <v>6.6275141530000008</v>
      </c>
      <c r="J32" s="31">
        <v>26.655638416669998</v>
      </c>
      <c r="K32" s="31">
        <v>1.0029757584000001</v>
      </c>
      <c r="L32" s="31">
        <f t="shared" si="2"/>
        <v>276.05083456019685</v>
      </c>
      <c r="M32" s="33">
        <v>8.3953662599999999E-4</v>
      </c>
      <c r="N32" s="33">
        <v>9.3683600000000003E-4</v>
      </c>
      <c r="O32" s="33">
        <v>1.3632703200000001E-4</v>
      </c>
      <c r="P32" s="33">
        <v>1.2434485814700002E-2</v>
      </c>
      <c r="Q32" s="33" t="s">
        <v>211</v>
      </c>
      <c r="R32" s="33">
        <v>1.4463E-6</v>
      </c>
      <c r="S32" s="33">
        <v>1.3273979000000003E-4</v>
      </c>
      <c r="T32" s="33">
        <v>4.3536868496659997E-2</v>
      </c>
      <c r="U32" s="33" t="s">
        <v>212</v>
      </c>
      <c r="V32" s="33">
        <f t="shared" si="3"/>
        <v>5.8018240059360002E-2</v>
      </c>
      <c r="W32" s="35">
        <v>4.6390019340000008E-3</v>
      </c>
      <c r="X32" s="35">
        <v>1.1242032000000001E-3</v>
      </c>
      <c r="Y32" s="35">
        <v>3.4064528000000009E-5</v>
      </c>
      <c r="Z32" s="35">
        <v>5.8824795750000004E-4</v>
      </c>
      <c r="AA32" s="35">
        <v>1.2023E-5</v>
      </c>
      <c r="AB32" s="35">
        <v>2.4105E-6</v>
      </c>
      <c r="AC32" s="35">
        <v>1.2371400292081902E-4</v>
      </c>
      <c r="AD32" s="35">
        <v>5.1829988641583608E-4</v>
      </c>
      <c r="AE32" s="35" t="s">
        <v>212</v>
      </c>
      <c r="AF32" s="35">
        <f t="shared" si="4"/>
        <v>7.041965008836657E-3</v>
      </c>
      <c r="AG32" s="31">
        <f t="shared" si="5"/>
        <v>148.34831593614194</v>
      </c>
      <c r="AH32" s="31">
        <f t="shared" si="0"/>
        <v>88.451370940000004</v>
      </c>
      <c r="AI32" s="31">
        <f t="shared" si="0"/>
        <v>2.3100590949529001</v>
      </c>
      <c r="AJ32" s="31">
        <f t="shared" si="0"/>
        <v>25.108901386430503</v>
      </c>
      <c r="AK32" s="31">
        <f t="shared" si="6"/>
        <v>6.2493413906000006</v>
      </c>
      <c r="AL32" s="31">
        <f t="shared" si="1"/>
        <v>0.21825712860000002</v>
      </c>
      <c r="AM32" s="31">
        <f t="shared" si="1"/>
        <v>6.667699420620405</v>
      </c>
      <c r="AN32" s="31">
        <f t="shared" si="7"/>
        <v>1.2428750785684191</v>
      </c>
      <c r="AO32" s="31">
        <f t="shared" si="8"/>
        <v>1.0029757584000001</v>
      </c>
      <c r="AP32" s="31">
        <f t="shared" si="9"/>
        <v>279.5997961343142</v>
      </c>
    </row>
    <row r="33" spans="2:42" ht="18.75" customHeight="1">
      <c r="B33" s="12">
        <v>40908</v>
      </c>
      <c r="C33" s="32">
        <v>152.14860208698914</v>
      </c>
      <c r="D33" s="32">
        <v>85.285679725400001</v>
      </c>
      <c r="E33" s="32">
        <v>1.4444151470154001</v>
      </c>
      <c r="F33" s="32">
        <v>22.712488413999999</v>
      </c>
      <c r="G33" s="32">
        <v>6.2100338608000003</v>
      </c>
      <c r="H33" s="32">
        <v>0.19189266700000002</v>
      </c>
      <c r="I33" s="32">
        <v>6.8494993580000001</v>
      </c>
      <c r="J33" s="32">
        <v>28.67080636635</v>
      </c>
      <c r="K33" s="32">
        <v>1.0282984712000001</v>
      </c>
      <c r="L33" s="32">
        <f t="shared" si="2"/>
        <v>275.87090973040455</v>
      </c>
      <c r="M33" s="34">
        <v>8.7066665999370018E-4</v>
      </c>
      <c r="N33" s="34">
        <v>9.0510200000000008E-4</v>
      </c>
      <c r="O33" s="34">
        <v>9.1495484999999991E-5</v>
      </c>
      <c r="P33" s="34">
        <v>1.2022713769500003E-2</v>
      </c>
      <c r="Q33" s="34" t="s">
        <v>211</v>
      </c>
      <c r="R33" s="34">
        <v>1.2612000000000001E-6</v>
      </c>
      <c r="S33" s="34">
        <v>1.4210060000000003E-4</v>
      </c>
      <c r="T33" s="34">
        <v>5.1490400710639997E-2</v>
      </c>
      <c r="U33" s="34" t="s">
        <v>212</v>
      </c>
      <c r="V33" s="34">
        <f t="shared" si="3"/>
        <v>6.5523740425133703E-2</v>
      </c>
      <c r="W33" s="36">
        <v>4.8037884999649998E-3</v>
      </c>
      <c r="X33" s="36">
        <v>1.0861224E-3</v>
      </c>
      <c r="Y33" s="36">
        <v>2.3015590000000003E-5</v>
      </c>
      <c r="Z33" s="36">
        <v>5.5430746149999987E-4</v>
      </c>
      <c r="AA33" s="36">
        <v>1.1732E-5</v>
      </c>
      <c r="AB33" s="36">
        <v>2.1019999999999999E-6</v>
      </c>
      <c r="AC33" s="36">
        <v>1.3412886309712002E-4</v>
      </c>
      <c r="AD33" s="36">
        <v>5.5686584482143105E-4</v>
      </c>
      <c r="AE33" s="36" t="s">
        <v>212</v>
      </c>
      <c r="AF33" s="36">
        <f t="shared" si="4"/>
        <v>7.1720626593835511E-3</v>
      </c>
      <c r="AG33" s="32">
        <f t="shared" si="5"/>
        <v>153.60189772647857</v>
      </c>
      <c r="AH33" s="32">
        <f t="shared" si="0"/>
        <v>85.631971750600002</v>
      </c>
      <c r="AI33" s="32">
        <f t="shared" si="0"/>
        <v>1.4535611799604</v>
      </c>
      <c r="AJ33" s="32">
        <f t="shared" si="0"/>
        <v>23.178239881764497</v>
      </c>
      <c r="AK33" s="32">
        <f t="shared" si="6"/>
        <v>6.2135299968000002</v>
      </c>
      <c r="AL33" s="32">
        <f t="shared" si="1"/>
        <v>0.19255059300000002</v>
      </c>
      <c r="AM33" s="32">
        <f t="shared" si="1"/>
        <v>6.8930222742029414</v>
      </c>
      <c r="AN33" s="32">
        <f t="shared" si="7"/>
        <v>1.4532060395227864</v>
      </c>
      <c r="AO33" s="32">
        <f t="shared" si="8"/>
        <v>1.0282984712000001</v>
      </c>
      <c r="AP33" s="32">
        <f t="shared" si="9"/>
        <v>279.64627791352922</v>
      </c>
    </row>
    <row r="34" spans="2:42" ht="18.75" customHeight="1">
      <c r="B34" s="11">
        <v>41274</v>
      </c>
      <c r="C34" s="31">
        <v>161.36672837377705</v>
      </c>
      <c r="D34" s="31">
        <v>93.568560352800006</v>
      </c>
      <c r="E34" s="31">
        <v>2.13693239115221</v>
      </c>
      <c r="F34" s="31">
        <v>20.354820392200001</v>
      </c>
      <c r="G34" s="31">
        <v>6.0569061</v>
      </c>
      <c r="H34" s="31">
        <v>0.1985879512</v>
      </c>
      <c r="I34" s="31">
        <v>6.9697198889999994</v>
      </c>
      <c r="J34" s="31">
        <v>32.059690031290003</v>
      </c>
      <c r="K34" s="31">
        <v>1.0187142680000001</v>
      </c>
      <c r="L34" s="31">
        <f t="shared" si="2"/>
        <v>291.67096971812924</v>
      </c>
      <c r="M34" s="33">
        <v>9.2248305000630008E-4</v>
      </c>
      <c r="N34" s="33">
        <v>9.9886799999999998E-4</v>
      </c>
      <c r="O34" s="33">
        <v>1.2231914E-4</v>
      </c>
      <c r="P34" s="33">
        <v>1.7026333413350001E-2</v>
      </c>
      <c r="Q34" s="33" t="s">
        <v>211</v>
      </c>
      <c r="R34" s="33">
        <v>1.4445000000000001E-6</v>
      </c>
      <c r="S34" s="33">
        <v>1.4477051000000001E-4</v>
      </c>
      <c r="T34" s="33">
        <v>6.3609853417860004E-2</v>
      </c>
      <c r="U34" s="33" t="s">
        <v>212</v>
      </c>
      <c r="V34" s="33">
        <f t="shared" si="3"/>
        <v>8.2826072031216308E-2</v>
      </c>
      <c r="W34" s="35">
        <v>5.0852725000349996E-3</v>
      </c>
      <c r="X34" s="35">
        <v>1.1986415999999998E-3</v>
      </c>
      <c r="Y34" s="35">
        <v>3.1491212E-5</v>
      </c>
      <c r="Z34" s="35">
        <v>4.7503157800000007E-4</v>
      </c>
      <c r="AA34" s="35">
        <v>1.1491000000000001E-5</v>
      </c>
      <c r="AB34" s="35">
        <v>2.4074999999999998E-6</v>
      </c>
      <c r="AC34" s="35">
        <v>1.40431291487731E-4</v>
      </c>
      <c r="AD34" s="35">
        <v>6.1904288060189694E-4</v>
      </c>
      <c r="AE34" s="35" t="s">
        <v>212</v>
      </c>
      <c r="AF34" s="35">
        <f t="shared" si="4"/>
        <v>7.5638095621246276E-3</v>
      </c>
      <c r="AG34" s="31">
        <f t="shared" si="5"/>
        <v>162.90520165503764</v>
      </c>
      <c r="AH34" s="31">
        <f t="shared" si="0"/>
        <v>93.950727249600007</v>
      </c>
      <c r="AI34" s="31">
        <f t="shared" si="0"/>
        <v>2.1493747508282097</v>
      </c>
      <c r="AJ34" s="31">
        <f t="shared" si="0"/>
        <v>20.922038137777751</v>
      </c>
      <c r="AK34" s="31">
        <f t="shared" si="6"/>
        <v>6.0603304180000004</v>
      </c>
      <c r="AL34" s="31">
        <f t="shared" si="1"/>
        <v>0.19934149869999998</v>
      </c>
      <c r="AM34" s="31">
        <f t="shared" si="1"/>
        <v>7.0151876766133432</v>
      </c>
      <c r="AN34" s="31">
        <f t="shared" si="7"/>
        <v>1.7747211138658654</v>
      </c>
      <c r="AO34" s="31">
        <f t="shared" si="8"/>
        <v>1.0187142680000001</v>
      </c>
      <c r="AP34" s="31">
        <f t="shared" si="9"/>
        <v>295.99563676842274</v>
      </c>
    </row>
    <row r="35" spans="2:42" ht="18.75" customHeight="1">
      <c r="B35" s="12">
        <v>41639</v>
      </c>
      <c r="C35" s="32">
        <v>159.09543837253253</v>
      </c>
      <c r="D35" s="32">
        <v>103.38180089790002</v>
      </c>
      <c r="E35" s="32">
        <v>1.94933719229499</v>
      </c>
      <c r="F35" s="32">
        <v>16.7490003340158</v>
      </c>
      <c r="G35" s="32">
        <v>6.3780883188000006</v>
      </c>
      <c r="H35" s="32">
        <v>0.20134218020000003</v>
      </c>
      <c r="I35" s="32">
        <v>7.4138128220000006</v>
      </c>
      <c r="J35" s="32">
        <v>32.234815215719998</v>
      </c>
      <c r="K35" s="32">
        <v>0.97851405959999993</v>
      </c>
      <c r="L35" s="32">
        <f t="shared" si="2"/>
        <v>296.1473341773434</v>
      </c>
      <c r="M35" s="34">
        <v>9.114239400755999E-4</v>
      </c>
      <c r="N35" s="34">
        <v>1.1073090000000001E-3</v>
      </c>
      <c r="O35" s="34">
        <v>1.1934628200000002E-4</v>
      </c>
      <c r="P35" s="34">
        <v>1.8142002942550001E-2</v>
      </c>
      <c r="Q35" s="34" t="s">
        <v>211</v>
      </c>
      <c r="R35" s="34">
        <v>1.4442000000000001E-6</v>
      </c>
      <c r="S35" s="34">
        <v>1.4925498000000002E-4</v>
      </c>
      <c r="T35" s="34">
        <v>6.4093549781410006E-2</v>
      </c>
      <c r="U35" s="34" t="s">
        <v>212</v>
      </c>
      <c r="V35" s="34">
        <f t="shared" si="3"/>
        <v>8.4524331126035607E-2</v>
      </c>
      <c r="W35" s="36">
        <v>5.02558000042E-3</v>
      </c>
      <c r="X35" s="36">
        <v>1.3287708000000002E-3</v>
      </c>
      <c r="Y35" s="36">
        <v>3.1104535999999999E-5</v>
      </c>
      <c r="Z35" s="36">
        <v>3.7990291099999999E-4</v>
      </c>
      <c r="AA35" s="36">
        <v>1.2287000000000001E-5</v>
      </c>
      <c r="AB35" s="36">
        <v>2.407E-6</v>
      </c>
      <c r="AC35" s="36">
        <v>1.5105846912433798E-4</v>
      </c>
      <c r="AD35" s="36">
        <v>6.1785397198295411E-4</v>
      </c>
      <c r="AE35" s="36" t="s">
        <v>212</v>
      </c>
      <c r="AF35" s="36">
        <f t="shared" si="4"/>
        <v>7.5489646885272925E-3</v>
      </c>
      <c r="AG35" s="32">
        <f t="shared" si="5"/>
        <v>160.61584681115957</v>
      </c>
      <c r="AH35" s="32">
        <f t="shared" si="0"/>
        <v>103.80545732130003</v>
      </c>
      <c r="AI35" s="32">
        <f t="shared" si="0"/>
        <v>1.9615900010729899</v>
      </c>
      <c r="AJ35" s="32">
        <f t="shared" si="0"/>
        <v>17.315761475057553</v>
      </c>
      <c r="AK35" s="32">
        <f t="shared" si="6"/>
        <v>6.3817498448000007</v>
      </c>
      <c r="AL35" s="32">
        <f t="shared" si="1"/>
        <v>0.20209557120000005</v>
      </c>
      <c r="AM35" s="32">
        <f t="shared" si="1"/>
        <v>7.4625596202990536</v>
      </c>
      <c r="AN35" s="32">
        <f t="shared" si="7"/>
        <v>1.7864592281861704</v>
      </c>
      <c r="AO35" s="32">
        <f t="shared" si="8"/>
        <v>0.97851405959999993</v>
      </c>
      <c r="AP35" s="32">
        <f t="shared" si="9"/>
        <v>300.51003393267536</v>
      </c>
    </row>
    <row r="36" spans="2:42" ht="18.75" customHeight="1">
      <c r="B36" s="11">
        <v>42004</v>
      </c>
      <c r="C36" s="31">
        <v>155.30118676295669</v>
      </c>
      <c r="D36" s="31">
        <v>96.605175897728543</v>
      </c>
      <c r="E36" s="31">
        <v>1.2640969854723401</v>
      </c>
      <c r="F36" s="31">
        <v>13.897117498000004</v>
      </c>
      <c r="G36" s="31">
        <v>5.4561007342030008</v>
      </c>
      <c r="H36" s="31">
        <v>0.14693976718133003</v>
      </c>
      <c r="I36" s="31">
        <v>8.1973301050000007</v>
      </c>
      <c r="J36" s="31">
        <v>33.726221292560012</v>
      </c>
      <c r="K36" s="31">
        <v>0.97439584879999996</v>
      </c>
      <c r="L36" s="31">
        <f t="shared" si="2"/>
        <v>281.84234359934192</v>
      </c>
      <c r="M36" s="33">
        <v>8.8786194630000005E-4</v>
      </c>
      <c r="N36" s="33">
        <v>1.0325480000000001E-3</v>
      </c>
      <c r="O36" s="33">
        <v>7.8947539000000003E-5</v>
      </c>
      <c r="P36" s="33">
        <v>1.8122476635949999E-2</v>
      </c>
      <c r="Q36" s="33" t="s">
        <v>211</v>
      </c>
      <c r="R36" s="33">
        <v>1.0659000000000002E-6</v>
      </c>
      <c r="S36" s="33">
        <v>1.6167836000000003E-4</v>
      </c>
      <c r="T36" s="33">
        <v>6.6101857750729992E-2</v>
      </c>
      <c r="U36" s="33" t="s">
        <v>212</v>
      </c>
      <c r="V36" s="33">
        <f t="shared" si="3"/>
        <v>8.6386436131979993E-2</v>
      </c>
      <c r="W36" s="35">
        <v>4.8998584350000004E-3</v>
      </c>
      <c r="X36" s="35">
        <v>1.2390576E-3</v>
      </c>
      <c r="Y36" s="35">
        <v>2.1043538E-5</v>
      </c>
      <c r="Z36" s="35">
        <v>2.978916530000001E-4</v>
      </c>
      <c r="AA36" s="35">
        <v>1.06225E-5</v>
      </c>
      <c r="AB36" s="35">
        <v>1.7765000000000001E-6</v>
      </c>
      <c r="AC36" s="35">
        <v>1.6849558048525601E-4</v>
      </c>
      <c r="AD36" s="35">
        <v>6.469607364183791E-4</v>
      </c>
      <c r="AE36" s="35" t="s">
        <v>212</v>
      </c>
      <c r="AF36" s="35">
        <f t="shared" si="4"/>
        <v>7.2857065429036347E-3</v>
      </c>
      <c r="AG36" s="31">
        <f t="shared" si="5"/>
        <v>156.78354112524417</v>
      </c>
      <c r="AH36" s="31">
        <f t="shared" si="0"/>
        <v>97.00022876252855</v>
      </c>
      <c r="AI36" s="31">
        <f t="shared" si="0"/>
        <v>1.2723416482713399</v>
      </c>
      <c r="AJ36" s="31">
        <f t="shared" si="0"/>
        <v>14.438951126492753</v>
      </c>
      <c r="AK36" s="31">
        <f t="shared" si="6"/>
        <v>5.4592662392030009</v>
      </c>
      <c r="AL36" s="31">
        <f t="shared" si="1"/>
        <v>0.14749581168133002</v>
      </c>
      <c r="AM36" s="31">
        <f t="shared" si="1"/>
        <v>8.2515837469846076</v>
      </c>
      <c r="AN36" s="31">
        <f t="shared" si="7"/>
        <v>1.8453407432209268</v>
      </c>
      <c r="AO36" s="31">
        <f t="shared" si="8"/>
        <v>0.97439584879999996</v>
      </c>
      <c r="AP36" s="31">
        <f t="shared" si="9"/>
        <v>286.17314505242661</v>
      </c>
    </row>
    <row r="37" spans="2:42" ht="18.75" customHeight="1">
      <c r="B37" s="12">
        <v>42369</v>
      </c>
      <c r="C37" s="32">
        <v>154.13817049753001</v>
      </c>
      <c r="D37" s="32">
        <v>91.101455187200003</v>
      </c>
      <c r="E37" s="32">
        <v>1.2392983822500003</v>
      </c>
      <c r="F37" s="32">
        <v>13.680885982000001</v>
      </c>
      <c r="G37" s="32">
        <v>1.3062646000000001E-3</v>
      </c>
      <c r="H37" s="32">
        <v>9.8427878060000001E-2</v>
      </c>
      <c r="I37" s="32">
        <v>7.7188925460000002</v>
      </c>
      <c r="J37" s="32">
        <v>34.155785808620003</v>
      </c>
      <c r="K37" s="32">
        <v>0.98350958640000008</v>
      </c>
      <c r="L37" s="32">
        <f t="shared" si="2"/>
        <v>268.96194632404001</v>
      </c>
      <c r="M37" s="34">
        <v>8.8277829E-4</v>
      </c>
      <c r="N37" s="34">
        <v>9.7424000000000002E-4</v>
      </c>
      <c r="O37" s="34">
        <v>7.5812905999999997E-5</v>
      </c>
      <c r="P37" s="34">
        <v>1.887296714015E-2</v>
      </c>
      <c r="Q37" s="34" t="s">
        <v>211</v>
      </c>
      <c r="R37" s="34">
        <v>7.1399999999999996E-7</v>
      </c>
      <c r="S37" s="34">
        <v>1.5071266000000002E-4</v>
      </c>
      <c r="T37" s="34">
        <v>6.8697108775249996E-2</v>
      </c>
      <c r="U37" s="34" t="s">
        <v>212</v>
      </c>
      <c r="V37" s="34">
        <f t="shared" si="3"/>
        <v>8.9654333771400002E-2</v>
      </c>
      <c r="W37" s="36">
        <v>4.8627376E-3</v>
      </c>
      <c r="X37" s="36">
        <v>1.169088E-3</v>
      </c>
      <c r="Y37" s="36">
        <v>2.0200972000000002E-5</v>
      </c>
      <c r="Z37" s="36">
        <v>2.8372789950000004E-4</v>
      </c>
      <c r="AA37" s="36">
        <v>2.5000000000000001E-9</v>
      </c>
      <c r="AB37" s="36">
        <v>1.19E-6</v>
      </c>
      <c r="AC37" s="36">
        <v>1.5628141204412598E-4</v>
      </c>
      <c r="AD37" s="36">
        <v>6.5403924059564196E-4</v>
      </c>
      <c r="AE37" s="36" t="s">
        <v>212</v>
      </c>
      <c r="AF37" s="36">
        <f t="shared" si="4"/>
        <v>7.1472676241397682E-3</v>
      </c>
      <c r="AG37" s="32">
        <f t="shared" si="5"/>
        <v>155.60933575958003</v>
      </c>
      <c r="AH37" s="32">
        <f t="shared" si="0"/>
        <v>91.474199411200004</v>
      </c>
      <c r="AI37" s="32">
        <f t="shared" si="0"/>
        <v>1.2472135945560003</v>
      </c>
      <c r="AJ37" s="32">
        <f t="shared" si="0"/>
        <v>14.237261074554752</v>
      </c>
      <c r="AK37" s="32">
        <f t="shared" si="6"/>
        <v>1.3070096E-3</v>
      </c>
      <c r="AL37" s="32">
        <f t="shared" si="1"/>
        <v>9.8800348060000001E-2</v>
      </c>
      <c r="AM37" s="32">
        <f t="shared" si="1"/>
        <v>7.7692322232891495</v>
      </c>
      <c r="AN37" s="32">
        <f t="shared" si="7"/>
        <v>1.9123314130787512</v>
      </c>
      <c r="AO37" s="32">
        <f t="shared" si="8"/>
        <v>0.98350958640000008</v>
      </c>
      <c r="AP37" s="32">
        <f t="shared" si="9"/>
        <v>273.33319042031866</v>
      </c>
    </row>
    <row r="38" spans="2:42" ht="18.75" customHeight="1">
      <c r="B38" s="11">
        <v>42735</v>
      </c>
      <c r="C38" s="31">
        <v>149.36483002996002</v>
      </c>
      <c r="D38" s="31">
        <v>85.364663408639998</v>
      </c>
      <c r="E38" s="31">
        <v>0.92958009775000006</v>
      </c>
      <c r="F38" s="31">
        <v>19.819539829700002</v>
      </c>
      <c r="G38" s="31">
        <v>0</v>
      </c>
      <c r="H38" s="31">
        <v>6.6860437485100011E-2</v>
      </c>
      <c r="I38" s="31">
        <v>8.2853006000000011</v>
      </c>
      <c r="J38" s="31">
        <v>34.168772798500008</v>
      </c>
      <c r="K38" s="31">
        <v>0.92097022159999997</v>
      </c>
      <c r="L38" s="31">
        <f t="shared" si="2"/>
        <v>264.75174462513513</v>
      </c>
      <c r="M38" s="33">
        <v>8.5310916000000013E-4</v>
      </c>
      <c r="N38" s="33">
        <v>9.1238400000000002E-4</v>
      </c>
      <c r="O38" s="33">
        <v>6.2985811000000006E-5</v>
      </c>
      <c r="P38" s="33">
        <v>2.1915670480699999E-2</v>
      </c>
      <c r="Q38" s="33" t="s">
        <v>211</v>
      </c>
      <c r="R38" s="33">
        <v>4.8471300000000003E-7</v>
      </c>
      <c r="S38" s="33">
        <v>1.6104328E-4</v>
      </c>
      <c r="T38" s="33">
        <v>6.9483178019359992E-2</v>
      </c>
      <c r="U38" s="33" t="s">
        <v>212</v>
      </c>
      <c r="V38" s="33">
        <f t="shared" si="3"/>
        <v>9.3388855464059992E-2</v>
      </c>
      <c r="W38" s="35">
        <v>4.7043754000000004E-3</v>
      </c>
      <c r="X38" s="35">
        <v>1.0948608000000001E-3</v>
      </c>
      <c r="Y38" s="35">
        <v>1.6873682000000002E-5</v>
      </c>
      <c r="Z38" s="35">
        <v>4.4722155800000008E-4</v>
      </c>
      <c r="AA38" s="35">
        <v>0</v>
      </c>
      <c r="AB38" s="35">
        <v>8.0785500000000006E-7</v>
      </c>
      <c r="AC38" s="35">
        <v>1.7425993190184802E-4</v>
      </c>
      <c r="AD38" s="35">
        <v>6.4894664498419102E-4</v>
      </c>
      <c r="AE38" s="35" t="s">
        <v>212</v>
      </c>
      <c r="AF38" s="35">
        <f t="shared" si="4"/>
        <v>7.0873458718860383E-3</v>
      </c>
      <c r="AG38" s="31">
        <f t="shared" si="5"/>
        <v>150.78806162816002</v>
      </c>
      <c r="AH38" s="31">
        <f t="shared" si="0"/>
        <v>85.71374152704</v>
      </c>
      <c r="AI38" s="31">
        <f t="shared" si="0"/>
        <v>0.93618310026100005</v>
      </c>
      <c r="AJ38" s="31">
        <f t="shared" si="0"/>
        <v>20.500703616001502</v>
      </c>
      <c r="AK38" s="31">
        <f t="shared" si="6"/>
        <v>0</v>
      </c>
      <c r="AL38" s="31">
        <f t="shared" si="1"/>
        <v>6.7113296100100014E-2</v>
      </c>
      <c r="AM38" s="31">
        <f t="shared" si="1"/>
        <v>8.3412561417067508</v>
      </c>
      <c r="AN38" s="31">
        <f t="shared" si="7"/>
        <v>1.9304655506892889</v>
      </c>
      <c r="AO38" s="31">
        <f t="shared" si="8"/>
        <v>0.92097022159999997</v>
      </c>
      <c r="AP38" s="31">
        <f t="shared" si="9"/>
        <v>269.19849508155869</v>
      </c>
    </row>
    <row r="39" spans="2:42" ht="18.75" customHeight="1">
      <c r="B39" s="12">
        <v>43100</v>
      </c>
      <c r="C39" s="32">
        <v>145.89506168873999</v>
      </c>
      <c r="D39" s="32">
        <v>68.01462024141</v>
      </c>
      <c r="E39" s="32">
        <v>0.90934766173000003</v>
      </c>
      <c r="F39" s="32">
        <v>20.79446614215</v>
      </c>
      <c r="G39" s="32">
        <v>0</v>
      </c>
      <c r="H39" s="32">
        <v>8.3987760910000014E-2</v>
      </c>
      <c r="I39" s="32">
        <v>7.5289709460000003</v>
      </c>
      <c r="J39" s="32">
        <v>33.3491232115</v>
      </c>
      <c r="K39" s="32">
        <v>0.95359741840000001</v>
      </c>
      <c r="L39" s="32">
        <f t="shared" si="2"/>
        <v>244.18005185933995</v>
      </c>
      <c r="M39" s="34">
        <v>8.4135585000000019E-4</v>
      </c>
      <c r="N39" s="34">
        <v>7.2844900000000005E-4</v>
      </c>
      <c r="O39" s="34">
        <v>6.1839473999999992E-5</v>
      </c>
      <c r="P39" s="34">
        <v>2.2973061920150001E-2</v>
      </c>
      <c r="Q39" s="34" t="s">
        <v>211</v>
      </c>
      <c r="R39" s="34">
        <v>6.1619999999999992E-7</v>
      </c>
      <c r="S39" s="34">
        <v>1.5196588999999999E-4</v>
      </c>
      <c r="T39" s="34">
        <v>6.9213010658849994E-2</v>
      </c>
      <c r="U39" s="34" t="s">
        <v>212</v>
      </c>
      <c r="V39" s="34">
        <f t="shared" si="3"/>
        <v>9.3970298992999995E-2</v>
      </c>
      <c r="W39" s="36">
        <v>4.6435802000000005E-3</v>
      </c>
      <c r="X39" s="36">
        <v>8.7413879999999995E-4</v>
      </c>
      <c r="Y39" s="36">
        <v>1.6462420000000002E-5</v>
      </c>
      <c r="Z39" s="36">
        <v>4.699062905E-4</v>
      </c>
      <c r="AA39" s="36">
        <v>0</v>
      </c>
      <c r="AB39" s="36">
        <v>1.0269999999999999E-6</v>
      </c>
      <c r="AC39" s="36">
        <v>1.5521027648944901E-4</v>
      </c>
      <c r="AD39" s="36">
        <v>6.2934056030503798E-4</v>
      </c>
      <c r="AE39" s="36" t="s">
        <v>212</v>
      </c>
      <c r="AF39" s="36">
        <f t="shared" si="4"/>
        <v>6.7896655472944878E-3</v>
      </c>
      <c r="AG39" s="32">
        <f t="shared" si="5"/>
        <v>147.29988248459</v>
      </c>
      <c r="AH39" s="32">
        <f t="shared" si="0"/>
        <v>68.29332482881</v>
      </c>
      <c r="AI39" s="32">
        <f t="shared" si="0"/>
        <v>0.91579944973999994</v>
      </c>
      <c r="AJ39" s="32">
        <f t="shared" si="0"/>
        <v>21.50882476472275</v>
      </c>
      <c r="AK39" s="32">
        <f t="shared" si="6"/>
        <v>0</v>
      </c>
      <c r="AL39" s="32">
        <f t="shared" si="1"/>
        <v>8.4309211910000015E-2</v>
      </c>
      <c r="AM39" s="32">
        <f t="shared" si="1"/>
        <v>7.5790227556438561</v>
      </c>
      <c r="AN39" s="32">
        <f t="shared" si="7"/>
        <v>1.9178687534421512</v>
      </c>
      <c r="AO39" s="32">
        <f t="shared" si="8"/>
        <v>0.95359741840000001</v>
      </c>
      <c r="AP39" s="32">
        <f t="shared" si="9"/>
        <v>248.55262966725877</v>
      </c>
    </row>
    <row r="40" spans="2:42" ht="18.75" customHeight="1">
      <c r="B40" s="11">
        <v>43465</v>
      </c>
      <c r="C40" s="31">
        <v>142.43626876287001</v>
      </c>
      <c r="D40" s="31">
        <v>59.982781771320006</v>
      </c>
      <c r="E40" s="31">
        <v>0.71108803131000009</v>
      </c>
      <c r="F40" s="31">
        <v>20.264916269435329</v>
      </c>
      <c r="G40" s="31">
        <v>0</v>
      </c>
      <c r="H40" s="31">
        <v>0.12238922575000001</v>
      </c>
      <c r="I40" s="31">
        <v>7.1078419260000008</v>
      </c>
      <c r="J40" s="31">
        <v>32.874983826060003</v>
      </c>
      <c r="K40" s="31">
        <v>0.92327823720000002</v>
      </c>
      <c r="L40" s="31">
        <f t="shared" si="2"/>
        <v>231.54856422388536</v>
      </c>
      <c r="M40" s="33">
        <v>8.2581549000000014E-4</v>
      </c>
      <c r="N40" s="33">
        <v>6.4428599999999999E-4</v>
      </c>
      <c r="O40" s="33">
        <v>4.8105429000000001E-5</v>
      </c>
      <c r="P40" s="33">
        <v>2.39448747080695E-2</v>
      </c>
      <c r="Q40" s="33" t="s">
        <v>211</v>
      </c>
      <c r="R40" s="33">
        <v>5.1809999999999996E-7</v>
      </c>
      <c r="S40" s="33">
        <v>1.4368229000000002E-4</v>
      </c>
      <c r="T40" s="33">
        <v>6.7029150577809976E-2</v>
      </c>
      <c r="U40" s="33" t="s">
        <v>212</v>
      </c>
      <c r="V40" s="33">
        <f t="shared" si="3"/>
        <v>9.263643259487947E-2</v>
      </c>
      <c r="W40" s="35">
        <v>4.5541882999999995E-3</v>
      </c>
      <c r="X40" s="35">
        <v>7.7314319999999997E-4</v>
      </c>
      <c r="Y40" s="35">
        <v>1.2894517999999999E-5</v>
      </c>
      <c r="Z40" s="35">
        <v>4.5565929225650011E-4</v>
      </c>
      <c r="AA40" s="35">
        <v>0</v>
      </c>
      <c r="AB40" s="35">
        <v>8.6350000000000008E-7</v>
      </c>
      <c r="AC40" s="35">
        <v>1.4968787648944899E-4</v>
      </c>
      <c r="AD40" s="35">
        <v>6.3016920630503792E-4</v>
      </c>
      <c r="AE40" s="35" t="s">
        <v>212</v>
      </c>
      <c r="AF40" s="35">
        <f t="shared" si="4"/>
        <v>6.5766058930509857E-3</v>
      </c>
      <c r="AG40" s="31">
        <f t="shared" si="5"/>
        <v>143.81406226352001</v>
      </c>
      <c r="AH40" s="31">
        <f t="shared" si="0"/>
        <v>60.229285594920007</v>
      </c>
      <c r="AI40" s="31">
        <f t="shared" si="0"/>
        <v>0.71613323339900015</v>
      </c>
      <c r="AJ40" s="31">
        <f t="shared" si="0"/>
        <v>20.999324606229504</v>
      </c>
      <c r="AK40" s="31">
        <f t="shared" si="6"/>
        <v>0</v>
      </c>
      <c r="AL40" s="31">
        <f t="shared" si="1"/>
        <v>0.12265950125000001</v>
      </c>
      <c r="AM40" s="31">
        <f t="shared" si="1"/>
        <v>7.1560409704438559</v>
      </c>
      <c r="AN40" s="31">
        <f t="shared" si="7"/>
        <v>1.8635191879241506</v>
      </c>
      <c r="AO40" s="31">
        <f t="shared" si="8"/>
        <v>0.92327823720000002</v>
      </c>
      <c r="AP40" s="31">
        <f t="shared" si="9"/>
        <v>235.82430359488654</v>
      </c>
    </row>
    <row r="41" spans="2:42" ht="14.25" customHeight="1">
      <c r="B41" s="9" t="s">
        <v>11</v>
      </c>
      <c r="V41" s="10" t="s">
        <v>12</v>
      </c>
      <c r="AP41" s="10" t="s">
        <v>12</v>
      </c>
    </row>
    <row r="42" spans="2:42" ht="18.75" customHeight="1"/>
    <row r="43" spans="2:42" ht="18.75" customHeight="1"/>
    <row r="44" spans="2:42" ht="18.75" customHeight="1"/>
    <row r="45" spans="2:42" ht="18.75" customHeight="1"/>
    <row r="46" spans="2:42" ht="18.75" customHeight="1"/>
    <row r="47" spans="2:42" ht="18.75" customHeight="1"/>
    <row r="48" spans="2:4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B2:AP56"/>
  <sheetViews>
    <sheetView showGridLines="0" topLeftCell="A29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0" width="16.6640625" style="2" customWidth="1"/>
    <col min="11" max="11" width="16.6640625" style="2" hidden="1" customWidth="1"/>
    <col min="12" max="16" width="16.6640625" style="2" customWidth="1"/>
    <col min="17" max="17" width="16.6640625" style="2" hidden="1" customWidth="1"/>
    <col min="18" max="20" width="16.6640625" style="2" customWidth="1"/>
    <col min="21" max="21" width="16.6640625" style="2" hidden="1" customWidth="1"/>
    <col min="22" max="22" width="16.6640625" style="2" customWidth="1"/>
    <col min="23" max="30" width="11.44140625" style="2"/>
    <col min="31" max="31" width="11.44140625" style="2" hidden="1" customWidth="1"/>
    <col min="32" max="40" width="11.44140625" style="2"/>
    <col min="41" max="41" width="0" style="2" hidden="1" customWidth="1"/>
    <col min="42" max="42" width="11.44140625" style="2"/>
    <col min="43" max="43" width="12.44140625" style="2" bestFit="1" customWidth="1"/>
    <col min="44" max="16384" width="11.44140625" style="2"/>
  </cols>
  <sheetData>
    <row r="2" spans="2:42" ht="14.25" customHeight="1">
      <c r="B2" s="1"/>
    </row>
    <row r="3" spans="2:42" ht="22.5" customHeight="1">
      <c r="B3" s="3" t="s">
        <v>203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/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/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/>
      <c r="AG4" s="14" t="s">
        <v>52</v>
      </c>
      <c r="AH4" s="28">
        <v>25</v>
      </c>
      <c r="AI4" s="14"/>
      <c r="AJ4" s="14"/>
      <c r="AK4" s="14"/>
      <c r="AL4" s="14"/>
      <c r="AM4" s="14"/>
      <c r="AN4" s="14"/>
      <c r="AO4" s="14"/>
      <c r="AP4" s="14"/>
    </row>
    <row r="5" spans="2:42" s="15" customFormat="1" ht="18.75" customHeight="1">
      <c r="B5" s="16" t="s">
        <v>14</v>
      </c>
      <c r="C5" s="17" t="s">
        <v>162</v>
      </c>
      <c r="D5" s="17" t="s">
        <v>162</v>
      </c>
      <c r="E5" s="17" t="s">
        <v>162</v>
      </c>
      <c r="F5" s="17" t="s">
        <v>162</v>
      </c>
      <c r="G5" s="17" t="s">
        <v>162</v>
      </c>
      <c r="H5" s="17" t="s">
        <v>162</v>
      </c>
      <c r="I5" s="17" t="s">
        <v>162</v>
      </c>
      <c r="J5" s="17" t="s">
        <v>162</v>
      </c>
      <c r="K5" s="17"/>
      <c r="L5" s="17"/>
      <c r="M5" s="17" t="s">
        <v>162</v>
      </c>
      <c r="N5" s="17" t="s">
        <v>162</v>
      </c>
      <c r="O5" s="17" t="s">
        <v>162</v>
      </c>
      <c r="P5" s="17" t="s">
        <v>162</v>
      </c>
      <c r="Q5" s="17" t="s">
        <v>162</v>
      </c>
      <c r="R5" s="17" t="s">
        <v>162</v>
      </c>
      <c r="S5" s="17" t="s">
        <v>162</v>
      </c>
      <c r="T5" s="17" t="s">
        <v>162</v>
      </c>
      <c r="U5" s="17" t="s">
        <v>34</v>
      </c>
      <c r="V5" s="17"/>
      <c r="W5" s="17" t="s">
        <v>162</v>
      </c>
      <c r="X5" s="17" t="s">
        <v>162</v>
      </c>
      <c r="Y5" s="17" t="s">
        <v>162</v>
      </c>
      <c r="Z5" s="17" t="s">
        <v>162</v>
      </c>
      <c r="AA5" s="17" t="s">
        <v>162</v>
      </c>
      <c r="AB5" s="17" t="s">
        <v>162</v>
      </c>
      <c r="AC5" s="17" t="s">
        <v>162</v>
      </c>
      <c r="AD5" s="17" t="s">
        <v>162</v>
      </c>
      <c r="AE5" s="17" t="s">
        <v>34</v>
      </c>
      <c r="AF5" s="17"/>
      <c r="AG5" s="17" t="s">
        <v>53</v>
      </c>
      <c r="AH5" s="29">
        <v>298</v>
      </c>
      <c r="AI5" s="17"/>
      <c r="AJ5" s="17"/>
      <c r="AK5" s="17"/>
      <c r="AL5" s="17"/>
      <c r="AM5" s="17"/>
      <c r="AN5" s="17"/>
      <c r="AO5" s="17"/>
      <c r="AP5" s="17"/>
    </row>
    <row r="6" spans="2:42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/>
      <c r="M6" s="14" t="s">
        <v>36</v>
      </c>
      <c r="N6" s="14" t="s">
        <v>37</v>
      </c>
      <c r="O6" s="14" t="s">
        <v>38</v>
      </c>
      <c r="P6" s="14" t="s">
        <v>39</v>
      </c>
      <c r="Q6" s="14" t="s">
        <v>40</v>
      </c>
      <c r="R6" s="14" t="s">
        <v>73</v>
      </c>
      <c r="S6" s="14" t="s">
        <v>192</v>
      </c>
      <c r="T6" s="14" t="s">
        <v>41</v>
      </c>
      <c r="U6" s="14"/>
      <c r="V6" s="14"/>
      <c r="W6" s="14" t="s">
        <v>36</v>
      </c>
      <c r="X6" s="14" t="s">
        <v>37</v>
      </c>
      <c r="Y6" s="14" t="s">
        <v>38</v>
      </c>
      <c r="Z6" s="14" t="s">
        <v>39</v>
      </c>
      <c r="AA6" s="14" t="s">
        <v>40</v>
      </c>
      <c r="AB6" s="14" t="s">
        <v>73</v>
      </c>
      <c r="AC6" s="14" t="s">
        <v>192</v>
      </c>
      <c r="AD6" s="14" t="s">
        <v>41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/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/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2:42" s="15" customFormat="1" ht="18.75" customHeight="1">
      <c r="B8" s="13" t="s">
        <v>17</v>
      </c>
      <c r="C8" s="14" t="s">
        <v>72</v>
      </c>
      <c r="D8" s="14" t="s">
        <v>72</v>
      </c>
      <c r="E8" s="14" t="s">
        <v>72</v>
      </c>
      <c r="F8" s="14" t="s">
        <v>72</v>
      </c>
      <c r="G8" s="14" t="s">
        <v>72</v>
      </c>
      <c r="H8" s="14" t="s">
        <v>72</v>
      </c>
      <c r="I8" s="14" t="s">
        <v>72</v>
      </c>
      <c r="J8" s="14" t="s">
        <v>72</v>
      </c>
      <c r="K8" s="14"/>
      <c r="L8" s="14"/>
      <c r="M8" s="14" t="s">
        <v>72</v>
      </c>
      <c r="N8" s="14" t="s">
        <v>72</v>
      </c>
      <c r="O8" s="14" t="s">
        <v>72</v>
      </c>
      <c r="P8" s="14" t="s">
        <v>72</v>
      </c>
      <c r="Q8" s="14" t="s">
        <v>72</v>
      </c>
      <c r="R8" s="14" t="s">
        <v>72</v>
      </c>
      <c r="S8" s="14" t="s">
        <v>72</v>
      </c>
      <c r="T8" s="14" t="s">
        <v>72</v>
      </c>
      <c r="U8" s="14"/>
      <c r="V8" s="14"/>
      <c r="W8" s="14" t="s">
        <v>72</v>
      </c>
      <c r="X8" s="14" t="s">
        <v>72</v>
      </c>
      <c r="Y8" s="14" t="s">
        <v>72</v>
      </c>
      <c r="Z8" s="14" t="s">
        <v>72</v>
      </c>
      <c r="AA8" s="14" t="s">
        <v>72</v>
      </c>
      <c r="AB8" s="14" t="s">
        <v>72</v>
      </c>
      <c r="AC8" s="14" t="s">
        <v>72</v>
      </c>
      <c r="AD8" s="14" t="s">
        <v>72</v>
      </c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/>
      <c r="AP9" s="30" t="s">
        <v>55</v>
      </c>
    </row>
    <row r="10" spans="2:42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/>
      <c r="AP10" s="5" t="s">
        <v>49</v>
      </c>
    </row>
    <row r="11" spans="2:42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33</v>
      </c>
      <c r="L11" s="22" t="s">
        <v>44</v>
      </c>
      <c r="M11" s="24" t="s">
        <v>23</v>
      </c>
      <c r="N11" s="60" t="s">
        <v>24</v>
      </c>
      <c r="O11" s="24" t="s">
        <v>25</v>
      </c>
      <c r="P11" s="24" t="s">
        <v>26</v>
      </c>
      <c r="Q11" s="24" t="s">
        <v>27</v>
      </c>
      <c r="R11" s="24" t="s">
        <v>28</v>
      </c>
      <c r="S11" s="24" t="s">
        <v>29</v>
      </c>
      <c r="T11" s="24" t="s">
        <v>30</v>
      </c>
      <c r="U11" s="24" t="s">
        <v>33</v>
      </c>
      <c r="V11" s="24" t="s">
        <v>31</v>
      </c>
      <c r="W11" s="26" t="s">
        <v>23</v>
      </c>
      <c r="X11" s="27" t="s">
        <v>24</v>
      </c>
      <c r="Y11" s="26" t="s">
        <v>25</v>
      </c>
      <c r="Z11" s="26" t="s">
        <v>26</v>
      </c>
      <c r="AA11" s="26" t="s">
        <v>27</v>
      </c>
      <c r="AB11" s="26" t="s">
        <v>28</v>
      </c>
      <c r="AC11" s="26" t="s">
        <v>29</v>
      </c>
      <c r="AD11" s="26" t="s">
        <v>30</v>
      </c>
      <c r="AE11" s="26" t="s">
        <v>33</v>
      </c>
      <c r="AF11" s="26" t="s">
        <v>31</v>
      </c>
      <c r="AG11" s="5" t="s">
        <v>23</v>
      </c>
      <c r="AH11" s="59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58</v>
      </c>
      <c r="AO11" s="5"/>
      <c r="AP11" s="5" t="s">
        <v>57</v>
      </c>
    </row>
    <row r="12" spans="2:42" ht="18.75" customHeight="1">
      <c r="B12" s="11">
        <v>33238</v>
      </c>
      <c r="C12" s="31">
        <v>13.9650456488</v>
      </c>
      <c r="D12" s="31">
        <v>7.4707000452000001</v>
      </c>
      <c r="E12" s="31">
        <v>2.0311751231000001</v>
      </c>
      <c r="F12" s="31">
        <v>3.8686328110000003</v>
      </c>
      <c r="G12" s="31">
        <v>0</v>
      </c>
      <c r="H12" s="31">
        <v>0.20365202970000004</v>
      </c>
      <c r="I12" s="31">
        <v>1.6052753750000002</v>
      </c>
      <c r="J12" s="31">
        <v>1.5950923750000001</v>
      </c>
      <c r="K12" s="31" t="s">
        <v>212</v>
      </c>
      <c r="L12" s="31">
        <f>SUM(C12:I12,K12)</f>
        <v>29.144481032800002</v>
      </c>
      <c r="M12" s="33">
        <v>9.8109919999999988E-5</v>
      </c>
      <c r="N12" s="33">
        <v>8.2400450000000015E-5</v>
      </c>
      <c r="O12" s="33">
        <v>1.0151070000000002E-4</v>
      </c>
      <c r="P12" s="33">
        <v>5.5929799999999985E-4</v>
      </c>
      <c r="Q12" s="33" t="s">
        <v>211</v>
      </c>
      <c r="R12" s="33">
        <v>1.0479E-6</v>
      </c>
      <c r="S12" s="33">
        <v>1.315775E-4</v>
      </c>
      <c r="T12" s="33">
        <v>1.2715750000000001E-4</v>
      </c>
      <c r="U12" s="33" t="s">
        <v>212</v>
      </c>
      <c r="V12" s="33">
        <f>SUM(M12:U12)</f>
        <v>1.1011019699999998E-3</v>
      </c>
      <c r="W12" s="35">
        <v>4.4911950000000011E-4</v>
      </c>
      <c r="X12" s="35">
        <v>1.17262E-4</v>
      </c>
      <c r="Y12" s="35">
        <v>2.5883000000000003E-5</v>
      </c>
      <c r="Z12" s="35">
        <v>3.4523000000000008E-5</v>
      </c>
      <c r="AA12" s="35">
        <v>0</v>
      </c>
      <c r="AB12" s="35">
        <v>1.7465000000000001E-6</v>
      </c>
      <c r="AC12" s="35">
        <v>1.8711000000000001E-5</v>
      </c>
      <c r="AD12" s="35">
        <v>1.8303000000000001E-5</v>
      </c>
      <c r="AE12" s="35" t="s">
        <v>212</v>
      </c>
      <c r="AF12" s="35">
        <f>SUM(W12:AE12)</f>
        <v>6.6554800000000018E-4</v>
      </c>
      <c r="AG12" s="31">
        <f>SUM(C12,M12*$AH$4,W12*$AH$5)</f>
        <v>14.101336007800001</v>
      </c>
      <c r="AH12" s="31">
        <f t="shared" ref="AH12:AJ40" si="0">SUM(D12,N12*$AH$4,X12*$AH$5)</f>
        <v>7.5077041324500007</v>
      </c>
      <c r="AI12" s="31">
        <f t="shared" si="0"/>
        <v>2.0414260245999998</v>
      </c>
      <c r="AJ12" s="31">
        <f t="shared" si="0"/>
        <v>3.8929031150000002</v>
      </c>
      <c r="AK12" s="31">
        <f>SUM(G12,AA12*$AH$5)</f>
        <v>0</v>
      </c>
      <c r="AL12" s="31">
        <f t="shared" ref="AL12:AM40" si="1">SUM(H12,R12*$AH$4,AB12*$AH$5)</f>
        <v>0.20419868420000004</v>
      </c>
      <c r="AM12" s="31">
        <f t="shared" si="1"/>
        <v>1.6141406905000002</v>
      </c>
      <c r="AN12" s="31">
        <f>SUM(T12*$AH$4,AD12*$AH$5)</f>
        <v>8.6332315000000014E-3</v>
      </c>
      <c r="AO12" s="31"/>
      <c r="AP12" s="31">
        <f>SUM(AG12:AO12)</f>
        <v>29.370341886050003</v>
      </c>
    </row>
    <row r="13" spans="2:42" ht="18.75" customHeight="1">
      <c r="B13" s="12">
        <v>33603</v>
      </c>
      <c r="C13" s="32">
        <v>10.119687539816001</v>
      </c>
      <c r="D13" s="32">
        <v>8.7598573397999999</v>
      </c>
      <c r="E13" s="32">
        <v>2.9376452575000007</v>
      </c>
      <c r="F13" s="32">
        <v>4.2624137897000001</v>
      </c>
      <c r="G13" s="32">
        <v>5.5567995E-3</v>
      </c>
      <c r="H13" s="32">
        <v>0.14232010070000001</v>
      </c>
      <c r="I13" s="32">
        <v>1.4864326400000001</v>
      </c>
      <c r="J13" s="32">
        <v>1.4897892544000002</v>
      </c>
      <c r="K13" s="32" t="s">
        <v>212</v>
      </c>
      <c r="L13" s="32">
        <f t="shared" ref="L13:L40" si="2">SUM(C13:I13,K13)</f>
        <v>27.713913467015999</v>
      </c>
      <c r="M13" s="34">
        <v>7.1358350000000014E-5</v>
      </c>
      <c r="N13" s="34">
        <v>9.735109999999999E-5</v>
      </c>
      <c r="O13" s="34">
        <v>1.4764280000000002E-4</v>
      </c>
      <c r="P13" s="34">
        <v>4.7814199999999998E-4</v>
      </c>
      <c r="Q13" s="34" t="s">
        <v>211</v>
      </c>
      <c r="R13" s="34">
        <v>7.4490000000000006E-7</v>
      </c>
      <c r="S13" s="34">
        <v>9.5827200000000003E-5</v>
      </c>
      <c r="T13" s="34">
        <v>1.017472E-4</v>
      </c>
      <c r="U13" s="34" t="s">
        <v>212</v>
      </c>
      <c r="V13" s="34">
        <f t="shared" ref="V13:V40" si="3">SUM(M13:U13)</f>
        <v>9.9281355000000013E-4</v>
      </c>
      <c r="W13" s="36">
        <v>3.3068052000000001E-4</v>
      </c>
      <c r="X13" s="36">
        <v>1.4469156E-4</v>
      </c>
      <c r="Y13" s="36">
        <v>3.7316E-5</v>
      </c>
      <c r="Z13" s="36">
        <v>3.8118500000000011E-5</v>
      </c>
      <c r="AA13" s="36">
        <v>1.0500000000000001E-8</v>
      </c>
      <c r="AB13" s="36">
        <v>1.2415000000000001E-6</v>
      </c>
      <c r="AC13" s="36">
        <v>1.6665599999999998E-5</v>
      </c>
      <c r="AD13" s="36">
        <v>1.6716799999999999E-5</v>
      </c>
      <c r="AE13" s="36" t="s">
        <v>212</v>
      </c>
      <c r="AF13" s="36">
        <f t="shared" ref="AF13:AF40" si="4">SUM(W13:AE13)</f>
        <v>5.8544097999999999E-4</v>
      </c>
      <c r="AG13" s="32">
        <f t="shared" ref="AG13:AG40" si="5">SUM(C13,M13*$AH$4,W13*$AH$5)</f>
        <v>10.220014293526001</v>
      </c>
      <c r="AH13" s="32">
        <f t="shared" si="0"/>
        <v>8.8054092021799999</v>
      </c>
      <c r="AI13" s="32">
        <f t="shared" si="0"/>
        <v>2.9524564955000008</v>
      </c>
      <c r="AJ13" s="32">
        <f t="shared" si="0"/>
        <v>4.2857266527000002</v>
      </c>
      <c r="AK13" s="32">
        <f t="shared" ref="AK13:AK40" si="6">SUM(G13,AA13*$AH$5)</f>
        <v>5.5599285000000002E-3</v>
      </c>
      <c r="AL13" s="32">
        <f t="shared" si="1"/>
        <v>0.14270869020000002</v>
      </c>
      <c r="AM13" s="32">
        <f t="shared" si="1"/>
        <v>1.4937946688000001</v>
      </c>
      <c r="AN13" s="32">
        <f t="shared" ref="AN13:AN40" si="7">SUM(T13*$AH$4,AD13*$AH$5)</f>
        <v>7.5252863999999992E-3</v>
      </c>
      <c r="AO13" s="32"/>
      <c r="AP13" s="32">
        <f t="shared" ref="AP13:AP40" si="8">SUM(AG13:AO13)</f>
        <v>27.913195217805999</v>
      </c>
    </row>
    <row r="14" spans="2:42" ht="18.75" customHeight="1">
      <c r="B14" s="11">
        <v>33969</v>
      </c>
      <c r="C14" s="31">
        <v>8.2432919377560001</v>
      </c>
      <c r="D14" s="31">
        <v>8.7046073289999999</v>
      </c>
      <c r="E14" s="31">
        <v>2.7684809046000005</v>
      </c>
      <c r="F14" s="31">
        <v>4.2267420863999998</v>
      </c>
      <c r="G14" s="31">
        <v>2.3285636000000002E-2</v>
      </c>
      <c r="H14" s="31">
        <v>4.7115294500000009E-2</v>
      </c>
      <c r="I14" s="31">
        <v>1.35985076</v>
      </c>
      <c r="J14" s="31">
        <v>1.3632073744000002</v>
      </c>
      <c r="K14" s="31" t="s">
        <v>212</v>
      </c>
      <c r="L14" s="31">
        <f t="shared" si="2"/>
        <v>25.373373948256003</v>
      </c>
      <c r="M14" s="33">
        <v>5.7358663700000004E-5</v>
      </c>
      <c r="N14" s="33">
        <v>9.6998200000000009E-5</v>
      </c>
      <c r="O14" s="33">
        <v>1.3909969999999997E-4</v>
      </c>
      <c r="P14" s="33">
        <v>5.8235799999999994E-4</v>
      </c>
      <c r="Q14" s="33" t="s">
        <v>211</v>
      </c>
      <c r="R14" s="33">
        <v>2.7990000000000001E-7</v>
      </c>
      <c r="S14" s="33">
        <v>7.6688200000000009E-5</v>
      </c>
      <c r="T14" s="33">
        <v>8.2608200000000006E-5</v>
      </c>
      <c r="U14" s="33" t="s">
        <v>212</v>
      </c>
      <c r="V14" s="33">
        <f t="shared" si="3"/>
        <v>1.0353908636999999E-3</v>
      </c>
      <c r="W14" s="35">
        <v>2.7378884500000005E-4</v>
      </c>
      <c r="X14" s="35">
        <v>1.4570764000000001E-4</v>
      </c>
      <c r="Y14" s="35">
        <v>3.5173000000000004E-5</v>
      </c>
      <c r="Z14" s="35">
        <v>3.7729100000000004E-5</v>
      </c>
      <c r="AA14" s="35">
        <v>4.4000000000000004E-8</v>
      </c>
      <c r="AB14" s="35">
        <v>4.6650000000000005E-7</v>
      </c>
      <c r="AC14" s="35">
        <v>1.5597600000000001E-5</v>
      </c>
      <c r="AD14" s="35">
        <v>1.5648799999999998E-5</v>
      </c>
      <c r="AE14" s="35" t="s">
        <v>212</v>
      </c>
      <c r="AF14" s="35">
        <f t="shared" si="4"/>
        <v>5.2415548500000012E-4</v>
      </c>
      <c r="AG14" s="31">
        <f t="shared" si="5"/>
        <v>8.3263149801585001</v>
      </c>
      <c r="AH14" s="31">
        <f t="shared" si="0"/>
        <v>8.7504531607200011</v>
      </c>
      <c r="AI14" s="31">
        <f t="shared" si="0"/>
        <v>2.7824399511000006</v>
      </c>
      <c r="AJ14" s="31">
        <f t="shared" si="0"/>
        <v>4.2525443081999992</v>
      </c>
      <c r="AK14" s="31">
        <f t="shared" si="6"/>
        <v>2.3298748000000001E-2</v>
      </c>
      <c r="AL14" s="31">
        <f t="shared" si="1"/>
        <v>4.7261309000000008E-2</v>
      </c>
      <c r="AM14" s="31">
        <f t="shared" si="1"/>
        <v>1.3664160498</v>
      </c>
      <c r="AN14" s="31">
        <f t="shared" si="7"/>
        <v>6.7285473999999998E-3</v>
      </c>
      <c r="AO14" s="31"/>
      <c r="AP14" s="31">
        <f t="shared" si="8"/>
        <v>25.555457054378504</v>
      </c>
    </row>
    <row r="15" spans="2:42" ht="18.75" customHeight="1">
      <c r="B15" s="12">
        <v>34334</v>
      </c>
      <c r="C15" s="32">
        <v>6.4272076648600009</v>
      </c>
      <c r="D15" s="32">
        <v>9.0521799669000007</v>
      </c>
      <c r="E15" s="32">
        <v>2.4019299710000004</v>
      </c>
      <c r="F15" s="32">
        <v>4.2912749361000007</v>
      </c>
      <c r="G15" s="32">
        <v>0</v>
      </c>
      <c r="H15" s="32">
        <v>3.8732925500000001E-2</v>
      </c>
      <c r="I15" s="32">
        <v>1.5033018</v>
      </c>
      <c r="J15" s="32">
        <v>1.5083367216000001</v>
      </c>
      <c r="K15" s="32" t="s">
        <v>212</v>
      </c>
      <c r="L15" s="32">
        <f t="shared" si="2"/>
        <v>23.714627264360001</v>
      </c>
      <c r="M15" s="34">
        <v>4.1315090000000006E-5</v>
      </c>
      <c r="N15" s="34">
        <v>1.006698E-4</v>
      </c>
      <c r="O15" s="34">
        <v>1.1925749999999999E-4</v>
      </c>
      <c r="P15" s="34">
        <v>6.0744399999999995E-4</v>
      </c>
      <c r="Q15" s="34" t="s">
        <v>211</v>
      </c>
      <c r="R15" s="34">
        <v>1.9769999999999998E-7</v>
      </c>
      <c r="S15" s="34">
        <v>8.5585500000000009E-5</v>
      </c>
      <c r="T15" s="34">
        <v>9.4465500000000019E-5</v>
      </c>
      <c r="U15" s="34" t="s">
        <v>212</v>
      </c>
      <c r="V15" s="34">
        <f t="shared" si="3"/>
        <v>1.04893509E-3</v>
      </c>
      <c r="W15" s="36">
        <v>2.1485690000000004E-4</v>
      </c>
      <c r="X15" s="36">
        <v>1.4899704E-4</v>
      </c>
      <c r="Y15" s="36">
        <v>3.1713000000000006E-5</v>
      </c>
      <c r="Z15" s="36">
        <v>3.8330100000000008E-5</v>
      </c>
      <c r="AA15" s="36">
        <v>0</v>
      </c>
      <c r="AB15" s="36">
        <v>3.2950000000000003E-7</v>
      </c>
      <c r="AC15" s="36">
        <v>1.8017999999999999E-5</v>
      </c>
      <c r="AD15" s="36">
        <v>1.8094800000000002E-5</v>
      </c>
      <c r="AE15" s="36" t="s">
        <v>212</v>
      </c>
      <c r="AF15" s="36">
        <f t="shared" si="4"/>
        <v>4.7033934000000012E-4</v>
      </c>
      <c r="AG15" s="32">
        <f t="shared" si="5"/>
        <v>6.4922678983100015</v>
      </c>
      <c r="AH15" s="32">
        <f t="shared" si="0"/>
        <v>9.0990978298199998</v>
      </c>
      <c r="AI15" s="32">
        <f t="shared" si="0"/>
        <v>2.4143618825000002</v>
      </c>
      <c r="AJ15" s="32">
        <f t="shared" si="0"/>
        <v>4.3178834059000009</v>
      </c>
      <c r="AK15" s="32">
        <f t="shared" si="6"/>
        <v>0</v>
      </c>
      <c r="AL15" s="32">
        <f t="shared" si="1"/>
        <v>3.8836058999999999E-2</v>
      </c>
      <c r="AM15" s="32">
        <f t="shared" si="1"/>
        <v>1.5108108015000001</v>
      </c>
      <c r="AN15" s="32">
        <f t="shared" si="7"/>
        <v>7.7538879000000008E-3</v>
      </c>
      <c r="AO15" s="32"/>
      <c r="AP15" s="32">
        <f t="shared" si="8"/>
        <v>23.881011764930005</v>
      </c>
    </row>
    <row r="16" spans="2:42" ht="18.75" customHeight="1">
      <c r="B16" s="11">
        <v>34699</v>
      </c>
      <c r="C16" s="31">
        <v>5.2307215323560001</v>
      </c>
      <c r="D16" s="31">
        <v>8.9819547260000014</v>
      </c>
      <c r="E16" s="31">
        <v>1.6575726199</v>
      </c>
      <c r="F16" s="31">
        <v>5.1718491373000006</v>
      </c>
      <c r="G16" s="31">
        <v>0</v>
      </c>
      <c r="H16" s="31">
        <v>1.5842551600000001E-2</v>
      </c>
      <c r="I16" s="31">
        <v>1.3587126300000001</v>
      </c>
      <c r="J16" s="31">
        <v>1.3637475515999999</v>
      </c>
      <c r="K16" s="31" t="s">
        <v>212</v>
      </c>
      <c r="L16" s="31">
        <f t="shared" si="2"/>
        <v>22.416653197155998</v>
      </c>
      <c r="M16" s="33">
        <v>3.283747000000001E-5</v>
      </c>
      <c r="N16" s="33">
        <v>9.983259999999999E-5</v>
      </c>
      <c r="O16" s="33">
        <v>8.2180000000000003E-5</v>
      </c>
      <c r="P16" s="33">
        <v>1.86114E-4</v>
      </c>
      <c r="Q16" s="33" t="s">
        <v>211</v>
      </c>
      <c r="R16" s="33">
        <v>8.1300000000000007E-8</v>
      </c>
      <c r="S16" s="33">
        <v>6.6542400000000002E-5</v>
      </c>
      <c r="T16" s="33">
        <v>7.5422399999999998E-5</v>
      </c>
      <c r="U16" s="33" t="s">
        <v>212</v>
      </c>
      <c r="V16" s="33">
        <f t="shared" si="3"/>
        <v>5.430101700000001E-4</v>
      </c>
      <c r="W16" s="35">
        <v>1.7854462000000001E-4</v>
      </c>
      <c r="X16" s="35">
        <v>1.4736353999999998E-4</v>
      </c>
      <c r="Y16" s="35">
        <v>2.1216000000000002E-5</v>
      </c>
      <c r="Z16" s="35">
        <v>4.6555199999999998E-5</v>
      </c>
      <c r="AA16" s="35">
        <v>0</v>
      </c>
      <c r="AB16" s="35">
        <v>1.3550000000000002E-7</v>
      </c>
      <c r="AC16" s="35">
        <v>1.66356E-5</v>
      </c>
      <c r="AD16" s="35">
        <v>1.6712399999999999E-5</v>
      </c>
      <c r="AE16" s="35" t="s">
        <v>212</v>
      </c>
      <c r="AF16" s="35">
        <f t="shared" si="4"/>
        <v>4.2716286000000006E-4</v>
      </c>
      <c r="AG16" s="31">
        <f t="shared" si="5"/>
        <v>5.2847487658660004</v>
      </c>
      <c r="AH16" s="31">
        <f t="shared" si="0"/>
        <v>9.0283648759200013</v>
      </c>
      <c r="AI16" s="31">
        <f t="shared" si="0"/>
        <v>1.6659494879000001</v>
      </c>
      <c r="AJ16" s="31">
        <f t="shared" si="0"/>
        <v>5.190375436900001</v>
      </c>
      <c r="AK16" s="31">
        <f t="shared" si="6"/>
        <v>0</v>
      </c>
      <c r="AL16" s="31">
        <f t="shared" si="1"/>
        <v>1.58849631E-2</v>
      </c>
      <c r="AM16" s="31">
        <f t="shared" si="1"/>
        <v>1.3653335987999999</v>
      </c>
      <c r="AN16" s="31">
        <f t="shared" si="7"/>
        <v>6.8658551999999998E-3</v>
      </c>
      <c r="AO16" s="31"/>
      <c r="AP16" s="31">
        <f t="shared" si="8"/>
        <v>22.557522983686003</v>
      </c>
    </row>
    <row r="17" spans="2:42" ht="18.75" customHeight="1">
      <c r="B17" s="12">
        <v>35064</v>
      </c>
      <c r="C17" s="32">
        <v>5.8531340316414875</v>
      </c>
      <c r="D17" s="32">
        <v>7.8708326180000006</v>
      </c>
      <c r="E17" s="32">
        <v>1.0049168214000002</v>
      </c>
      <c r="F17" s="32">
        <v>4.7575638512000005</v>
      </c>
      <c r="G17" s="32">
        <v>0</v>
      </c>
      <c r="H17" s="32">
        <v>2.7804601300000002E-2</v>
      </c>
      <c r="I17" s="32">
        <v>0.38131713060000005</v>
      </c>
      <c r="J17" s="32">
        <v>0.38131713060000005</v>
      </c>
      <c r="K17" s="32" t="s">
        <v>212</v>
      </c>
      <c r="L17" s="32">
        <f t="shared" si="2"/>
        <v>19.89556905414149</v>
      </c>
      <c r="M17" s="34">
        <v>3.7950540004472996E-5</v>
      </c>
      <c r="N17" s="34">
        <v>8.4524000000000006E-5</v>
      </c>
      <c r="O17" s="34">
        <v>4.8108999999999996E-5</v>
      </c>
      <c r="P17" s="34">
        <v>1.7064800000000002E-4</v>
      </c>
      <c r="Q17" s="34" t="s">
        <v>211</v>
      </c>
      <c r="R17" s="34">
        <v>1.7790000000000002E-7</v>
      </c>
      <c r="S17" s="34">
        <v>1.5351882000000002E-5</v>
      </c>
      <c r="T17" s="34">
        <v>1.5351882000000002E-5</v>
      </c>
      <c r="U17" s="34" t="s">
        <v>212</v>
      </c>
      <c r="V17" s="34">
        <f t="shared" si="3"/>
        <v>3.7211320400447302E-4</v>
      </c>
      <c r="W17" s="36">
        <v>1.8959510002485001E-4</v>
      </c>
      <c r="X17" s="36">
        <v>1.0142880000000001E-4</v>
      </c>
      <c r="Y17" s="36">
        <v>1.3106000000000001E-5</v>
      </c>
      <c r="Z17" s="36">
        <v>4.2662000000000006E-5</v>
      </c>
      <c r="AA17" s="36">
        <v>0</v>
      </c>
      <c r="AB17" s="36">
        <v>2.9650000000000004E-7</v>
      </c>
      <c r="AC17" s="36">
        <v>4.7236559999999998E-6</v>
      </c>
      <c r="AD17" s="36">
        <v>4.7236559999999998E-6</v>
      </c>
      <c r="AE17" s="36" t="s">
        <v>212</v>
      </c>
      <c r="AF17" s="36">
        <f t="shared" si="4"/>
        <v>3.5653571202485005E-4</v>
      </c>
      <c r="AG17" s="32">
        <f t="shared" si="5"/>
        <v>5.9105821349490046</v>
      </c>
      <c r="AH17" s="32">
        <f t="shared" si="0"/>
        <v>7.9031715004</v>
      </c>
      <c r="AI17" s="32">
        <f t="shared" si="0"/>
        <v>1.0100251344000002</v>
      </c>
      <c r="AJ17" s="32">
        <f t="shared" si="0"/>
        <v>4.7745433272000009</v>
      </c>
      <c r="AK17" s="32">
        <f t="shared" si="6"/>
        <v>0</v>
      </c>
      <c r="AL17" s="32">
        <f t="shared" si="1"/>
        <v>2.7897405800000004E-2</v>
      </c>
      <c r="AM17" s="32">
        <f t="shared" si="1"/>
        <v>0.38310857713800006</v>
      </c>
      <c r="AN17" s="32">
        <f t="shared" si="7"/>
        <v>1.7914465379999999E-3</v>
      </c>
      <c r="AO17" s="32"/>
      <c r="AP17" s="32">
        <f t="shared" si="8"/>
        <v>20.011119526425006</v>
      </c>
    </row>
    <row r="18" spans="2:42" ht="18.75" customHeight="1">
      <c r="B18" s="11">
        <v>35430</v>
      </c>
      <c r="C18" s="31">
        <v>4.8599716268888047</v>
      </c>
      <c r="D18" s="31">
        <v>9.0302066056000001</v>
      </c>
      <c r="E18" s="31">
        <v>0.91239214599999996</v>
      </c>
      <c r="F18" s="31">
        <v>6.8675226292000007</v>
      </c>
      <c r="G18" s="31">
        <v>0.29942157120000001</v>
      </c>
      <c r="H18" s="31">
        <v>2.3510536000000002E-2</v>
      </c>
      <c r="I18" s="31">
        <v>0.33864860000000002</v>
      </c>
      <c r="J18" s="31">
        <v>0.33864860000000002</v>
      </c>
      <c r="K18" s="31" t="s">
        <v>212</v>
      </c>
      <c r="L18" s="31">
        <f t="shared" si="2"/>
        <v>22.331673714888804</v>
      </c>
      <c r="M18" s="33">
        <v>2.8382220002772002E-5</v>
      </c>
      <c r="N18" s="33">
        <v>9.6842000000000006E-5</v>
      </c>
      <c r="O18" s="33">
        <v>4.3323000000000005E-5</v>
      </c>
      <c r="P18" s="33">
        <v>2.4614600000000004E-4</v>
      </c>
      <c r="Q18" s="33" t="s">
        <v>211</v>
      </c>
      <c r="R18" s="33">
        <v>1.6800000000000002E-7</v>
      </c>
      <c r="S18" s="33">
        <v>1.1317760000000001E-5</v>
      </c>
      <c r="T18" s="33">
        <v>1.1317760000000001E-5</v>
      </c>
      <c r="U18" s="33" t="s">
        <v>212</v>
      </c>
      <c r="V18" s="33">
        <f t="shared" si="3"/>
        <v>4.37496740002772E-4</v>
      </c>
      <c r="W18" s="35">
        <v>1.574630000154E-4</v>
      </c>
      <c r="X18" s="35">
        <v>1.162104E-4</v>
      </c>
      <c r="Y18" s="35">
        <v>1.1950000000000001E-5</v>
      </c>
      <c r="Z18" s="35">
        <v>6.153650000000001E-5</v>
      </c>
      <c r="AA18" s="35">
        <v>5.7800000000000001E-7</v>
      </c>
      <c r="AB18" s="35">
        <v>2.8000000000000002E-7</v>
      </c>
      <c r="AC18" s="35">
        <v>4.2441599999999997E-6</v>
      </c>
      <c r="AD18" s="35">
        <v>4.2441599999999997E-6</v>
      </c>
      <c r="AE18" s="35" t="s">
        <v>212</v>
      </c>
      <c r="AF18" s="35">
        <f t="shared" si="4"/>
        <v>3.5650622001540003E-4</v>
      </c>
      <c r="AG18" s="31">
        <f t="shared" si="5"/>
        <v>4.9076051563934637</v>
      </c>
      <c r="AH18" s="31">
        <f t="shared" si="0"/>
        <v>9.0672583547999999</v>
      </c>
      <c r="AI18" s="31">
        <f t="shared" si="0"/>
        <v>0.91703632099999999</v>
      </c>
      <c r="AJ18" s="31">
        <f t="shared" si="0"/>
        <v>6.8920141562000001</v>
      </c>
      <c r="AK18" s="31">
        <f t="shared" si="6"/>
        <v>0.2995938152</v>
      </c>
      <c r="AL18" s="31">
        <f t="shared" si="1"/>
        <v>2.3598176000000002E-2</v>
      </c>
      <c r="AM18" s="31">
        <f t="shared" si="1"/>
        <v>0.34019630368000003</v>
      </c>
      <c r="AN18" s="31">
        <f t="shared" si="7"/>
        <v>1.54770368E-3</v>
      </c>
      <c r="AO18" s="31"/>
      <c r="AP18" s="31">
        <f t="shared" si="8"/>
        <v>22.448849986953466</v>
      </c>
    </row>
    <row r="19" spans="2:42" ht="18.75" customHeight="1">
      <c r="B19" s="12">
        <v>35795</v>
      </c>
      <c r="C19" s="32">
        <v>4.4241371963900864</v>
      </c>
      <c r="D19" s="32">
        <v>8.3142358949000013</v>
      </c>
      <c r="E19" s="32">
        <v>0.62149758529999999</v>
      </c>
      <c r="F19" s="32">
        <v>6.444227788800001</v>
      </c>
      <c r="G19" s="32">
        <v>0.25577610760000002</v>
      </c>
      <c r="H19" s="32">
        <v>2.5613452799999999E-2</v>
      </c>
      <c r="I19" s="32">
        <v>0.39888444150000002</v>
      </c>
      <c r="J19" s="32">
        <v>0.39888444150000002</v>
      </c>
      <c r="K19" s="32" t="s">
        <v>212</v>
      </c>
      <c r="L19" s="32">
        <f t="shared" si="2"/>
        <v>20.48437246729009</v>
      </c>
      <c r="M19" s="34">
        <v>2.6052719999307002E-5</v>
      </c>
      <c r="N19" s="34">
        <v>8.9063000000000011E-5</v>
      </c>
      <c r="O19" s="34">
        <v>2.9081699999999996E-5</v>
      </c>
      <c r="P19" s="34">
        <v>2.3078400000000002E-4</v>
      </c>
      <c r="Q19" s="34" t="s">
        <v>211</v>
      </c>
      <c r="R19" s="34">
        <v>1.8720000000000001E-7</v>
      </c>
      <c r="S19" s="34">
        <v>1.3485792E-5</v>
      </c>
      <c r="T19" s="34">
        <v>1.3485792E-5</v>
      </c>
      <c r="U19" s="34" t="s">
        <v>212</v>
      </c>
      <c r="V19" s="34">
        <f t="shared" si="3"/>
        <v>4.0214020399930708E-4</v>
      </c>
      <c r="W19" s="36">
        <v>1.4451499999615001E-4</v>
      </c>
      <c r="X19" s="36">
        <v>1.068756E-4</v>
      </c>
      <c r="Y19" s="36">
        <v>8.2010000000000016E-6</v>
      </c>
      <c r="Z19" s="36">
        <v>5.7696000000000005E-5</v>
      </c>
      <c r="AA19" s="36">
        <v>4.9400000000000006E-7</v>
      </c>
      <c r="AB19" s="36">
        <v>3.1200000000000004E-7</v>
      </c>
      <c r="AC19" s="36">
        <v>5.0571720000000005E-6</v>
      </c>
      <c r="AD19" s="36">
        <v>5.0571720000000005E-6</v>
      </c>
      <c r="AE19" s="36" t="s">
        <v>212</v>
      </c>
      <c r="AF19" s="36">
        <f t="shared" si="4"/>
        <v>3.2820794399614998E-4</v>
      </c>
      <c r="AG19" s="32">
        <f t="shared" si="5"/>
        <v>4.4678539843889213</v>
      </c>
      <c r="AH19" s="32">
        <f t="shared" si="0"/>
        <v>8.3483113987000017</v>
      </c>
      <c r="AI19" s="32">
        <f t="shared" si="0"/>
        <v>0.62466852579999999</v>
      </c>
      <c r="AJ19" s="32">
        <f t="shared" si="0"/>
        <v>6.4671907968000006</v>
      </c>
      <c r="AK19" s="32">
        <f t="shared" si="6"/>
        <v>0.25592331960000003</v>
      </c>
      <c r="AL19" s="32">
        <f t="shared" si="1"/>
        <v>2.57111088E-2</v>
      </c>
      <c r="AM19" s="32">
        <f t="shared" si="1"/>
        <v>0.40072862355600003</v>
      </c>
      <c r="AN19" s="32">
        <f t="shared" si="7"/>
        <v>1.8441820560000002E-3</v>
      </c>
      <c r="AO19" s="32"/>
      <c r="AP19" s="32">
        <f t="shared" si="8"/>
        <v>20.592231939700923</v>
      </c>
    </row>
    <row r="20" spans="2:42" ht="18.75" customHeight="1">
      <c r="B20" s="11">
        <v>36160</v>
      </c>
      <c r="C20" s="31">
        <v>4.2883739613865597</v>
      </c>
      <c r="D20" s="31">
        <v>8.6456230349999998</v>
      </c>
      <c r="E20" s="31">
        <v>0.54223847749999998</v>
      </c>
      <c r="F20" s="31">
        <v>6.8474454360000001</v>
      </c>
      <c r="G20" s="31">
        <v>0.27731943200000003</v>
      </c>
      <c r="H20" s="31">
        <v>2.4956697600000001E-2</v>
      </c>
      <c r="I20" s="31">
        <v>1.0657901064000002</v>
      </c>
      <c r="J20" s="31">
        <v>1.0657901064000002</v>
      </c>
      <c r="K20" s="31" t="s">
        <v>212</v>
      </c>
      <c r="L20" s="31">
        <f t="shared" si="2"/>
        <v>21.691747145886559</v>
      </c>
      <c r="M20" s="33">
        <v>2.6220119997794998E-5</v>
      </c>
      <c r="N20" s="33">
        <v>9.255E-5</v>
      </c>
      <c r="O20" s="33">
        <v>2.5254899999999998E-5</v>
      </c>
      <c r="P20" s="33">
        <v>2.4531999999999999E-4</v>
      </c>
      <c r="Q20" s="33" t="s">
        <v>211</v>
      </c>
      <c r="R20" s="33">
        <v>1.8240000000000002E-7</v>
      </c>
      <c r="S20" s="33">
        <v>2.9611608000000001E-5</v>
      </c>
      <c r="T20" s="33">
        <v>2.9611608000000001E-5</v>
      </c>
      <c r="U20" s="33" t="s">
        <v>212</v>
      </c>
      <c r="V20" s="33">
        <f t="shared" si="3"/>
        <v>4.4875063599779499E-4</v>
      </c>
      <c r="W20" s="35">
        <v>1.3908169998774999E-4</v>
      </c>
      <c r="X20" s="35">
        <v>1.1106000000000001E-4</v>
      </c>
      <c r="Y20" s="35">
        <v>7.1330000000000001E-6</v>
      </c>
      <c r="Z20" s="35">
        <v>6.1329999999999997E-5</v>
      </c>
      <c r="AA20" s="35">
        <v>5.3600000000000004E-7</v>
      </c>
      <c r="AB20" s="35">
        <v>3.0400000000000002E-7</v>
      </c>
      <c r="AC20" s="35">
        <v>1.3666896000000002E-5</v>
      </c>
      <c r="AD20" s="35">
        <v>1.3666896000000002E-5</v>
      </c>
      <c r="AE20" s="35" t="s">
        <v>212</v>
      </c>
      <c r="AF20" s="35">
        <f t="shared" si="4"/>
        <v>3.4677849198775002E-4</v>
      </c>
      <c r="AG20" s="31">
        <f t="shared" si="5"/>
        <v>4.3304758109828541</v>
      </c>
      <c r="AH20" s="31">
        <f t="shared" si="0"/>
        <v>8.681032665</v>
      </c>
      <c r="AI20" s="31">
        <f t="shared" si="0"/>
        <v>0.54499548399999997</v>
      </c>
      <c r="AJ20" s="31">
        <f t="shared" si="0"/>
        <v>6.8718547760000002</v>
      </c>
      <c r="AK20" s="31">
        <f t="shared" si="6"/>
        <v>0.27747916000000006</v>
      </c>
      <c r="AL20" s="31">
        <f t="shared" si="1"/>
        <v>2.5051849600000002E-2</v>
      </c>
      <c r="AM20" s="31">
        <f t="shared" si="1"/>
        <v>1.0706031316080002</v>
      </c>
      <c r="AN20" s="31">
        <f t="shared" si="7"/>
        <v>4.8130252080000012E-3</v>
      </c>
      <c r="AO20" s="31"/>
      <c r="AP20" s="31">
        <f t="shared" si="8"/>
        <v>21.806305902398854</v>
      </c>
    </row>
    <row r="21" spans="2:42" ht="18.75" customHeight="1">
      <c r="B21" s="12">
        <v>36525</v>
      </c>
      <c r="C21" s="32">
        <v>2.9373173013641214</v>
      </c>
      <c r="D21" s="32">
        <v>8.2626324748000002</v>
      </c>
      <c r="E21" s="32">
        <v>0.46160393760000001</v>
      </c>
      <c r="F21" s="32">
        <v>6.9635569800000008</v>
      </c>
      <c r="G21" s="32">
        <v>0.48175503300000005</v>
      </c>
      <c r="H21" s="32">
        <v>1.3340339999999999E-2</v>
      </c>
      <c r="I21" s="32">
        <v>2.4425016853999999</v>
      </c>
      <c r="J21" s="32">
        <v>2.4425016853999999</v>
      </c>
      <c r="K21" s="32" t="s">
        <v>212</v>
      </c>
      <c r="L21" s="32">
        <f t="shared" si="2"/>
        <v>21.562707752164119</v>
      </c>
      <c r="M21" s="34">
        <v>1.9023479998992004E-5</v>
      </c>
      <c r="N21" s="34">
        <v>8.8451000000000011E-5</v>
      </c>
      <c r="O21" s="34">
        <v>2.12013E-5</v>
      </c>
      <c r="P21" s="34">
        <v>2.4942000000000003E-4</v>
      </c>
      <c r="Q21" s="34" t="s">
        <v>211</v>
      </c>
      <c r="R21" s="34">
        <v>9.7500000000000006E-8</v>
      </c>
      <c r="S21" s="34">
        <v>6.3345623999999998E-5</v>
      </c>
      <c r="T21" s="34">
        <v>6.3345623999999998E-5</v>
      </c>
      <c r="U21" s="34" t="s">
        <v>212</v>
      </c>
      <c r="V21" s="34">
        <f t="shared" si="3"/>
        <v>5.0488452799899212E-4</v>
      </c>
      <c r="W21" s="36">
        <v>9.5339599994400005E-5</v>
      </c>
      <c r="X21" s="36">
        <v>1.061412E-4</v>
      </c>
      <c r="Y21" s="36">
        <v>6.0930000000000008E-6</v>
      </c>
      <c r="Z21" s="36">
        <v>6.2355000000000009E-5</v>
      </c>
      <c r="AA21" s="36">
        <v>9.315000000000001E-7</v>
      </c>
      <c r="AB21" s="36">
        <v>1.6250000000000001E-7</v>
      </c>
      <c r="AC21" s="36">
        <v>3.1672811999999999E-5</v>
      </c>
      <c r="AD21" s="36">
        <v>3.1672811999999999E-5</v>
      </c>
      <c r="AE21" s="36" t="s">
        <v>212</v>
      </c>
      <c r="AF21" s="36">
        <f t="shared" si="4"/>
        <v>3.3436842399440006E-4</v>
      </c>
      <c r="AG21" s="32">
        <f t="shared" si="5"/>
        <v>2.9662040891624271</v>
      </c>
      <c r="AH21" s="32">
        <f t="shared" si="0"/>
        <v>8.2964738273999998</v>
      </c>
      <c r="AI21" s="32">
        <f t="shared" si="0"/>
        <v>0.46394968410000004</v>
      </c>
      <c r="AJ21" s="32">
        <f t="shared" si="0"/>
        <v>6.9883742700000004</v>
      </c>
      <c r="AK21" s="32">
        <f t="shared" si="6"/>
        <v>0.48203262000000008</v>
      </c>
      <c r="AL21" s="32">
        <f t="shared" si="1"/>
        <v>1.3391202499999999E-2</v>
      </c>
      <c r="AM21" s="32">
        <f t="shared" si="1"/>
        <v>2.4535238239759996</v>
      </c>
      <c r="AN21" s="32">
        <f t="shared" si="7"/>
        <v>1.1022138576E-2</v>
      </c>
      <c r="AO21" s="32"/>
      <c r="AP21" s="32">
        <f t="shared" si="8"/>
        <v>21.674971655714426</v>
      </c>
    </row>
    <row r="22" spans="2:42" ht="18.75" customHeight="1">
      <c r="B22" s="11">
        <v>36891</v>
      </c>
      <c r="C22" s="31">
        <v>3.2773226131703264</v>
      </c>
      <c r="D22" s="31">
        <v>8.1980229060000003</v>
      </c>
      <c r="E22" s="31">
        <v>0.30043378910000001</v>
      </c>
      <c r="F22" s="31">
        <v>6.9646294860000006</v>
      </c>
      <c r="G22" s="31">
        <v>0.51994217700000001</v>
      </c>
      <c r="H22" s="31">
        <v>1.2314159999999999E-4</v>
      </c>
      <c r="I22" s="31">
        <v>2.8447045677</v>
      </c>
      <c r="J22" s="31">
        <v>2.9368293905000002</v>
      </c>
      <c r="K22" s="31" t="s">
        <v>212</v>
      </c>
      <c r="L22" s="31">
        <f t="shared" si="2"/>
        <v>22.105178680570326</v>
      </c>
      <c r="M22" s="33">
        <v>2.2215390004410003E-5</v>
      </c>
      <c r="N22" s="33">
        <v>8.7708000000000008E-5</v>
      </c>
      <c r="O22" s="33">
        <v>1.35991E-5</v>
      </c>
      <c r="P22" s="33">
        <v>2.4942000000000003E-4</v>
      </c>
      <c r="Q22" s="33" t="s">
        <v>211</v>
      </c>
      <c r="R22" s="33">
        <v>8.9999999999999999E-10</v>
      </c>
      <c r="S22" s="33">
        <v>5.5955286000000011E-5</v>
      </c>
      <c r="T22" s="33">
        <v>3.1421084599999997E-4</v>
      </c>
      <c r="U22" s="33" t="s">
        <v>212</v>
      </c>
      <c r="V22" s="33">
        <f t="shared" si="3"/>
        <v>7.4310952200441001E-4</v>
      </c>
      <c r="W22" s="35">
        <v>1.0696240002450001E-4</v>
      </c>
      <c r="X22" s="35">
        <v>1.052496E-4</v>
      </c>
      <c r="Y22" s="35">
        <v>4.0150000000000005E-6</v>
      </c>
      <c r="Z22" s="35">
        <v>6.2355000000000009E-5</v>
      </c>
      <c r="AA22" s="35">
        <v>1.0050000000000001E-6</v>
      </c>
      <c r="AB22" s="35">
        <v>1.5000000000000002E-9</v>
      </c>
      <c r="AC22" s="35">
        <v>3.7303523999999998E-5</v>
      </c>
      <c r="AD22" s="35">
        <v>3.8577103999999998E-5</v>
      </c>
      <c r="AE22" s="35" t="s">
        <v>212</v>
      </c>
      <c r="AF22" s="35">
        <f t="shared" si="4"/>
        <v>3.5546912802450004E-4</v>
      </c>
      <c r="AG22" s="31">
        <f t="shared" si="5"/>
        <v>3.3097527931277377</v>
      </c>
      <c r="AH22" s="31">
        <f t="shared" si="0"/>
        <v>8.2315799867999999</v>
      </c>
      <c r="AI22" s="31">
        <f t="shared" si="0"/>
        <v>0.3019702366</v>
      </c>
      <c r="AJ22" s="31">
        <f t="shared" si="0"/>
        <v>6.9894467760000003</v>
      </c>
      <c r="AK22" s="31">
        <f t="shared" si="6"/>
        <v>0.52024166699999996</v>
      </c>
      <c r="AL22" s="31">
        <f t="shared" si="1"/>
        <v>1.2361109999999999E-4</v>
      </c>
      <c r="AM22" s="31">
        <f t="shared" si="1"/>
        <v>2.8572199000020002</v>
      </c>
      <c r="AN22" s="31">
        <f t="shared" si="7"/>
        <v>1.9351248141999997E-2</v>
      </c>
      <c r="AO22" s="31"/>
      <c r="AP22" s="31">
        <f t="shared" si="8"/>
        <v>22.229686218771743</v>
      </c>
    </row>
    <row r="23" spans="2:42" ht="18.75" customHeight="1">
      <c r="B23" s="12">
        <v>37256</v>
      </c>
      <c r="C23" s="32">
        <v>2.9894681959852618</v>
      </c>
      <c r="D23" s="32">
        <v>9.8082142204</v>
      </c>
      <c r="E23" s="32">
        <v>0.48368916270000006</v>
      </c>
      <c r="F23" s="32">
        <v>8.0220589952000001</v>
      </c>
      <c r="G23" s="32">
        <v>0.57225212550000004</v>
      </c>
      <c r="H23" s="32">
        <v>2.0523600000000003E-4</v>
      </c>
      <c r="I23" s="32">
        <v>2.3044084804000002</v>
      </c>
      <c r="J23" s="32">
        <v>2.3213407332000005</v>
      </c>
      <c r="K23" s="32" t="s">
        <v>212</v>
      </c>
      <c r="L23" s="32">
        <f t="shared" si="2"/>
        <v>24.180296416185261</v>
      </c>
      <c r="M23" s="34">
        <v>1.9314299998424999E-5</v>
      </c>
      <c r="N23" s="34">
        <v>1.0460600000000001E-4</v>
      </c>
      <c r="O23" s="34">
        <v>2.25209E-5</v>
      </c>
      <c r="P23" s="34">
        <v>2.8710399999999999E-4</v>
      </c>
      <c r="Q23" s="34" t="s">
        <v>211</v>
      </c>
      <c r="R23" s="34">
        <v>1.5000000000000002E-9</v>
      </c>
      <c r="S23" s="34">
        <v>4.5327672000000007E-5</v>
      </c>
      <c r="T23" s="34">
        <v>9.2794232000000014E-5</v>
      </c>
      <c r="U23" s="34" t="s">
        <v>212</v>
      </c>
      <c r="V23" s="34">
        <f t="shared" si="3"/>
        <v>5.7166860399842506E-4</v>
      </c>
      <c r="W23" s="36">
        <v>9.7771999991250012E-5</v>
      </c>
      <c r="X23" s="36">
        <v>1.2552719999999999E-4</v>
      </c>
      <c r="Y23" s="36">
        <v>6.3210000000000001E-6</v>
      </c>
      <c r="Z23" s="36">
        <v>7.1775999999999999E-5</v>
      </c>
      <c r="AA23" s="36">
        <v>1.1055E-6</v>
      </c>
      <c r="AB23" s="36">
        <v>2.5000000000000001E-9</v>
      </c>
      <c r="AC23" s="36">
        <v>3.0218448E-5</v>
      </c>
      <c r="AD23" s="36">
        <v>3.0452528000000004E-5</v>
      </c>
      <c r="AE23" s="36" t="s">
        <v>212</v>
      </c>
      <c r="AF23" s="36">
        <f t="shared" si="4"/>
        <v>3.6317517599124998E-4</v>
      </c>
      <c r="AG23" s="32">
        <f t="shared" si="5"/>
        <v>3.0190871094826148</v>
      </c>
      <c r="AH23" s="32">
        <f t="shared" si="0"/>
        <v>9.8482364760000003</v>
      </c>
      <c r="AI23" s="32">
        <f t="shared" si="0"/>
        <v>0.48613584320000008</v>
      </c>
      <c r="AJ23" s="32">
        <f t="shared" si="0"/>
        <v>8.0506258432000006</v>
      </c>
      <c r="AK23" s="32">
        <f t="shared" si="6"/>
        <v>0.57258156450000008</v>
      </c>
      <c r="AL23" s="32">
        <f t="shared" si="1"/>
        <v>2.0601850000000001E-4</v>
      </c>
      <c r="AM23" s="32">
        <f t="shared" si="1"/>
        <v>2.3145467697040005</v>
      </c>
      <c r="AN23" s="32">
        <f t="shared" si="7"/>
        <v>1.1394709144000002E-2</v>
      </c>
      <c r="AO23" s="32"/>
      <c r="AP23" s="32">
        <f t="shared" si="8"/>
        <v>24.302814333730613</v>
      </c>
    </row>
    <row r="24" spans="2:42" ht="18.75" customHeight="1">
      <c r="B24" s="11">
        <v>37621</v>
      </c>
      <c r="C24" s="31">
        <v>3.1460513502153971</v>
      </c>
      <c r="D24" s="31">
        <v>9.8510601046000001</v>
      </c>
      <c r="E24" s="31">
        <v>0.38744119560000007</v>
      </c>
      <c r="F24" s="31">
        <v>8.5212790740000006</v>
      </c>
      <c r="G24" s="31">
        <v>0.60824860320000007</v>
      </c>
      <c r="H24" s="31">
        <v>0</v>
      </c>
      <c r="I24" s="31">
        <v>2.4670986187999997</v>
      </c>
      <c r="J24" s="31">
        <v>2.5076469083999999</v>
      </c>
      <c r="K24" s="31" t="s">
        <v>212</v>
      </c>
      <c r="L24" s="31">
        <f t="shared" si="2"/>
        <v>24.981178946415397</v>
      </c>
      <c r="M24" s="33">
        <v>2.2116929999999977E-5</v>
      </c>
      <c r="N24" s="33">
        <v>1.04981E-4</v>
      </c>
      <c r="O24" s="33">
        <v>1.7990099999999999E-5</v>
      </c>
      <c r="P24" s="33">
        <v>3.0492000000000003E-4</v>
      </c>
      <c r="Q24" s="33" t="s">
        <v>211</v>
      </c>
      <c r="R24" s="33">
        <v>0</v>
      </c>
      <c r="S24" s="33">
        <v>4.8527784000000003E-5</v>
      </c>
      <c r="T24" s="33">
        <v>1.62197704E-4</v>
      </c>
      <c r="U24" s="33" t="s">
        <v>212</v>
      </c>
      <c r="V24" s="33">
        <f t="shared" si="3"/>
        <v>6.6073351800000004E-4</v>
      </c>
      <c r="W24" s="35">
        <v>1.0259209999999988E-4</v>
      </c>
      <c r="X24" s="35">
        <v>1.259772E-4</v>
      </c>
      <c r="Y24" s="35">
        <v>5.0105000000000006E-6</v>
      </c>
      <c r="Z24" s="35">
        <v>7.6230000000000007E-5</v>
      </c>
      <c r="AA24" s="35">
        <v>1.176E-6</v>
      </c>
      <c r="AB24" s="35">
        <v>0</v>
      </c>
      <c r="AC24" s="35">
        <v>3.2351855999999997E-5</v>
      </c>
      <c r="AD24" s="35">
        <v>3.2912415999999997E-5</v>
      </c>
      <c r="AE24" s="35" t="s">
        <v>212</v>
      </c>
      <c r="AF24" s="35">
        <f t="shared" si="4"/>
        <v>3.7625007199999983E-4</v>
      </c>
      <c r="AG24" s="31">
        <f t="shared" si="5"/>
        <v>3.1771767192653968</v>
      </c>
      <c r="AH24" s="31">
        <f t="shared" si="0"/>
        <v>9.8912258352000002</v>
      </c>
      <c r="AI24" s="31">
        <f t="shared" si="0"/>
        <v>0.38938407710000006</v>
      </c>
      <c r="AJ24" s="31">
        <f t="shared" si="0"/>
        <v>8.5516186140000006</v>
      </c>
      <c r="AK24" s="31">
        <f t="shared" si="6"/>
        <v>0.60859905120000002</v>
      </c>
      <c r="AL24" s="31">
        <f t="shared" si="1"/>
        <v>0</v>
      </c>
      <c r="AM24" s="31">
        <f t="shared" si="1"/>
        <v>2.4779526664879996</v>
      </c>
      <c r="AN24" s="31">
        <f t="shared" si="7"/>
        <v>1.3862842568E-2</v>
      </c>
      <c r="AO24" s="31"/>
      <c r="AP24" s="31">
        <f t="shared" si="8"/>
        <v>25.109819805821395</v>
      </c>
    </row>
    <row r="25" spans="2:42" ht="18.75" customHeight="1">
      <c r="B25" s="12">
        <v>37986</v>
      </c>
      <c r="C25" s="32">
        <v>4.0455660349226576</v>
      </c>
      <c r="D25" s="32">
        <v>13.623313536000001</v>
      </c>
      <c r="E25" s="32">
        <v>0.36171851095000002</v>
      </c>
      <c r="F25" s="32">
        <v>7.5477658932700002</v>
      </c>
      <c r="G25" s="32">
        <v>0.38030619900000001</v>
      </c>
      <c r="H25" s="32">
        <v>0.40182783420000001</v>
      </c>
      <c r="I25" s="32">
        <v>2.0785892534000001</v>
      </c>
      <c r="J25" s="32">
        <v>2.2393410282999997</v>
      </c>
      <c r="K25" s="32" t="s">
        <v>212</v>
      </c>
      <c r="L25" s="32">
        <f t="shared" si="2"/>
        <v>28.439087261742657</v>
      </c>
      <c r="M25" s="34">
        <v>2.8841999999999959E-5</v>
      </c>
      <c r="N25" s="34">
        <v>1.4515200000000001E-4</v>
      </c>
      <c r="O25" s="34">
        <v>1.9691138999999999E-5</v>
      </c>
      <c r="P25" s="34">
        <v>6.2441274551777778E-3</v>
      </c>
      <c r="Q25" s="34" t="s">
        <v>211</v>
      </c>
      <c r="R25" s="34">
        <v>7.2539999999999997E-7</v>
      </c>
      <c r="S25" s="34">
        <v>4.0885812000000007E-5</v>
      </c>
      <c r="T25" s="34">
        <v>1.5308016000000003E-4</v>
      </c>
      <c r="U25" s="34" t="s">
        <v>212</v>
      </c>
      <c r="V25" s="34">
        <f t="shared" si="3"/>
        <v>6.6325039661777781E-3</v>
      </c>
      <c r="W25" s="36">
        <v>1.3064169999999978E-4</v>
      </c>
      <c r="X25" s="36">
        <v>1.7418239999999999E-4</v>
      </c>
      <c r="Y25" s="36">
        <v>4.8997919999999999E-6</v>
      </c>
      <c r="Z25" s="36">
        <v>1.2489587162499999E-4</v>
      </c>
      <c r="AA25" s="36">
        <v>7.3500000000000006E-7</v>
      </c>
      <c r="AB25" s="36">
        <v>1.209E-6</v>
      </c>
      <c r="AC25" s="36">
        <v>2.7257208000000002E-5</v>
      </c>
      <c r="AD25" s="36">
        <v>3.2534940000000002E-5</v>
      </c>
      <c r="AE25" s="36" t="s">
        <v>212</v>
      </c>
      <c r="AF25" s="36">
        <f t="shared" si="4"/>
        <v>4.9635591162499975E-4</v>
      </c>
      <c r="AG25" s="32">
        <f t="shared" si="5"/>
        <v>4.0852183115226577</v>
      </c>
      <c r="AH25" s="32">
        <f t="shared" si="0"/>
        <v>13.678848691200001</v>
      </c>
      <c r="AI25" s="32">
        <f t="shared" si="0"/>
        <v>0.36367092744099999</v>
      </c>
      <c r="AJ25" s="32">
        <f t="shared" si="0"/>
        <v>7.7410880493936949</v>
      </c>
      <c r="AK25" s="32">
        <f t="shared" si="6"/>
        <v>0.38052522900000002</v>
      </c>
      <c r="AL25" s="32">
        <f t="shared" si="1"/>
        <v>0.40220625119999998</v>
      </c>
      <c r="AM25" s="32">
        <f t="shared" si="1"/>
        <v>2.087734046684</v>
      </c>
      <c r="AN25" s="32">
        <f t="shared" si="7"/>
        <v>1.352241612E-2</v>
      </c>
      <c r="AO25" s="32"/>
      <c r="AP25" s="32">
        <f t="shared" si="8"/>
        <v>28.752813922561355</v>
      </c>
    </row>
    <row r="26" spans="2:42" ht="18.75" customHeight="1">
      <c r="B26" s="11">
        <v>38352</v>
      </c>
      <c r="C26" s="31">
        <v>4.0343718656776266</v>
      </c>
      <c r="D26" s="31">
        <v>14.186923452</v>
      </c>
      <c r="E26" s="31">
        <v>0.19744749877999998</v>
      </c>
      <c r="F26" s="31">
        <v>8.1918805823000014</v>
      </c>
      <c r="G26" s="31">
        <v>0.39212704400000004</v>
      </c>
      <c r="H26" s="31">
        <v>0.38334283000000002</v>
      </c>
      <c r="I26" s="31">
        <v>2.1687193769999999</v>
      </c>
      <c r="J26" s="31">
        <v>2.5119064799899999</v>
      </c>
      <c r="K26" s="31" t="s">
        <v>212</v>
      </c>
      <c r="L26" s="31">
        <f t="shared" si="2"/>
        <v>29.554812649757626</v>
      </c>
      <c r="M26" s="33">
        <v>2.898057000000003E-5</v>
      </c>
      <c r="N26" s="33">
        <v>1.5111200000000001E-4</v>
      </c>
      <c r="O26" s="33">
        <v>1.1256283000000001E-5</v>
      </c>
      <c r="P26" s="33">
        <v>5.8465495750000011E-3</v>
      </c>
      <c r="Q26" s="33" t="s">
        <v>211</v>
      </c>
      <c r="R26" s="33">
        <v>7.2689999999999998E-7</v>
      </c>
      <c r="S26" s="33">
        <v>4.2254850000000011E-5</v>
      </c>
      <c r="T26" s="33">
        <v>1.9882896000000003E-4</v>
      </c>
      <c r="U26" s="33" t="s">
        <v>212</v>
      </c>
      <c r="V26" s="33">
        <f t="shared" si="3"/>
        <v>6.2797091380000017E-3</v>
      </c>
      <c r="W26" s="35">
        <v>1.3134100000000015E-4</v>
      </c>
      <c r="X26" s="35">
        <v>1.8133440000000001E-4</v>
      </c>
      <c r="Y26" s="35">
        <v>2.9069476000000004E-6</v>
      </c>
      <c r="Z26" s="35">
        <v>1.7146744999999998E-4</v>
      </c>
      <c r="AA26" s="35">
        <v>7.5800000000000009E-7</v>
      </c>
      <c r="AB26" s="35">
        <v>1.2115000000000002E-6</v>
      </c>
      <c r="AC26" s="35">
        <v>3.4968295568783005E-5</v>
      </c>
      <c r="AD26" s="35">
        <v>4.1849419123198006E-5</v>
      </c>
      <c r="AE26" s="35" t="s">
        <v>212</v>
      </c>
      <c r="AF26" s="35">
        <f t="shared" si="4"/>
        <v>5.6583701229198115E-4</v>
      </c>
      <c r="AG26" s="31">
        <f t="shared" si="5"/>
        <v>4.0742359979276266</v>
      </c>
      <c r="AH26" s="31">
        <f t="shared" si="0"/>
        <v>14.2447389032</v>
      </c>
      <c r="AI26" s="31">
        <f t="shared" si="0"/>
        <v>0.19859517623979997</v>
      </c>
      <c r="AJ26" s="31">
        <f t="shared" si="0"/>
        <v>8.3891416217750017</v>
      </c>
      <c r="AK26" s="31">
        <f t="shared" si="6"/>
        <v>0.39235292800000005</v>
      </c>
      <c r="AL26" s="31">
        <f t="shared" si="1"/>
        <v>0.38372202950000006</v>
      </c>
      <c r="AM26" s="31">
        <f t="shared" si="1"/>
        <v>2.1801963003294973</v>
      </c>
      <c r="AN26" s="31">
        <f t="shared" si="7"/>
        <v>1.7441850898713009E-2</v>
      </c>
      <c r="AO26" s="31"/>
      <c r="AP26" s="31">
        <f t="shared" si="8"/>
        <v>29.880424807870639</v>
      </c>
    </row>
    <row r="27" spans="2:42" ht="18.75" customHeight="1">
      <c r="B27" s="12">
        <v>38717</v>
      </c>
      <c r="C27" s="32">
        <v>4.0957071557190705</v>
      </c>
      <c r="D27" s="32">
        <v>12.273381456300003</v>
      </c>
      <c r="E27" s="32">
        <v>9.4149771780000016E-2</v>
      </c>
      <c r="F27" s="32">
        <v>8.6548595938000012</v>
      </c>
      <c r="G27" s="32">
        <v>3.9202476E-2</v>
      </c>
      <c r="H27" s="32">
        <v>0.41553178169999999</v>
      </c>
      <c r="I27" s="32">
        <v>2.570085926</v>
      </c>
      <c r="J27" s="32">
        <v>2.8827817632199997</v>
      </c>
      <c r="K27" s="32" t="s">
        <v>212</v>
      </c>
      <c r="L27" s="32">
        <f t="shared" si="2"/>
        <v>28.142918161299075</v>
      </c>
      <c r="M27" s="34">
        <v>2.8864499999999977E-5</v>
      </c>
      <c r="N27" s="34">
        <v>1.3074300000000001E-4</v>
      </c>
      <c r="O27" s="34">
        <v>7.2379930000000009E-6</v>
      </c>
      <c r="P27" s="34">
        <v>5.9394403749999996E-3</v>
      </c>
      <c r="Q27" s="34" t="s">
        <v>211</v>
      </c>
      <c r="R27" s="34">
        <v>7.5510000000000008E-7</v>
      </c>
      <c r="S27" s="34">
        <v>4.962573000000001E-5</v>
      </c>
      <c r="T27" s="34">
        <v>2.0486273890666669E-4</v>
      </c>
      <c r="U27" s="34" t="s">
        <v>212</v>
      </c>
      <c r="V27" s="34">
        <f t="shared" si="3"/>
        <v>6.3615294369066665E-3</v>
      </c>
      <c r="W27" s="36">
        <v>1.3241199999999988E-4</v>
      </c>
      <c r="X27" s="36">
        <v>1.5689160000000003E-4</v>
      </c>
      <c r="Y27" s="36">
        <v>1.9394580000000003E-6</v>
      </c>
      <c r="Z27" s="36">
        <v>1.8861969999999997E-4</v>
      </c>
      <c r="AA27" s="36">
        <v>7.7499999999999999E-8</v>
      </c>
      <c r="AB27" s="36">
        <v>1.2585000000000001E-6</v>
      </c>
      <c r="AC27" s="36">
        <v>4.2955379110548006E-5</v>
      </c>
      <c r="AD27" s="36">
        <v>4.8219543005841328E-5</v>
      </c>
      <c r="AE27" s="36" t="s">
        <v>212</v>
      </c>
      <c r="AF27" s="36">
        <f t="shared" si="4"/>
        <v>5.7237368011638914E-4</v>
      </c>
      <c r="AG27" s="32">
        <f t="shared" si="5"/>
        <v>4.1358875442190701</v>
      </c>
      <c r="AH27" s="32">
        <f t="shared" si="0"/>
        <v>12.323403728100002</v>
      </c>
      <c r="AI27" s="32">
        <f t="shared" si="0"/>
        <v>9.4908680089000011E-2</v>
      </c>
      <c r="AJ27" s="32">
        <f t="shared" si="0"/>
        <v>8.8595542737750019</v>
      </c>
      <c r="AK27" s="32">
        <f t="shared" si="6"/>
        <v>3.9225571000000001E-2</v>
      </c>
      <c r="AL27" s="32">
        <f t="shared" si="1"/>
        <v>0.41592569220000003</v>
      </c>
      <c r="AM27" s="32">
        <f t="shared" si="1"/>
        <v>2.5841272722249435</v>
      </c>
      <c r="AN27" s="32">
        <f t="shared" si="7"/>
        <v>1.9490992288407383E-2</v>
      </c>
      <c r="AO27" s="32"/>
      <c r="AP27" s="32">
        <f t="shared" si="8"/>
        <v>28.472523753896422</v>
      </c>
    </row>
    <row r="28" spans="2:42" ht="18.75" customHeight="1">
      <c r="B28" s="11">
        <v>39082</v>
      </c>
      <c r="C28" s="31">
        <v>4.0582850523590182</v>
      </c>
      <c r="D28" s="31">
        <v>10.29413308</v>
      </c>
      <c r="E28" s="31">
        <v>8.569114605E-2</v>
      </c>
      <c r="F28" s="31">
        <v>8.5726007590000002</v>
      </c>
      <c r="G28" s="31">
        <v>2.6940931500000001E-2</v>
      </c>
      <c r="H28" s="31">
        <v>0.34665544339999999</v>
      </c>
      <c r="I28" s="31">
        <v>2.5144957840000006</v>
      </c>
      <c r="J28" s="31">
        <v>2.9619303812100002</v>
      </c>
      <c r="K28" s="31" t="s">
        <v>212</v>
      </c>
      <c r="L28" s="31">
        <f t="shared" si="2"/>
        <v>25.89880219630902</v>
      </c>
      <c r="M28" s="33">
        <v>2.8998389999999976E-5</v>
      </c>
      <c r="N28" s="33">
        <v>1.0958200000000001E-4</v>
      </c>
      <c r="O28" s="33">
        <v>6.828826E-6</v>
      </c>
      <c r="P28" s="33">
        <v>5.7881805250000013E-3</v>
      </c>
      <c r="Q28" s="33" t="s">
        <v>211</v>
      </c>
      <c r="R28" s="33">
        <v>6.2580000000000001E-7</v>
      </c>
      <c r="S28" s="33">
        <v>4.8411113333333333E-5</v>
      </c>
      <c r="T28" s="33">
        <v>2.4379652114666666E-4</v>
      </c>
      <c r="U28" s="33" t="s">
        <v>212</v>
      </c>
      <c r="V28" s="33">
        <f t="shared" si="3"/>
        <v>6.2264231754800012E-3</v>
      </c>
      <c r="W28" s="35">
        <v>1.314799999999999E-4</v>
      </c>
      <c r="X28" s="35">
        <v>1.3149839999999999E-4</v>
      </c>
      <c r="Y28" s="35">
        <v>1.8191080000000001E-6</v>
      </c>
      <c r="Z28" s="35">
        <v>1.9290469999999998E-4</v>
      </c>
      <c r="AA28" s="35">
        <v>5.25E-8</v>
      </c>
      <c r="AB28" s="35">
        <v>1.043E-6</v>
      </c>
      <c r="AC28" s="35">
        <v>4.3932951358147336E-5</v>
      </c>
      <c r="AD28" s="35">
        <v>5.2177574024956005E-5</v>
      </c>
      <c r="AE28" s="35" t="s">
        <v>212</v>
      </c>
      <c r="AF28" s="35">
        <f t="shared" si="4"/>
        <v>5.5490823338310321E-4</v>
      </c>
      <c r="AG28" s="31">
        <f t="shared" si="5"/>
        <v>4.0981910521090184</v>
      </c>
      <c r="AH28" s="31">
        <f t="shared" si="0"/>
        <v>10.336059153199999</v>
      </c>
      <c r="AI28" s="31">
        <f t="shared" si="0"/>
        <v>8.6403960884E-2</v>
      </c>
      <c r="AJ28" s="31">
        <f t="shared" si="0"/>
        <v>8.7747908727249992</v>
      </c>
      <c r="AK28" s="31">
        <f t="shared" si="6"/>
        <v>2.6956576500000003E-2</v>
      </c>
      <c r="AL28" s="31">
        <f t="shared" si="1"/>
        <v>0.34698190239999999</v>
      </c>
      <c r="AM28" s="31">
        <f t="shared" si="1"/>
        <v>2.5287980813380617</v>
      </c>
      <c r="AN28" s="31">
        <f t="shared" si="7"/>
        <v>2.1643830088103555E-2</v>
      </c>
      <c r="AO28" s="31"/>
      <c r="AP28" s="31">
        <f t="shared" si="8"/>
        <v>26.219825429244182</v>
      </c>
    </row>
    <row r="29" spans="2:42" ht="18.75" customHeight="1">
      <c r="B29" s="12">
        <v>39447</v>
      </c>
      <c r="C29" s="32">
        <v>3.9140294971818674</v>
      </c>
      <c r="D29" s="32">
        <v>9.1798584189000003</v>
      </c>
      <c r="E29" s="32">
        <v>6.9957248420000021E-2</v>
      </c>
      <c r="F29" s="32">
        <v>8.2762026252000016</v>
      </c>
      <c r="G29" s="32">
        <v>1.7704339900000001E-2</v>
      </c>
      <c r="H29" s="32">
        <v>7.7815421000000003E-3</v>
      </c>
      <c r="I29" s="32">
        <v>2.4375324480000002</v>
      </c>
      <c r="J29" s="32">
        <v>3.028616312690001</v>
      </c>
      <c r="K29" s="32" t="s">
        <v>212</v>
      </c>
      <c r="L29" s="32">
        <f t="shared" si="2"/>
        <v>23.903066119701869</v>
      </c>
      <c r="M29" s="34">
        <v>2.7707039999999987E-5</v>
      </c>
      <c r="N29" s="34">
        <v>9.7884499999999994E-5</v>
      </c>
      <c r="O29" s="34">
        <v>5.5130280000000003E-6</v>
      </c>
      <c r="P29" s="34">
        <v>5.8346368500000008E-3</v>
      </c>
      <c r="Q29" s="34" t="s">
        <v>211</v>
      </c>
      <c r="R29" s="34">
        <v>2.1299999999999999E-8</v>
      </c>
      <c r="S29" s="34">
        <v>4.6774960000000009E-5</v>
      </c>
      <c r="T29" s="34">
        <v>2.5668171429000001E-4</v>
      </c>
      <c r="U29" s="34" t="s">
        <v>212</v>
      </c>
      <c r="V29" s="34">
        <f t="shared" si="3"/>
        <v>6.2692193922900012E-3</v>
      </c>
      <c r="W29" s="36">
        <v>1.2676819999999991E-4</v>
      </c>
      <c r="X29" s="36">
        <v>1.175339E-4</v>
      </c>
      <c r="Y29" s="36">
        <v>1.4722160000000003E-6</v>
      </c>
      <c r="Z29" s="36">
        <v>1.8419694999999999E-4</v>
      </c>
      <c r="AA29" s="36">
        <v>3.55E-8</v>
      </c>
      <c r="AB29" s="36">
        <v>3.5500000000000007E-8</v>
      </c>
      <c r="AC29" s="36">
        <v>4.3695324268632E-5</v>
      </c>
      <c r="AD29" s="36">
        <v>5.5619658277680003E-5</v>
      </c>
      <c r="AE29" s="36" t="s">
        <v>212</v>
      </c>
      <c r="AF29" s="36">
        <f t="shared" si="4"/>
        <v>5.2935724854631184E-4</v>
      </c>
      <c r="AG29" s="32">
        <f t="shared" si="5"/>
        <v>3.9524990967818674</v>
      </c>
      <c r="AH29" s="32">
        <f t="shared" si="0"/>
        <v>9.2173306336000014</v>
      </c>
      <c r="AI29" s="32">
        <f t="shared" si="0"/>
        <v>7.0533794488000012E-2</v>
      </c>
      <c r="AJ29" s="32">
        <f t="shared" si="0"/>
        <v>8.4769592375500018</v>
      </c>
      <c r="AK29" s="32">
        <f t="shared" si="6"/>
        <v>1.7714918900000001E-2</v>
      </c>
      <c r="AL29" s="32">
        <f t="shared" si="1"/>
        <v>7.7926536000000003E-3</v>
      </c>
      <c r="AM29" s="32">
        <f t="shared" si="1"/>
        <v>2.4517230286320526</v>
      </c>
      <c r="AN29" s="32">
        <f t="shared" si="7"/>
        <v>2.2991701023998643E-2</v>
      </c>
      <c r="AO29" s="32"/>
      <c r="AP29" s="32">
        <f t="shared" si="8"/>
        <v>24.217545064575919</v>
      </c>
    </row>
    <row r="30" spans="2:42" ht="18.75" customHeight="1">
      <c r="B30" s="11">
        <v>39813</v>
      </c>
      <c r="C30" s="31">
        <v>4.2302571449239998</v>
      </c>
      <c r="D30" s="31">
        <v>10.016025673500002</v>
      </c>
      <c r="E30" s="31">
        <v>5.9423702549999999E-2</v>
      </c>
      <c r="F30" s="31">
        <v>8.2567707317999997</v>
      </c>
      <c r="G30" s="31">
        <v>2.7037584000000003E-2</v>
      </c>
      <c r="H30" s="31">
        <v>2.2413261300000001E-2</v>
      </c>
      <c r="I30" s="31">
        <v>2.6654468750000002</v>
      </c>
      <c r="J30" s="31">
        <v>3.5661086431100006</v>
      </c>
      <c r="K30" s="31" t="s">
        <v>212</v>
      </c>
      <c r="L30" s="31">
        <f t="shared" si="2"/>
        <v>25.277374973074</v>
      </c>
      <c r="M30" s="33">
        <v>2.8667820000000002E-5</v>
      </c>
      <c r="N30" s="33">
        <v>1.0619500000000001E-4</v>
      </c>
      <c r="O30" s="33">
        <v>4.5616820000000007E-6</v>
      </c>
      <c r="P30" s="33">
        <v>6.0019351500000002E-3</v>
      </c>
      <c r="Q30" s="33" t="s">
        <v>211</v>
      </c>
      <c r="R30" s="33">
        <v>4.7700000000000004E-8</v>
      </c>
      <c r="S30" s="33">
        <v>5.4099889999999999E-5</v>
      </c>
      <c r="T30" s="33">
        <v>2.8040328123666664E-4</v>
      </c>
      <c r="U30" s="33" t="s">
        <v>212</v>
      </c>
      <c r="V30" s="33">
        <f t="shared" si="3"/>
        <v>6.4759105232366672E-3</v>
      </c>
      <c r="W30" s="35">
        <v>1.3628549999999999E-4</v>
      </c>
      <c r="X30" s="35">
        <v>1.27434E-4</v>
      </c>
      <c r="Y30" s="35">
        <v>1.2150880000000003E-6</v>
      </c>
      <c r="Z30" s="35">
        <v>1.8372195E-4</v>
      </c>
      <c r="AA30" s="35">
        <v>5.25E-8</v>
      </c>
      <c r="AB30" s="35">
        <v>7.9500000000000004E-8</v>
      </c>
      <c r="AC30" s="35">
        <v>4.3848065945830994E-5</v>
      </c>
      <c r="AD30" s="35">
        <v>6.6112781383086998E-5</v>
      </c>
      <c r="AE30" s="35" t="s">
        <v>212</v>
      </c>
      <c r="AF30" s="35">
        <f t="shared" si="4"/>
        <v>5.5874938532891806E-4</v>
      </c>
      <c r="AG30" s="31">
        <f t="shared" si="5"/>
        <v>4.2715869194240002</v>
      </c>
      <c r="AH30" s="31">
        <f t="shared" si="0"/>
        <v>10.056655880500001</v>
      </c>
      <c r="AI30" s="31">
        <f t="shared" si="0"/>
        <v>5.9899840823999996E-2</v>
      </c>
      <c r="AJ30" s="31">
        <f t="shared" si="0"/>
        <v>8.4615682516500001</v>
      </c>
      <c r="AK30" s="31">
        <f t="shared" si="6"/>
        <v>2.7053229000000005E-2</v>
      </c>
      <c r="AL30" s="31">
        <f t="shared" si="1"/>
        <v>2.24381448E-2</v>
      </c>
      <c r="AM30" s="31">
        <f t="shared" si="1"/>
        <v>2.6798660959018581</v>
      </c>
      <c r="AN30" s="31">
        <f t="shared" si="7"/>
        <v>2.6711690883076591E-2</v>
      </c>
      <c r="AO30" s="31"/>
      <c r="AP30" s="31">
        <f t="shared" si="8"/>
        <v>25.605780052982933</v>
      </c>
    </row>
    <row r="31" spans="2:42" ht="18.75" customHeight="1">
      <c r="B31" s="12">
        <v>40178</v>
      </c>
      <c r="C31" s="32">
        <v>4.2777243221437988</v>
      </c>
      <c r="D31" s="32">
        <v>9.7050986730000002</v>
      </c>
      <c r="E31" s="32">
        <v>2.0683549433329999E-2</v>
      </c>
      <c r="F31" s="32">
        <v>7.7159895844630002</v>
      </c>
      <c r="G31" s="32">
        <v>8.9076884184000008E-3</v>
      </c>
      <c r="H31" s="32">
        <v>2.7193355000000002E-2</v>
      </c>
      <c r="I31" s="32">
        <v>3.1329857230000004</v>
      </c>
      <c r="J31" s="32">
        <v>4.1874762104299998</v>
      </c>
      <c r="K31" s="32" t="s">
        <v>212</v>
      </c>
      <c r="L31" s="32">
        <f t="shared" si="2"/>
        <v>24.888582895458534</v>
      </c>
      <c r="M31" s="34">
        <v>2.7901930503780001E-5</v>
      </c>
      <c r="N31" s="34">
        <v>1.03113E-4</v>
      </c>
      <c r="O31" s="34">
        <v>1.188596E-6</v>
      </c>
      <c r="P31" s="34">
        <v>5.4275675500000007E-3</v>
      </c>
      <c r="Q31" s="34" t="s">
        <v>211</v>
      </c>
      <c r="R31" s="34">
        <v>5.4600000000000006E-8</v>
      </c>
      <c r="S31" s="34">
        <v>6.2949650000000001E-5</v>
      </c>
      <c r="T31" s="34">
        <v>3.5325152568000008E-4</v>
      </c>
      <c r="U31" s="34" t="s">
        <v>212</v>
      </c>
      <c r="V31" s="34">
        <f t="shared" si="3"/>
        <v>5.9760268521837807E-3</v>
      </c>
      <c r="W31" s="36">
        <v>1.3796823252100002E-4</v>
      </c>
      <c r="X31" s="36">
        <v>1.2373559999999999E-4</v>
      </c>
      <c r="Y31" s="36">
        <v>3.0083600000000003E-7</v>
      </c>
      <c r="Z31" s="36">
        <v>1.635813515E-4</v>
      </c>
      <c r="AA31" s="36">
        <v>1.6748000000000002E-8</v>
      </c>
      <c r="AB31" s="36">
        <v>9.1000000000000008E-8</v>
      </c>
      <c r="AC31" s="36">
        <v>5.6811815187679995E-5</v>
      </c>
      <c r="AD31" s="36">
        <v>8.150979047949868E-5</v>
      </c>
      <c r="AE31" s="36" t="s">
        <v>212</v>
      </c>
      <c r="AF31" s="36">
        <f t="shared" si="4"/>
        <v>5.6401537368817867E-4</v>
      </c>
      <c r="AG31" s="32">
        <f t="shared" si="5"/>
        <v>4.3195364036976507</v>
      </c>
      <c r="AH31" s="32">
        <f t="shared" si="0"/>
        <v>9.7445497067999991</v>
      </c>
      <c r="AI31" s="32">
        <f t="shared" si="0"/>
        <v>2.0802913461329998E-2</v>
      </c>
      <c r="AJ31" s="32">
        <f t="shared" si="0"/>
        <v>7.9004260159599999</v>
      </c>
      <c r="AK31" s="32">
        <f t="shared" si="6"/>
        <v>8.9126793224000005E-3</v>
      </c>
      <c r="AL31" s="32">
        <f t="shared" si="1"/>
        <v>2.7221838000000002E-2</v>
      </c>
      <c r="AM31" s="32">
        <f t="shared" si="1"/>
        <v>3.1514893851759291</v>
      </c>
      <c r="AN31" s="32">
        <f t="shared" si="7"/>
        <v>3.3121205704890605E-2</v>
      </c>
      <c r="AO31" s="32"/>
      <c r="AP31" s="32">
        <f t="shared" si="8"/>
        <v>25.206060148122198</v>
      </c>
    </row>
    <row r="32" spans="2:42" ht="18.75" customHeight="1">
      <c r="B32" s="11">
        <v>40543</v>
      </c>
      <c r="C32" s="31">
        <v>4.1365059907738004</v>
      </c>
      <c r="D32" s="31">
        <v>10.2086135892048</v>
      </c>
      <c r="E32" s="31">
        <v>0.1116554721</v>
      </c>
      <c r="F32" s="31">
        <v>7.9479647017380008</v>
      </c>
      <c r="G32" s="31">
        <v>2.2838343626700005E-2</v>
      </c>
      <c r="H32" s="31">
        <v>3.4859101334400004E-2</v>
      </c>
      <c r="I32" s="31">
        <v>3.5000126480000002</v>
      </c>
      <c r="J32" s="31">
        <v>4.7850367774200002</v>
      </c>
      <c r="K32" s="31" t="s">
        <v>212</v>
      </c>
      <c r="L32" s="31">
        <f t="shared" si="2"/>
        <v>25.962449846777702</v>
      </c>
      <c r="M32" s="33">
        <v>2.7273790800000002E-5</v>
      </c>
      <c r="N32" s="33">
        <v>1.0856485200000001E-4</v>
      </c>
      <c r="O32" s="33">
        <v>8.3727020000000008E-6</v>
      </c>
      <c r="P32" s="33">
        <v>5.1644348250000005E-3</v>
      </c>
      <c r="Q32" s="33" t="s">
        <v>211</v>
      </c>
      <c r="R32" s="33">
        <v>7.0196399999999997E-8</v>
      </c>
      <c r="S32" s="33">
        <v>7.0419830000000008E-5</v>
      </c>
      <c r="T32" s="33">
        <v>1.0703595078299997E-3</v>
      </c>
      <c r="U32" s="33" t="s">
        <v>212</v>
      </c>
      <c r="V32" s="33">
        <f t="shared" si="3"/>
        <v>6.4494957040300005E-3</v>
      </c>
      <c r="W32" s="35">
        <v>1.3458330550000002E-4</v>
      </c>
      <c r="X32" s="35">
        <v>1.302778224E-4</v>
      </c>
      <c r="Y32" s="35">
        <v>2.2606119999999999E-6</v>
      </c>
      <c r="Z32" s="35">
        <v>1.63324789E-4</v>
      </c>
      <c r="AA32" s="35">
        <v>4.3963500000000009E-8</v>
      </c>
      <c r="AB32" s="35">
        <v>1.1699400000000001E-7</v>
      </c>
      <c r="AC32" s="35">
        <v>7.0272464053542996E-5</v>
      </c>
      <c r="AD32" s="35">
        <v>9.4696534144270999E-5</v>
      </c>
      <c r="AE32" s="35" t="s">
        <v>212</v>
      </c>
      <c r="AF32" s="35">
        <f t="shared" si="4"/>
        <v>5.9557648459781414E-4</v>
      </c>
      <c r="AG32" s="31">
        <f t="shared" si="5"/>
        <v>4.1772936605828006</v>
      </c>
      <c r="AH32" s="31">
        <f t="shared" si="0"/>
        <v>10.25015050158</v>
      </c>
      <c r="AI32" s="31">
        <f t="shared" si="0"/>
        <v>0.112538452026</v>
      </c>
      <c r="AJ32" s="31">
        <f t="shared" si="0"/>
        <v>8.1257463594849995</v>
      </c>
      <c r="AK32" s="31">
        <f t="shared" si="6"/>
        <v>2.2851444749700005E-2</v>
      </c>
      <c r="AL32" s="31">
        <f t="shared" si="1"/>
        <v>3.4895720456400006E-2</v>
      </c>
      <c r="AM32" s="31">
        <f t="shared" si="1"/>
        <v>3.522714338037956</v>
      </c>
      <c r="AN32" s="31">
        <f t="shared" si="7"/>
        <v>5.4978554870742755E-2</v>
      </c>
      <c r="AO32" s="31"/>
      <c r="AP32" s="31">
        <f t="shared" si="8"/>
        <v>26.301169031788604</v>
      </c>
    </row>
    <row r="33" spans="2:42" ht="18.75" customHeight="1">
      <c r="B33" s="12">
        <v>40908</v>
      </c>
      <c r="C33" s="32">
        <v>3.936749524383</v>
      </c>
      <c r="D33" s="32">
        <v>9.1716531794999998</v>
      </c>
      <c r="E33" s="32">
        <v>8.4608688132960796E-2</v>
      </c>
      <c r="F33" s="32">
        <v>7.2532240531999994</v>
      </c>
      <c r="G33" s="32">
        <v>3.2024126200000003E-2</v>
      </c>
      <c r="H33" s="32">
        <v>3.1206741900000005E-2</v>
      </c>
      <c r="I33" s="32">
        <v>3.5260735199999993</v>
      </c>
      <c r="J33" s="32">
        <v>4.6802253446100011</v>
      </c>
      <c r="K33" s="32" t="s">
        <v>212</v>
      </c>
      <c r="L33" s="32">
        <f t="shared" si="2"/>
        <v>24.035539833315962</v>
      </c>
      <c r="M33" s="34">
        <v>2.6436539999999999E-5</v>
      </c>
      <c r="N33" s="34">
        <v>9.7335000000000002E-5</v>
      </c>
      <c r="O33" s="34">
        <v>5.8103993761799993E-6</v>
      </c>
      <c r="P33" s="34">
        <v>4.8061059500000003E-3</v>
      </c>
      <c r="Q33" s="34" t="s">
        <v>211</v>
      </c>
      <c r="R33" s="34">
        <v>7.7699999999999988E-8</v>
      </c>
      <c r="S33" s="34">
        <v>7.4587650000000014E-5</v>
      </c>
      <c r="T33" s="34">
        <v>4.9379392027000004E-4</v>
      </c>
      <c r="U33" s="34" t="s">
        <v>212</v>
      </c>
      <c r="V33" s="34">
        <f t="shared" si="3"/>
        <v>5.5041471596461809E-3</v>
      </c>
      <c r="W33" s="36">
        <v>1.2848849999999999E-4</v>
      </c>
      <c r="X33" s="36">
        <v>1.1680200000000001E-4</v>
      </c>
      <c r="Y33" s="36">
        <v>1.5435175241039999E-6</v>
      </c>
      <c r="Z33" s="36">
        <v>1.4720195000000001E-4</v>
      </c>
      <c r="AA33" s="36">
        <v>6.0500000000000006E-8</v>
      </c>
      <c r="AB33" s="36">
        <v>1.2950000000000001E-7</v>
      </c>
      <c r="AC33" s="36">
        <v>7.7678289430544998E-5</v>
      </c>
      <c r="AD33" s="36">
        <v>9.7325226829678989E-5</v>
      </c>
      <c r="AE33" s="36" t="s">
        <v>212</v>
      </c>
      <c r="AF33" s="36">
        <f t="shared" si="4"/>
        <v>5.692294837843279E-4</v>
      </c>
      <c r="AG33" s="32">
        <f t="shared" si="5"/>
        <v>3.9757000108830001</v>
      </c>
      <c r="AH33" s="32">
        <f t="shared" si="0"/>
        <v>9.2088935505000009</v>
      </c>
      <c r="AI33" s="32">
        <f t="shared" si="0"/>
        <v>8.5213916339548279E-2</v>
      </c>
      <c r="AJ33" s="32">
        <f t="shared" si="0"/>
        <v>7.4172428830500001</v>
      </c>
      <c r="AK33" s="32">
        <f t="shared" si="6"/>
        <v>3.2042155200000005E-2</v>
      </c>
      <c r="AL33" s="32">
        <f t="shared" si="1"/>
        <v>3.1247275400000007E-2</v>
      </c>
      <c r="AM33" s="32">
        <f t="shared" si="1"/>
        <v>3.551086341500302</v>
      </c>
      <c r="AN33" s="32">
        <f t="shared" si="7"/>
        <v>4.1347765601994338E-2</v>
      </c>
      <c r="AO33" s="32"/>
      <c r="AP33" s="32">
        <f t="shared" si="8"/>
        <v>24.342773898474842</v>
      </c>
    </row>
    <row r="34" spans="2:42" ht="18.75" customHeight="1">
      <c r="B34" s="11">
        <v>41274</v>
      </c>
      <c r="C34" s="31">
        <v>4.1200817687000004</v>
      </c>
      <c r="D34" s="31">
        <v>9.5984615636000008</v>
      </c>
      <c r="E34" s="31">
        <v>0.16175399031112864</v>
      </c>
      <c r="F34" s="31">
        <v>7.208868314600001</v>
      </c>
      <c r="G34" s="31">
        <v>1.8712050000000001E-2</v>
      </c>
      <c r="H34" s="31">
        <v>2.5739744000000003E-3</v>
      </c>
      <c r="I34" s="31">
        <v>3.604092896</v>
      </c>
      <c r="J34" s="31">
        <v>4.7816795824299998</v>
      </c>
      <c r="K34" s="31" t="s">
        <v>212</v>
      </c>
      <c r="L34" s="31">
        <f t="shared" si="2"/>
        <v>24.714544557611134</v>
      </c>
      <c r="M34" s="33">
        <v>2.823297E-5</v>
      </c>
      <c r="N34" s="33">
        <v>1.02466E-4</v>
      </c>
      <c r="O34" s="33">
        <v>1.02408004162E-5</v>
      </c>
      <c r="P34" s="33">
        <v>5.0814768000000008E-3</v>
      </c>
      <c r="Q34" s="33" t="s">
        <v>211</v>
      </c>
      <c r="R34" s="33">
        <v>7.8000000000000004E-9</v>
      </c>
      <c r="S34" s="33">
        <v>7.5958280000000013E-5</v>
      </c>
      <c r="T34" s="33">
        <v>8.9471232951999992E-4</v>
      </c>
      <c r="U34" s="33" t="s">
        <v>212</v>
      </c>
      <c r="V34" s="33">
        <f t="shared" si="3"/>
        <v>6.1930949799362004E-3</v>
      </c>
      <c r="W34" s="35">
        <v>1.3422500000000002E-4</v>
      </c>
      <c r="X34" s="35">
        <v>1.229592E-4</v>
      </c>
      <c r="Y34" s="35">
        <v>2.6846003217000006E-6</v>
      </c>
      <c r="Z34" s="35">
        <v>1.4286595000000002E-4</v>
      </c>
      <c r="AA34" s="35">
        <v>3.55E-8</v>
      </c>
      <c r="AB34" s="35">
        <v>1.3000000000000001E-8</v>
      </c>
      <c r="AC34" s="35">
        <v>7.9614100992508004E-5</v>
      </c>
      <c r="AD34" s="35">
        <v>9.8763644192728013E-5</v>
      </c>
      <c r="AE34" s="35" t="s">
        <v>212</v>
      </c>
      <c r="AF34" s="35">
        <f t="shared" si="4"/>
        <v>5.8116099550693605E-4</v>
      </c>
      <c r="AG34" s="31">
        <f t="shared" si="5"/>
        <v>4.1607866429499998</v>
      </c>
      <c r="AH34" s="31">
        <f t="shared" si="0"/>
        <v>9.6376650552000012</v>
      </c>
      <c r="AI34" s="31">
        <f t="shared" si="0"/>
        <v>0.16281002121740024</v>
      </c>
      <c r="AJ34" s="31">
        <f t="shared" si="0"/>
        <v>7.3784792877000012</v>
      </c>
      <c r="AK34" s="31">
        <f t="shared" si="6"/>
        <v>1.8722629000000001E-2</v>
      </c>
      <c r="AL34" s="31">
        <f t="shared" si="1"/>
        <v>2.5780434000000005E-3</v>
      </c>
      <c r="AM34" s="31">
        <f t="shared" si="1"/>
        <v>3.6297168550957672</v>
      </c>
      <c r="AN34" s="31">
        <f t="shared" si="7"/>
        <v>5.1799374207432941E-2</v>
      </c>
      <c r="AO34" s="31"/>
      <c r="AP34" s="31">
        <f t="shared" si="8"/>
        <v>25.042557908770604</v>
      </c>
    </row>
    <row r="35" spans="2:42" ht="18.75" customHeight="1">
      <c r="B35" s="12">
        <v>41639</v>
      </c>
      <c r="C35" s="32">
        <v>4.3116704079000003</v>
      </c>
      <c r="D35" s="32">
        <v>10.569449824800001</v>
      </c>
      <c r="E35" s="32">
        <v>0.13082933158198998</v>
      </c>
      <c r="F35" s="32">
        <v>6.4457224662600003</v>
      </c>
      <c r="G35" s="32">
        <v>3.8153291400000004E-2</v>
      </c>
      <c r="H35" s="32">
        <v>1.3383776000000002E-3</v>
      </c>
      <c r="I35" s="32">
        <v>3.790679119</v>
      </c>
      <c r="J35" s="32">
        <v>5.4820666028499998</v>
      </c>
      <c r="K35" s="32" t="s">
        <v>212</v>
      </c>
      <c r="L35" s="32">
        <f t="shared" si="2"/>
        <v>25.287842818541993</v>
      </c>
      <c r="M35" s="34">
        <v>3.0022530000000001E-5</v>
      </c>
      <c r="N35" s="34">
        <v>1.13208E-4</v>
      </c>
      <c r="O35" s="34">
        <v>8.1316000000000002E-6</v>
      </c>
      <c r="P35" s="34">
        <v>4.7892029999999997E-3</v>
      </c>
      <c r="Q35" s="34" t="s">
        <v>211</v>
      </c>
      <c r="R35" s="34">
        <v>9.5999999999999999E-9</v>
      </c>
      <c r="S35" s="34">
        <v>7.6306670000000004E-5</v>
      </c>
      <c r="T35" s="34">
        <v>8.9309802625000005E-4</v>
      </c>
      <c r="U35" s="34" t="s">
        <v>212</v>
      </c>
      <c r="V35" s="34">
        <f t="shared" si="3"/>
        <v>5.9099794262499989E-3</v>
      </c>
      <c r="W35" s="36">
        <v>1.4127930000000001E-4</v>
      </c>
      <c r="X35" s="36">
        <v>1.3584960000000002E-4</v>
      </c>
      <c r="Y35" s="36">
        <v>2.1220000000000002E-6</v>
      </c>
      <c r="Z35" s="36">
        <v>1.2843784999999998E-4</v>
      </c>
      <c r="AA35" s="36">
        <v>7.3500000000000003E-8</v>
      </c>
      <c r="AB35" s="36">
        <v>1.6000000000000001E-8</v>
      </c>
      <c r="AC35" s="36">
        <v>7.711545140112699E-5</v>
      </c>
      <c r="AD35" s="36">
        <v>1.1401798045295201E-4</v>
      </c>
      <c r="AE35" s="36" t="s">
        <v>212</v>
      </c>
      <c r="AF35" s="36">
        <f t="shared" si="4"/>
        <v>5.9891168185407899E-4</v>
      </c>
      <c r="AG35" s="32">
        <f t="shared" si="5"/>
        <v>4.3545222025500001</v>
      </c>
      <c r="AH35" s="32">
        <f t="shared" si="0"/>
        <v>10.612763205600002</v>
      </c>
      <c r="AI35" s="32">
        <f t="shared" si="0"/>
        <v>0.13166497758198997</v>
      </c>
      <c r="AJ35" s="32">
        <f t="shared" si="0"/>
        <v>6.60372702056</v>
      </c>
      <c r="AK35" s="32">
        <f t="shared" si="6"/>
        <v>3.8175194400000001E-2</v>
      </c>
      <c r="AL35" s="32">
        <f t="shared" si="1"/>
        <v>1.3433856000000003E-3</v>
      </c>
      <c r="AM35" s="32">
        <f t="shared" si="1"/>
        <v>3.8155671902675361</v>
      </c>
      <c r="AN35" s="32">
        <f t="shared" si="7"/>
        <v>5.6304808831229694E-2</v>
      </c>
      <c r="AO35" s="32"/>
      <c r="AP35" s="32">
        <f t="shared" si="8"/>
        <v>25.614067985390754</v>
      </c>
    </row>
    <row r="36" spans="2:42" ht="18.75" customHeight="1">
      <c r="B36" s="11">
        <v>42004</v>
      </c>
      <c r="C36" s="31">
        <v>3.7980656504974801</v>
      </c>
      <c r="D36" s="31">
        <v>9.0464085570135904</v>
      </c>
      <c r="E36" s="31">
        <v>0.21076800283999003</v>
      </c>
      <c r="F36" s="31">
        <v>5.7610643364000005</v>
      </c>
      <c r="G36" s="31">
        <v>3.4670444769000004E-2</v>
      </c>
      <c r="H36" s="31">
        <v>4.5337338387000005E-4</v>
      </c>
      <c r="I36" s="31">
        <v>4.1102765790000007</v>
      </c>
      <c r="J36" s="31">
        <v>5.8180458130499995</v>
      </c>
      <c r="K36" s="31" t="s">
        <v>212</v>
      </c>
      <c r="L36" s="31">
        <f t="shared" si="2"/>
        <v>22.961706943903927</v>
      </c>
      <c r="M36" s="33">
        <v>2.5721130000000002E-5</v>
      </c>
      <c r="N36" s="33">
        <v>9.6691E-5</v>
      </c>
      <c r="O36" s="33">
        <v>1.3517000000000001E-5</v>
      </c>
      <c r="P36" s="33">
        <v>4.4751322750000008E-3</v>
      </c>
      <c r="Q36" s="33" t="s">
        <v>211</v>
      </c>
      <c r="R36" s="33">
        <v>3.3000000000000002E-9</v>
      </c>
      <c r="S36" s="33">
        <v>8.108112E-5</v>
      </c>
      <c r="T36" s="33">
        <v>9.3940105811999989E-4</v>
      </c>
      <c r="U36" s="33" t="s">
        <v>212</v>
      </c>
      <c r="V36" s="33">
        <f t="shared" si="3"/>
        <v>5.6315468831200002E-3</v>
      </c>
      <c r="W36" s="35">
        <v>1.2377420000000001E-4</v>
      </c>
      <c r="X36" s="35">
        <v>1.1602920000000001E-4</v>
      </c>
      <c r="Y36" s="35">
        <v>3.5939E-6</v>
      </c>
      <c r="Z36" s="35">
        <v>1.1263770000000001E-4</v>
      </c>
      <c r="AA36" s="35">
        <v>6.7500000000000002E-8</v>
      </c>
      <c r="AB36" s="35">
        <v>5.5000000000000004E-9</v>
      </c>
      <c r="AC36" s="35">
        <v>8.6177930226132002E-5</v>
      </c>
      <c r="AD36" s="35">
        <v>1.2228517355625801E-4</v>
      </c>
      <c r="AE36" s="35" t="s">
        <v>212</v>
      </c>
      <c r="AF36" s="35">
        <f t="shared" si="4"/>
        <v>5.6457110378239006E-4</v>
      </c>
      <c r="AG36" s="31">
        <f t="shared" si="5"/>
        <v>3.8355933903474799</v>
      </c>
      <c r="AH36" s="31">
        <f t="shared" si="0"/>
        <v>9.083402533613592</v>
      </c>
      <c r="AI36" s="31">
        <f t="shared" si="0"/>
        <v>0.21217691003999001</v>
      </c>
      <c r="AJ36" s="31">
        <f t="shared" si="0"/>
        <v>5.9065086778750002</v>
      </c>
      <c r="AK36" s="31">
        <f t="shared" si="6"/>
        <v>3.4690559769000005E-2</v>
      </c>
      <c r="AL36" s="31">
        <f t="shared" si="1"/>
        <v>4.5509488387000005E-4</v>
      </c>
      <c r="AM36" s="31">
        <f t="shared" si="1"/>
        <v>4.1379846302073879</v>
      </c>
      <c r="AN36" s="31">
        <f t="shared" si="7"/>
        <v>5.9926008172764889E-2</v>
      </c>
      <c r="AO36" s="31"/>
      <c r="AP36" s="31">
        <f t="shared" si="8"/>
        <v>23.270737804909086</v>
      </c>
    </row>
    <row r="37" spans="2:42" ht="18.75" customHeight="1">
      <c r="B37" s="12">
        <v>42369</v>
      </c>
      <c r="C37" s="32">
        <v>4.0460778744299999</v>
      </c>
      <c r="D37" s="32">
        <v>9.2487277536800008</v>
      </c>
      <c r="E37" s="32">
        <v>8.6298319999999998E-2</v>
      </c>
      <c r="F37" s="32">
        <v>5.7387536802000012</v>
      </c>
      <c r="G37" s="32">
        <v>1.2278887240000001E-2</v>
      </c>
      <c r="H37" s="32">
        <v>0</v>
      </c>
      <c r="I37" s="32">
        <v>4.1562538200000008</v>
      </c>
      <c r="J37" s="32">
        <v>6.0403745320399995</v>
      </c>
      <c r="K37" s="32" t="s">
        <v>212</v>
      </c>
      <c r="L37" s="32">
        <f t="shared" si="2"/>
        <v>23.288390335550002</v>
      </c>
      <c r="M37" s="34">
        <v>2.6809050000000004E-5</v>
      </c>
      <c r="N37" s="34">
        <v>9.8906000000000005E-5</v>
      </c>
      <c r="O37" s="34">
        <v>5.1739999999999999E-6</v>
      </c>
      <c r="P37" s="34">
        <v>4.2403559749999995E-3</v>
      </c>
      <c r="Q37" s="34" t="s">
        <v>211</v>
      </c>
      <c r="R37" s="34">
        <v>0</v>
      </c>
      <c r="S37" s="34">
        <v>8.1035180000000012E-5</v>
      </c>
      <c r="T37" s="34">
        <v>1.1135576454099998E-3</v>
      </c>
      <c r="U37" s="34" t="s">
        <v>212</v>
      </c>
      <c r="V37" s="34">
        <f t="shared" si="3"/>
        <v>5.5658378504099999E-3</v>
      </c>
      <c r="W37" s="36">
        <v>1.3120450000000001E-4</v>
      </c>
      <c r="X37" s="36">
        <v>1.1868720000000001E-4</v>
      </c>
      <c r="Y37" s="36">
        <v>1.3384E-6</v>
      </c>
      <c r="Z37" s="36">
        <v>1.1366035E-4</v>
      </c>
      <c r="AA37" s="36">
        <v>2.3500000000000002E-8</v>
      </c>
      <c r="AB37" s="36">
        <v>0</v>
      </c>
      <c r="AC37" s="36">
        <v>8.9891626990858006E-5</v>
      </c>
      <c r="AD37" s="36">
        <v>1.2895750458897503E-4</v>
      </c>
      <c r="AE37" s="36" t="s">
        <v>212</v>
      </c>
      <c r="AF37" s="36">
        <f t="shared" si="4"/>
        <v>5.8376308157983311E-4</v>
      </c>
      <c r="AG37" s="32">
        <f t="shared" si="5"/>
        <v>4.0858470416799992</v>
      </c>
      <c r="AH37" s="32">
        <f t="shared" si="0"/>
        <v>9.2865691892799997</v>
      </c>
      <c r="AI37" s="32">
        <f t="shared" si="0"/>
        <v>8.6826513199999997E-2</v>
      </c>
      <c r="AJ37" s="32">
        <f t="shared" si="0"/>
        <v>5.8786333638750019</v>
      </c>
      <c r="AK37" s="32">
        <f t="shared" si="6"/>
        <v>1.2285890240000001E-2</v>
      </c>
      <c r="AL37" s="32">
        <f t="shared" si="1"/>
        <v>0</v>
      </c>
      <c r="AM37" s="32">
        <f t="shared" si="1"/>
        <v>4.1850674043432763</v>
      </c>
      <c r="AN37" s="32">
        <f t="shared" si="7"/>
        <v>6.6268277502764553E-2</v>
      </c>
      <c r="AO37" s="32"/>
      <c r="AP37" s="32">
        <f t="shared" si="8"/>
        <v>23.601497680121042</v>
      </c>
    </row>
    <row r="38" spans="2:42" ht="18.75" customHeight="1">
      <c r="B38" s="11">
        <v>42735</v>
      </c>
      <c r="C38" s="31">
        <v>3.73718053742</v>
      </c>
      <c r="D38" s="31">
        <v>8.5683336295900006</v>
      </c>
      <c r="E38" s="31">
        <v>0.10887969855999997</v>
      </c>
      <c r="F38" s="31">
        <v>6.6879586986600001</v>
      </c>
      <c r="G38" s="31">
        <v>0</v>
      </c>
      <c r="H38" s="31">
        <v>7.31529964E-3</v>
      </c>
      <c r="I38" s="31">
        <v>4.5246834830000005</v>
      </c>
      <c r="J38" s="31">
        <v>6.3808114274799994</v>
      </c>
      <c r="K38" s="31" t="s">
        <v>212</v>
      </c>
      <c r="L38" s="31">
        <f t="shared" si="2"/>
        <v>23.634351346869998</v>
      </c>
      <c r="M38" s="33">
        <v>2.539737E-5</v>
      </c>
      <c r="N38" s="33">
        <v>9.1579000000000012E-5</v>
      </c>
      <c r="O38" s="33">
        <v>6.7839999999999998E-6</v>
      </c>
      <c r="P38" s="33">
        <v>4.7650106750000013E-3</v>
      </c>
      <c r="Q38" s="33" t="s">
        <v>211</v>
      </c>
      <c r="R38" s="33">
        <v>1.3200000000000001E-8</v>
      </c>
      <c r="S38" s="33">
        <v>8.78865E-5</v>
      </c>
      <c r="T38" s="33">
        <v>1.1753152124199999E-3</v>
      </c>
      <c r="U38" s="33" t="s">
        <v>212</v>
      </c>
      <c r="V38" s="33">
        <f t="shared" si="3"/>
        <v>6.1519859574200014E-3</v>
      </c>
      <c r="W38" s="35">
        <v>1.2070100000000002E-4</v>
      </c>
      <c r="X38" s="35">
        <v>1.098948E-4</v>
      </c>
      <c r="Y38" s="35">
        <v>1.7575999999999999E-6</v>
      </c>
      <c r="Z38" s="35">
        <v>1.39591E-4</v>
      </c>
      <c r="AA38" s="35">
        <v>0</v>
      </c>
      <c r="AB38" s="35">
        <v>2.2000000000000002E-8</v>
      </c>
      <c r="AC38" s="35">
        <v>9.7244462736270016E-5</v>
      </c>
      <c r="AD38" s="35">
        <v>1.34698077727335E-4</v>
      </c>
      <c r="AE38" s="35" t="s">
        <v>212</v>
      </c>
      <c r="AF38" s="35">
        <f t="shared" si="4"/>
        <v>6.0390894046360511E-4</v>
      </c>
      <c r="AG38" s="31">
        <f t="shared" si="5"/>
        <v>3.77378436967</v>
      </c>
      <c r="AH38" s="31">
        <f t="shared" si="0"/>
        <v>8.6033717549900004</v>
      </c>
      <c r="AI38" s="31">
        <f t="shared" si="0"/>
        <v>0.10957306335999999</v>
      </c>
      <c r="AJ38" s="31">
        <f t="shared" si="0"/>
        <v>6.8486820835349995</v>
      </c>
      <c r="AK38" s="31">
        <f t="shared" si="6"/>
        <v>0</v>
      </c>
      <c r="AL38" s="31">
        <f t="shared" si="1"/>
        <v>7.3221856399999993E-3</v>
      </c>
      <c r="AM38" s="31">
        <f t="shared" si="1"/>
        <v>4.555859495395409</v>
      </c>
      <c r="AN38" s="31">
        <f t="shared" si="7"/>
        <v>6.9522907473245826E-2</v>
      </c>
      <c r="AO38" s="31"/>
      <c r="AP38" s="31">
        <f t="shared" si="8"/>
        <v>23.968115860063655</v>
      </c>
    </row>
    <row r="39" spans="2:42" ht="18.75" customHeight="1">
      <c r="B39" s="12">
        <v>43100</v>
      </c>
      <c r="C39" s="32">
        <v>3.4146234363200003</v>
      </c>
      <c r="D39" s="32">
        <v>8.2880940120300011</v>
      </c>
      <c r="E39" s="32">
        <v>8.4085756430000005E-2</v>
      </c>
      <c r="F39" s="32">
        <v>6.9749611610000013</v>
      </c>
      <c r="G39" s="32">
        <v>0</v>
      </c>
      <c r="H39" s="32">
        <v>6.81652921E-3</v>
      </c>
      <c r="I39" s="32">
        <v>4.4001230520000005</v>
      </c>
      <c r="J39" s="32">
        <v>6.1698861496000008</v>
      </c>
      <c r="K39" s="32" t="s">
        <v>212</v>
      </c>
      <c r="L39" s="32">
        <f t="shared" si="2"/>
        <v>23.168703946990004</v>
      </c>
      <c r="M39" s="34">
        <v>2.2589250000000001E-5</v>
      </c>
      <c r="N39" s="34">
        <v>8.8766999999999999E-5</v>
      </c>
      <c r="O39" s="34">
        <v>5.1925999999999992E-6</v>
      </c>
      <c r="P39" s="34">
        <v>4.8732314250000009E-3</v>
      </c>
      <c r="Q39" s="34" t="s">
        <v>211</v>
      </c>
      <c r="R39" s="34">
        <v>1.2299999999999999E-8</v>
      </c>
      <c r="S39" s="34">
        <v>8.9027799999999988E-5</v>
      </c>
      <c r="T39" s="34">
        <v>1.2022384549400002E-3</v>
      </c>
      <c r="U39" s="34" t="s">
        <v>212</v>
      </c>
      <c r="V39" s="34">
        <f t="shared" si="3"/>
        <v>6.2810588299400012E-3</v>
      </c>
      <c r="W39" s="36">
        <v>1.1023560000000002E-4</v>
      </c>
      <c r="X39" s="36">
        <v>1.065204E-4</v>
      </c>
      <c r="Y39" s="36">
        <v>1.3444E-6</v>
      </c>
      <c r="Z39" s="36">
        <v>1.4353994999999998E-4</v>
      </c>
      <c r="AA39" s="36">
        <v>0</v>
      </c>
      <c r="AB39" s="36">
        <v>2.0500000000000002E-8</v>
      </c>
      <c r="AC39" s="36">
        <v>9.3850862932160018E-5</v>
      </c>
      <c r="AD39" s="36">
        <v>1.2770796835143299E-4</v>
      </c>
      <c r="AE39" s="36" t="s">
        <v>212</v>
      </c>
      <c r="AF39" s="36">
        <f t="shared" si="4"/>
        <v>5.8321968128359296E-4</v>
      </c>
      <c r="AG39" s="32">
        <f t="shared" si="5"/>
        <v>3.4480383763700004</v>
      </c>
      <c r="AH39" s="32">
        <f t="shared" si="0"/>
        <v>8.3220562662300015</v>
      </c>
      <c r="AI39" s="32">
        <f t="shared" si="0"/>
        <v>8.4616202630000012E-2</v>
      </c>
      <c r="AJ39" s="32">
        <f t="shared" si="0"/>
        <v>7.1395668517250011</v>
      </c>
      <c r="AK39" s="32">
        <f t="shared" si="6"/>
        <v>0</v>
      </c>
      <c r="AL39" s="32">
        <f t="shared" si="1"/>
        <v>6.8229457100000002E-3</v>
      </c>
      <c r="AM39" s="32">
        <f t="shared" si="1"/>
        <v>4.4303163041537843</v>
      </c>
      <c r="AN39" s="32">
        <f t="shared" si="7"/>
        <v>6.8112935942227032E-2</v>
      </c>
      <c r="AO39" s="32"/>
      <c r="AP39" s="32">
        <f t="shared" si="8"/>
        <v>23.499529882761014</v>
      </c>
    </row>
    <row r="40" spans="2:42" ht="18.75" customHeight="1">
      <c r="B40" s="11">
        <v>43465</v>
      </c>
      <c r="C40" s="31">
        <v>3.0373277695400001</v>
      </c>
      <c r="D40" s="31">
        <v>8.5974706081400001</v>
      </c>
      <c r="E40" s="31">
        <v>6.3450787670000008E-2</v>
      </c>
      <c r="F40" s="31">
        <v>6.5493073176500003</v>
      </c>
      <c r="G40" s="31">
        <v>0</v>
      </c>
      <c r="H40" s="31">
        <v>8.279589138E-2</v>
      </c>
      <c r="I40" s="31">
        <v>4.3567473120000004</v>
      </c>
      <c r="J40" s="31">
        <v>6.1608456078100007</v>
      </c>
      <c r="K40" s="31" t="s">
        <v>212</v>
      </c>
      <c r="L40" s="31">
        <f t="shared" si="2"/>
        <v>22.687099686380002</v>
      </c>
      <c r="M40" s="33">
        <v>2.1113040000000002E-5</v>
      </c>
      <c r="N40" s="33">
        <v>9.2347000000000002E-5</v>
      </c>
      <c r="O40" s="33">
        <v>4.1502000000000005E-6</v>
      </c>
      <c r="P40" s="33">
        <v>4.5926939250000003E-3</v>
      </c>
      <c r="Q40" s="33" t="s">
        <v>211</v>
      </c>
      <c r="R40" s="33">
        <v>1.4940000000000003E-7</v>
      </c>
      <c r="S40" s="33">
        <v>8.8174600000000015E-5</v>
      </c>
      <c r="T40" s="33">
        <v>1.8236240481199998E-3</v>
      </c>
      <c r="U40" s="33" t="s">
        <v>212</v>
      </c>
      <c r="V40" s="33">
        <f t="shared" si="3"/>
        <v>6.6222522131199994E-3</v>
      </c>
      <c r="W40" s="35">
        <v>9.832450000000001E-5</v>
      </c>
      <c r="X40" s="35">
        <v>1.1081640000000001E-4</v>
      </c>
      <c r="Y40" s="35">
        <v>1.0903999999999998E-6</v>
      </c>
      <c r="Z40" s="35">
        <v>1.350136E-4</v>
      </c>
      <c r="AA40" s="35">
        <v>0</v>
      </c>
      <c r="AB40" s="35">
        <v>2.4900000000000002E-7</v>
      </c>
      <c r="AC40" s="35">
        <v>9.3282062932160004E-5</v>
      </c>
      <c r="AD40" s="35">
        <v>1.2609796835143301E-4</v>
      </c>
      <c r="AE40" s="35" t="s">
        <v>212</v>
      </c>
      <c r="AF40" s="35">
        <f t="shared" si="4"/>
        <v>5.6487393128359302E-4</v>
      </c>
      <c r="AG40" s="31">
        <f t="shared" si="5"/>
        <v>3.0671562965399999</v>
      </c>
      <c r="AH40" s="31">
        <f t="shared" si="0"/>
        <v>8.6328025703400009</v>
      </c>
      <c r="AI40" s="31">
        <f t="shared" si="0"/>
        <v>6.3879481870000004E-2</v>
      </c>
      <c r="AJ40" s="31">
        <f t="shared" si="0"/>
        <v>6.7043587185750004</v>
      </c>
      <c r="AK40" s="31">
        <f t="shared" si="6"/>
        <v>0</v>
      </c>
      <c r="AL40" s="31">
        <f t="shared" si="1"/>
        <v>8.287382838E-2</v>
      </c>
      <c r="AM40" s="31">
        <f t="shared" si="1"/>
        <v>4.3867497317537838</v>
      </c>
      <c r="AN40" s="31">
        <f t="shared" si="7"/>
        <v>8.3167795771727032E-2</v>
      </c>
      <c r="AO40" s="31"/>
      <c r="AP40" s="31">
        <f t="shared" si="8"/>
        <v>23.020988423230509</v>
      </c>
    </row>
    <row r="41" spans="2:42" ht="14.25" customHeight="1">
      <c r="B41" s="9" t="s">
        <v>11</v>
      </c>
      <c r="V41" s="10" t="s">
        <v>12</v>
      </c>
      <c r="AP41" s="10" t="s">
        <v>12</v>
      </c>
    </row>
    <row r="42" spans="2:42" ht="18.75" customHeight="1"/>
    <row r="43" spans="2:42" ht="18.75" customHeight="1"/>
    <row r="44" spans="2:42" ht="18.75" customHeight="1"/>
    <row r="45" spans="2:42" ht="18.75" customHeight="1"/>
    <row r="46" spans="2:42" ht="18.75" customHeight="1"/>
    <row r="47" spans="2:42" ht="18.75" customHeight="1"/>
    <row r="48" spans="2:4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B2:AL56"/>
  <sheetViews>
    <sheetView showGridLines="0" zoomScaleNormal="100" zoomScalePageLayoutView="150" workbookViewId="0">
      <selection activeCell="A40" sqref="A40:XFD40"/>
    </sheetView>
  </sheetViews>
  <sheetFormatPr baseColWidth="10" defaultColWidth="11.44140625" defaultRowHeight="14.4"/>
  <cols>
    <col min="1" max="1" width="5.44140625" style="2" customWidth="1"/>
    <col min="2" max="20" width="16.6640625" style="2" customWidth="1"/>
    <col min="21" max="38" width="11.44140625" style="2"/>
    <col min="39" max="39" width="12.44140625" style="2" bestFit="1" customWidth="1"/>
    <col min="40" max="16384" width="11.44140625" style="2"/>
  </cols>
  <sheetData>
    <row r="2" spans="2:38" ht="14.25" customHeight="1">
      <c r="B2" s="1"/>
    </row>
    <row r="3" spans="2:38" ht="22.5" customHeight="1">
      <c r="B3" s="3" t="s">
        <v>202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 t="s">
        <v>19</v>
      </c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/>
      <c r="U4" s="14" t="s">
        <v>19</v>
      </c>
      <c r="V4" s="14" t="s">
        <v>19</v>
      </c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/>
      <c r="AD4" s="14" t="s">
        <v>52</v>
      </c>
      <c r="AE4" s="28">
        <v>25</v>
      </c>
      <c r="AF4" s="14"/>
      <c r="AG4" s="14"/>
      <c r="AH4" s="14"/>
      <c r="AI4" s="14"/>
      <c r="AJ4" s="14"/>
      <c r="AK4" s="14"/>
      <c r="AL4" s="14"/>
    </row>
    <row r="5" spans="2:38" s="15" customFormat="1" ht="18.75" customHeight="1">
      <c r="B5" s="16" t="s">
        <v>14</v>
      </c>
      <c r="C5" s="17" t="s">
        <v>158</v>
      </c>
      <c r="D5" s="17" t="s">
        <v>158</v>
      </c>
      <c r="E5" s="17" t="s">
        <v>158</v>
      </c>
      <c r="F5" s="17" t="s">
        <v>158</v>
      </c>
      <c r="G5" s="17" t="s">
        <v>158</v>
      </c>
      <c r="H5" s="17" t="s">
        <v>158</v>
      </c>
      <c r="I5" s="17" t="s">
        <v>158</v>
      </c>
      <c r="J5" s="17" t="s">
        <v>158</v>
      </c>
      <c r="K5" s="17"/>
      <c r="L5" s="17" t="s">
        <v>158</v>
      </c>
      <c r="M5" s="17" t="s">
        <v>158</v>
      </c>
      <c r="N5" s="17" t="s">
        <v>158</v>
      </c>
      <c r="O5" s="17" t="s">
        <v>158</v>
      </c>
      <c r="P5" s="17" t="s">
        <v>158</v>
      </c>
      <c r="Q5" s="17" t="s">
        <v>158</v>
      </c>
      <c r="R5" s="17" t="s">
        <v>158</v>
      </c>
      <c r="S5" s="17" t="s">
        <v>158</v>
      </c>
      <c r="T5" s="17"/>
      <c r="U5" s="17" t="s">
        <v>158</v>
      </c>
      <c r="V5" s="17" t="s">
        <v>158</v>
      </c>
      <c r="W5" s="17" t="s">
        <v>158</v>
      </c>
      <c r="X5" s="17" t="s">
        <v>158</v>
      </c>
      <c r="Y5" s="17" t="s">
        <v>158</v>
      </c>
      <c r="Z5" s="17" t="s">
        <v>158</v>
      </c>
      <c r="AA5" s="17" t="s">
        <v>158</v>
      </c>
      <c r="AB5" s="17" t="s">
        <v>158</v>
      </c>
      <c r="AC5" s="17"/>
      <c r="AD5" s="17" t="s">
        <v>53</v>
      </c>
      <c r="AE5" s="29">
        <v>298</v>
      </c>
      <c r="AF5" s="17"/>
      <c r="AG5" s="17"/>
      <c r="AH5" s="17"/>
      <c r="AI5" s="17"/>
      <c r="AJ5" s="17"/>
      <c r="AK5" s="17"/>
      <c r="AL5" s="17"/>
    </row>
    <row r="6" spans="2:38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 t="s">
        <v>36</v>
      </c>
      <c r="M6" s="14" t="s">
        <v>37</v>
      </c>
      <c r="N6" s="14" t="s">
        <v>38</v>
      </c>
      <c r="O6" s="14" t="s">
        <v>39</v>
      </c>
      <c r="P6" s="14" t="s">
        <v>40</v>
      </c>
      <c r="Q6" s="14" t="s">
        <v>73</v>
      </c>
      <c r="R6" s="14" t="s">
        <v>192</v>
      </c>
      <c r="S6" s="14" t="s">
        <v>41</v>
      </c>
      <c r="T6" s="14"/>
      <c r="U6" s="14" t="s">
        <v>36</v>
      </c>
      <c r="V6" s="14" t="s">
        <v>37</v>
      </c>
      <c r="W6" s="14" t="s">
        <v>38</v>
      </c>
      <c r="X6" s="14" t="s">
        <v>39</v>
      </c>
      <c r="Y6" s="14" t="s">
        <v>40</v>
      </c>
      <c r="Z6" s="14" t="s">
        <v>73</v>
      </c>
      <c r="AA6" s="14" t="s">
        <v>192</v>
      </c>
      <c r="AB6" s="14" t="s">
        <v>41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2:38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 t="s">
        <v>50</v>
      </c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/>
      <c r="U7" s="17" t="s">
        <v>51</v>
      </c>
      <c r="V7" s="17" t="s">
        <v>51</v>
      </c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2:38" s="15" customFormat="1" ht="18.75" customHeight="1">
      <c r="B8" s="13" t="s">
        <v>17</v>
      </c>
      <c r="C8" s="14" t="s">
        <v>161</v>
      </c>
      <c r="D8" s="14" t="s">
        <v>161</v>
      </c>
      <c r="E8" s="14" t="s">
        <v>161</v>
      </c>
      <c r="F8" s="14" t="s">
        <v>161</v>
      </c>
      <c r="G8" s="14" t="s">
        <v>161</v>
      </c>
      <c r="H8" s="14" t="s">
        <v>161</v>
      </c>
      <c r="I8" s="14" t="s">
        <v>161</v>
      </c>
      <c r="J8" s="14" t="s">
        <v>161</v>
      </c>
      <c r="K8" s="14"/>
      <c r="L8" s="14" t="s">
        <v>161</v>
      </c>
      <c r="M8" s="14" t="s">
        <v>161</v>
      </c>
      <c r="N8" s="14" t="s">
        <v>161</v>
      </c>
      <c r="O8" s="14" t="s">
        <v>161</v>
      </c>
      <c r="P8" s="14" t="s">
        <v>161</v>
      </c>
      <c r="Q8" s="14" t="s">
        <v>161</v>
      </c>
      <c r="R8" s="14" t="s">
        <v>161</v>
      </c>
      <c r="S8" s="14" t="s">
        <v>161</v>
      </c>
      <c r="T8" s="14"/>
      <c r="U8" s="14" t="s">
        <v>161</v>
      </c>
      <c r="V8" s="14" t="s">
        <v>161</v>
      </c>
      <c r="W8" s="14" t="s">
        <v>161</v>
      </c>
      <c r="X8" s="14" t="s">
        <v>161</v>
      </c>
      <c r="Y8" s="14" t="s">
        <v>161</v>
      </c>
      <c r="Z8" s="14" t="s">
        <v>161</v>
      </c>
      <c r="AA8" s="14" t="s">
        <v>161</v>
      </c>
      <c r="AB8" s="14" t="s">
        <v>161</v>
      </c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2:38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55</v>
      </c>
      <c r="AE9" s="30" t="s">
        <v>55</v>
      </c>
      <c r="AF9" s="30" t="s">
        <v>55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</row>
    <row r="10" spans="2:38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4" t="s">
        <v>47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6" t="s">
        <v>48</v>
      </c>
      <c r="V10" s="26" t="s">
        <v>48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5" t="s">
        <v>49</v>
      </c>
      <c r="AE10" s="5" t="s">
        <v>49</v>
      </c>
      <c r="AF10" s="5" t="s">
        <v>49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</row>
    <row r="11" spans="2:38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44</v>
      </c>
      <c r="L11" s="24" t="s">
        <v>23</v>
      </c>
      <c r="M11" s="60" t="s">
        <v>24</v>
      </c>
      <c r="N11" s="24" t="s">
        <v>25</v>
      </c>
      <c r="O11" s="24" t="s">
        <v>26</v>
      </c>
      <c r="P11" s="24" t="s">
        <v>27</v>
      </c>
      <c r="Q11" s="24" t="s">
        <v>28</v>
      </c>
      <c r="R11" s="24" t="s">
        <v>29</v>
      </c>
      <c r="S11" s="24" t="s">
        <v>30</v>
      </c>
      <c r="T11" s="24" t="s">
        <v>31</v>
      </c>
      <c r="U11" s="26" t="s">
        <v>23</v>
      </c>
      <c r="V11" s="27" t="s">
        <v>24</v>
      </c>
      <c r="W11" s="26" t="s">
        <v>25</v>
      </c>
      <c r="X11" s="26" t="s">
        <v>26</v>
      </c>
      <c r="Y11" s="26" t="s">
        <v>27</v>
      </c>
      <c r="Z11" s="26" t="s">
        <v>28</v>
      </c>
      <c r="AA11" s="26" t="s">
        <v>29</v>
      </c>
      <c r="AB11" s="26" t="s">
        <v>30</v>
      </c>
      <c r="AC11" s="26" t="s">
        <v>31</v>
      </c>
      <c r="AD11" s="5" t="s">
        <v>23</v>
      </c>
      <c r="AE11" s="59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58</v>
      </c>
      <c r="AL11" s="5" t="s">
        <v>57</v>
      </c>
    </row>
    <row r="12" spans="2:38" ht="18.75" customHeight="1">
      <c r="B12" s="11">
        <v>33238</v>
      </c>
      <c r="C12" s="31">
        <v>5.9239076452999999</v>
      </c>
      <c r="D12" s="31">
        <v>6.8161331088000017</v>
      </c>
      <c r="E12" s="31">
        <v>1.6744828238300002</v>
      </c>
      <c r="F12" s="31">
        <v>5.0286446797999993</v>
      </c>
      <c r="G12" s="31">
        <v>12.502269656000001</v>
      </c>
      <c r="H12" s="31">
        <v>0.75480716349999999</v>
      </c>
      <c r="I12" s="31">
        <v>1.2193229910000001</v>
      </c>
      <c r="J12" s="31">
        <v>1.4886838950000001</v>
      </c>
      <c r="K12" s="31">
        <f>SUM(C12:I12)</f>
        <v>33.919568068229999</v>
      </c>
      <c r="L12" s="33">
        <v>4.8421710000000005E-5</v>
      </c>
      <c r="M12" s="33">
        <v>9.0245299999999995E-5</v>
      </c>
      <c r="N12" s="33">
        <v>8.4025999999999998E-5</v>
      </c>
      <c r="O12" s="33">
        <v>6.5234200999999994E-4</v>
      </c>
      <c r="P12" s="33">
        <v>0</v>
      </c>
      <c r="Q12" s="33">
        <v>9.2390000000000008E-6</v>
      </c>
      <c r="R12" s="33">
        <v>1.5883300000000002E-4</v>
      </c>
      <c r="S12" s="33">
        <v>1.87851E-4</v>
      </c>
      <c r="T12" s="33">
        <f t="shared" ref="T12:T40" si="0">SUM(L12:S12)</f>
        <v>1.2309580199999998E-3</v>
      </c>
      <c r="U12" s="35">
        <v>1.9218769999999999E-4</v>
      </c>
      <c r="V12" s="35">
        <v>3.7628999999999999E-4</v>
      </c>
      <c r="W12" s="35">
        <v>4.4248800000000002E-5</v>
      </c>
      <c r="X12" s="35">
        <v>8.9081600000000011E-5</v>
      </c>
      <c r="Y12" s="35">
        <v>2.3623999999999999E-5</v>
      </c>
      <c r="Z12" s="35">
        <v>9.1080000000000016E-6</v>
      </c>
      <c r="AA12" s="35">
        <v>4.9506000000000003E-5</v>
      </c>
      <c r="AB12" s="35">
        <v>5.7420000000000003E-5</v>
      </c>
      <c r="AC12" s="35">
        <f t="shared" ref="AC12:AC40" si="1">SUM(U12:AB12)</f>
        <v>8.4146609999999995E-4</v>
      </c>
      <c r="AD12" s="31">
        <f t="shared" ref="AD12:AD40" si="2">SUM(C12,L12*$AE$4,U12*$AE$5)</f>
        <v>5.98239012265</v>
      </c>
      <c r="AE12" s="31">
        <f t="shared" ref="AE12:AE40" si="3">SUM(D12,M12*$AE$4,V12*$AE$5)</f>
        <v>6.9305236613000023</v>
      </c>
      <c r="AF12" s="31">
        <f t="shared" ref="AF12:AF40" si="4">SUM(E12,N12*$AE$4,W12*$AE$5)</f>
        <v>1.6897696162300002</v>
      </c>
      <c r="AG12" s="31">
        <f t="shared" ref="AG12:AG40" si="5">SUM(F12,O12*$AE$4,X12*$AE$5)</f>
        <v>5.0714995468499993</v>
      </c>
      <c r="AH12" s="31">
        <f t="shared" ref="AH12:AH40" si="6">SUM(G12,Y12*$AE$5)</f>
        <v>12.509309608000001</v>
      </c>
      <c r="AI12" s="31">
        <f t="shared" ref="AI12:AI40" si="7">SUM(H12,Q12*$AE$4,Z12*$AE$5)</f>
        <v>0.75775232250000002</v>
      </c>
      <c r="AJ12" s="31">
        <f t="shared" ref="AJ12:AJ40" si="8">SUM(I12,R12*$AE$4,AA12*$AE$5)</f>
        <v>1.238046604</v>
      </c>
      <c r="AK12" s="31">
        <f t="shared" ref="AK12:AK40" si="9">SUM(S12*$AE$4,AB12*$AE$5)</f>
        <v>2.1807435E-2</v>
      </c>
      <c r="AL12" s="31">
        <f t="shared" ref="AL12:AL40" si="10">SUM(AD12:AK12)</f>
        <v>34.201098916530007</v>
      </c>
    </row>
    <row r="13" spans="2:38" ht="18.75" customHeight="1">
      <c r="B13" s="12">
        <v>33603</v>
      </c>
      <c r="C13" s="32">
        <v>4.4279259766000001</v>
      </c>
      <c r="D13" s="32">
        <v>7.0709812109999994</v>
      </c>
      <c r="E13" s="32">
        <v>1.7357335665400004</v>
      </c>
      <c r="F13" s="32">
        <v>5.8716601513000013</v>
      </c>
      <c r="G13" s="32">
        <v>12.283702209000001</v>
      </c>
      <c r="H13" s="32">
        <v>0.69516404450000002</v>
      </c>
      <c r="I13" s="32">
        <v>1.1648759040000001</v>
      </c>
      <c r="J13" s="32">
        <v>1.6137426720000001</v>
      </c>
      <c r="K13" s="32">
        <f t="shared" ref="K13:K40" si="11">SUM(C13:I13)</f>
        <v>33.250043062940001</v>
      </c>
      <c r="L13" s="34">
        <v>4.509121E-5</v>
      </c>
      <c r="M13" s="34">
        <v>7.6782149999999995E-5</v>
      </c>
      <c r="N13" s="34">
        <v>8.7447800000000007E-5</v>
      </c>
      <c r="O13" s="34">
        <v>7.7890433000000006E-4</v>
      </c>
      <c r="P13" s="34">
        <v>0</v>
      </c>
      <c r="Q13" s="34">
        <v>8.9880999999999995E-6</v>
      </c>
      <c r="R13" s="34">
        <v>1.1286430000000002E-4</v>
      </c>
      <c r="S13" s="34">
        <v>1.6122030000000003E-4</v>
      </c>
      <c r="T13" s="34">
        <f t="shared" si="0"/>
        <v>1.27129819E-3</v>
      </c>
      <c r="U13" s="36">
        <v>1.6276434E-4</v>
      </c>
      <c r="V13" s="36">
        <v>3.3251928E-4</v>
      </c>
      <c r="W13" s="36">
        <v>4.38213E-5</v>
      </c>
      <c r="X13" s="36">
        <v>1.00271E-4</v>
      </c>
      <c r="Y13" s="36">
        <v>2.3211000000000002E-5</v>
      </c>
      <c r="Z13" s="36">
        <v>8.4893000000000002E-6</v>
      </c>
      <c r="AA13" s="36">
        <v>4.7262000000000003E-5</v>
      </c>
      <c r="AB13" s="36">
        <v>6.0450000000000006E-5</v>
      </c>
      <c r="AC13" s="36">
        <f t="shared" si="1"/>
        <v>7.7878821999999986E-4</v>
      </c>
      <c r="AD13" s="32">
        <f t="shared" si="2"/>
        <v>4.4775570301700007</v>
      </c>
      <c r="AE13" s="32">
        <f t="shared" si="3"/>
        <v>7.1719915101899989</v>
      </c>
      <c r="AF13" s="32">
        <f t="shared" si="4"/>
        <v>1.7509785089400003</v>
      </c>
      <c r="AG13" s="32">
        <f t="shared" si="5"/>
        <v>5.9210135175500014</v>
      </c>
      <c r="AH13" s="32">
        <f t="shared" si="6"/>
        <v>12.290619087000001</v>
      </c>
      <c r="AI13" s="32">
        <f t="shared" si="7"/>
        <v>0.69791855839999994</v>
      </c>
      <c r="AJ13" s="32">
        <f t="shared" si="8"/>
        <v>1.1817815875000002</v>
      </c>
      <c r="AK13" s="32">
        <f t="shared" si="9"/>
        <v>2.2044607500000001E-2</v>
      </c>
      <c r="AL13" s="32">
        <f t="shared" si="10"/>
        <v>33.513904407249996</v>
      </c>
    </row>
    <row r="14" spans="2:38" ht="18.75" customHeight="1">
      <c r="B14" s="11">
        <v>33969</v>
      </c>
      <c r="C14" s="31">
        <v>2.7153162230999999</v>
      </c>
      <c r="D14" s="31">
        <v>6.8951258439999998</v>
      </c>
      <c r="E14" s="31">
        <v>1.60166516009</v>
      </c>
      <c r="F14" s="31">
        <v>5.1687693506999999</v>
      </c>
      <c r="G14" s="31">
        <v>12.080746722500001</v>
      </c>
      <c r="H14" s="31">
        <v>0.69387896440000008</v>
      </c>
      <c r="I14" s="31">
        <v>1.046391815</v>
      </c>
      <c r="J14" s="31">
        <v>1.4953606910000001</v>
      </c>
      <c r="K14" s="31">
        <f t="shared" si="11"/>
        <v>30.201894079790002</v>
      </c>
      <c r="L14" s="33">
        <v>3.833881E-5</v>
      </c>
      <c r="M14" s="33">
        <v>7.4614549999999999E-5</v>
      </c>
      <c r="N14" s="33">
        <v>8.063180000000001E-5</v>
      </c>
      <c r="O14" s="33">
        <v>8.2448412000000007E-4</v>
      </c>
      <c r="P14" s="33">
        <v>0</v>
      </c>
      <c r="Q14" s="33">
        <v>7.4394999999999997E-6</v>
      </c>
      <c r="R14" s="33">
        <v>8.6388600000000015E-5</v>
      </c>
      <c r="S14" s="33">
        <v>1.3475560000000001E-4</v>
      </c>
      <c r="T14" s="33">
        <f t="shared" si="0"/>
        <v>1.2466529800000002E-3</v>
      </c>
      <c r="U14" s="35">
        <v>1.0920688000000002E-4</v>
      </c>
      <c r="V14" s="35">
        <v>3.2422642E-4</v>
      </c>
      <c r="W14" s="35">
        <v>4.0117999999999998E-5</v>
      </c>
      <c r="X14" s="35">
        <v>9.801539999999999E-5</v>
      </c>
      <c r="Y14" s="35">
        <v>2.2827500000000001E-5</v>
      </c>
      <c r="Z14" s="35">
        <v>8.201500000000001E-6</v>
      </c>
      <c r="AA14" s="35">
        <v>4.2411000000000004E-5</v>
      </c>
      <c r="AB14" s="35">
        <v>5.5602000000000001E-5</v>
      </c>
      <c r="AC14" s="35">
        <f t="shared" si="1"/>
        <v>7.0060869999999983E-4</v>
      </c>
      <c r="AD14" s="31">
        <f t="shared" si="2"/>
        <v>2.74881834359</v>
      </c>
      <c r="AE14" s="31">
        <f t="shared" si="3"/>
        <v>6.9936106809099998</v>
      </c>
      <c r="AF14" s="31">
        <f t="shared" si="4"/>
        <v>1.6156361190899999</v>
      </c>
      <c r="AG14" s="31">
        <f t="shared" si="5"/>
        <v>5.2185900428999998</v>
      </c>
      <c r="AH14" s="31">
        <f t="shared" si="6"/>
        <v>12.087549317500001</v>
      </c>
      <c r="AI14" s="31">
        <f t="shared" si="7"/>
        <v>0.69650899890000006</v>
      </c>
      <c r="AJ14" s="31">
        <f t="shared" si="8"/>
        <v>1.0611900079999999</v>
      </c>
      <c r="AK14" s="31">
        <f t="shared" si="9"/>
        <v>1.9938286E-2</v>
      </c>
      <c r="AL14" s="31">
        <f t="shared" si="10"/>
        <v>30.441841796889999</v>
      </c>
    </row>
    <row r="15" spans="2:38" ht="18.75" customHeight="1">
      <c r="B15" s="12">
        <v>34334</v>
      </c>
      <c r="C15" s="32">
        <v>1.6739730914000002</v>
      </c>
      <c r="D15" s="32">
        <v>6.5055935307999997</v>
      </c>
      <c r="E15" s="32">
        <v>1.2490788637200001</v>
      </c>
      <c r="F15" s="32">
        <v>5.3173349340000007</v>
      </c>
      <c r="G15" s="32">
        <v>10.824377512000002</v>
      </c>
      <c r="H15" s="32">
        <v>0.65118923519999994</v>
      </c>
      <c r="I15" s="32">
        <v>1.042843264</v>
      </c>
      <c r="J15" s="32">
        <v>1.5217297840000001</v>
      </c>
      <c r="K15" s="32">
        <f t="shared" si="11"/>
        <v>27.264390431119999</v>
      </c>
      <c r="L15" s="34">
        <v>2.7632739999999997E-5</v>
      </c>
      <c r="M15" s="34">
        <v>7.0190849999999996E-5</v>
      </c>
      <c r="N15" s="34">
        <v>6.1497100000000005E-5</v>
      </c>
      <c r="O15" s="34">
        <v>8.7190683000000003E-4</v>
      </c>
      <c r="P15" s="34">
        <v>0</v>
      </c>
      <c r="Q15" s="34">
        <v>8.6426999999999994E-6</v>
      </c>
      <c r="R15" s="34">
        <v>8.3049700000000005E-5</v>
      </c>
      <c r="S15" s="34">
        <v>1.346397E-4</v>
      </c>
      <c r="T15" s="34">
        <f t="shared" si="0"/>
        <v>1.25755962E-3</v>
      </c>
      <c r="U15" s="36">
        <v>7.3907520000000018E-5</v>
      </c>
      <c r="V15" s="36">
        <v>3.0437176E-4</v>
      </c>
      <c r="W15" s="36">
        <v>2.7859200000000003E-5</v>
      </c>
      <c r="X15" s="36">
        <v>9.8721900000000001E-5</v>
      </c>
      <c r="Y15" s="36">
        <v>2.1190000000000005E-5</v>
      </c>
      <c r="Z15" s="36">
        <v>7.7895000000000006E-6</v>
      </c>
      <c r="AA15" s="36">
        <v>4.2225000000000003E-5</v>
      </c>
      <c r="AB15" s="36">
        <v>5.6295000000000002E-5</v>
      </c>
      <c r="AC15" s="36">
        <f t="shared" si="1"/>
        <v>6.3235988000000004E-4</v>
      </c>
      <c r="AD15" s="32">
        <f t="shared" si="2"/>
        <v>1.6966883508600004</v>
      </c>
      <c r="AE15" s="32">
        <f t="shared" si="3"/>
        <v>6.5980510865299999</v>
      </c>
      <c r="AF15" s="32">
        <f t="shared" si="4"/>
        <v>1.25891833282</v>
      </c>
      <c r="AG15" s="32">
        <f t="shared" si="5"/>
        <v>5.3685517309500002</v>
      </c>
      <c r="AH15" s="32">
        <f t="shared" si="6"/>
        <v>10.830692132000001</v>
      </c>
      <c r="AI15" s="32">
        <f t="shared" si="7"/>
        <v>0.65372657369999998</v>
      </c>
      <c r="AJ15" s="32">
        <f t="shared" si="8"/>
        <v>1.0575025565</v>
      </c>
      <c r="AK15" s="32">
        <f t="shared" si="9"/>
        <v>2.0141902500000003E-2</v>
      </c>
      <c r="AL15" s="32">
        <f t="shared" si="10"/>
        <v>27.484272665860001</v>
      </c>
    </row>
    <row r="16" spans="2:38" ht="18.75" customHeight="1">
      <c r="B16" s="11">
        <v>34699</v>
      </c>
      <c r="C16" s="31">
        <v>1.2383917813</v>
      </c>
      <c r="D16" s="31">
        <v>6.271569415800001</v>
      </c>
      <c r="E16" s="31">
        <v>1.3925301843100002</v>
      </c>
      <c r="F16" s="31">
        <v>5.9284964246999996</v>
      </c>
      <c r="G16" s="31">
        <v>11.2412744217</v>
      </c>
      <c r="H16" s="31">
        <v>0.46930768600000006</v>
      </c>
      <c r="I16" s="31">
        <v>1.2103393099999999</v>
      </c>
      <c r="J16" s="31">
        <v>1.7489590100000001</v>
      </c>
      <c r="K16" s="31">
        <f t="shared" si="11"/>
        <v>27.751909223809999</v>
      </c>
      <c r="L16" s="33">
        <v>1.7378560000000004E-5</v>
      </c>
      <c r="M16" s="33">
        <v>8.3573350000000019E-5</v>
      </c>
      <c r="N16" s="33">
        <v>6.6217599999999994E-5</v>
      </c>
      <c r="O16" s="33">
        <v>8.9986642999999983E-4</v>
      </c>
      <c r="P16" s="33">
        <v>0</v>
      </c>
      <c r="Q16" s="33">
        <v>3.1715999999999998E-6</v>
      </c>
      <c r="R16" s="33">
        <v>8.5833500000000011E-5</v>
      </c>
      <c r="S16" s="33">
        <v>1.4385850000000003E-4</v>
      </c>
      <c r="T16" s="33">
        <f t="shared" si="0"/>
        <v>1.2998995399999998E-3</v>
      </c>
      <c r="U16" s="35">
        <v>4.0757680000000003E-5</v>
      </c>
      <c r="V16" s="35">
        <v>3.3336689999999996E-4</v>
      </c>
      <c r="W16" s="35">
        <v>2.9656000000000002E-5</v>
      </c>
      <c r="X16" s="35">
        <v>1.035233E-4</v>
      </c>
      <c r="Y16" s="35">
        <v>2.1856500000000003E-5</v>
      </c>
      <c r="Z16" s="35">
        <v>5.2859999999999999E-6</v>
      </c>
      <c r="AA16" s="35">
        <v>4.8870000000000005E-5</v>
      </c>
      <c r="AB16" s="35">
        <v>6.4695000000000003E-5</v>
      </c>
      <c r="AC16" s="35">
        <f t="shared" si="1"/>
        <v>6.4801137999999988E-4</v>
      </c>
      <c r="AD16" s="31">
        <f t="shared" si="2"/>
        <v>1.2509720339400001</v>
      </c>
      <c r="AE16" s="31">
        <f t="shared" si="3"/>
        <v>6.3730020857500005</v>
      </c>
      <c r="AF16" s="31">
        <f t="shared" si="4"/>
        <v>1.4030231123100001</v>
      </c>
      <c r="AG16" s="31">
        <f t="shared" si="5"/>
        <v>5.9818430288499993</v>
      </c>
      <c r="AH16" s="31">
        <f t="shared" si="6"/>
        <v>11.2477876587</v>
      </c>
      <c r="AI16" s="31">
        <f t="shared" si="7"/>
        <v>0.47096220400000005</v>
      </c>
      <c r="AJ16" s="31">
        <f t="shared" si="8"/>
        <v>1.2270484075000001</v>
      </c>
      <c r="AK16" s="31">
        <f t="shared" si="9"/>
        <v>2.2875572500000003E-2</v>
      </c>
      <c r="AL16" s="31">
        <f t="shared" si="10"/>
        <v>27.977514103549996</v>
      </c>
    </row>
    <row r="17" spans="2:38" ht="18.75" customHeight="1">
      <c r="B17" s="12">
        <v>35064</v>
      </c>
      <c r="C17" s="32">
        <v>1.2254802662133701</v>
      </c>
      <c r="D17" s="32">
        <v>6.1191613086733199</v>
      </c>
      <c r="E17" s="32">
        <v>1.8256766695565843</v>
      </c>
      <c r="F17" s="32">
        <v>7.3868278896389663</v>
      </c>
      <c r="G17" s="32">
        <v>12.219518226000002</v>
      </c>
      <c r="H17" s="32">
        <v>0.44778283115874673</v>
      </c>
      <c r="I17" s="32">
        <v>2.5131420026506461</v>
      </c>
      <c r="J17" s="32">
        <v>1.4497690989014898</v>
      </c>
      <c r="K17" s="32">
        <f t="shared" si="11"/>
        <v>31.737589193891637</v>
      </c>
      <c r="L17" s="34">
        <v>1.2969695370650002E-5</v>
      </c>
      <c r="M17" s="34">
        <v>9.6561214896000001E-5</v>
      </c>
      <c r="N17" s="34">
        <v>1.037678408832E-4</v>
      </c>
      <c r="O17" s="34">
        <v>1.3614664563087002E-3</v>
      </c>
      <c r="P17" s="34" t="s">
        <v>211</v>
      </c>
      <c r="Q17" s="34">
        <v>1.21610796575E-5</v>
      </c>
      <c r="R17" s="34">
        <v>1.25615309083325E-4</v>
      </c>
      <c r="S17" s="34">
        <v>6.1082926915750001E-5</v>
      </c>
      <c r="T17" s="34">
        <f t="shared" si="0"/>
        <v>1.7736245231151251E-3</v>
      </c>
      <c r="U17" s="36">
        <v>4.4556413329940009E-5</v>
      </c>
      <c r="V17" s="36">
        <v>3.5561541960000003E-4</v>
      </c>
      <c r="W17" s="36">
        <v>3.7844052178971998E-5</v>
      </c>
      <c r="X17" s="36">
        <v>1.4912053367740002E-4</v>
      </c>
      <c r="Y17" s="36">
        <v>2.3767500000000002E-5</v>
      </c>
      <c r="Z17" s="36">
        <v>6.2505726767000002E-6</v>
      </c>
      <c r="AA17" s="36">
        <v>9.6599991149997011E-5</v>
      </c>
      <c r="AB17" s="36">
        <v>4.1012912849669999E-5</v>
      </c>
      <c r="AC17" s="36">
        <f t="shared" si="1"/>
        <v>7.5476739546267903E-4</v>
      </c>
      <c r="AD17" s="32">
        <f t="shared" si="2"/>
        <v>1.2390823197699585</v>
      </c>
      <c r="AE17" s="32">
        <f t="shared" si="3"/>
        <v>6.2275487340865192</v>
      </c>
      <c r="AF17" s="32">
        <f t="shared" si="4"/>
        <v>1.8395483931279981</v>
      </c>
      <c r="AG17" s="32">
        <f t="shared" si="5"/>
        <v>7.4653024700825492</v>
      </c>
      <c r="AH17" s="32">
        <f t="shared" si="6"/>
        <v>12.226600941000001</v>
      </c>
      <c r="AI17" s="32">
        <f t="shared" si="7"/>
        <v>0.44994952880784084</v>
      </c>
      <c r="AJ17" s="32">
        <f t="shared" si="8"/>
        <v>2.5450691827404284</v>
      </c>
      <c r="AK17" s="32">
        <f t="shared" si="9"/>
        <v>1.3748921202095409E-2</v>
      </c>
      <c r="AL17" s="32">
        <f t="shared" si="10"/>
        <v>32.006850490817392</v>
      </c>
    </row>
    <row r="18" spans="2:38" ht="18.75" customHeight="1">
      <c r="B18" s="11">
        <v>35430</v>
      </c>
      <c r="C18" s="31">
        <v>1.4357692740971237</v>
      </c>
      <c r="D18" s="31">
        <v>3.2185520326947361</v>
      </c>
      <c r="E18" s="31">
        <v>1.6782635137956863</v>
      </c>
      <c r="F18" s="31">
        <v>7.0754097114138048</v>
      </c>
      <c r="G18" s="31">
        <v>10.011973540800001</v>
      </c>
      <c r="H18" s="31">
        <v>0.42941104057960056</v>
      </c>
      <c r="I18" s="31">
        <v>2.6142634598969541</v>
      </c>
      <c r="J18" s="31">
        <v>1.5664756641469253</v>
      </c>
      <c r="K18" s="31">
        <f t="shared" si="11"/>
        <v>26.463642573277909</v>
      </c>
      <c r="L18" s="33">
        <v>1.466911681535E-5</v>
      </c>
      <c r="M18" s="33">
        <v>4.0908633942000005E-5</v>
      </c>
      <c r="N18" s="33">
        <v>9.4959965667819996E-5</v>
      </c>
      <c r="O18" s="33">
        <v>1.8985484475919207E-3</v>
      </c>
      <c r="P18" s="33" t="s">
        <v>211</v>
      </c>
      <c r="Q18" s="33">
        <v>1.1398958052500002E-5</v>
      </c>
      <c r="R18" s="33">
        <v>1.0769492716667501E-4</v>
      </c>
      <c r="S18" s="33">
        <v>5.679578050175001E-5</v>
      </c>
      <c r="T18" s="33">
        <f t="shared" si="0"/>
        <v>2.2249758297380158E-3</v>
      </c>
      <c r="U18" s="35">
        <v>5.0447948890430003E-5</v>
      </c>
      <c r="V18" s="35">
        <v>1.5654673120000002E-4</v>
      </c>
      <c r="W18" s="35">
        <v>3.3597702198321466E-5</v>
      </c>
      <c r="X18" s="35">
        <v>1.4290369599062001E-4</v>
      </c>
      <c r="Y18" s="35">
        <v>1.9327E-5</v>
      </c>
      <c r="Z18" s="35">
        <v>6.0303048989000007E-6</v>
      </c>
      <c r="AA18" s="35">
        <v>1.0090712250000299E-4</v>
      </c>
      <c r="AB18" s="35">
        <v>4.3953022500630012E-5</v>
      </c>
      <c r="AC18" s="35">
        <f t="shared" si="1"/>
        <v>5.5371352817890442E-4</v>
      </c>
      <c r="AD18" s="31">
        <f t="shared" si="2"/>
        <v>1.4511694907868558</v>
      </c>
      <c r="AE18" s="31">
        <f t="shared" si="3"/>
        <v>3.2662256744408862</v>
      </c>
      <c r="AF18" s="31">
        <f t="shared" si="4"/>
        <v>1.6906496281924817</v>
      </c>
      <c r="AG18" s="31">
        <f t="shared" si="5"/>
        <v>7.1654587240088077</v>
      </c>
      <c r="AH18" s="31">
        <f t="shared" si="6"/>
        <v>10.017732986800002</v>
      </c>
      <c r="AI18" s="31">
        <f t="shared" si="7"/>
        <v>0.43149304539078526</v>
      </c>
      <c r="AJ18" s="31">
        <f t="shared" si="8"/>
        <v>2.6470261555811216</v>
      </c>
      <c r="AK18" s="31">
        <f t="shared" si="9"/>
        <v>1.4517895217731494E-2</v>
      </c>
      <c r="AL18" s="31">
        <f t="shared" si="10"/>
        <v>26.684273600418674</v>
      </c>
    </row>
    <row r="19" spans="2:38" ht="18.75" customHeight="1">
      <c r="B19" s="12">
        <v>35795</v>
      </c>
      <c r="C19" s="32">
        <v>1.7778888049335999</v>
      </c>
      <c r="D19" s="32">
        <v>5.6409057325294452</v>
      </c>
      <c r="E19" s="32">
        <v>1.5511480053067455</v>
      </c>
      <c r="F19" s="32">
        <v>6.9570928578000011</v>
      </c>
      <c r="G19" s="32">
        <v>10.948926031100001</v>
      </c>
      <c r="H19" s="32">
        <v>0.57260648665344316</v>
      </c>
      <c r="I19" s="32">
        <v>2.7783722399890456</v>
      </c>
      <c r="J19" s="32">
        <v>1.6275995232215683</v>
      </c>
      <c r="K19" s="32">
        <f t="shared" si="11"/>
        <v>30.226940158312281</v>
      </c>
      <c r="L19" s="34">
        <v>2.3926418680000006E-5</v>
      </c>
      <c r="M19" s="34">
        <v>8.0214801738000006E-5</v>
      </c>
      <c r="N19" s="34">
        <v>8.6162107562194997E-5</v>
      </c>
      <c r="O19" s="34">
        <v>1.6662436588381424E-3</v>
      </c>
      <c r="P19" s="34" t="s">
        <v>211</v>
      </c>
      <c r="Q19" s="34">
        <v>1.3269635440000001E-5</v>
      </c>
      <c r="R19" s="34">
        <v>1.1463500583332501E-4</v>
      </c>
      <c r="S19" s="34">
        <v>6.0376056166500012E-5</v>
      </c>
      <c r="T19" s="34">
        <f t="shared" si="0"/>
        <v>2.0448276842581626E-3</v>
      </c>
      <c r="U19" s="36">
        <v>5.737939800000001E-5</v>
      </c>
      <c r="V19" s="36">
        <v>3.0459841080000003E-4</v>
      </c>
      <c r="W19" s="36">
        <v>3.0435134797278072E-5</v>
      </c>
      <c r="X19" s="36">
        <v>1.4297536569543996E-4</v>
      </c>
      <c r="Y19" s="36">
        <v>2.1146500000000002E-5</v>
      </c>
      <c r="Z19" s="36">
        <v>7.8832767583999996E-6</v>
      </c>
      <c r="AA19" s="36">
        <v>1.07427556499997E-4</v>
      </c>
      <c r="AB19" s="36">
        <v>4.776142949994E-5</v>
      </c>
      <c r="AC19" s="36">
        <f t="shared" si="1"/>
        <v>7.1960707205105516E-4</v>
      </c>
      <c r="AD19" s="32">
        <f t="shared" si="2"/>
        <v>1.7955860260045999</v>
      </c>
      <c r="AE19" s="32">
        <f t="shared" si="3"/>
        <v>5.7336814289912947</v>
      </c>
      <c r="AF19" s="32">
        <f t="shared" si="4"/>
        <v>1.5623717281653893</v>
      </c>
      <c r="AG19" s="32">
        <f t="shared" si="5"/>
        <v>7.0413556082481952</v>
      </c>
      <c r="AH19" s="32">
        <f t="shared" si="6"/>
        <v>10.955227688100001</v>
      </c>
      <c r="AI19" s="32">
        <f t="shared" si="7"/>
        <v>0.57528744401344634</v>
      </c>
      <c r="AJ19" s="32">
        <f t="shared" si="8"/>
        <v>2.8132515269718779</v>
      </c>
      <c r="AK19" s="32">
        <f t="shared" si="9"/>
        <v>1.5742307395144619E-2</v>
      </c>
      <c r="AL19" s="32">
        <f t="shared" si="10"/>
        <v>30.492503757889953</v>
      </c>
    </row>
    <row r="20" spans="2:38" ht="18.75" customHeight="1">
      <c r="B20" s="11">
        <v>36160</v>
      </c>
      <c r="C20" s="31">
        <v>1.7698159478890001</v>
      </c>
      <c r="D20" s="31">
        <v>5.9053670219819807</v>
      </c>
      <c r="E20" s="31">
        <v>1.4702850742047904</v>
      </c>
      <c r="F20" s="31">
        <v>6.7002904435907737</v>
      </c>
      <c r="G20" s="31">
        <v>11.523501957500001</v>
      </c>
      <c r="H20" s="31">
        <v>0.67955310812270486</v>
      </c>
      <c r="I20" s="31">
        <v>3.3919056709134461</v>
      </c>
      <c r="J20" s="31">
        <v>2.3794327015764973</v>
      </c>
      <c r="K20" s="31">
        <f t="shared" si="11"/>
        <v>31.440719224202695</v>
      </c>
      <c r="L20" s="33">
        <v>2.307998087E-5</v>
      </c>
      <c r="M20" s="33">
        <v>8.6897894690000016E-5</v>
      </c>
      <c r="N20" s="33">
        <v>8.2209577734074988E-5</v>
      </c>
      <c r="O20" s="33">
        <v>1.7295797465007251E-3</v>
      </c>
      <c r="P20" s="33" t="s">
        <v>211</v>
      </c>
      <c r="Q20" s="33">
        <v>1.2270204485000001E-5</v>
      </c>
      <c r="R20" s="33">
        <v>1.1589888658332501E-4</v>
      </c>
      <c r="S20" s="33">
        <v>7.8513329416500004E-5</v>
      </c>
      <c r="T20" s="33">
        <f t="shared" si="0"/>
        <v>2.1284496202796251E-3</v>
      </c>
      <c r="U20" s="35">
        <v>5.7510571500000003E-5</v>
      </c>
      <c r="V20" s="35">
        <v>3.2560452200000004E-4</v>
      </c>
      <c r="W20" s="35">
        <v>2.8845458672757801E-5</v>
      </c>
      <c r="X20" s="35">
        <v>1.3944227873626002E-4</v>
      </c>
      <c r="Y20" s="35">
        <v>2.2272500000000001E-5</v>
      </c>
      <c r="Z20" s="35">
        <v>9.0264096146000001E-6</v>
      </c>
      <c r="AA20" s="35">
        <v>1.3365131084999701E-4</v>
      </c>
      <c r="AB20" s="35">
        <v>7.7612025149939994E-5</v>
      </c>
      <c r="AC20" s="35">
        <f t="shared" si="1"/>
        <v>7.9396507652355495E-4</v>
      </c>
      <c r="AD20" s="31">
        <f t="shared" si="2"/>
        <v>1.7875310977177501</v>
      </c>
      <c r="AE20" s="31">
        <f t="shared" si="3"/>
        <v>6.0045696169052301</v>
      </c>
      <c r="AF20" s="31">
        <f t="shared" si="4"/>
        <v>1.4809362603326242</v>
      </c>
      <c r="AG20" s="31">
        <f t="shared" si="5"/>
        <v>6.7850837363166967</v>
      </c>
      <c r="AH20" s="31">
        <f t="shared" si="6"/>
        <v>11.530139162500001</v>
      </c>
      <c r="AI20" s="31">
        <f t="shared" si="7"/>
        <v>0.68254973329998059</v>
      </c>
      <c r="AJ20" s="31">
        <f t="shared" si="8"/>
        <v>3.4346312337113281</v>
      </c>
      <c r="AK20" s="31">
        <f t="shared" si="9"/>
        <v>2.5091216730094616E-2</v>
      </c>
      <c r="AL20" s="31">
        <f t="shared" si="10"/>
        <v>31.730532057513702</v>
      </c>
    </row>
    <row r="21" spans="2:38" ht="18.75" customHeight="1">
      <c r="B21" s="12">
        <v>36525</v>
      </c>
      <c r="C21" s="32">
        <v>1.793493578496</v>
      </c>
      <c r="D21" s="32">
        <v>4.3088512703125605</v>
      </c>
      <c r="E21" s="32">
        <v>1.1115694381695063</v>
      </c>
      <c r="F21" s="32">
        <v>6.5759232707532966</v>
      </c>
      <c r="G21" s="32">
        <v>10.959345171000001</v>
      </c>
      <c r="H21" s="32">
        <v>0.55483778662891947</v>
      </c>
      <c r="I21" s="32">
        <v>3.4364330196198463</v>
      </c>
      <c r="J21" s="32">
        <v>2.2059786557425061</v>
      </c>
      <c r="K21" s="32">
        <f t="shared" si="11"/>
        <v>28.740453534980126</v>
      </c>
      <c r="L21" s="34">
        <v>2.3052136600000004E-5</v>
      </c>
      <c r="M21" s="34">
        <v>6.4771071870000003E-5</v>
      </c>
      <c r="N21" s="34">
        <v>6.2894743995474994E-5</v>
      </c>
      <c r="O21" s="34">
        <v>1.5659238133404446E-3</v>
      </c>
      <c r="P21" s="34" t="s">
        <v>211</v>
      </c>
      <c r="Q21" s="34">
        <v>1.05311128075E-5</v>
      </c>
      <c r="R21" s="34">
        <v>1.0758282033332501E-4</v>
      </c>
      <c r="S21" s="34">
        <v>6.8070903666500005E-5</v>
      </c>
      <c r="T21" s="34">
        <f t="shared" si="0"/>
        <v>1.9028266026132447E-3</v>
      </c>
      <c r="U21" s="36">
        <v>5.8140753999999998E-5</v>
      </c>
      <c r="V21" s="36">
        <v>2.3541654800000002E-4</v>
      </c>
      <c r="W21" s="36">
        <v>2.0586459698860604E-5</v>
      </c>
      <c r="X21" s="36">
        <v>1.3873123216588001E-4</v>
      </c>
      <c r="Y21" s="36">
        <v>2.11905E-5</v>
      </c>
      <c r="Z21" s="36">
        <v>7.2553046107000001E-6</v>
      </c>
      <c r="AA21" s="36">
        <v>1.3436564819999702E-4</v>
      </c>
      <c r="AB21" s="36">
        <v>7.0193347799940009E-5</v>
      </c>
      <c r="AC21" s="36">
        <f t="shared" si="1"/>
        <v>6.8587979447537755E-4</v>
      </c>
      <c r="AD21" s="32">
        <f t="shared" si="2"/>
        <v>1.8113958266029999</v>
      </c>
      <c r="AE21" s="32">
        <f t="shared" si="3"/>
        <v>4.3806246784133105</v>
      </c>
      <c r="AF21" s="32">
        <f t="shared" si="4"/>
        <v>1.1192765717596538</v>
      </c>
      <c r="AG21" s="32">
        <f t="shared" si="5"/>
        <v>6.6564132732722401</v>
      </c>
      <c r="AH21" s="32">
        <f t="shared" si="6"/>
        <v>10.96565994</v>
      </c>
      <c r="AI21" s="32">
        <f t="shared" si="7"/>
        <v>0.55726314522309561</v>
      </c>
      <c r="AJ21" s="32">
        <f t="shared" si="8"/>
        <v>3.4791635532917784</v>
      </c>
      <c r="AK21" s="32">
        <f t="shared" si="9"/>
        <v>2.2619390236044624E-2</v>
      </c>
      <c r="AL21" s="32">
        <f t="shared" si="10"/>
        <v>28.99241637879912</v>
      </c>
    </row>
    <row r="22" spans="2:38" ht="18.75" customHeight="1">
      <c r="B22" s="11">
        <v>36891</v>
      </c>
      <c r="C22" s="31">
        <v>0.993002221884</v>
      </c>
      <c r="D22" s="31">
        <v>2.3588897715000003</v>
      </c>
      <c r="E22" s="31">
        <v>1.4767929158253008</v>
      </c>
      <c r="F22" s="31">
        <v>6.6849085795260068</v>
      </c>
      <c r="G22" s="31">
        <v>10.439714616600002</v>
      </c>
      <c r="H22" s="31">
        <v>0.48273626924950835</v>
      </c>
      <c r="I22" s="31">
        <v>3.2222582137680003</v>
      </c>
      <c r="J22" s="31">
        <v>2.3470403770284838</v>
      </c>
      <c r="K22" s="31">
        <f t="shared" si="11"/>
        <v>25.658302588352818</v>
      </c>
      <c r="L22" s="33">
        <v>1.6849720800000003E-5</v>
      </c>
      <c r="M22" s="33">
        <v>4.4215224000000009E-5</v>
      </c>
      <c r="N22" s="33">
        <v>7.999679690032501E-5</v>
      </c>
      <c r="O22" s="33">
        <v>1.6224948280383613E-3</v>
      </c>
      <c r="P22" s="33" t="s">
        <v>211</v>
      </c>
      <c r="Q22" s="33">
        <v>1.0063303942499998E-5</v>
      </c>
      <c r="R22" s="33">
        <v>7.5853716000000006E-5</v>
      </c>
      <c r="S22" s="33">
        <v>5.9939299332500006E-5</v>
      </c>
      <c r="T22" s="33">
        <f t="shared" si="0"/>
        <v>1.9094128890136861E-3</v>
      </c>
      <c r="U22" s="35">
        <v>3.1635696000000002E-5</v>
      </c>
      <c r="V22" s="35">
        <v>1.59699736E-4</v>
      </c>
      <c r="W22" s="35">
        <v>2.6437278714481671E-5</v>
      </c>
      <c r="X22" s="35">
        <v>1.4605316966060001E-4</v>
      </c>
      <c r="Y22" s="35">
        <v>2.0179000000000001E-5</v>
      </c>
      <c r="Z22" s="35">
        <v>6.5377014193000007E-6</v>
      </c>
      <c r="AA22" s="35">
        <v>1.2624685200000001E-4</v>
      </c>
      <c r="AB22" s="35">
        <v>7.7247329999700025E-5</v>
      </c>
      <c r="AC22" s="35">
        <f t="shared" si="1"/>
        <v>5.9403676379408163E-4</v>
      </c>
      <c r="AD22" s="31">
        <f t="shared" si="2"/>
        <v>1.002850902312</v>
      </c>
      <c r="AE22" s="31">
        <f t="shared" si="3"/>
        <v>2.4075856734280001</v>
      </c>
      <c r="AF22" s="31">
        <f t="shared" si="4"/>
        <v>1.4866711448047243</v>
      </c>
      <c r="AG22" s="31">
        <f t="shared" si="5"/>
        <v>6.7689947947858249</v>
      </c>
      <c r="AH22" s="31">
        <f t="shared" si="6"/>
        <v>10.445727958600001</v>
      </c>
      <c r="AI22" s="31">
        <f t="shared" si="7"/>
        <v>0.48493608687102224</v>
      </c>
      <c r="AJ22" s="31">
        <f t="shared" si="8"/>
        <v>3.2617761185640002</v>
      </c>
      <c r="AK22" s="31">
        <f t="shared" si="9"/>
        <v>2.4518186823223109E-2</v>
      </c>
      <c r="AL22" s="31">
        <f t="shared" si="10"/>
        <v>25.883060866188799</v>
      </c>
    </row>
    <row r="23" spans="2:38" ht="18.75" customHeight="1">
      <c r="B23" s="12">
        <v>37256</v>
      </c>
      <c r="C23" s="32">
        <v>0.83064288104000017</v>
      </c>
      <c r="D23" s="32">
        <v>1.1996089396</v>
      </c>
      <c r="E23" s="32">
        <v>1.3966003481315461</v>
      </c>
      <c r="F23" s="32">
        <v>7.2940063396235306</v>
      </c>
      <c r="G23" s="32">
        <v>8.4538539915000008</v>
      </c>
      <c r="H23" s="32">
        <v>0.43817032321032801</v>
      </c>
      <c r="I23" s="32">
        <v>3.0474288522877542</v>
      </c>
      <c r="J23" s="32">
        <v>1.8132374384734775</v>
      </c>
      <c r="K23" s="32">
        <f t="shared" si="11"/>
        <v>22.660311675393164</v>
      </c>
      <c r="L23" s="34">
        <v>1.4069085500000001E-5</v>
      </c>
      <c r="M23" s="34">
        <v>2.9330245000000002E-5</v>
      </c>
      <c r="N23" s="34">
        <v>7.5531508103974997E-5</v>
      </c>
      <c r="O23" s="34">
        <v>1.7367193208209337E-3</v>
      </c>
      <c r="P23" s="34" t="s">
        <v>211</v>
      </c>
      <c r="Q23" s="34">
        <v>9.6370366000000009E-6</v>
      </c>
      <c r="R23" s="34">
        <v>7.1057251666675002E-5</v>
      </c>
      <c r="S23" s="34">
        <v>4.6722088668249993E-5</v>
      </c>
      <c r="T23" s="34">
        <f t="shared" si="0"/>
        <v>1.9830665363598336E-3</v>
      </c>
      <c r="U23" s="36">
        <v>2.6833851000000003E-5</v>
      </c>
      <c r="V23" s="36">
        <v>9.6850579999999996E-5</v>
      </c>
      <c r="W23" s="36">
        <v>2.5099400528123202E-5</v>
      </c>
      <c r="X23" s="36">
        <v>1.6114257726505002E-4</v>
      </c>
      <c r="Y23" s="36">
        <v>1.6331500000000001E-5</v>
      </c>
      <c r="Z23" s="36">
        <v>5.7907571760000002E-6</v>
      </c>
      <c r="AA23" s="36">
        <v>1.1824188420000301E-4</v>
      </c>
      <c r="AB23" s="36">
        <v>5.6082922800569997E-5</v>
      </c>
      <c r="AC23" s="36">
        <f t="shared" si="1"/>
        <v>5.0637347296974622E-4</v>
      </c>
      <c r="AD23" s="32">
        <f t="shared" si="2"/>
        <v>0.83899109577550013</v>
      </c>
      <c r="AE23" s="32">
        <f t="shared" si="3"/>
        <v>1.2292036685650001</v>
      </c>
      <c r="AF23" s="32">
        <f t="shared" si="4"/>
        <v>1.4059682571915262</v>
      </c>
      <c r="AG23" s="32">
        <f t="shared" si="5"/>
        <v>7.3854448106690391</v>
      </c>
      <c r="AH23" s="32">
        <f t="shared" si="6"/>
        <v>8.4587207785</v>
      </c>
      <c r="AI23" s="32">
        <f t="shared" si="7"/>
        <v>0.44013689476377604</v>
      </c>
      <c r="AJ23" s="32">
        <f t="shared" si="8"/>
        <v>3.0844413650710218</v>
      </c>
      <c r="AK23" s="32">
        <f t="shared" si="9"/>
        <v>1.7880763211276109E-2</v>
      </c>
      <c r="AL23" s="32">
        <f t="shared" si="10"/>
        <v>22.86078763374714</v>
      </c>
    </row>
    <row r="24" spans="2:38" ht="18.75" customHeight="1">
      <c r="B24" s="11">
        <v>37621</v>
      </c>
      <c r="C24" s="31">
        <v>1.0201245780506416</v>
      </c>
      <c r="D24" s="31">
        <v>1.7748882655878377</v>
      </c>
      <c r="E24" s="31">
        <v>1.3230396600562997</v>
      </c>
      <c r="F24" s="31">
        <v>7.2285769514459552</v>
      </c>
      <c r="G24" s="31">
        <v>10.708485612800002</v>
      </c>
      <c r="H24" s="31">
        <v>0.42885604825216977</v>
      </c>
      <c r="I24" s="31">
        <v>2.2878620280812001</v>
      </c>
      <c r="J24" s="31">
        <v>1.7663917438565231</v>
      </c>
      <c r="K24" s="31">
        <f t="shared" si="11"/>
        <v>24.771833144274105</v>
      </c>
      <c r="L24" s="33">
        <v>1.5049138478950001E-5</v>
      </c>
      <c r="M24" s="33">
        <v>3.3582991953150003E-5</v>
      </c>
      <c r="N24" s="33">
        <v>7.1750551672244991E-5</v>
      </c>
      <c r="O24" s="33">
        <v>1.8078416352980114E-3</v>
      </c>
      <c r="P24" s="33" t="s">
        <v>211</v>
      </c>
      <c r="Q24" s="33">
        <v>9.4469430296534735E-6</v>
      </c>
      <c r="R24" s="33">
        <v>5.2245236000000004E-5</v>
      </c>
      <c r="S24" s="33">
        <v>4.5386941665750003E-5</v>
      </c>
      <c r="T24" s="33">
        <f t="shared" si="0"/>
        <v>2.0353034380977599E-3</v>
      </c>
      <c r="U24" s="35">
        <v>3.3574814393500005E-5</v>
      </c>
      <c r="V24" s="35">
        <v>1.2071341188999999E-4</v>
      </c>
      <c r="W24" s="35">
        <v>2.2941524380588203E-5</v>
      </c>
      <c r="X24" s="35">
        <v>1.611126242983325E-4</v>
      </c>
      <c r="Y24" s="35">
        <v>2.0704E-5</v>
      </c>
      <c r="Z24" s="35">
        <v>5.8078396720224544E-6</v>
      </c>
      <c r="AA24" s="35">
        <v>8.6897908800000008E-5</v>
      </c>
      <c r="AB24" s="35">
        <v>4.847961419967E-5</v>
      </c>
      <c r="AC24" s="35">
        <f t="shared" si="1"/>
        <v>5.0023173763411315E-4</v>
      </c>
      <c r="AD24" s="31">
        <f t="shared" si="2"/>
        <v>1.0305061012018784</v>
      </c>
      <c r="AE24" s="31">
        <f t="shared" si="3"/>
        <v>1.8117004371298866</v>
      </c>
      <c r="AF24" s="31">
        <f t="shared" si="4"/>
        <v>1.3316699981135212</v>
      </c>
      <c r="AG24" s="31">
        <f t="shared" si="5"/>
        <v>7.3217845543693088</v>
      </c>
      <c r="AH24" s="31">
        <f t="shared" si="6"/>
        <v>10.714655404800002</v>
      </c>
      <c r="AI24" s="31">
        <f t="shared" si="7"/>
        <v>0.43082295805017384</v>
      </c>
      <c r="AJ24" s="31">
        <f t="shared" si="8"/>
        <v>2.3150637358036001</v>
      </c>
      <c r="AK24" s="31">
        <f t="shared" si="9"/>
        <v>1.558159857314541E-2</v>
      </c>
      <c r="AL24" s="31">
        <f t="shared" si="10"/>
        <v>24.971784788041521</v>
      </c>
    </row>
    <row r="25" spans="2:38" ht="18.75" customHeight="1">
      <c r="B25" s="12">
        <v>37986</v>
      </c>
      <c r="C25" s="32">
        <v>1.1544873778140143</v>
      </c>
      <c r="D25" s="32">
        <v>1.6618823345</v>
      </c>
      <c r="E25" s="32">
        <v>1.5078728729823769</v>
      </c>
      <c r="F25" s="32">
        <v>5.7946399047144013</v>
      </c>
      <c r="G25" s="32">
        <v>7.2555696265000007</v>
      </c>
      <c r="H25" s="32">
        <v>1.0340357200165289</v>
      </c>
      <c r="I25" s="32">
        <v>3.9243473177279999</v>
      </c>
      <c r="J25" s="32">
        <v>1.9841528934177002</v>
      </c>
      <c r="K25" s="32">
        <f t="shared" si="11"/>
        <v>22.332835154255321</v>
      </c>
      <c r="L25" s="34">
        <v>1.5980693952530001E-5</v>
      </c>
      <c r="M25" s="34">
        <v>3.1094765500000001E-5</v>
      </c>
      <c r="N25" s="34">
        <v>8.118557419411E-5</v>
      </c>
      <c r="O25" s="34">
        <v>1.1098837021420224E-3</v>
      </c>
      <c r="P25" s="34" t="s">
        <v>211</v>
      </c>
      <c r="Q25" s="34">
        <v>1.2077951682800001E-5</v>
      </c>
      <c r="R25" s="34">
        <v>9.381984300000001E-5</v>
      </c>
      <c r="S25" s="34">
        <v>1.7405593400000001E-4</v>
      </c>
      <c r="T25" s="34">
        <f t="shared" si="0"/>
        <v>1.5180984644714622E-3</v>
      </c>
      <c r="U25" s="36">
        <v>4.05573752109E-5</v>
      </c>
      <c r="V25" s="36">
        <v>1.11900742E-4</v>
      </c>
      <c r="W25" s="36">
        <v>2.6404875941894004E-5</v>
      </c>
      <c r="X25" s="36">
        <v>1.3227015962675125E-4</v>
      </c>
      <c r="Y25" s="36">
        <v>1.4022500000000002E-5</v>
      </c>
      <c r="Z25" s="36">
        <v>9.8688048472000012E-6</v>
      </c>
      <c r="AA25" s="36">
        <v>1.5617030700000001E-4</v>
      </c>
      <c r="AB25" s="36">
        <v>4.7954394E-5</v>
      </c>
      <c r="AC25" s="36">
        <f t="shared" si="1"/>
        <v>5.3914915862674525E-4</v>
      </c>
      <c r="AD25" s="32">
        <f t="shared" si="2"/>
        <v>1.1669729929756758</v>
      </c>
      <c r="AE25" s="32">
        <f t="shared" si="3"/>
        <v>1.6960061247534999</v>
      </c>
      <c r="AF25" s="32">
        <f t="shared" si="4"/>
        <v>1.517771165367914</v>
      </c>
      <c r="AG25" s="32">
        <f t="shared" si="5"/>
        <v>5.8618035048367236</v>
      </c>
      <c r="AH25" s="32">
        <f t="shared" si="6"/>
        <v>7.2597483315000009</v>
      </c>
      <c r="AI25" s="32">
        <f t="shared" si="7"/>
        <v>1.0372785726530644</v>
      </c>
      <c r="AJ25" s="32">
        <f t="shared" si="8"/>
        <v>3.9732315652889998</v>
      </c>
      <c r="AK25" s="32">
        <f t="shared" si="9"/>
        <v>1.8641807762000001E-2</v>
      </c>
      <c r="AL25" s="32">
        <f t="shared" si="10"/>
        <v>22.531454065137876</v>
      </c>
    </row>
    <row r="26" spans="2:38" ht="18.75" customHeight="1">
      <c r="B26" s="11">
        <v>38352</v>
      </c>
      <c r="C26" s="31">
        <v>1.0956129355242044</v>
      </c>
      <c r="D26" s="31">
        <v>1.0225509373999999</v>
      </c>
      <c r="E26" s="31">
        <v>1.5390203320185301</v>
      </c>
      <c r="F26" s="31">
        <v>6.7152043571753701</v>
      </c>
      <c r="G26" s="31">
        <v>6.7168569120000008</v>
      </c>
      <c r="H26" s="31">
        <v>1.3131975509965432</v>
      </c>
      <c r="I26" s="31">
        <v>2.8673693008800001</v>
      </c>
      <c r="J26" s="31">
        <v>2.0082912839690001</v>
      </c>
      <c r="K26" s="31">
        <f t="shared" si="11"/>
        <v>21.26981232599465</v>
      </c>
      <c r="L26" s="33">
        <v>1.078967954722E-5</v>
      </c>
      <c r="M26" s="33">
        <v>2.0250980585E-5</v>
      </c>
      <c r="N26" s="33">
        <v>8.3275582189289987E-5</v>
      </c>
      <c r="O26" s="33">
        <v>1.42694757216625E-3</v>
      </c>
      <c r="P26" s="33" t="s">
        <v>211</v>
      </c>
      <c r="Q26" s="33">
        <v>1.32725684459E-5</v>
      </c>
      <c r="R26" s="33">
        <v>6.7517970000000011E-5</v>
      </c>
      <c r="S26" s="33">
        <v>1.9822749285000003E-4</v>
      </c>
      <c r="T26" s="33">
        <f t="shared" si="0"/>
        <v>1.8202818457836601E-3</v>
      </c>
      <c r="U26" s="35">
        <v>3.7843808206599996E-5</v>
      </c>
      <c r="V26" s="35">
        <v>7.1536997939999992E-5</v>
      </c>
      <c r="W26" s="35">
        <v>2.7567210159134001E-5</v>
      </c>
      <c r="X26" s="35">
        <v>1.5198989298100001E-4</v>
      </c>
      <c r="Y26" s="35">
        <v>1.2984000000000001E-5</v>
      </c>
      <c r="Z26" s="35">
        <v>1.18216369917E-5</v>
      </c>
      <c r="AA26" s="35">
        <v>1.1234277000000002E-4</v>
      </c>
      <c r="AB26" s="35">
        <v>4.4626453000000002E-5</v>
      </c>
      <c r="AC26" s="35">
        <f t="shared" si="1"/>
        <v>4.7071276927843401E-4</v>
      </c>
      <c r="AD26" s="31">
        <f t="shared" si="2"/>
        <v>1.1071601323584517</v>
      </c>
      <c r="AE26" s="31">
        <f t="shared" si="3"/>
        <v>1.0443752373007449</v>
      </c>
      <c r="AF26" s="31">
        <f t="shared" si="4"/>
        <v>1.5493172502006842</v>
      </c>
      <c r="AG26" s="31">
        <f t="shared" si="5"/>
        <v>6.7961710345878643</v>
      </c>
      <c r="AH26" s="31">
        <f t="shared" si="6"/>
        <v>6.7207261440000003</v>
      </c>
      <c r="AI26" s="31">
        <f t="shared" si="7"/>
        <v>1.3170522130312172</v>
      </c>
      <c r="AJ26" s="31">
        <f t="shared" si="8"/>
        <v>2.9025353955900002</v>
      </c>
      <c r="AK26" s="31">
        <f t="shared" si="9"/>
        <v>1.8254370315250002E-2</v>
      </c>
      <c r="AL26" s="31">
        <f t="shared" si="10"/>
        <v>21.455591777384214</v>
      </c>
    </row>
    <row r="27" spans="2:38" ht="18.75" customHeight="1">
      <c r="B27" s="12">
        <v>38717</v>
      </c>
      <c r="C27" s="32">
        <v>1.3600152127939</v>
      </c>
      <c r="D27" s="32">
        <v>1.3061642274</v>
      </c>
      <c r="E27" s="32">
        <v>1.7974173977092098</v>
      </c>
      <c r="F27" s="32">
        <v>6.6351675468398348</v>
      </c>
      <c r="G27" s="32">
        <v>9.5307542136000016</v>
      </c>
      <c r="H27" s="32">
        <v>1.0197805264219606</v>
      </c>
      <c r="I27" s="32">
        <v>3.0800250283800001</v>
      </c>
      <c r="J27" s="32">
        <v>2.3409570692290003</v>
      </c>
      <c r="K27" s="32">
        <f t="shared" si="11"/>
        <v>24.729324153144908</v>
      </c>
      <c r="L27" s="34">
        <v>1.4394892990000001E-5</v>
      </c>
      <c r="M27" s="34">
        <v>2.0035046880000001E-5</v>
      </c>
      <c r="N27" s="34">
        <v>9.5428971745024991E-5</v>
      </c>
      <c r="O27" s="34">
        <v>1.5765001098024917E-3</v>
      </c>
      <c r="P27" s="34" t="s">
        <v>211</v>
      </c>
      <c r="Q27" s="34">
        <v>1.2567277259400001E-5</v>
      </c>
      <c r="R27" s="34">
        <v>7.3053599999999995E-5</v>
      </c>
      <c r="S27" s="34">
        <v>2.3783613911E-4</v>
      </c>
      <c r="T27" s="34">
        <f t="shared" si="0"/>
        <v>2.0298160377869166E-3</v>
      </c>
      <c r="U27" s="36">
        <v>4.7833683499999994E-5</v>
      </c>
      <c r="V27" s="36">
        <v>7.8069784319999993E-5</v>
      </c>
      <c r="W27" s="36">
        <v>3.1700747057562009E-5</v>
      </c>
      <c r="X27" s="36">
        <v>1.5635181090515002E-4</v>
      </c>
      <c r="Y27" s="36">
        <v>1.8841500000000002E-5</v>
      </c>
      <c r="Z27" s="36">
        <v>1.01101784762E-5</v>
      </c>
      <c r="AA27" s="36">
        <v>1.2155412000000002E-4</v>
      </c>
      <c r="AB27" s="36">
        <v>4.9190142999999999E-5</v>
      </c>
      <c r="AC27" s="36">
        <f t="shared" si="1"/>
        <v>5.1365196725891202E-4</v>
      </c>
      <c r="AD27" s="32">
        <f t="shared" si="2"/>
        <v>1.3746295228016501</v>
      </c>
      <c r="AE27" s="32">
        <f t="shared" si="3"/>
        <v>1.32992989929936</v>
      </c>
      <c r="AF27" s="32">
        <f t="shared" si="4"/>
        <v>1.8092499446259889</v>
      </c>
      <c r="AG27" s="32">
        <f t="shared" si="5"/>
        <v>6.7211728892346319</v>
      </c>
      <c r="AH27" s="32">
        <f t="shared" si="6"/>
        <v>9.5363689806000025</v>
      </c>
      <c r="AI27" s="32">
        <f t="shared" si="7"/>
        <v>1.0231075415393531</v>
      </c>
      <c r="AJ27" s="32">
        <f t="shared" si="8"/>
        <v>3.1180744961400002</v>
      </c>
      <c r="AK27" s="32">
        <f t="shared" si="9"/>
        <v>2.0604566091750001E-2</v>
      </c>
      <c r="AL27" s="32">
        <f t="shared" si="10"/>
        <v>24.933137840332741</v>
      </c>
    </row>
    <row r="28" spans="2:38" ht="18.75" customHeight="1">
      <c r="B28" s="11">
        <v>39082</v>
      </c>
      <c r="C28" s="31">
        <v>1.5675331286266003</v>
      </c>
      <c r="D28" s="31">
        <v>1.3641027400000001</v>
      </c>
      <c r="E28" s="31">
        <v>1.8371910399902491</v>
      </c>
      <c r="F28" s="31">
        <v>7.3798506203011316</v>
      </c>
      <c r="G28" s="31">
        <v>10.3948376939</v>
      </c>
      <c r="H28" s="31">
        <v>0.91421995125976663</v>
      </c>
      <c r="I28" s="31">
        <v>3.3452529336660919</v>
      </c>
      <c r="J28" s="31">
        <v>2.4084339615309185</v>
      </c>
      <c r="K28" s="31">
        <f t="shared" si="11"/>
        <v>26.80298810774384</v>
      </c>
      <c r="L28" s="33">
        <v>1.5806513870000002E-5</v>
      </c>
      <c r="M28" s="33">
        <v>1.9022001765E-5</v>
      </c>
      <c r="N28" s="33">
        <v>9.6581606543914977E-5</v>
      </c>
      <c r="O28" s="33">
        <v>1.9170944997365003E-3</v>
      </c>
      <c r="P28" s="33" t="s">
        <v>211</v>
      </c>
      <c r="Q28" s="33">
        <v>1.3797058030000002E-5</v>
      </c>
      <c r="R28" s="33">
        <v>7.9912431666650006E-5</v>
      </c>
      <c r="S28" s="33">
        <v>4.0243482847649998E-4</v>
      </c>
      <c r="T28" s="33">
        <f t="shared" si="0"/>
        <v>2.5446489400885652E-3</v>
      </c>
      <c r="U28" s="35">
        <v>5.369428062E-5</v>
      </c>
      <c r="V28" s="35">
        <v>7.7139327460000001E-5</v>
      </c>
      <c r="W28" s="35">
        <v>3.4025940463777337E-5</v>
      </c>
      <c r="X28" s="35">
        <v>1.732551047015E-4</v>
      </c>
      <c r="Y28" s="35">
        <v>2.0256500000000002E-5</v>
      </c>
      <c r="Z28" s="35">
        <v>1.0206899225600001E-5</v>
      </c>
      <c r="AA28" s="35">
        <v>1.3304392499999403E-4</v>
      </c>
      <c r="AB28" s="35">
        <v>5.534196499994E-5</v>
      </c>
      <c r="AC28" s="35">
        <f t="shared" si="1"/>
        <v>5.5696394247081141E-4</v>
      </c>
      <c r="AD28" s="31">
        <f t="shared" si="2"/>
        <v>1.5839291870981103</v>
      </c>
      <c r="AE28" s="31">
        <f t="shared" si="3"/>
        <v>1.387565809627205</v>
      </c>
      <c r="AF28" s="31">
        <f t="shared" si="4"/>
        <v>1.8497453104120525</v>
      </c>
      <c r="AG28" s="31">
        <f t="shared" si="5"/>
        <v>7.4794080039955917</v>
      </c>
      <c r="AH28" s="31">
        <f t="shared" si="6"/>
        <v>10.4008741309</v>
      </c>
      <c r="AI28" s="31">
        <f t="shared" si="7"/>
        <v>0.91760653367974543</v>
      </c>
      <c r="AJ28" s="31">
        <f t="shared" si="8"/>
        <v>3.386897834107756</v>
      </c>
      <c r="AK28" s="31">
        <f t="shared" si="9"/>
        <v>2.6552776281894619E-2</v>
      </c>
      <c r="AL28" s="31">
        <f t="shared" si="10"/>
        <v>27.032579586102358</v>
      </c>
    </row>
    <row r="29" spans="2:38" ht="18.75" customHeight="1">
      <c r="B29" s="12">
        <v>39447</v>
      </c>
      <c r="C29" s="32">
        <v>1.2803328877901001</v>
      </c>
      <c r="D29" s="32">
        <v>0.99260285260000003</v>
      </c>
      <c r="E29" s="32">
        <v>1.8487119588120917</v>
      </c>
      <c r="F29" s="32">
        <v>6.7712502155196299</v>
      </c>
      <c r="G29" s="32">
        <v>14.685625268600001</v>
      </c>
      <c r="H29" s="32">
        <v>1.5039847156073176</v>
      </c>
      <c r="I29" s="32">
        <v>3.5756486354391379</v>
      </c>
      <c r="J29" s="32">
        <v>2.979215520731378</v>
      </c>
      <c r="K29" s="32">
        <f t="shared" si="11"/>
        <v>30.658156534368274</v>
      </c>
      <c r="L29" s="34">
        <v>1.8794329010000003E-5</v>
      </c>
      <c r="M29" s="34">
        <v>1.3985222840000002E-5</v>
      </c>
      <c r="N29" s="34">
        <v>9.6962837216154989E-5</v>
      </c>
      <c r="O29" s="34">
        <v>1.6247279652652252E-3</v>
      </c>
      <c r="P29" s="34" t="s">
        <v>211</v>
      </c>
      <c r="Q29" s="34">
        <v>1.6669698756000001E-5</v>
      </c>
      <c r="R29" s="34">
        <v>8.5069589999975005E-5</v>
      </c>
      <c r="S29" s="34">
        <v>3.3247034614975005E-4</v>
      </c>
      <c r="T29" s="34">
        <f t="shared" si="0"/>
        <v>2.1886799892371052E-3</v>
      </c>
      <c r="U29" s="36">
        <v>4.1472567060000009E-5</v>
      </c>
      <c r="V29" s="36">
        <v>5.6499673759999997E-5</v>
      </c>
      <c r="W29" s="36">
        <v>3.3381392838898006E-5</v>
      </c>
      <c r="X29" s="36">
        <v>1.5974072800160001E-4</v>
      </c>
      <c r="Y29" s="36">
        <v>2.9447000000000001E-5</v>
      </c>
      <c r="Z29" s="36">
        <v>1.4244271282400001E-5</v>
      </c>
      <c r="AA29" s="36">
        <v>1.4161310999999101E-4</v>
      </c>
      <c r="AB29" s="36">
        <v>5.9533679999910012E-5</v>
      </c>
      <c r="AC29" s="36">
        <f t="shared" si="1"/>
        <v>5.3593242294279898E-4</v>
      </c>
      <c r="AD29" s="32">
        <f t="shared" si="2"/>
        <v>1.2931615709992301</v>
      </c>
      <c r="AE29" s="32">
        <f t="shared" si="3"/>
        <v>1.0097893859514799</v>
      </c>
      <c r="AF29" s="32">
        <f t="shared" si="4"/>
        <v>1.8610836848084873</v>
      </c>
      <c r="AG29" s="32">
        <f t="shared" si="5"/>
        <v>6.8594711515957369</v>
      </c>
      <c r="AH29" s="32">
        <f t="shared" si="6"/>
        <v>14.6944004746</v>
      </c>
      <c r="AI29" s="32">
        <f t="shared" si="7"/>
        <v>1.5086462509183729</v>
      </c>
      <c r="AJ29" s="32">
        <f t="shared" si="8"/>
        <v>3.6199760819691349</v>
      </c>
      <c r="AK29" s="32">
        <f t="shared" si="9"/>
        <v>2.6052795293716936E-2</v>
      </c>
      <c r="AL29" s="32">
        <f t="shared" si="10"/>
        <v>30.872581396136155</v>
      </c>
    </row>
    <row r="30" spans="2:38" ht="18.75" customHeight="1">
      <c r="B30" s="11">
        <v>39813</v>
      </c>
      <c r="C30" s="31">
        <v>1.4323846941800003</v>
      </c>
      <c r="D30" s="31">
        <v>1.0832341905</v>
      </c>
      <c r="E30" s="31">
        <v>1.6643337275453607</v>
      </c>
      <c r="F30" s="31">
        <v>7.0809731754508709</v>
      </c>
      <c r="G30" s="31">
        <v>13.292706297599999</v>
      </c>
      <c r="H30" s="31">
        <v>1.16746523837768</v>
      </c>
      <c r="I30" s="31">
        <v>1.7368249042920003</v>
      </c>
      <c r="J30" s="31">
        <v>3.1230761170520003</v>
      </c>
      <c r="K30" s="31">
        <f t="shared" si="11"/>
        <v>27.457922227945911</v>
      </c>
      <c r="L30" s="33">
        <v>2.2901980860000002E-5</v>
      </c>
      <c r="M30" s="33">
        <v>1.9112303350000002E-5</v>
      </c>
      <c r="N30" s="33">
        <v>8.7225066770129985E-5</v>
      </c>
      <c r="O30" s="33">
        <v>1.7529456101983336E-3</v>
      </c>
      <c r="P30" s="33" t="s">
        <v>211</v>
      </c>
      <c r="Q30" s="33">
        <v>1.2938653E-5</v>
      </c>
      <c r="R30" s="33">
        <v>3.8465454000000007E-5</v>
      </c>
      <c r="S30" s="33">
        <v>3.4934003430000003E-4</v>
      </c>
      <c r="T30" s="33">
        <f t="shared" si="0"/>
        <v>2.2829291024784636E-3</v>
      </c>
      <c r="U30" s="35">
        <v>4.8499773080000004E-5</v>
      </c>
      <c r="V30" s="35">
        <v>7.03575694E-5</v>
      </c>
      <c r="W30" s="35">
        <v>2.8699021860818E-5</v>
      </c>
      <c r="X30" s="35">
        <v>1.6678836181225002E-4</v>
      </c>
      <c r="Y30" s="35">
        <v>2.5811000000000001E-5</v>
      </c>
      <c r="Z30" s="35">
        <v>1.1139443000000001E-5</v>
      </c>
      <c r="AA30" s="35">
        <v>6.3935238000000001E-5</v>
      </c>
      <c r="AB30" s="35">
        <v>6.6467368000000006E-5</v>
      </c>
      <c r="AC30" s="35">
        <f t="shared" si="1"/>
        <v>4.8169777515306804E-4</v>
      </c>
      <c r="AD30" s="31">
        <f t="shared" si="2"/>
        <v>1.4474101760793403</v>
      </c>
      <c r="AE30" s="31">
        <f t="shared" si="3"/>
        <v>1.1046785537649499</v>
      </c>
      <c r="AF30" s="31">
        <f t="shared" si="4"/>
        <v>1.6750666627291377</v>
      </c>
      <c r="AG30" s="31">
        <f t="shared" si="5"/>
        <v>7.1744997475258794</v>
      </c>
      <c r="AH30" s="31">
        <f t="shared" si="6"/>
        <v>13.300397975599999</v>
      </c>
      <c r="AI30" s="31">
        <f t="shared" si="7"/>
        <v>1.1711082587166801</v>
      </c>
      <c r="AJ30" s="31">
        <f t="shared" si="8"/>
        <v>1.7568392415660004</v>
      </c>
      <c r="AK30" s="31">
        <f t="shared" si="9"/>
        <v>2.85407765215E-2</v>
      </c>
      <c r="AL30" s="31">
        <f t="shared" si="10"/>
        <v>27.658541392503484</v>
      </c>
    </row>
    <row r="31" spans="2:38" ht="18.75" customHeight="1">
      <c r="B31" s="12">
        <v>40178</v>
      </c>
      <c r="C31" s="32">
        <v>1.5404160118328001</v>
      </c>
      <c r="D31" s="32">
        <v>0.88887872400000012</v>
      </c>
      <c r="E31" s="32">
        <v>1.2938703701866796</v>
      </c>
      <c r="F31" s="32">
        <v>7.4338638626674198</v>
      </c>
      <c r="G31" s="32">
        <v>7.7675043008448004</v>
      </c>
      <c r="H31" s="32">
        <v>1.0009590590248019</v>
      </c>
      <c r="I31" s="32">
        <v>1.5669856606920001</v>
      </c>
      <c r="J31" s="32">
        <v>3.2781496787362001</v>
      </c>
      <c r="K31" s="32">
        <f t="shared" si="11"/>
        <v>21.492477989248503</v>
      </c>
      <c r="L31" s="34">
        <v>2.2384425125E-5</v>
      </c>
      <c r="M31" s="34">
        <v>1.3893776700000001E-5</v>
      </c>
      <c r="N31" s="34">
        <v>6.8258812289320018E-5</v>
      </c>
      <c r="O31" s="34">
        <v>1.8220304637567083E-3</v>
      </c>
      <c r="P31" s="34" t="s">
        <v>211</v>
      </c>
      <c r="Q31" s="34">
        <v>1.09094784202E-5</v>
      </c>
      <c r="R31" s="34">
        <v>3.4514153999999996E-5</v>
      </c>
      <c r="S31" s="34">
        <v>3.9563691680000006E-4</v>
      </c>
      <c r="T31" s="34">
        <f t="shared" si="0"/>
        <v>2.3676280270912282E-3</v>
      </c>
      <c r="U31" s="36">
        <v>5.2991082850000015E-5</v>
      </c>
      <c r="V31" s="36">
        <v>5.3667418800000003E-5</v>
      </c>
      <c r="W31" s="36">
        <v>2.0967217771608005E-5</v>
      </c>
      <c r="X31" s="36">
        <v>1.7483871765445002E-4</v>
      </c>
      <c r="Y31" s="36">
        <v>1.4604256E-5</v>
      </c>
      <c r="Z31" s="36">
        <v>9.7769256108000013E-6</v>
      </c>
      <c r="AA31" s="36">
        <v>5.7418338000000003E-5</v>
      </c>
      <c r="AB31" s="36">
        <v>7.2278668000000016E-5</v>
      </c>
      <c r="AC31" s="36">
        <f t="shared" si="1"/>
        <v>4.5654262468685812E-4</v>
      </c>
      <c r="AD31" s="32">
        <f t="shared" si="2"/>
        <v>1.5567669651502249</v>
      </c>
      <c r="AE31" s="32">
        <f t="shared" si="3"/>
        <v>0.90521895921990003</v>
      </c>
      <c r="AF31" s="32">
        <f t="shared" si="4"/>
        <v>1.3018250713898518</v>
      </c>
      <c r="AG31" s="32">
        <f t="shared" si="5"/>
        <v>7.5315165621223636</v>
      </c>
      <c r="AH31" s="32">
        <f t="shared" si="6"/>
        <v>7.7718563691328004</v>
      </c>
      <c r="AI31" s="32">
        <f t="shared" si="7"/>
        <v>1.0041453198173251</v>
      </c>
      <c r="AJ31" s="32">
        <f t="shared" si="8"/>
        <v>1.5849591792660001</v>
      </c>
      <c r="AK31" s="32">
        <f t="shared" si="9"/>
        <v>3.1429965984000004E-2</v>
      </c>
      <c r="AL31" s="32">
        <f t="shared" si="10"/>
        <v>21.687718392082466</v>
      </c>
    </row>
    <row r="32" spans="2:38" ht="18.75" customHeight="1">
      <c r="B32" s="11">
        <v>40543</v>
      </c>
      <c r="C32" s="31">
        <v>1.4582085553745001</v>
      </c>
      <c r="D32" s="31">
        <v>0.93769109279999996</v>
      </c>
      <c r="E32" s="31">
        <v>0.94284051579181516</v>
      </c>
      <c r="F32" s="31">
        <v>7.8730916709176402</v>
      </c>
      <c r="G32" s="31">
        <v>12.614375086500001</v>
      </c>
      <c r="H32" s="31">
        <v>1.1016534393757504</v>
      </c>
      <c r="I32" s="31">
        <v>1.783925848532</v>
      </c>
      <c r="J32" s="31">
        <v>3.2285632090620009</v>
      </c>
      <c r="K32" s="31">
        <f t="shared" si="11"/>
        <v>26.711786209291706</v>
      </c>
      <c r="L32" s="33">
        <v>2.4369940050000004E-5</v>
      </c>
      <c r="M32" s="33">
        <v>1.7527186080000004E-5</v>
      </c>
      <c r="N32" s="33">
        <v>4.9440980999829995E-5</v>
      </c>
      <c r="O32" s="33">
        <v>1.9096521891076501E-3</v>
      </c>
      <c r="P32" s="33" t="s">
        <v>211</v>
      </c>
      <c r="Q32" s="33">
        <v>1.22072231365E-5</v>
      </c>
      <c r="R32" s="33">
        <v>3.932323400000001E-5</v>
      </c>
      <c r="S32" s="33">
        <v>3.6875337607000005E-4</v>
      </c>
      <c r="T32" s="33">
        <f t="shared" si="0"/>
        <v>2.42127412944398E-3</v>
      </c>
      <c r="U32" s="35">
        <v>4.9298045300000013E-5</v>
      </c>
      <c r="V32" s="35">
        <v>6.3232053119999997E-5</v>
      </c>
      <c r="W32" s="35">
        <v>1.6588088757050003E-5</v>
      </c>
      <c r="X32" s="35">
        <v>1.855084373995E-4</v>
      </c>
      <c r="Y32" s="35">
        <v>2.42825E-5</v>
      </c>
      <c r="Z32" s="35">
        <v>1.12005600833E-5</v>
      </c>
      <c r="AA32" s="35">
        <v>6.5419098000000006E-5</v>
      </c>
      <c r="AB32" s="35">
        <v>6.9580362000000012E-5</v>
      </c>
      <c r="AC32" s="35">
        <f t="shared" si="1"/>
        <v>4.8510914465985002E-4</v>
      </c>
      <c r="AD32" s="31">
        <f t="shared" si="2"/>
        <v>1.4735086213751503</v>
      </c>
      <c r="AE32" s="31">
        <f t="shared" si="3"/>
        <v>0.95697242428175999</v>
      </c>
      <c r="AF32" s="31">
        <f t="shared" si="4"/>
        <v>0.94901979076641174</v>
      </c>
      <c r="AG32" s="31">
        <f t="shared" si="5"/>
        <v>7.9761144899903824</v>
      </c>
      <c r="AH32" s="31">
        <f t="shared" si="6"/>
        <v>12.621611271500001</v>
      </c>
      <c r="AI32" s="31">
        <f t="shared" si="7"/>
        <v>1.1052963868589862</v>
      </c>
      <c r="AJ32" s="31">
        <f t="shared" si="8"/>
        <v>1.804403820586</v>
      </c>
      <c r="AK32" s="31">
        <f t="shared" si="9"/>
        <v>2.9953782277750002E-2</v>
      </c>
      <c r="AL32" s="31">
        <f t="shared" si="10"/>
        <v>26.916880587636442</v>
      </c>
    </row>
    <row r="33" spans="2:38" ht="18.75" customHeight="1">
      <c r="B33" s="12">
        <v>40908</v>
      </c>
      <c r="C33" s="32">
        <v>1.3479752907784002</v>
      </c>
      <c r="D33" s="32">
        <v>0.90892039419999993</v>
      </c>
      <c r="E33" s="32">
        <v>0.74937482928031085</v>
      </c>
      <c r="F33" s="32">
        <v>7.7037137867721475</v>
      </c>
      <c r="G33" s="32">
        <v>11.980199145200002</v>
      </c>
      <c r="H33" s="32">
        <v>0.92740328945698003</v>
      </c>
      <c r="I33" s="32">
        <v>2.0590299702779999</v>
      </c>
      <c r="J33" s="32">
        <v>3.6251185432334001</v>
      </c>
      <c r="K33" s="32">
        <f t="shared" si="11"/>
        <v>25.676616705965841</v>
      </c>
      <c r="L33" s="34">
        <v>2.4481570365000006E-5</v>
      </c>
      <c r="M33" s="34">
        <v>1.3195824460000001E-5</v>
      </c>
      <c r="N33" s="34">
        <v>3.8330244012430989E-5</v>
      </c>
      <c r="O33" s="34">
        <v>1.8547460683721504E-3</v>
      </c>
      <c r="P33" s="34" t="s">
        <v>211</v>
      </c>
      <c r="Q33" s="34">
        <v>1.11681371763E-5</v>
      </c>
      <c r="R33" s="34">
        <v>4.5057711000000011E-5</v>
      </c>
      <c r="S33" s="34">
        <v>4.4212858323000001E-4</v>
      </c>
      <c r="T33" s="34">
        <f t="shared" si="0"/>
        <v>2.4291081386158811E-3</v>
      </c>
      <c r="U33" s="36">
        <v>4.4981268450000004E-5</v>
      </c>
      <c r="V33" s="36">
        <v>5.2528643439999994E-5</v>
      </c>
      <c r="W33" s="36">
        <v>1.36300261266044E-5</v>
      </c>
      <c r="X33" s="36">
        <v>1.8174592317625002E-4</v>
      </c>
      <c r="Y33" s="36">
        <v>2.2633000000000002E-5</v>
      </c>
      <c r="Z33" s="36">
        <v>9.6042836041000006E-6</v>
      </c>
      <c r="AA33" s="36">
        <v>7.4910867000000004E-5</v>
      </c>
      <c r="AB33" s="36">
        <v>8.0628220999999999E-5</v>
      </c>
      <c r="AC33" s="36">
        <f t="shared" si="1"/>
        <v>4.8066223279695443E-4</v>
      </c>
      <c r="AD33" s="32">
        <f t="shared" si="2"/>
        <v>1.3619917480356252</v>
      </c>
      <c r="AE33" s="32">
        <f t="shared" si="3"/>
        <v>0.92490382555661987</v>
      </c>
      <c r="AF33" s="32">
        <f t="shared" si="4"/>
        <v>0.7543948331663497</v>
      </c>
      <c r="AG33" s="32">
        <f t="shared" si="5"/>
        <v>7.8042427235879739</v>
      </c>
      <c r="AH33" s="32">
        <f t="shared" si="6"/>
        <v>11.986943779200002</v>
      </c>
      <c r="AI33" s="32">
        <f t="shared" si="7"/>
        <v>0.9305445694004093</v>
      </c>
      <c r="AJ33" s="32">
        <f t="shared" si="8"/>
        <v>2.0824798514189999</v>
      </c>
      <c r="AK33" s="32">
        <f t="shared" si="9"/>
        <v>3.5080424438750001E-2</v>
      </c>
      <c r="AL33" s="32">
        <f t="shared" si="10"/>
        <v>25.88058175480473</v>
      </c>
    </row>
    <row r="34" spans="2:38" ht="18.75" customHeight="1">
      <c r="B34" s="11">
        <v>41274</v>
      </c>
      <c r="C34" s="31">
        <v>1.2942135838868003</v>
      </c>
      <c r="D34" s="31">
        <v>0.78190188620000012</v>
      </c>
      <c r="E34" s="31">
        <v>0.62674002508458215</v>
      </c>
      <c r="F34" s="31">
        <v>7.3790276909320252</v>
      </c>
      <c r="G34" s="31">
        <v>11.744315100000001</v>
      </c>
      <c r="H34" s="31">
        <v>1.0445113138704991</v>
      </c>
      <c r="I34" s="31">
        <v>1.6909144753500001</v>
      </c>
      <c r="J34" s="31">
        <v>3.9148332714166005</v>
      </c>
      <c r="K34" s="31">
        <f t="shared" si="11"/>
        <v>24.561624075323905</v>
      </c>
      <c r="L34" s="33">
        <v>2.5000275850000002E-5</v>
      </c>
      <c r="M34" s="33">
        <v>8.3469999999999999E-6</v>
      </c>
      <c r="N34" s="33">
        <v>2.9830401019057497E-5</v>
      </c>
      <c r="O34" s="33">
        <v>1.7686912684877001E-3</v>
      </c>
      <c r="P34" s="33" t="s">
        <v>211</v>
      </c>
      <c r="Q34" s="33">
        <v>1.1537085434999998E-5</v>
      </c>
      <c r="R34" s="33">
        <v>3.7256775000000004E-5</v>
      </c>
      <c r="S34" s="33">
        <v>6.1003496972000001E-4</v>
      </c>
      <c r="T34" s="33">
        <f t="shared" si="0"/>
        <v>2.4906977755117577E-3</v>
      </c>
      <c r="U34" s="35">
        <v>4.2925397380000006E-5</v>
      </c>
      <c r="V34" s="35">
        <v>3.8396199999999997E-5</v>
      </c>
      <c r="W34" s="35">
        <v>1.1630109420356999E-5</v>
      </c>
      <c r="X34" s="35">
        <v>1.7432740761064999E-4</v>
      </c>
      <c r="Y34" s="35">
        <v>2.2281000000000002E-5</v>
      </c>
      <c r="Z34" s="35">
        <v>1.0958470756600001E-5</v>
      </c>
      <c r="AA34" s="35">
        <v>6.1891275000000007E-5</v>
      </c>
      <c r="AB34" s="35">
        <v>8.8631665000000012E-5</v>
      </c>
      <c r="AC34" s="35">
        <f t="shared" si="1"/>
        <v>4.51041525167607E-4</v>
      </c>
      <c r="AD34" s="31">
        <f t="shared" si="2"/>
        <v>1.3076303592022902</v>
      </c>
      <c r="AE34" s="31">
        <f t="shared" si="3"/>
        <v>0.7935526288000001</v>
      </c>
      <c r="AF34" s="31">
        <f t="shared" si="4"/>
        <v>0.63095155771732503</v>
      </c>
      <c r="AG34" s="31">
        <f t="shared" si="5"/>
        <v>7.4751945401121915</v>
      </c>
      <c r="AH34" s="31">
        <f t="shared" si="6"/>
        <v>11.750954838000002</v>
      </c>
      <c r="AI34" s="31">
        <f t="shared" si="7"/>
        <v>1.0480653652918408</v>
      </c>
      <c r="AJ34" s="31">
        <f t="shared" si="8"/>
        <v>1.710289494675</v>
      </c>
      <c r="AK34" s="31">
        <f t="shared" si="9"/>
        <v>4.1663110412999999E-2</v>
      </c>
      <c r="AL34" s="31">
        <f t="shared" si="10"/>
        <v>24.758301894211648</v>
      </c>
    </row>
    <row r="35" spans="2:38" ht="18.75" customHeight="1">
      <c r="B35" s="12">
        <v>41639</v>
      </c>
      <c r="C35" s="32">
        <v>1.2803828477985002</v>
      </c>
      <c r="D35" s="32">
        <v>0.76240307460000012</v>
      </c>
      <c r="E35" s="32">
        <v>0.85779286006150945</v>
      </c>
      <c r="F35" s="32">
        <v>7.5624565827809711</v>
      </c>
      <c r="G35" s="32">
        <v>12.580982952600001</v>
      </c>
      <c r="H35" s="32">
        <v>1.1040370835523055</v>
      </c>
      <c r="I35" s="32">
        <v>1.6316378746319999</v>
      </c>
      <c r="J35" s="32">
        <v>3.7159690150870004</v>
      </c>
      <c r="K35" s="32">
        <f t="shared" si="11"/>
        <v>25.779693276025284</v>
      </c>
      <c r="L35" s="34">
        <v>2.4131075810000001E-5</v>
      </c>
      <c r="M35" s="34">
        <v>8.1660000000000011E-6</v>
      </c>
      <c r="N35" s="34">
        <v>3.5908772851940494E-5</v>
      </c>
      <c r="O35" s="34">
        <v>1.7957836439929003E-3</v>
      </c>
      <c r="P35" s="34" t="s">
        <v>211</v>
      </c>
      <c r="Q35" s="34">
        <v>1.1977525765000002E-5</v>
      </c>
      <c r="R35" s="34">
        <v>3.5974284000000002E-5</v>
      </c>
      <c r="S35" s="34">
        <v>5.8920010083000007E-4</v>
      </c>
      <c r="T35" s="34">
        <f t="shared" si="0"/>
        <v>2.5011414032498408E-3</v>
      </c>
      <c r="U35" s="36">
        <v>4.2825943379999997E-5</v>
      </c>
      <c r="V35" s="36">
        <v>3.7563600000000001E-5</v>
      </c>
      <c r="W35" s="36">
        <v>1.4532411174390398E-5</v>
      </c>
      <c r="X35" s="36">
        <v>1.786767146605E-4</v>
      </c>
      <c r="Y35" s="36">
        <v>2.4236500000000001E-5</v>
      </c>
      <c r="Z35" s="36">
        <v>1.1725805275400001E-5</v>
      </c>
      <c r="AA35" s="36">
        <v>5.9858748000000001E-5</v>
      </c>
      <c r="AB35" s="36">
        <v>8.3790602000000003E-5</v>
      </c>
      <c r="AC35" s="36">
        <f t="shared" si="1"/>
        <v>4.5321032449029044E-4</v>
      </c>
      <c r="AD35" s="32">
        <f t="shared" si="2"/>
        <v>1.2937482558209901</v>
      </c>
      <c r="AE35" s="32">
        <f t="shared" si="3"/>
        <v>0.7738011774000001</v>
      </c>
      <c r="AF35" s="32">
        <f t="shared" si="4"/>
        <v>0.86302123791277641</v>
      </c>
      <c r="AG35" s="32">
        <f t="shared" si="5"/>
        <v>7.6605968348496232</v>
      </c>
      <c r="AH35" s="32">
        <f t="shared" si="6"/>
        <v>12.5882054296</v>
      </c>
      <c r="AI35" s="32">
        <f t="shared" si="7"/>
        <v>1.1078308116684996</v>
      </c>
      <c r="AJ35" s="32">
        <f t="shared" si="8"/>
        <v>1.6503751386359999</v>
      </c>
      <c r="AK35" s="32">
        <f t="shared" si="9"/>
        <v>3.9699601916750003E-2</v>
      </c>
      <c r="AL35" s="32">
        <f t="shared" si="10"/>
        <v>25.977278487804639</v>
      </c>
    </row>
    <row r="36" spans="2:38" ht="18.75" customHeight="1">
      <c r="B36" s="11">
        <v>42004</v>
      </c>
      <c r="C36" s="31">
        <v>1.2810166267046361</v>
      </c>
      <c r="D36" s="31">
        <v>0.80658063490929</v>
      </c>
      <c r="E36" s="31">
        <v>0.88924495999099196</v>
      </c>
      <c r="F36" s="31">
        <v>7.8928294819989686</v>
      </c>
      <c r="G36" s="31">
        <v>12.4474601263992</v>
      </c>
      <c r="H36" s="31">
        <v>1.1172486920648392</v>
      </c>
      <c r="I36" s="31">
        <v>1.7609594277380001</v>
      </c>
      <c r="J36" s="31">
        <v>3.8770307615155999</v>
      </c>
      <c r="K36" s="31">
        <f t="shared" si="11"/>
        <v>26.195339949805927</v>
      </c>
      <c r="L36" s="33">
        <v>2.4354150320000002E-5</v>
      </c>
      <c r="M36" s="33">
        <v>1.1876677545E-5</v>
      </c>
      <c r="N36" s="33">
        <v>4.0533638879064994E-5</v>
      </c>
      <c r="O36" s="33">
        <v>1.8749942134268004E-3</v>
      </c>
      <c r="P36" s="33" t="s">
        <v>211</v>
      </c>
      <c r="Q36" s="33">
        <v>1.35997941625E-5</v>
      </c>
      <c r="R36" s="33">
        <v>3.8798681000000007E-5</v>
      </c>
      <c r="S36" s="33">
        <v>6.494898452E-4</v>
      </c>
      <c r="T36" s="33">
        <f t="shared" si="0"/>
        <v>2.6536470005333653E-3</v>
      </c>
      <c r="U36" s="35">
        <v>4.3180921760000003E-5</v>
      </c>
      <c r="V36" s="35">
        <v>4.7137731379999999E-5</v>
      </c>
      <c r="W36" s="35">
        <v>1.5100766796169999E-5</v>
      </c>
      <c r="X36" s="35">
        <v>1.8656609747160001E-4</v>
      </c>
      <c r="Y36" s="35">
        <v>2.4234000000000002E-5</v>
      </c>
      <c r="Z36" s="35">
        <v>1.2212997898500001E-5</v>
      </c>
      <c r="AA36" s="35">
        <v>6.4573557000000004E-5</v>
      </c>
      <c r="AB36" s="35">
        <v>8.7256810000000022E-5</v>
      </c>
      <c r="AC36" s="35">
        <f t="shared" si="1"/>
        <v>4.8026288230627E-4</v>
      </c>
      <c r="AD36" s="31">
        <f t="shared" si="2"/>
        <v>1.294493395147116</v>
      </c>
      <c r="AE36" s="31">
        <f t="shared" si="3"/>
        <v>0.820924595799155</v>
      </c>
      <c r="AF36" s="31">
        <f t="shared" si="4"/>
        <v>0.8947583294682272</v>
      </c>
      <c r="AG36" s="31">
        <f t="shared" si="5"/>
        <v>7.9953010343811748</v>
      </c>
      <c r="AH36" s="31">
        <f t="shared" si="6"/>
        <v>12.4546818583992</v>
      </c>
      <c r="AI36" s="31">
        <f t="shared" si="7"/>
        <v>1.1212281602926548</v>
      </c>
      <c r="AJ36" s="31">
        <f t="shared" si="8"/>
        <v>1.7811723147490002</v>
      </c>
      <c r="AK36" s="31">
        <f t="shared" si="9"/>
        <v>4.2239775510000008E-2</v>
      </c>
      <c r="AL36" s="31">
        <f t="shared" si="10"/>
        <v>26.404799463746528</v>
      </c>
    </row>
    <row r="37" spans="2:38" ht="18.75" customHeight="1">
      <c r="B37" s="12">
        <v>42369</v>
      </c>
      <c r="C37" s="32">
        <v>1.3566484055099601</v>
      </c>
      <c r="D37" s="32">
        <v>0.65906045344000008</v>
      </c>
      <c r="E37" s="32">
        <v>2.0734394947102004</v>
      </c>
      <c r="F37" s="32">
        <v>8.3125883038019186</v>
      </c>
      <c r="G37" s="32">
        <v>18.185032002440003</v>
      </c>
      <c r="H37" s="32">
        <v>1.3983197419761013</v>
      </c>
      <c r="I37" s="32">
        <v>1.561628292652</v>
      </c>
      <c r="J37" s="32">
        <v>3.8718423820296537</v>
      </c>
      <c r="K37" s="32">
        <f t="shared" si="11"/>
        <v>33.54671669453019</v>
      </c>
      <c r="L37" s="34">
        <v>2.2723008590000004E-5</v>
      </c>
      <c r="M37" s="34">
        <v>1.3055327560000001E-5</v>
      </c>
      <c r="N37" s="34">
        <v>9.7072524042180481E-5</v>
      </c>
      <c r="O37" s="34">
        <v>1.9750642779281001E-3</v>
      </c>
      <c r="P37" s="34" t="s">
        <v>211</v>
      </c>
      <c r="Q37" s="34">
        <v>1.2501199005000002E-5</v>
      </c>
      <c r="R37" s="34">
        <v>3.4490074000000006E-5</v>
      </c>
      <c r="S37" s="34">
        <v>6.3528957683000003E-4</v>
      </c>
      <c r="T37" s="34">
        <f t="shared" si="0"/>
        <v>2.7901959879552806E-3</v>
      </c>
      <c r="U37" s="36">
        <v>4.6564395500000002E-5</v>
      </c>
      <c r="V37" s="36">
        <v>4.6224871840000005E-5</v>
      </c>
      <c r="W37" s="36">
        <v>3.09662292215624E-5</v>
      </c>
      <c r="X37" s="36">
        <v>1.9637781591560002E-4</v>
      </c>
      <c r="Y37" s="36">
        <v>3.48035E-5</v>
      </c>
      <c r="Z37" s="36">
        <v>1.48311996418E-5</v>
      </c>
      <c r="AA37" s="36">
        <v>5.7431778000000008E-5</v>
      </c>
      <c r="AB37" s="36">
        <v>8.5834045000000015E-5</v>
      </c>
      <c r="AC37" s="36">
        <f t="shared" si="1"/>
        <v>5.1303383511896246E-4</v>
      </c>
      <c r="AD37" s="32">
        <f t="shared" si="2"/>
        <v>1.3710926705837103</v>
      </c>
      <c r="AE37" s="32">
        <f t="shared" si="3"/>
        <v>0.67316184843732008</v>
      </c>
      <c r="AF37" s="32">
        <f t="shared" si="4"/>
        <v>2.0850942441192801</v>
      </c>
      <c r="AG37" s="32">
        <f t="shared" si="5"/>
        <v>8.420485499892969</v>
      </c>
      <c r="AH37" s="32">
        <f t="shared" si="6"/>
        <v>18.195403445440004</v>
      </c>
      <c r="AI37" s="32">
        <f t="shared" si="7"/>
        <v>1.4030519694444827</v>
      </c>
      <c r="AJ37" s="32">
        <f t="shared" si="8"/>
        <v>1.579605214346</v>
      </c>
      <c r="AK37" s="32">
        <f t="shared" si="9"/>
        <v>4.1460784830750004E-2</v>
      </c>
      <c r="AL37" s="32">
        <f t="shared" si="10"/>
        <v>33.769355677094516</v>
      </c>
    </row>
    <row r="38" spans="2:38" ht="18.75" customHeight="1">
      <c r="B38" s="11">
        <v>42735</v>
      </c>
      <c r="C38" s="31">
        <v>1.3779639370766503</v>
      </c>
      <c r="D38" s="31">
        <v>2.4925908366100007</v>
      </c>
      <c r="E38" s="31">
        <v>1.9441775733728259</v>
      </c>
      <c r="F38" s="31">
        <v>8.8919513488744553</v>
      </c>
      <c r="G38" s="31">
        <v>18.78204426201</v>
      </c>
      <c r="H38" s="31">
        <v>1.4838762745036558</v>
      </c>
      <c r="I38" s="31">
        <v>1.766344789972</v>
      </c>
      <c r="J38" s="31">
        <v>3.7689091382147604</v>
      </c>
      <c r="K38" s="31">
        <f t="shared" si="11"/>
        <v>36.738949022419597</v>
      </c>
      <c r="L38" s="33">
        <v>2.4654232040000002E-5</v>
      </c>
      <c r="M38" s="33">
        <v>4.0489524620000001E-5</v>
      </c>
      <c r="N38" s="33">
        <v>9.1808763443994491E-5</v>
      </c>
      <c r="O38" s="33">
        <v>2.1145668944717003E-3</v>
      </c>
      <c r="P38" s="33" t="s">
        <v>211</v>
      </c>
      <c r="Q38" s="33">
        <v>1.4494295642500001E-5</v>
      </c>
      <c r="R38" s="33">
        <v>3.8873914000000006E-5</v>
      </c>
      <c r="S38" s="33">
        <v>5.9776986328999998E-4</v>
      </c>
      <c r="T38" s="33">
        <f t="shared" si="0"/>
        <v>2.9226574875081943E-3</v>
      </c>
      <c r="U38" s="35">
        <v>4.6369525359999999E-5</v>
      </c>
      <c r="V38" s="35">
        <v>1.5437074168E-4</v>
      </c>
      <c r="W38" s="35">
        <v>2.9495013245855603E-5</v>
      </c>
      <c r="X38" s="35">
        <v>2.1066881866525002E-4</v>
      </c>
      <c r="Y38" s="35">
        <v>3.65835E-5</v>
      </c>
      <c r="Z38" s="35">
        <v>1.6692962431300002E-5</v>
      </c>
      <c r="AA38" s="35">
        <v>6.4734258000000006E-5</v>
      </c>
      <c r="AB38" s="35">
        <v>8.3790785000000003E-5</v>
      </c>
      <c r="AC38" s="35">
        <f t="shared" si="1"/>
        <v>6.427056043824057E-4</v>
      </c>
      <c r="AD38" s="31">
        <f t="shared" si="2"/>
        <v>1.3923984114349304</v>
      </c>
      <c r="AE38" s="31">
        <f t="shared" si="3"/>
        <v>2.5396055557461406</v>
      </c>
      <c r="AF38" s="31">
        <f t="shared" si="4"/>
        <v>1.9552623064061907</v>
      </c>
      <c r="AG38" s="31">
        <f t="shared" si="5"/>
        <v>9.0075948291984922</v>
      </c>
      <c r="AH38" s="31">
        <f t="shared" si="6"/>
        <v>18.792946145009999</v>
      </c>
      <c r="AI38" s="31">
        <f t="shared" si="7"/>
        <v>1.4892131346992457</v>
      </c>
      <c r="AJ38" s="31">
        <f t="shared" si="8"/>
        <v>1.786607446706</v>
      </c>
      <c r="AK38" s="31">
        <f t="shared" si="9"/>
        <v>3.9913900512250002E-2</v>
      </c>
      <c r="AL38" s="31">
        <f t="shared" si="10"/>
        <v>37.003541729713255</v>
      </c>
    </row>
    <row r="39" spans="2:38" ht="18.75" customHeight="1">
      <c r="B39" s="12">
        <v>43100</v>
      </c>
      <c r="C39" s="32">
        <v>1.2043919635231801</v>
      </c>
      <c r="D39" s="32">
        <v>2.4794161849499998</v>
      </c>
      <c r="E39" s="32">
        <v>2.2923755518197924</v>
      </c>
      <c r="F39" s="32">
        <v>9.7285483311279641</v>
      </c>
      <c r="G39" s="32">
        <v>18.46533201223</v>
      </c>
      <c r="H39" s="32">
        <v>1.6517270679662701</v>
      </c>
      <c r="I39" s="32">
        <v>1.6093687111400001</v>
      </c>
      <c r="J39" s="32">
        <v>3.6400538173890009</v>
      </c>
      <c r="K39" s="32">
        <f t="shared" si="11"/>
        <v>37.431159822757209</v>
      </c>
      <c r="L39" s="34">
        <v>2.1871391250000003E-5</v>
      </c>
      <c r="M39" s="34">
        <v>4.0358820100000004E-5</v>
      </c>
      <c r="N39" s="34">
        <v>1.0450896577537395E-4</v>
      </c>
      <c r="O39" s="34">
        <v>2.5339567625643502E-3</v>
      </c>
      <c r="P39" s="34" t="s">
        <v>211</v>
      </c>
      <c r="Q39" s="34">
        <v>1.4433695707500002E-5</v>
      </c>
      <c r="R39" s="34">
        <v>3.5490230000000003E-5</v>
      </c>
      <c r="S39" s="34">
        <v>5.5598704469999997E-4</v>
      </c>
      <c r="T39" s="34">
        <f t="shared" si="0"/>
        <v>3.3066069100972243E-3</v>
      </c>
      <c r="U39" s="36">
        <v>4.0225684660000002E-5</v>
      </c>
      <c r="V39" s="36">
        <v>1.538724164E-4</v>
      </c>
      <c r="W39" s="36">
        <v>3.5533704417491595E-5</v>
      </c>
      <c r="X39" s="36">
        <v>2.296154314994E-4</v>
      </c>
      <c r="Y39" s="36">
        <v>3.5741500000000003E-5</v>
      </c>
      <c r="Z39" s="36">
        <v>1.7719354454700001E-5</v>
      </c>
      <c r="AA39" s="36">
        <v>5.9101710000000004E-5</v>
      </c>
      <c r="AB39" s="36">
        <v>8.1128142999999998E-5</v>
      </c>
      <c r="AC39" s="36">
        <f t="shared" si="1"/>
        <v>6.5293794443159166E-4</v>
      </c>
      <c r="AD39" s="32">
        <f t="shared" si="2"/>
        <v>1.2169260023331101</v>
      </c>
      <c r="AE39" s="32">
        <f t="shared" si="3"/>
        <v>2.5262791355396996</v>
      </c>
      <c r="AF39" s="32">
        <f t="shared" si="4"/>
        <v>2.3055773198805896</v>
      </c>
      <c r="AG39" s="32">
        <f t="shared" si="5"/>
        <v>9.8603226487788938</v>
      </c>
      <c r="AH39" s="32">
        <f t="shared" si="6"/>
        <v>18.47598297923</v>
      </c>
      <c r="AI39" s="32">
        <f t="shared" si="7"/>
        <v>1.6573682779864582</v>
      </c>
      <c r="AJ39" s="32">
        <f t="shared" si="8"/>
        <v>1.6278682764700001</v>
      </c>
      <c r="AK39" s="32">
        <f t="shared" si="9"/>
        <v>3.8075862731500001E-2</v>
      </c>
      <c r="AL39" s="32">
        <f t="shared" si="10"/>
        <v>37.708400502950255</v>
      </c>
    </row>
    <row r="40" spans="2:38" ht="18.75" customHeight="1">
      <c r="B40" s="11">
        <v>43465</v>
      </c>
      <c r="C40" s="31">
        <v>1.1749438623195489</v>
      </c>
      <c r="D40" s="31">
        <v>2.4409789367799997</v>
      </c>
      <c r="E40" s="31">
        <v>2.306852865984089</v>
      </c>
      <c r="F40" s="31">
        <v>9.6767663246472484</v>
      </c>
      <c r="G40" s="31">
        <v>16.897730349240003</v>
      </c>
      <c r="H40" s="31">
        <v>1.7704779339605803</v>
      </c>
      <c r="I40" s="31">
        <v>1.6095260852380002</v>
      </c>
      <c r="J40" s="31">
        <v>3.7163416958019009</v>
      </c>
      <c r="K40" s="31">
        <f t="shared" si="11"/>
        <v>35.877276358169468</v>
      </c>
      <c r="L40" s="33">
        <v>2.142760586351E-5</v>
      </c>
      <c r="M40" s="33">
        <v>3.9848160579999996E-5</v>
      </c>
      <c r="N40" s="33">
        <v>1.0907371430653453E-4</v>
      </c>
      <c r="O40" s="33">
        <v>2.4683079770329505E-3</v>
      </c>
      <c r="P40" s="33" t="s">
        <v>211</v>
      </c>
      <c r="Q40" s="33">
        <v>1.4800863599999999E-5</v>
      </c>
      <c r="R40" s="33">
        <v>3.5497531000000002E-5</v>
      </c>
      <c r="S40" s="33">
        <v>5.763019087E-4</v>
      </c>
      <c r="T40" s="33">
        <f t="shared" si="0"/>
        <v>3.2652577610829949E-3</v>
      </c>
      <c r="U40" s="35">
        <v>3.9270370930300007E-5</v>
      </c>
      <c r="V40" s="35">
        <v>1.5192547111999999E-4</v>
      </c>
      <c r="W40" s="35">
        <v>3.6133894324281007E-5</v>
      </c>
      <c r="X40" s="35">
        <v>2.2907933588435004E-4</v>
      </c>
      <c r="Y40" s="35">
        <v>3.2545500000000002E-5</v>
      </c>
      <c r="Z40" s="35">
        <v>1.8753918896000003E-5</v>
      </c>
      <c r="AA40" s="35">
        <v>5.9079807000000002E-5</v>
      </c>
      <c r="AB40" s="35">
        <v>8.7291331000000007E-5</v>
      </c>
      <c r="AC40" s="35">
        <f t="shared" si="1"/>
        <v>6.5407962915493118E-4</v>
      </c>
      <c r="AD40" s="31">
        <f t="shared" si="2"/>
        <v>1.1871821230033661</v>
      </c>
      <c r="AE40" s="31">
        <f t="shared" si="3"/>
        <v>2.48724893118826</v>
      </c>
      <c r="AF40" s="31">
        <f t="shared" si="4"/>
        <v>2.3203476093503879</v>
      </c>
      <c r="AG40" s="31">
        <f t="shared" si="5"/>
        <v>9.8067396661666084</v>
      </c>
      <c r="AH40" s="31">
        <f t="shared" si="6"/>
        <v>16.907428908240004</v>
      </c>
      <c r="AI40" s="31">
        <f t="shared" si="7"/>
        <v>1.7764366233815883</v>
      </c>
      <c r="AJ40" s="31">
        <f t="shared" si="8"/>
        <v>1.6280193059990002</v>
      </c>
      <c r="AK40" s="31">
        <f t="shared" si="9"/>
        <v>4.0420364355500005E-2</v>
      </c>
      <c r="AL40" s="31">
        <f t="shared" si="10"/>
        <v>36.153823531684708</v>
      </c>
    </row>
    <row r="41" spans="2:38" ht="14.25" customHeight="1">
      <c r="B41" s="9" t="s">
        <v>11</v>
      </c>
      <c r="T41" s="10" t="s">
        <v>12</v>
      </c>
      <c r="AL41" s="10" t="s">
        <v>12</v>
      </c>
    </row>
    <row r="42" spans="2:38" ht="18.75" customHeight="1"/>
    <row r="43" spans="2:38" ht="18.75" customHeight="1"/>
    <row r="44" spans="2:38" ht="18.75" customHeight="1"/>
    <row r="45" spans="2:38" ht="18.75" customHeight="1"/>
    <row r="46" spans="2:38" ht="18.75" customHeight="1"/>
    <row r="47" spans="2:38" ht="18.75" customHeight="1"/>
    <row r="48" spans="2:3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</sheetPr>
  <dimension ref="B2:AP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0" width="16.6640625" style="2" customWidth="1"/>
    <col min="11" max="11" width="16.6640625" style="2" hidden="1" customWidth="1"/>
    <col min="12" max="16" width="16.6640625" style="2" customWidth="1"/>
    <col min="17" max="17" width="16.6640625" style="2" hidden="1" customWidth="1"/>
    <col min="18" max="20" width="16.6640625" style="2" customWidth="1"/>
    <col min="21" max="21" width="16.6640625" style="2" hidden="1" customWidth="1"/>
    <col min="22" max="22" width="16.6640625" style="2" customWidth="1"/>
    <col min="23" max="30" width="11.44140625" style="2"/>
    <col min="31" max="31" width="11.44140625" style="2" hidden="1" customWidth="1"/>
    <col min="32" max="40" width="11.44140625" style="2"/>
    <col min="41" max="41" width="0" style="2" hidden="1" customWidth="1"/>
    <col min="42" max="42" width="11.44140625" style="2"/>
    <col min="43" max="43" width="12.44140625" style="2" bestFit="1" customWidth="1"/>
    <col min="44" max="16384" width="11.44140625" style="2"/>
  </cols>
  <sheetData>
    <row r="2" spans="2:42" ht="14.25" customHeight="1">
      <c r="B2" s="1"/>
    </row>
    <row r="3" spans="2:42" ht="22.5" customHeight="1">
      <c r="B3" s="3" t="s">
        <v>201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/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/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/>
      <c r="AG4" s="14" t="s">
        <v>52</v>
      </c>
      <c r="AH4" s="28">
        <v>25</v>
      </c>
      <c r="AI4" s="14"/>
      <c r="AJ4" s="14"/>
      <c r="AK4" s="14"/>
      <c r="AL4" s="14"/>
      <c r="AM4" s="14"/>
      <c r="AN4" s="14"/>
      <c r="AO4" s="14"/>
      <c r="AP4" s="14"/>
    </row>
    <row r="5" spans="2:42" s="15" customFormat="1" ht="18.75" customHeight="1">
      <c r="B5" s="16" t="s">
        <v>14</v>
      </c>
      <c r="C5" s="17" t="s">
        <v>158</v>
      </c>
      <c r="D5" s="17" t="s">
        <v>158</v>
      </c>
      <c r="E5" s="17" t="s">
        <v>158</v>
      </c>
      <c r="F5" s="17" t="s">
        <v>158</v>
      </c>
      <c r="G5" s="17" t="s">
        <v>158</v>
      </c>
      <c r="H5" s="17" t="s">
        <v>158</v>
      </c>
      <c r="I5" s="17" t="s">
        <v>158</v>
      </c>
      <c r="J5" s="17" t="s">
        <v>158</v>
      </c>
      <c r="K5" s="17"/>
      <c r="L5" s="17"/>
      <c r="M5" s="17" t="s">
        <v>158</v>
      </c>
      <c r="N5" s="17" t="s">
        <v>158</v>
      </c>
      <c r="O5" s="17" t="s">
        <v>158</v>
      </c>
      <c r="P5" s="17" t="s">
        <v>158</v>
      </c>
      <c r="Q5" s="17" t="s">
        <v>158</v>
      </c>
      <c r="R5" s="17" t="s">
        <v>158</v>
      </c>
      <c r="S5" s="17" t="s">
        <v>158</v>
      </c>
      <c r="T5" s="17" t="s">
        <v>158</v>
      </c>
      <c r="U5" s="17" t="s">
        <v>34</v>
      </c>
      <c r="V5" s="17"/>
      <c r="W5" s="17" t="s">
        <v>158</v>
      </c>
      <c r="X5" s="17" t="s">
        <v>158</v>
      </c>
      <c r="Y5" s="17" t="s">
        <v>158</v>
      </c>
      <c r="Z5" s="17" t="s">
        <v>158</v>
      </c>
      <c r="AA5" s="17" t="s">
        <v>158</v>
      </c>
      <c r="AB5" s="17" t="s">
        <v>158</v>
      </c>
      <c r="AC5" s="17" t="s">
        <v>158</v>
      </c>
      <c r="AD5" s="17" t="s">
        <v>158</v>
      </c>
      <c r="AE5" s="17" t="s">
        <v>34</v>
      </c>
      <c r="AF5" s="17"/>
      <c r="AG5" s="17" t="s">
        <v>53</v>
      </c>
      <c r="AH5" s="29">
        <v>298</v>
      </c>
      <c r="AI5" s="17"/>
      <c r="AJ5" s="17"/>
      <c r="AK5" s="17"/>
      <c r="AL5" s="17"/>
      <c r="AM5" s="17"/>
      <c r="AN5" s="17"/>
      <c r="AO5" s="17"/>
      <c r="AP5" s="17"/>
    </row>
    <row r="6" spans="2:42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/>
      <c r="M6" s="14" t="s">
        <v>36</v>
      </c>
      <c r="N6" s="14" t="s">
        <v>37</v>
      </c>
      <c r="O6" s="14" t="s">
        <v>38</v>
      </c>
      <c r="P6" s="14" t="s">
        <v>39</v>
      </c>
      <c r="Q6" s="14" t="s">
        <v>40</v>
      </c>
      <c r="R6" s="14" t="s">
        <v>73</v>
      </c>
      <c r="S6" s="14" t="s">
        <v>192</v>
      </c>
      <c r="T6" s="14" t="s">
        <v>41</v>
      </c>
      <c r="U6" s="14"/>
      <c r="V6" s="14"/>
      <c r="W6" s="14" t="s">
        <v>36</v>
      </c>
      <c r="X6" s="14" t="s">
        <v>37</v>
      </c>
      <c r="Y6" s="14" t="s">
        <v>38</v>
      </c>
      <c r="Z6" s="14" t="s">
        <v>39</v>
      </c>
      <c r="AA6" s="14" t="s">
        <v>40</v>
      </c>
      <c r="AB6" s="14" t="s">
        <v>73</v>
      </c>
      <c r="AC6" s="14" t="s">
        <v>192</v>
      </c>
      <c r="AD6" s="14" t="s">
        <v>41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/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/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2:42" s="15" customFormat="1" ht="18.75" customHeight="1">
      <c r="B8" s="13" t="s">
        <v>17</v>
      </c>
      <c r="C8" s="14" t="s">
        <v>72</v>
      </c>
      <c r="D8" s="14" t="s">
        <v>72</v>
      </c>
      <c r="E8" s="14" t="s">
        <v>72</v>
      </c>
      <c r="F8" s="14" t="s">
        <v>72</v>
      </c>
      <c r="G8" s="14" t="s">
        <v>72</v>
      </c>
      <c r="H8" s="14" t="s">
        <v>72</v>
      </c>
      <c r="I8" s="14" t="s">
        <v>72</v>
      </c>
      <c r="J8" s="14" t="s">
        <v>72</v>
      </c>
      <c r="K8" s="14"/>
      <c r="L8" s="14"/>
      <c r="M8" s="14" t="s">
        <v>72</v>
      </c>
      <c r="N8" s="14" t="s">
        <v>72</v>
      </c>
      <c r="O8" s="14" t="s">
        <v>72</v>
      </c>
      <c r="P8" s="14" t="s">
        <v>72</v>
      </c>
      <c r="Q8" s="14" t="s">
        <v>72</v>
      </c>
      <c r="R8" s="14" t="s">
        <v>72</v>
      </c>
      <c r="S8" s="14" t="s">
        <v>72</v>
      </c>
      <c r="T8" s="14" t="s">
        <v>72</v>
      </c>
      <c r="U8" s="14"/>
      <c r="V8" s="14"/>
      <c r="W8" s="14" t="s">
        <v>72</v>
      </c>
      <c r="X8" s="14" t="s">
        <v>72</v>
      </c>
      <c r="Y8" s="14" t="s">
        <v>72</v>
      </c>
      <c r="Z8" s="14" t="s">
        <v>72</v>
      </c>
      <c r="AA8" s="14" t="s">
        <v>72</v>
      </c>
      <c r="AB8" s="14" t="s">
        <v>72</v>
      </c>
      <c r="AC8" s="14" t="s">
        <v>72</v>
      </c>
      <c r="AD8" s="14" t="s">
        <v>72</v>
      </c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/>
      <c r="AP9" s="30" t="s">
        <v>55</v>
      </c>
    </row>
    <row r="10" spans="2:42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/>
      <c r="AP10" s="5" t="s">
        <v>49</v>
      </c>
    </row>
    <row r="11" spans="2:42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33</v>
      </c>
      <c r="L11" s="22" t="s">
        <v>44</v>
      </c>
      <c r="M11" s="24" t="s">
        <v>23</v>
      </c>
      <c r="N11" s="60" t="s">
        <v>24</v>
      </c>
      <c r="O11" s="24" t="s">
        <v>25</v>
      </c>
      <c r="P11" s="24" t="s">
        <v>26</v>
      </c>
      <c r="Q11" s="24" t="s">
        <v>27</v>
      </c>
      <c r="R11" s="24" t="s">
        <v>28</v>
      </c>
      <c r="S11" s="24" t="s">
        <v>29</v>
      </c>
      <c r="T11" s="24" t="s">
        <v>30</v>
      </c>
      <c r="U11" s="24" t="s">
        <v>33</v>
      </c>
      <c r="V11" s="24" t="s">
        <v>31</v>
      </c>
      <c r="W11" s="26" t="s">
        <v>23</v>
      </c>
      <c r="X11" s="27" t="s">
        <v>24</v>
      </c>
      <c r="Y11" s="26" t="s">
        <v>25</v>
      </c>
      <c r="Z11" s="26" t="s">
        <v>26</v>
      </c>
      <c r="AA11" s="26" t="s">
        <v>27</v>
      </c>
      <c r="AB11" s="26" t="s">
        <v>28</v>
      </c>
      <c r="AC11" s="26" t="s">
        <v>29</v>
      </c>
      <c r="AD11" s="26" t="s">
        <v>30</v>
      </c>
      <c r="AE11" s="26" t="s">
        <v>33</v>
      </c>
      <c r="AF11" s="26" t="s">
        <v>31</v>
      </c>
      <c r="AG11" s="5" t="s">
        <v>23</v>
      </c>
      <c r="AH11" s="59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58</v>
      </c>
      <c r="AO11" s="5"/>
      <c r="AP11" s="5" t="s">
        <v>57</v>
      </c>
    </row>
    <row r="12" spans="2:42" ht="18.75" customHeight="1">
      <c r="B12" s="11">
        <v>33238</v>
      </c>
      <c r="C12" s="31">
        <v>10.819697889899999</v>
      </c>
      <c r="D12" s="31">
        <v>7.7028186204000004</v>
      </c>
      <c r="E12" s="31">
        <v>4.0363387114000009</v>
      </c>
      <c r="F12" s="31">
        <v>10.417314888000002</v>
      </c>
      <c r="G12" s="31">
        <v>0.39135745050000004</v>
      </c>
      <c r="H12" s="31">
        <v>0.2354561356</v>
      </c>
      <c r="I12" s="31">
        <v>0.9637495410000001</v>
      </c>
      <c r="J12" s="31">
        <v>0.9637495410000001</v>
      </c>
      <c r="K12" s="31" t="s">
        <v>212</v>
      </c>
      <c r="L12" s="31">
        <f>SUM(C12:I12,K12)</f>
        <v>34.566733236800005</v>
      </c>
      <c r="M12" s="33">
        <v>1.3469098000000001E-4</v>
      </c>
      <c r="N12" s="33">
        <v>8.4997850000000005E-5</v>
      </c>
      <c r="O12" s="33">
        <v>2.0291370000000001E-4</v>
      </c>
      <c r="P12" s="33">
        <v>3.7409600000000003E-4</v>
      </c>
      <c r="Q12" s="33">
        <v>0</v>
      </c>
      <c r="R12" s="33">
        <v>5.9640000000000002E-7</v>
      </c>
      <c r="S12" s="33">
        <v>1.6672800000000002E-4</v>
      </c>
      <c r="T12" s="33">
        <v>1.6672800000000002E-4</v>
      </c>
      <c r="U12" s="33" t="s">
        <v>212</v>
      </c>
      <c r="V12" s="33">
        <f>SUM(M12:U12)</f>
        <v>1.13075093E-3</v>
      </c>
      <c r="W12" s="35">
        <v>3.2814140000000003E-4</v>
      </c>
      <c r="X12" s="35">
        <v>3.8004409999999999E-4</v>
      </c>
      <c r="Y12" s="35">
        <v>7.5201000000000014E-5</v>
      </c>
      <c r="Z12" s="35">
        <v>1.0181590000000001E-4</v>
      </c>
      <c r="AA12" s="35">
        <v>7.3950000000000008E-7</v>
      </c>
      <c r="AB12" s="35">
        <v>9.9400000000000014E-7</v>
      </c>
      <c r="AC12" s="35">
        <v>3.9069000000000002E-5</v>
      </c>
      <c r="AD12" s="35">
        <v>3.9069000000000002E-5</v>
      </c>
      <c r="AE12" s="35" t="s">
        <v>212</v>
      </c>
      <c r="AF12" s="35">
        <f>SUM(W12:AE12)</f>
        <v>9.6507389999999998E-4</v>
      </c>
      <c r="AG12" s="31">
        <f>SUM(C12,M12*$AH$4,W12*$AH$5)</f>
        <v>10.920851301599999</v>
      </c>
      <c r="AH12" s="31">
        <f t="shared" ref="AH12:AJ40" si="0">SUM(D12,N12*$AH$4,X12*$AH$5)</f>
        <v>7.8181967084500004</v>
      </c>
      <c r="AI12" s="31">
        <f t="shared" si="0"/>
        <v>4.0638214519000009</v>
      </c>
      <c r="AJ12" s="31">
        <f t="shared" si="0"/>
        <v>10.457008426200002</v>
      </c>
      <c r="AK12" s="31">
        <f>SUM(G12,AA12*$AH$5)</f>
        <v>0.39157782150000003</v>
      </c>
      <c r="AL12" s="31">
        <f t="shared" ref="AL12:AM40" si="1">SUM(H12,R12*$AH$4,AB12*$AH$5)</f>
        <v>0.2357672576</v>
      </c>
      <c r="AM12" s="31">
        <f t="shared" si="1"/>
        <v>0.97956030300000008</v>
      </c>
      <c r="AN12" s="31">
        <f>SUM(T12*$AH$4,AD12*$AH$5)</f>
        <v>1.5810761999999999E-2</v>
      </c>
      <c r="AO12" s="31"/>
      <c r="AP12" s="31">
        <f>SUM(AG12:AO12)</f>
        <v>34.882594032250005</v>
      </c>
    </row>
    <row r="13" spans="2:42" ht="18.75" customHeight="1">
      <c r="B13" s="12">
        <v>33603</v>
      </c>
      <c r="C13" s="32">
        <v>6.4332707705000001</v>
      </c>
      <c r="D13" s="32">
        <v>6.0839406012000001</v>
      </c>
      <c r="E13" s="32">
        <v>3.9117914550000004</v>
      </c>
      <c r="F13" s="32">
        <v>9.6332822444000019</v>
      </c>
      <c r="G13" s="32">
        <v>0.10108082900000001</v>
      </c>
      <c r="H13" s="32">
        <v>0</v>
      </c>
      <c r="I13" s="32">
        <v>0.80413881200000004</v>
      </c>
      <c r="J13" s="32">
        <v>0.84906633200000003</v>
      </c>
      <c r="K13" s="32" t="s">
        <v>212</v>
      </c>
      <c r="L13" s="32">
        <f t="shared" ref="L13:L40" si="2">SUM(C13:I13,K13)</f>
        <v>26.967504712100002</v>
      </c>
      <c r="M13" s="34">
        <v>1.0181335000000001E-4</v>
      </c>
      <c r="N13" s="34">
        <v>6.6457750000000002E-5</v>
      </c>
      <c r="O13" s="34">
        <v>2.0110500000000001E-4</v>
      </c>
      <c r="P13" s="34">
        <v>3.4575200000000001E-4</v>
      </c>
      <c r="Q13" s="34">
        <v>0</v>
      </c>
      <c r="R13" s="34" t="s">
        <v>211</v>
      </c>
      <c r="S13" s="34">
        <v>7.5044400000000009E-5</v>
      </c>
      <c r="T13" s="34">
        <v>7.9884400000000011E-5</v>
      </c>
      <c r="U13" s="34" t="s">
        <v>212</v>
      </c>
      <c r="V13" s="34">
        <f t="shared" ref="V13:V40" si="3">SUM(M13:U13)</f>
        <v>8.7005690000000011E-4</v>
      </c>
      <c r="W13" s="36">
        <v>2.5581913999999999E-4</v>
      </c>
      <c r="X13" s="36">
        <v>3.0071500000000001E-4</v>
      </c>
      <c r="Y13" s="36">
        <v>7.6437999999999989E-5</v>
      </c>
      <c r="Z13" s="36">
        <v>9.41477E-5</v>
      </c>
      <c r="AA13" s="36">
        <v>1.91E-7</v>
      </c>
      <c r="AB13" s="36" t="s">
        <v>211</v>
      </c>
      <c r="AC13" s="36">
        <v>3.2628E-5</v>
      </c>
      <c r="AD13" s="36">
        <v>3.3948000000000001E-5</v>
      </c>
      <c r="AE13" s="36" t="s">
        <v>212</v>
      </c>
      <c r="AF13" s="36">
        <f t="shared" ref="AF13:AF40" si="4">SUM(W13:AE13)</f>
        <v>7.9388683999999995E-4</v>
      </c>
      <c r="AG13" s="32">
        <f t="shared" ref="AG13:AG40" si="5">SUM(C13,M13*$AH$4,W13*$AH$5)</f>
        <v>6.5120502079699998</v>
      </c>
      <c r="AH13" s="32">
        <f t="shared" si="0"/>
        <v>6.1752151149500003</v>
      </c>
      <c r="AI13" s="32">
        <f t="shared" si="0"/>
        <v>3.9395976040000003</v>
      </c>
      <c r="AJ13" s="32">
        <f t="shared" si="0"/>
        <v>9.6699820590000023</v>
      </c>
      <c r="AK13" s="32">
        <f t="shared" ref="AK13:AK40" si="6">SUM(G13,AA13*$AH$5)</f>
        <v>0.10113774700000001</v>
      </c>
      <c r="AL13" s="32">
        <f t="shared" si="1"/>
        <v>0</v>
      </c>
      <c r="AM13" s="32">
        <f t="shared" si="1"/>
        <v>0.81573806599999998</v>
      </c>
      <c r="AN13" s="32">
        <f t="shared" ref="AN13:AN40" si="7">SUM(T13*$AH$4,AD13*$AH$5)</f>
        <v>1.2113614E-2</v>
      </c>
      <c r="AO13" s="32"/>
      <c r="AP13" s="32">
        <f t="shared" ref="AP13:AP40" si="8">SUM(AG13:AO13)</f>
        <v>27.225834412920005</v>
      </c>
    </row>
    <row r="14" spans="2:42" ht="18.75" customHeight="1">
      <c r="B14" s="11">
        <v>33969</v>
      </c>
      <c r="C14" s="31">
        <v>4.2345248945999998</v>
      </c>
      <c r="D14" s="31">
        <v>5.8191247817999994</v>
      </c>
      <c r="E14" s="31">
        <v>3.4485970662000005</v>
      </c>
      <c r="F14" s="31">
        <v>11.551816540700001</v>
      </c>
      <c r="G14" s="31">
        <v>6.9063079499999999E-2</v>
      </c>
      <c r="H14" s="31">
        <v>0</v>
      </c>
      <c r="I14" s="31">
        <v>0.96130682000000001</v>
      </c>
      <c r="J14" s="31">
        <v>1.00623434</v>
      </c>
      <c r="K14" s="31" t="s">
        <v>212</v>
      </c>
      <c r="L14" s="31">
        <f t="shared" si="2"/>
        <v>26.084433182800005</v>
      </c>
      <c r="M14" s="33">
        <v>8.3880260000000008E-5</v>
      </c>
      <c r="N14" s="33">
        <v>6.3829650000000006E-5</v>
      </c>
      <c r="O14" s="33">
        <v>1.7729220000000002E-4</v>
      </c>
      <c r="P14" s="33">
        <v>4.1434000000000002E-4</v>
      </c>
      <c r="Q14" s="33">
        <v>0</v>
      </c>
      <c r="R14" s="33" t="s">
        <v>211</v>
      </c>
      <c r="S14" s="33">
        <v>7.6629200000000015E-5</v>
      </c>
      <c r="T14" s="33">
        <v>8.1469200000000016E-5</v>
      </c>
      <c r="U14" s="33" t="s">
        <v>212</v>
      </c>
      <c r="V14" s="33">
        <f t="shared" si="3"/>
        <v>8.9744051000000002E-4</v>
      </c>
      <c r="W14" s="35">
        <v>1.8107094000000001E-4</v>
      </c>
      <c r="X14" s="35">
        <v>2.8836485999999997E-4</v>
      </c>
      <c r="Y14" s="35">
        <v>6.8800000000000005E-5</v>
      </c>
      <c r="Z14" s="35">
        <v>1.1304859999999999E-4</v>
      </c>
      <c r="AA14" s="35">
        <v>1.3050000000000001E-7</v>
      </c>
      <c r="AB14" s="35" t="s">
        <v>211</v>
      </c>
      <c r="AC14" s="35">
        <v>3.8964000000000002E-5</v>
      </c>
      <c r="AD14" s="35">
        <v>4.0284000000000003E-5</v>
      </c>
      <c r="AE14" s="35" t="s">
        <v>212</v>
      </c>
      <c r="AF14" s="35">
        <f t="shared" si="4"/>
        <v>7.3066290000000007E-4</v>
      </c>
      <c r="AG14" s="31">
        <f t="shared" si="5"/>
        <v>4.2905810412199994</v>
      </c>
      <c r="AH14" s="31">
        <f t="shared" si="0"/>
        <v>5.9066532513299999</v>
      </c>
      <c r="AI14" s="31">
        <f t="shared" si="0"/>
        <v>3.4735317712000002</v>
      </c>
      <c r="AJ14" s="31">
        <f t="shared" si="0"/>
        <v>11.595863523500002</v>
      </c>
      <c r="AK14" s="31">
        <f t="shared" si="6"/>
        <v>6.9101968499999999E-2</v>
      </c>
      <c r="AL14" s="31">
        <f t="shared" si="1"/>
        <v>0</v>
      </c>
      <c r="AM14" s="31">
        <f t="shared" si="1"/>
        <v>0.97483382200000002</v>
      </c>
      <c r="AN14" s="31">
        <f t="shared" si="7"/>
        <v>1.4041362000000002E-2</v>
      </c>
      <c r="AO14" s="31"/>
      <c r="AP14" s="31">
        <f t="shared" si="8"/>
        <v>26.324606739750003</v>
      </c>
    </row>
    <row r="15" spans="2:42" ht="18.75" customHeight="1">
      <c r="B15" s="12">
        <v>34334</v>
      </c>
      <c r="C15" s="32">
        <v>2.4411257088</v>
      </c>
      <c r="D15" s="32">
        <v>5.2015124861000004</v>
      </c>
      <c r="E15" s="32">
        <v>2.8774994391000006</v>
      </c>
      <c r="F15" s="32">
        <v>12.664149313000001</v>
      </c>
      <c r="G15" s="32">
        <v>8.198738039999999E-2</v>
      </c>
      <c r="H15" s="32">
        <v>0</v>
      </c>
      <c r="I15" s="32">
        <v>0.61604020850000007</v>
      </c>
      <c r="J15" s="32">
        <v>0.66096772850000007</v>
      </c>
      <c r="K15" s="32" t="s">
        <v>212</v>
      </c>
      <c r="L15" s="32">
        <f t="shared" si="2"/>
        <v>23.882314535900004</v>
      </c>
      <c r="M15" s="34">
        <v>4.5863650000000009E-5</v>
      </c>
      <c r="N15" s="34">
        <v>5.6589000000000003E-5</v>
      </c>
      <c r="O15" s="34">
        <v>1.4793209999999999E-4</v>
      </c>
      <c r="P15" s="34">
        <v>4.5440400000000005E-4</v>
      </c>
      <c r="Q15" s="34">
        <v>0</v>
      </c>
      <c r="R15" s="34" t="s">
        <v>211</v>
      </c>
      <c r="S15" s="34">
        <v>4.8768200000000005E-5</v>
      </c>
      <c r="T15" s="34">
        <v>5.3608200000000006E-5</v>
      </c>
      <c r="U15" s="34" t="s">
        <v>212</v>
      </c>
      <c r="V15" s="34">
        <f t="shared" si="3"/>
        <v>8.0716515000000004E-4</v>
      </c>
      <c r="W15" s="36">
        <v>7.6451120000000012E-5</v>
      </c>
      <c r="X15" s="36">
        <v>2.5779739999999996E-4</v>
      </c>
      <c r="Y15" s="36">
        <v>5.7029000000000006E-5</v>
      </c>
      <c r="Z15" s="36">
        <v>1.241406E-4</v>
      </c>
      <c r="AA15" s="36">
        <v>1.6050000000000001E-7</v>
      </c>
      <c r="AB15" s="36" t="s">
        <v>211</v>
      </c>
      <c r="AC15" s="36">
        <v>2.4943500000000003E-5</v>
      </c>
      <c r="AD15" s="36">
        <v>2.6263500000000004E-5</v>
      </c>
      <c r="AE15" s="36" t="s">
        <v>212</v>
      </c>
      <c r="AF15" s="36">
        <f t="shared" si="4"/>
        <v>5.667856199999999E-4</v>
      </c>
      <c r="AG15" s="32">
        <f t="shared" si="5"/>
        <v>2.4650547338100002</v>
      </c>
      <c r="AH15" s="32">
        <f t="shared" si="0"/>
        <v>5.2797508363000007</v>
      </c>
      <c r="AI15" s="32">
        <f t="shared" si="0"/>
        <v>2.8981923836000005</v>
      </c>
      <c r="AJ15" s="32">
        <f t="shared" si="0"/>
        <v>12.712503311800001</v>
      </c>
      <c r="AK15" s="32">
        <f t="shared" si="6"/>
        <v>8.2035209399999989E-2</v>
      </c>
      <c r="AL15" s="32">
        <f t="shared" si="1"/>
        <v>0</v>
      </c>
      <c r="AM15" s="32">
        <f t="shared" si="1"/>
        <v>0.62469257649999999</v>
      </c>
      <c r="AN15" s="32">
        <f t="shared" si="7"/>
        <v>9.1667280000000025E-3</v>
      </c>
      <c r="AO15" s="32"/>
      <c r="AP15" s="32">
        <f t="shared" si="8"/>
        <v>24.07139577941</v>
      </c>
    </row>
    <row r="16" spans="2:42" ht="18.75" customHeight="1">
      <c r="B16" s="11">
        <v>34699</v>
      </c>
      <c r="C16" s="31">
        <v>2.7623726761</v>
      </c>
      <c r="D16" s="31">
        <v>4.8877812189000007</v>
      </c>
      <c r="E16" s="31">
        <v>2.4344914517000005</v>
      </c>
      <c r="F16" s="31">
        <v>12.515171494099999</v>
      </c>
      <c r="G16" s="31">
        <v>5.2717984500000002E-2</v>
      </c>
      <c r="H16" s="31">
        <v>0</v>
      </c>
      <c r="I16" s="31">
        <v>0.21766626750000001</v>
      </c>
      <c r="J16" s="31">
        <v>0.29251143150000003</v>
      </c>
      <c r="K16" s="31" t="s">
        <v>212</v>
      </c>
      <c r="L16" s="31">
        <f t="shared" si="2"/>
        <v>22.870201092799999</v>
      </c>
      <c r="M16" s="33">
        <v>5.3503070000000018E-5</v>
      </c>
      <c r="N16" s="33">
        <v>5.2761750000000004E-5</v>
      </c>
      <c r="O16" s="33">
        <v>1.214659E-4</v>
      </c>
      <c r="P16" s="33">
        <v>4.4905800000000001E-4</v>
      </c>
      <c r="Q16" s="33">
        <v>0</v>
      </c>
      <c r="R16" s="33" t="s">
        <v>211</v>
      </c>
      <c r="S16" s="33">
        <v>1.5755899999999996E-5</v>
      </c>
      <c r="T16" s="33">
        <v>2.3818899999999997E-5</v>
      </c>
      <c r="U16" s="33" t="s">
        <v>212</v>
      </c>
      <c r="V16" s="33">
        <f t="shared" si="3"/>
        <v>7.1636352000000001E-4</v>
      </c>
      <c r="W16" s="35">
        <v>8.6402219999999992E-5</v>
      </c>
      <c r="X16" s="35">
        <v>2.417427E-4</v>
      </c>
      <c r="Y16" s="35">
        <v>5.4720199999999998E-5</v>
      </c>
      <c r="Z16" s="35">
        <v>1.2235270000000002E-4</v>
      </c>
      <c r="AA16" s="35">
        <v>1.0250000000000001E-7</v>
      </c>
      <c r="AB16" s="35" t="s">
        <v>211</v>
      </c>
      <c r="AC16" s="35">
        <v>8.7884999999999989E-6</v>
      </c>
      <c r="AD16" s="35">
        <v>1.0987499999999999E-5</v>
      </c>
      <c r="AE16" s="35" t="s">
        <v>212</v>
      </c>
      <c r="AF16" s="35">
        <f t="shared" si="4"/>
        <v>5.2509632000000009E-4</v>
      </c>
      <c r="AG16" s="31">
        <f t="shared" si="5"/>
        <v>2.7894581144100004</v>
      </c>
      <c r="AH16" s="31">
        <f t="shared" si="0"/>
        <v>4.9611395872500008</v>
      </c>
      <c r="AI16" s="31">
        <f t="shared" si="0"/>
        <v>2.4538347188000005</v>
      </c>
      <c r="AJ16" s="31">
        <f t="shared" si="0"/>
        <v>12.5628590487</v>
      </c>
      <c r="AK16" s="31">
        <f t="shared" si="6"/>
        <v>5.2748529500000002E-2</v>
      </c>
      <c r="AL16" s="31">
        <f t="shared" si="1"/>
        <v>0</v>
      </c>
      <c r="AM16" s="31">
        <f t="shared" si="1"/>
        <v>0.220679138</v>
      </c>
      <c r="AN16" s="31">
        <f t="shared" si="7"/>
        <v>3.8697474999999995E-3</v>
      </c>
      <c r="AO16" s="31"/>
      <c r="AP16" s="31">
        <f t="shared" si="8"/>
        <v>23.044588884160003</v>
      </c>
    </row>
    <row r="17" spans="2:42" ht="18.75" customHeight="1">
      <c r="B17" s="12">
        <v>35064</v>
      </c>
      <c r="C17" s="32">
        <v>2.4082656403477545</v>
      </c>
      <c r="D17" s="32">
        <v>3.8094478056337056</v>
      </c>
      <c r="E17" s="32">
        <v>1.8862213955893588</v>
      </c>
      <c r="F17" s="32">
        <v>9.128125171839514</v>
      </c>
      <c r="G17" s="32">
        <v>1.635552449162635</v>
      </c>
      <c r="H17" s="32">
        <v>0.15276264581039201</v>
      </c>
      <c r="I17" s="32">
        <v>4.5792291759999999E-3</v>
      </c>
      <c r="J17" s="32">
        <v>1.6149178215772</v>
      </c>
      <c r="K17" s="32" t="s">
        <v>212</v>
      </c>
      <c r="L17" s="32">
        <f t="shared" si="2"/>
        <v>19.024954337559357</v>
      </c>
      <c r="M17" s="34">
        <v>2.6697576415900005E-5</v>
      </c>
      <c r="N17" s="34">
        <v>7.5518453702500012E-5</v>
      </c>
      <c r="O17" s="34">
        <v>1.0100322948209E-4</v>
      </c>
      <c r="P17" s="34">
        <v>1.7364233477663001E-3</v>
      </c>
      <c r="Q17" s="34" t="s">
        <v>211</v>
      </c>
      <c r="R17" s="34">
        <v>1.0749857792999999E-6</v>
      </c>
      <c r="S17" s="34">
        <v>1.3277500000000002E-7</v>
      </c>
      <c r="T17" s="34">
        <v>5.1734125000000005E-5</v>
      </c>
      <c r="U17" s="34" t="s">
        <v>212</v>
      </c>
      <c r="V17" s="34">
        <f t="shared" si="3"/>
        <v>1.9925844931460903E-3</v>
      </c>
      <c r="W17" s="36">
        <v>8.420863863872001E-5</v>
      </c>
      <c r="X17" s="36">
        <v>2.6771005472400001E-4</v>
      </c>
      <c r="Y17" s="36">
        <v>4.6381203402709994E-5</v>
      </c>
      <c r="Z17" s="36">
        <v>1.9006356186520001E-4</v>
      </c>
      <c r="AA17" s="36">
        <v>3.1812213965000004E-6</v>
      </c>
      <c r="AB17" s="36">
        <v>1.7916429655E-6</v>
      </c>
      <c r="AC17" s="36">
        <v>4.7799000000000003E-8</v>
      </c>
      <c r="AD17" s="36">
        <v>2.7847568999999996E-5</v>
      </c>
      <c r="AE17" s="36" t="s">
        <v>212</v>
      </c>
      <c r="AF17" s="36">
        <f t="shared" si="4"/>
        <v>6.2123169099262995E-4</v>
      </c>
      <c r="AG17" s="32">
        <f t="shared" si="5"/>
        <v>2.4340272540724905</v>
      </c>
      <c r="AH17" s="32">
        <f t="shared" si="0"/>
        <v>3.89111336328402</v>
      </c>
      <c r="AI17" s="32">
        <f t="shared" si="0"/>
        <v>1.9025680749404186</v>
      </c>
      <c r="AJ17" s="32">
        <f t="shared" si="0"/>
        <v>9.2281746969695018</v>
      </c>
      <c r="AK17" s="32">
        <f t="shared" si="6"/>
        <v>1.6365004531387919</v>
      </c>
      <c r="AL17" s="32">
        <f t="shared" si="1"/>
        <v>0.1533234300585935</v>
      </c>
      <c r="AM17" s="32">
        <f t="shared" si="1"/>
        <v>4.5967926529999993E-3</v>
      </c>
      <c r="AN17" s="32">
        <f t="shared" si="7"/>
        <v>9.5919286869999999E-3</v>
      </c>
      <c r="AO17" s="32"/>
      <c r="AP17" s="32">
        <f t="shared" si="8"/>
        <v>19.25989599380382</v>
      </c>
    </row>
    <row r="18" spans="2:42" ht="18.75" customHeight="1">
      <c r="B18" s="11">
        <v>35430</v>
      </c>
      <c r="C18" s="31">
        <v>1.7224453851675818</v>
      </c>
      <c r="D18" s="31">
        <v>3.9354068902874202</v>
      </c>
      <c r="E18" s="31">
        <v>1.7739255041356456</v>
      </c>
      <c r="F18" s="31">
        <v>9.0387439646126779</v>
      </c>
      <c r="G18" s="31">
        <v>1.518227929247465</v>
      </c>
      <c r="H18" s="31">
        <v>0.14436063148071762</v>
      </c>
      <c r="I18" s="31">
        <v>6.7925376480000013E-3</v>
      </c>
      <c r="J18" s="31">
        <v>1.7174051769142</v>
      </c>
      <c r="K18" s="31" t="s">
        <v>212</v>
      </c>
      <c r="L18" s="31">
        <f t="shared" si="2"/>
        <v>18.139902842579509</v>
      </c>
      <c r="M18" s="33">
        <v>2.19291244542E-5</v>
      </c>
      <c r="N18" s="33">
        <v>7.4933562694000006E-5</v>
      </c>
      <c r="O18" s="33">
        <v>9.5352403605844998E-5</v>
      </c>
      <c r="P18" s="33">
        <v>1.6997414035069402E-3</v>
      </c>
      <c r="Q18" s="33" t="s">
        <v>211</v>
      </c>
      <c r="R18" s="33">
        <v>1.0315624487999999E-6</v>
      </c>
      <c r="S18" s="33">
        <v>1.9695E-7</v>
      </c>
      <c r="T18" s="33">
        <v>4.9911600000000005E-5</v>
      </c>
      <c r="U18" s="33" t="s">
        <v>212</v>
      </c>
      <c r="V18" s="33">
        <f t="shared" si="3"/>
        <v>1.9430966067097851E-3</v>
      </c>
      <c r="W18" s="35">
        <v>5.8047519798040007E-5</v>
      </c>
      <c r="X18" s="35">
        <v>2.6934722450600002E-4</v>
      </c>
      <c r="Y18" s="35">
        <v>4.1613417474845407E-5</v>
      </c>
      <c r="Z18" s="35">
        <v>1.9035642720848002E-4</v>
      </c>
      <c r="AA18" s="35">
        <v>2.9307699495000003E-6</v>
      </c>
      <c r="AB18" s="35">
        <v>1.719270748E-6</v>
      </c>
      <c r="AC18" s="35">
        <v>7.0902000000000008E-8</v>
      </c>
      <c r="AD18" s="35">
        <v>2.8206096E-5</v>
      </c>
      <c r="AE18" s="35" t="s">
        <v>212</v>
      </c>
      <c r="AF18" s="35">
        <f t="shared" si="4"/>
        <v>5.9229162768486545E-4</v>
      </c>
      <c r="AG18" s="31">
        <f t="shared" si="5"/>
        <v>1.7402917741787527</v>
      </c>
      <c r="AH18" s="31">
        <f t="shared" si="0"/>
        <v>4.017545702257558</v>
      </c>
      <c r="AI18" s="31">
        <f t="shared" si="0"/>
        <v>1.7887101126332956</v>
      </c>
      <c r="AJ18" s="31">
        <f t="shared" si="0"/>
        <v>9.1379637150084783</v>
      </c>
      <c r="AK18" s="31">
        <f t="shared" si="6"/>
        <v>1.5191012986924159</v>
      </c>
      <c r="AL18" s="31">
        <f t="shared" si="1"/>
        <v>0.14489876322484163</v>
      </c>
      <c r="AM18" s="31">
        <f t="shared" si="1"/>
        <v>6.8185901940000012E-3</v>
      </c>
      <c r="AN18" s="31">
        <f t="shared" si="7"/>
        <v>9.6532066080000003E-3</v>
      </c>
      <c r="AO18" s="31"/>
      <c r="AP18" s="31">
        <f t="shared" si="8"/>
        <v>18.364983162797344</v>
      </c>
    </row>
    <row r="19" spans="2:42" ht="18.75" customHeight="1">
      <c r="B19" s="12">
        <v>35795</v>
      </c>
      <c r="C19" s="32">
        <v>1.2152044418010304</v>
      </c>
      <c r="D19" s="32">
        <v>4.2993078476649877</v>
      </c>
      <c r="E19" s="32">
        <v>1.7925385774192999</v>
      </c>
      <c r="F19" s="32">
        <v>9.0428438926969488</v>
      </c>
      <c r="G19" s="32">
        <v>1.7244867092338556</v>
      </c>
      <c r="H19" s="32">
        <v>0.14083198643081521</v>
      </c>
      <c r="I19" s="32">
        <v>5.1077675840000012E-3</v>
      </c>
      <c r="J19" s="32">
        <v>1.6456222165528005</v>
      </c>
      <c r="K19" s="32" t="s">
        <v>212</v>
      </c>
      <c r="L19" s="32">
        <f t="shared" si="2"/>
        <v>18.220321222830936</v>
      </c>
      <c r="M19" s="34">
        <v>1.84753363335E-5</v>
      </c>
      <c r="N19" s="34">
        <v>7.7440900179499996E-5</v>
      </c>
      <c r="O19" s="34">
        <v>9.5776916634540013E-5</v>
      </c>
      <c r="P19" s="34">
        <v>1.6807187878114E-3</v>
      </c>
      <c r="Q19" s="34" t="s">
        <v>211</v>
      </c>
      <c r="R19" s="34">
        <v>1.0292930073E-6</v>
      </c>
      <c r="S19" s="34">
        <v>1.4810000000000001E-7</v>
      </c>
      <c r="T19" s="34">
        <v>4.8343425000000004E-5</v>
      </c>
      <c r="U19" s="34" t="s">
        <v>212</v>
      </c>
      <c r="V19" s="34">
        <f t="shared" si="3"/>
        <v>1.9219327589662398E-3</v>
      </c>
      <c r="W19" s="36">
        <v>3.9405896347240002E-5</v>
      </c>
      <c r="X19" s="36">
        <v>2.8397299465200004E-4</v>
      </c>
      <c r="Y19" s="36">
        <v>4.1739700513672807E-5</v>
      </c>
      <c r="Z19" s="36">
        <v>1.9258918140385999E-4</v>
      </c>
      <c r="AA19" s="36">
        <v>3.3306333510000003E-6</v>
      </c>
      <c r="AB19" s="36">
        <v>1.7154883455000001E-6</v>
      </c>
      <c r="AC19" s="36">
        <v>5.3316000000000006E-8</v>
      </c>
      <c r="AD19" s="36">
        <v>2.7639704999999999E-5</v>
      </c>
      <c r="AE19" s="36" t="s">
        <v>212</v>
      </c>
      <c r="AF19" s="36">
        <f t="shared" si="4"/>
        <v>5.9044691561327281E-4</v>
      </c>
      <c r="AG19" s="32">
        <f t="shared" si="5"/>
        <v>1.2274092823208453</v>
      </c>
      <c r="AH19" s="32">
        <f t="shared" si="0"/>
        <v>4.3858678225757712</v>
      </c>
      <c r="AI19" s="32">
        <f t="shared" si="0"/>
        <v>1.8073714310882378</v>
      </c>
      <c r="AJ19" s="32">
        <f t="shared" si="0"/>
        <v>9.1422534384505845</v>
      </c>
      <c r="AK19" s="32">
        <f t="shared" si="6"/>
        <v>1.7254792379724535</v>
      </c>
      <c r="AL19" s="32">
        <f t="shared" si="1"/>
        <v>0.14136893428295672</v>
      </c>
      <c r="AM19" s="32">
        <f t="shared" si="1"/>
        <v>5.127358252000001E-3</v>
      </c>
      <c r="AN19" s="32">
        <f t="shared" si="7"/>
        <v>9.445217714999999E-3</v>
      </c>
      <c r="AO19" s="32"/>
      <c r="AP19" s="32">
        <f t="shared" si="8"/>
        <v>18.444322722657851</v>
      </c>
    </row>
    <row r="20" spans="2:42" ht="18.75" customHeight="1">
      <c r="B20" s="11">
        <v>36160</v>
      </c>
      <c r="C20" s="31">
        <v>1.2725568826386646</v>
      </c>
      <c r="D20" s="31">
        <v>2.9779991003000004</v>
      </c>
      <c r="E20" s="31">
        <v>1.7219108276063302</v>
      </c>
      <c r="F20" s="31">
        <v>9.1957004714589363</v>
      </c>
      <c r="G20" s="31">
        <v>1.7031076131630341</v>
      </c>
      <c r="H20" s="31">
        <v>0.13019133514133518</v>
      </c>
      <c r="I20" s="31">
        <v>6.7925376480000013E-3</v>
      </c>
      <c r="J20" s="31">
        <v>1.9170250962788</v>
      </c>
      <c r="K20" s="31" t="s">
        <v>212</v>
      </c>
      <c r="L20" s="31">
        <f t="shared" si="2"/>
        <v>17.008258767956303</v>
      </c>
      <c r="M20" s="33">
        <v>1.6415000822300003E-5</v>
      </c>
      <c r="N20" s="33">
        <v>5.6601164500000002E-5</v>
      </c>
      <c r="O20" s="33">
        <v>9.2022022746806006E-5</v>
      </c>
      <c r="P20" s="33">
        <v>1.6910828033513002E-3</v>
      </c>
      <c r="Q20" s="33" t="s">
        <v>211</v>
      </c>
      <c r="R20" s="33">
        <v>9.5152411230000004E-7</v>
      </c>
      <c r="S20" s="33">
        <v>1.9695E-7</v>
      </c>
      <c r="T20" s="33">
        <v>5.3153850000000003E-5</v>
      </c>
      <c r="U20" s="33" t="s">
        <v>212</v>
      </c>
      <c r="V20" s="33">
        <f t="shared" si="3"/>
        <v>1.9104233155327062E-3</v>
      </c>
      <c r="W20" s="35">
        <v>4.243793354545001E-5</v>
      </c>
      <c r="X20" s="35">
        <v>2.0345177800000001E-4</v>
      </c>
      <c r="Y20" s="35">
        <v>3.9726237917194801E-5</v>
      </c>
      <c r="Z20" s="35">
        <v>1.9827428265584002E-4</v>
      </c>
      <c r="AA20" s="35">
        <v>3.291747982E-6</v>
      </c>
      <c r="AB20" s="35">
        <v>1.5858735205000002E-6</v>
      </c>
      <c r="AC20" s="35">
        <v>7.0902000000000008E-8</v>
      </c>
      <c r="AD20" s="35">
        <v>3.5370810000000004E-5</v>
      </c>
      <c r="AE20" s="35" t="s">
        <v>212</v>
      </c>
      <c r="AF20" s="35">
        <f t="shared" si="4"/>
        <v>5.2420956562098482E-4</v>
      </c>
      <c r="AG20" s="31">
        <f t="shared" si="5"/>
        <v>1.2856137618557661</v>
      </c>
      <c r="AH20" s="31">
        <f t="shared" si="0"/>
        <v>3.0400427592565005</v>
      </c>
      <c r="AI20" s="31">
        <f t="shared" si="0"/>
        <v>1.7360497970743245</v>
      </c>
      <c r="AJ20" s="31">
        <f t="shared" si="0"/>
        <v>9.2970632777741589</v>
      </c>
      <c r="AK20" s="31">
        <f t="shared" si="6"/>
        <v>1.7040885540616701</v>
      </c>
      <c r="AL20" s="31">
        <f t="shared" si="1"/>
        <v>0.13068771355325171</v>
      </c>
      <c r="AM20" s="31">
        <f t="shared" si="1"/>
        <v>6.8185901940000012E-3</v>
      </c>
      <c r="AN20" s="31">
        <f t="shared" si="7"/>
        <v>1.1869347630000001E-2</v>
      </c>
      <c r="AO20" s="31"/>
      <c r="AP20" s="31">
        <f t="shared" si="8"/>
        <v>17.212233801399673</v>
      </c>
    </row>
    <row r="21" spans="2:42" ht="18.75" customHeight="1">
      <c r="B21" s="12">
        <v>36525</v>
      </c>
      <c r="C21" s="32">
        <v>1.0769357577392009</v>
      </c>
      <c r="D21" s="32">
        <v>3.3741483583761207</v>
      </c>
      <c r="E21" s="32">
        <v>1.4726326671703187</v>
      </c>
      <c r="F21" s="32">
        <v>9.5321218291926062</v>
      </c>
      <c r="G21" s="32">
        <v>1.5580226306215772</v>
      </c>
      <c r="H21" s="32">
        <v>0.1241806702164048</v>
      </c>
      <c r="I21" s="32">
        <v>8.7480435360000001E-3</v>
      </c>
      <c r="J21" s="32">
        <v>1.9224547473374003</v>
      </c>
      <c r="K21" s="32" t="s">
        <v>212</v>
      </c>
      <c r="L21" s="32">
        <f t="shared" si="2"/>
        <v>17.146789956852224</v>
      </c>
      <c r="M21" s="34">
        <v>1.4587456375850001E-5</v>
      </c>
      <c r="N21" s="34">
        <v>8.6200527722000005E-5</v>
      </c>
      <c r="O21" s="34">
        <v>7.9075083922427002E-5</v>
      </c>
      <c r="P21" s="34">
        <v>1.7358954692909443E-3</v>
      </c>
      <c r="Q21" s="34" t="s">
        <v>211</v>
      </c>
      <c r="R21" s="34">
        <v>9.0759421020000011E-7</v>
      </c>
      <c r="S21" s="34">
        <v>2.5365E-7</v>
      </c>
      <c r="T21" s="34">
        <v>5.2146950000000004E-5</v>
      </c>
      <c r="U21" s="34" t="s">
        <v>212</v>
      </c>
      <c r="V21" s="34">
        <f t="shared" si="3"/>
        <v>1.9690667315214213E-3</v>
      </c>
      <c r="W21" s="36">
        <v>3.5951965302630007E-5</v>
      </c>
      <c r="X21" s="36">
        <v>2.8123080194800002E-4</v>
      </c>
      <c r="Y21" s="36">
        <v>3.1630238865610594E-5</v>
      </c>
      <c r="Z21" s="36">
        <v>2.0791847008832002E-4</v>
      </c>
      <c r="AA21" s="36">
        <v>3.0125229235000004E-6</v>
      </c>
      <c r="AB21" s="36">
        <v>1.5126570170000002E-6</v>
      </c>
      <c r="AC21" s="36">
        <v>9.1313999999999993E-8</v>
      </c>
      <c r="AD21" s="36">
        <v>3.5393118000000001E-5</v>
      </c>
      <c r="AE21" s="36" t="s">
        <v>212</v>
      </c>
      <c r="AF21" s="36">
        <f t="shared" si="4"/>
        <v>5.9674108814506061E-4</v>
      </c>
      <c r="AG21" s="32">
        <f t="shared" si="5"/>
        <v>1.0880141298087809</v>
      </c>
      <c r="AH21" s="32">
        <f t="shared" si="0"/>
        <v>3.4601101505496747</v>
      </c>
      <c r="AI21" s="32">
        <f t="shared" si="0"/>
        <v>1.4840353554503312</v>
      </c>
      <c r="AJ21" s="32">
        <f t="shared" si="0"/>
        <v>9.6374789200111994</v>
      </c>
      <c r="AK21" s="32">
        <f t="shared" si="6"/>
        <v>1.5589203624527801</v>
      </c>
      <c r="AL21" s="32">
        <f t="shared" si="1"/>
        <v>0.12465413186272581</v>
      </c>
      <c r="AM21" s="32">
        <f t="shared" si="1"/>
        <v>8.7815963580000003E-3</v>
      </c>
      <c r="AN21" s="32">
        <f t="shared" si="7"/>
        <v>1.1850822913999999E-2</v>
      </c>
      <c r="AO21" s="32"/>
      <c r="AP21" s="32">
        <f t="shared" si="8"/>
        <v>17.373845469407492</v>
      </c>
    </row>
    <row r="22" spans="2:42" ht="18.75" customHeight="1">
      <c r="B22" s="11">
        <v>36891</v>
      </c>
      <c r="C22" s="31">
        <v>0.73815519608718816</v>
      </c>
      <c r="D22" s="31">
        <v>2.56712486238</v>
      </c>
      <c r="E22" s="31">
        <v>1.2258879238097702</v>
      </c>
      <c r="F22" s="31">
        <v>9.9296698393068912</v>
      </c>
      <c r="G22" s="31">
        <v>1.5926802120141375</v>
      </c>
      <c r="H22" s="31">
        <v>0.12447732202505279</v>
      </c>
      <c r="I22" s="31">
        <v>9.2912396160000008E-3</v>
      </c>
      <c r="J22" s="31">
        <v>1.8777306616494001</v>
      </c>
      <c r="K22" s="31" t="s">
        <v>212</v>
      </c>
      <c r="L22" s="31">
        <f t="shared" si="2"/>
        <v>16.187286595239044</v>
      </c>
      <c r="M22" s="33">
        <v>1.1611498716250001E-5</v>
      </c>
      <c r="N22" s="33">
        <v>4.8118399680000002E-5</v>
      </c>
      <c r="O22" s="33">
        <v>6.6058440143796E-5</v>
      </c>
      <c r="P22" s="33">
        <v>1.7876973625886559E-3</v>
      </c>
      <c r="Q22" s="33" t="s">
        <v>211</v>
      </c>
      <c r="R22" s="33">
        <v>9.0976233719999996E-7</v>
      </c>
      <c r="S22" s="33">
        <v>2.6940000000000007E-7</v>
      </c>
      <c r="T22" s="33">
        <v>4.8611675000000006E-5</v>
      </c>
      <c r="U22" s="33" t="s">
        <v>212</v>
      </c>
      <c r="V22" s="33">
        <f t="shared" si="3"/>
        <v>1.963276538465902E-3</v>
      </c>
      <c r="W22" s="35">
        <v>2.4589722946280001E-5</v>
      </c>
      <c r="X22" s="35">
        <v>1.7379750751999999E-4</v>
      </c>
      <c r="Y22" s="35">
        <v>2.8104187608128001E-5</v>
      </c>
      <c r="Z22" s="35">
        <v>2.1911839359160004E-4</v>
      </c>
      <c r="AA22" s="35">
        <v>3.0785031180000003E-6</v>
      </c>
      <c r="AB22" s="35">
        <v>1.5162705619999999E-6</v>
      </c>
      <c r="AC22" s="35">
        <v>9.6984000000000017E-8</v>
      </c>
      <c r="AD22" s="35">
        <v>3.5716442999999993E-5</v>
      </c>
      <c r="AE22" s="35" t="s">
        <v>212</v>
      </c>
      <c r="AF22" s="35">
        <f t="shared" si="4"/>
        <v>4.8601801234600807E-4</v>
      </c>
      <c r="AG22" s="31">
        <f t="shared" si="5"/>
        <v>0.74577322099308585</v>
      </c>
      <c r="AH22" s="31">
        <f t="shared" si="0"/>
        <v>2.6201194796129599</v>
      </c>
      <c r="AI22" s="31">
        <f t="shared" si="0"/>
        <v>1.2359144327205873</v>
      </c>
      <c r="AJ22" s="31">
        <f t="shared" si="0"/>
        <v>10.039659554661904</v>
      </c>
      <c r="AK22" s="31">
        <f t="shared" si="6"/>
        <v>1.5935976059433015</v>
      </c>
      <c r="AL22" s="31">
        <f t="shared" si="1"/>
        <v>0.1249519147109588</v>
      </c>
      <c r="AM22" s="31">
        <f t="shared" si="1"/>
        <v>9.3268758480000019E-3</v>
      </c>
      <c r="AN22" s="31">
        <f t="shared" si="7"/>
        <v>1.1858791888999997E-2</v>
      </c>
      <c r="AO22" s="31"/>
      <c r="AP22" s="31">
        <f t="shared" si="8"/>
        <v>16.381201876379798</v>
      </c>
    </row>
    <row r="23" spans="2:42" ht="18.75" customHeight="1">
      <c r="B23" s="12">
        <v>37256</v>
      </c>
      <c r="C23" s="32">
        <v>0.48383056285207277</v>
      </c>
      <c r="D23" s="32">
        <v>3.1374399447233898</v>
      </c>
      <c r="E23" s="32">
        <v>1.2937595484010616</v>
      </c>
      <c r="F23" s="32">
        <v>9.7202108663818994</v>
      </c>
      <c r="G23" s="32">
        <v>1.5017476775556049</v>
      </c>
      <c r="H23" s="32">
        <v>0.1042717288447368</v>
      </c>
      <c r="I23" s="32">
        <v>9.864613256000002E-3</v>
      </c>
      <c r="J23" s="32">
        <v>1.8419701575426002</v>
      </c>
      <c r="K23" s="32" t="s">
        <v>212</v>
      </c>
      <c r="L23" s="32">
        <f t="shared" si="2"/>
        <v>16.251124942014766</v>
      </c>
      <c r="M23" s="34">
        <v>6.7809621647500006E-6</v>
      </c>
      <c r="N23" s="34">
        <v>7.6709900374000021E-5</v>
      </c>
      <c r="O23" s="34">
        <v>6.9455115675341001E-5</v>
      </c>
      <c r="P23" s="34">
        <v>1.7291539391014004E-3</v>
      </c>
      <c r="Q23" s="34" t="s">
        <v>211</v>
      </c>
      <c r="R23" s="34">
        <v>7.6208654070000006E-7</v>
      </c>
      <c r="S23" s="34">
        <v>2.86025E-7</v>
      </c>
      <c r="T23" s="34">
        <v>4.8287799999999995E-5</v>
      </c>
      <c r="U23" s="34" t="s">
        <v>212</v>
      </c>
      <c r="V23" s="34">
        <f t="shared" si="3"/>
        <v>1.9314358288561914E-3</v>
      </c>
      <c r="W23" s="36">
        <v>1.7254426619890003E-5</v>
      </c>
      <c r="X23" s="36">
        <v>2.5330161214600001E-4</v>
      </c>
      <c r="Y23" s="36">
        <v>2.9095894748775601E-5</v>
      </c>
      <c r="Z23" s="36">
        <v>2.1684087866826254E-4</v>
      </c>
      <c r="AA23" s="36">
        <v>2.9011374245000004E-6</v>
      </c>
      <c r="AB23" s="36">
        <v>1.2701442345E-6</v>
      </c>
      <c r="AC23" s="36">
        <v>1.02969E-7</v>
      </c>
      <c r="AD23" s="36">
        <v>3.6905208000000002E-5</v>
      </c>
      <c r="AE23" s="36" t="s">
        <v>212</v>
      </c>
      <c r="AF23" s="36">
        <f t="shared" si="4"/>
        <v>5.5767227084192815E-4</v>
      </c>
      <c r="AG23" s="32">
        <f t="shared" si="5"/>
        <v>0.48914190603891872</v>
      </c>
      <c r="AH23" s="32">
        <f t="shared" si="0"/>
        <v>3.2148415726522481</v>
      </c>
      <c r="AI23" s="32">
        <f t="shared" si="0"/>
        <v>1.3041665029280802</v>
      </c>
      <c r="AJ23" s="32">
        <f t="shared" si="0"/>
        <v>9.8280582967025758</v>
      </c>
      <c r="AK23" s="32">
        <f t="shared" si="6"/>
        <v>1.5026122165081059</v>
      </c>
      <c r="AL23" s="32">
        <f t="shared" si="1"/>
        <v>0.1046692839901353</v>
      </c>
      <c r="AM23" s="32">
        <f t="shared" si="1"/>
        <v>9.9024486430000017E-3</v>
      </c>
      <c r="AN23" s="32">
        <f t="shared" si="7"/>
        <v>1.2204946984000001E-2</v>
      </c>
      <c r="AO23" s="32"/>
      <c r="AP23" s="32">
        <f t="shared" si="8"/>
        <v>16.465597174447062</v>
      </c>
    </row>
    <row r="24" spans="2:42" ht="18.75" customHeight="1">
      <c r="B24" s="11">
        <v>37621</v>
      </c>
      <c r="C24" s="31">
        <v>0.89957652550923972</v>
      </c>
      <c r="D24" s="31">
        <v>3.248776201426756</v>
      </c>
      <c r="E24" s="31">
        <v>1.106711230257474</v>
      </c>
      <c r="F24" s="31">
        <v>9.9489886840708976</v>
      </c>
      <c r="G24" s="31">
        <v>1.4525673658006686</v>
      </c>
      <c r="H24" s="31">
        <v>6.6417476437324791E-2</v>
      </c>
      <c r="I24" s="31">
        <v>9.3688390560000001E-3</v>
      </c>
      <c r="J24" s="31">
        <v>2.1978170466460001</v>
      </c>
      <c r="K24" s="31" t="s">
        <v>212</v>
      </c>
      <c r="L24" s="31">
        <f t="shared" si="2"/>
        <v>16.732406322558361</v>
      </c>
      <c r="M24" s="33">
        <v>1.496524918225E-5</v>
      </c>
      <c r="N24" s="33">
        <v>6.1470707017500012E-5</v>
      </c>
      <c r="O24" s="33">
        <v>5.9486979027966498E-5</v>
      </c>
      <c r="P24" s="33">
        <v>1.749262044546867E-3</v>
      </c>
      <c r="Q24" s="33" t="s">
        <v>211</v>
      </c>
      <c r="R24" s="33">
        <v>6.3483491520000001E-7</v>
      </c>
      <c r="S24" s="33">
        <v>2.7164999999999997E-7</v>
      </c>
      <c r="T24" s="33">
        <v>5.6992950000000005E-5</v>
      </c>
      <c r="U24" s="33" t="s">
        <v>212</v>
      </c>
      <c r="V24" s="33">
        <f t="shared" si="3"/>
        <v>1.9430844146897835E-3</v>
      </c>
      <c r="W24" s="35">
        <v>2.9657128907349998E-5</v>
      </c>
      <c r="X24" s="35">
        <v>2.2095525326600002E-4</v>
      </c>
      <c r="Y24" s="35">
        <v>2.4895225251046105E-5</v>
      </c>
      <c r="Z24" s="35">
        <v>2.2446580553602501E-4</v>
      </c>
      <c r="AA24" s="35">
        <v>2.8084227620000003E-6</v>
      </c>
      <c r="AB24" s="35">
        <v>8.2285819200000006E-7</v>
      </c>
      <c r="AC24" s="35">
        <v>9.7794000000000009E-8</v>
      </c>
      <c r="AD24" s="35">
        <v>4.0657637999999999E-5</v>
      </c>
      <c r="AE24" s="35" t="s">
        <v>212</v>
      </c>
      <c r="AF24" s="35">
        <f t="shared" si="4"/>
        <v>5.4436012591442117E-4</v>
      </c>
      <c r="AG24" s="31">
        <f t="shared" si="5"/>
        <v>0.90878848115318622</v>
      </c>
      <c r="AH24" s="31">
        <f t="shared" si="0"/>
        <v>3.3161576345754615</v>
      </c>
      <c r="AI24" s="31">
        <f t="shared" si="0"/>
        <v>1.115617181857985</v>
      </c>
      <c r="AJ24" s="31">
        <f t="shared" si="0"/>
        <v>10.059611045234304</v>
      </c>
      <c r="AK24" s="31">
        <f t="shared" si="6"/>
        <v>1.4534042757837446</v>
      </c>
      <c r="AL24" s="31">
        <f t="shared" si="1"/>
        <v>6.6678559051420797E-2</v>
      </c>
      <c r="AM24" s="31">
        <f t="shared" si="1"/>
        <v>9.4047729180000011E-3</v>
      </c>
      <c r="AN24" s="31">
        <f t="shared" si="7"/>
        <v>1.3540799874E-2</v>
      </c>
      <c r="AO24" s="31"/>
      <c r="AP24" s="31">
        <f t="shared" si="8"/>
        <v>16.943202750448101</v>
      </c>
    </row>
    <row r="25" spans="2:42" ht="18.75" customHeight="1">
      <c r="B25" s="12">
        <v>37986</v>
      </c>
      <c r="C25" s="32">
        <v>0.69289735729333113</v>
      </c>
      <c r="D25" s="32">
        <v>3.5677888896209558</v>
      </c>
      <c r="E25" s="32">
        <v>1.0560353245285337</v>
      </c>
      <c r="F25" s="32">
        <v>9.9846922211426836</v>
      </c>
      <c r="G25" s="32">
        <v>1.4430060555903086</v>
      </c>
      <c r="H25" s="32">
        <v>0.12801228113781202</v>
      </c>
      <c r="I25" s="32">
        <v>2.5691036302000002E-2</v>
      </c>
      <c r="J25" s="32">
        <v>3.7750356770103002</v>
      </c>
      <c r="K25" s="32" t="s">
        <v>212</v>
      </c>
      <c r="L25" s="32">
        <f t="shared" si="2"/>
        <v>16.898123165615626</v>
      </c>
      <c r="M25" s="34">
        <v>1.1451491046280002E-5</v>
      </c>
      <c r="N25" s="34">
        <v>6.7493212162500011E-5</v>
      </c>
      <c r="O25" s="34">
        <v>5.6537356706256002E-5</v>
      </c>
      <c r="P25" s="34">
        <v>1.8492601637871001E-3</v>
      </c>
      <c r="Q25" s="34" t="s">
        <v>211</v>
      </c>
      <c r="R25" s="34">
        <v>1.9522787255000003E-6</v>
      </c>
      <c r="S25" s="34">
        <v>6.8830900000000008E-7</v>
      </c>
      <c r="T25" s="34">
        <v>3.0732471746000003E-4</v>
      </c>
      <c r="U25" s="34" t="s">
        <v>212</v>
      </c>
      <c r="V25" s="34">
        <f t="shared" si="3"/>
        <v>2.2947075288876364E-3</v>
      </c>
      <c r="W25" s="36">
        <v>2.2523692987950001E-5</v>
      </c>
      <c r="X25" s="36">
        <v>2.4260303013600001E-4</v>
      </c>
      <c r="Y25" s="36">
        <v>2.379852732841836E-5</v>
      </c>
      <c r="Z25" s="36">
        <v>2.2815411245752501E-4</v>
      </c>
      <c r="AA25" s="36">
        <v>2.7888302994999999E-6</v>
      </c>
      <c r="AB25" s="36">
        <v>1.6596645425E-6</v>
      </c>
      <c r="AC25" s="36">
        <v>7.5495300000000005E-7</v>
      </c>
      <c r="AD25" s="36">
        <v>7.8157993000000007E-5</v>
      </c>
      <c r="AE25" s="36" t="s">
        <v>212</v>
      </c>
      <c r="AF25" s="36">
        <f t="shared" si="4"/>
        <v>6.0044080375189343E-4</v>
      </c>
      <c r="AG25" s="32">
        <f t="shared" si="5"/>
        <v>0.69989570507989718</v>
      </c>
      <c r="AH25" s="32">
        <f t="shared" si="0"/>
        <v>3.6417719229055461</v>
      </c>
      <c r="AI25" s="32">
        <f t="shared" si="0"/>
        <v>1.0645407195900587</v>
      </c>
      <c r="AJ25" s="32">
        <f t="shared" si="0"/>
        <v>10.098913650749704</v>
      </c>
      <c r="AK25" s="32">
        <f t="shared" si="6"/>
        <v>1.4438371270195596</v>
      </c>
      <c r="AL25" s="32">
        <f t="shared" si="1"/>
        <v>0.12855566813961453</v>
      </c>
      <c r="AM25" s="32">
        <f t="shared" si="1"/>
        <v>2.5933220021E-2</v>
      </c>
      <c r="AN25" s="32">
        <f t="shared" si="7"/>
        <v>3.0974199850500005E-2</v>
      </c>
      <c r="AO25" s="32"/>
      <c r="AP25" s="32">
        <f t="shared" si="8"/>
        <v>17.134422213355879</v>
      </c>
    </row>
    <row r="26" spans="2:42" ht="18.75" customHeight="1">
      <c r="B26" s="11">
        <v>38352</v>
      </c>
      <c r="C26" s="31">
        <v>0.75580000635591349</v>
      </c>
      <c r="D26" s="31">
        <v>2.2274453389188915</v>
      </c>
      <c r="E26" s="31">
        <v>1.1206606446088057</v>
      </c>
      <c r="F26" s="31">
        <v>10.116024200253005</v>
      </c>
      <c r="G26" s="31">
        <v>1.4157037090899482</v>
      </c>
      <c r="H26" s="31">
        <v>0.13179181300629841</v>
      </c>
      <c r="I26" s="31">
        <v>2.2171355100000002E-2</v>
      </c>
      <c r="J26" s="31">
        <v>4.9202287086310008</v>
      </c>
      <c r="K26" s="31" t="s">
        <v>212</v>
      </c>
      <c r="L26" s="31">
        <f t="shared" si="2"/>
        <v>15.789597067332862</v>
      </c>
      <c r="M26" s="33">
        <v>1.346634806812E-5</v>
      </c>
      <c r="N26" s="33">
        <v>4.4316039706150003E-5</v>
      </c>
      <c r="O26" s="33">
        <v>6.3773287314980998E-5</v>
      </c>
      <c r="P26" s="33">
        <v>2.1496049001947502E-3</v>
      </c>
      <c r="Q26" s="33" t="s">
        <v>211</v>
      </c>
      <c r="R26" s="33">
        <v>2.0130175591000002E-6</v>
      </c>
      <c r="S26" s="33">
        <v>5.9750400000000011E-7</v>
      </c>
      <c r="T26" s="33">
        <v>4.4953760816000002E-4</v>
      </c>
      <c r="U26" s="33" t="s">
        <v>212</v>
      </c>
      <c r="V26" s="33">
        <f t="shared" si="3"/>
        <v>2.7233087050031013E-3</v>
      </c>
      <c r="W26" s="35">
        <v>2.401630900758E-5</v>
      </c>
      <c r="X26" s="35">
        <v>1.5645203473800001E-4</v>
      </c>
      <c r="Y26" s="35">
        <v>2.4991799389200608E-5</v>
      </c>
      <c r="Z26" s="35">
        <v>2.2896301495145001E-4</v>
      </c>
      <c r="AA26" s="35">
        <v>2.7366217860000002E-6</v>
      </c>
      <c r="AB26" s="35">
        <v>1.7053625985000002E-6</v>
      </c>
      <c r="AC26" s="35">
        <v>6.2147999999999998E-7</v>
      </c>
      <c r="AD26" s="35">
        <v>1.1193679700000001E-4</v>
      </c>
      <c r="AE26" s="35" t="s">
        <v>212</v>
      </c>
      <c r="AF26" s="35">
        <f t="shared" si="4"/>
        <v>5.5142341947073061E-4</v>
      </c>
      <c r="AG26" s="31">
        <f t="shared" si="5"/>
        <v>0.76329352514187532</v>
      </c>
      <c r="AH26" s="31">
        <f t="shared" si="0"/>
        <v>2.2751759462634693</v>
      </c>
      <c r="AI26" s="31">
        <f t="shared" si="0"/>
        <v>1.1297025330096622</v>
      </c>
      <c r="AJ26" s="31">
        <f t="shared" si="0"/>
        <v>10.237995301213404</v>
      </c>
      <c r="AK26" s="31">
        <f t="shared" si="6"/>
        <v>1.4165192223821763</v>
      </c>
      <c r="AL26" s="31">
        <f t="shared" si="1"/>
        <v>0.13235033649962893</v>
      </c>
      <c r="AM26" s="31">
        <f t="shared" si="1"/>
        <v>2.2371493740000001E-2</v>
      </c>
      <c r="AN26" s="31">
        <f t="shared" si="7"/>
        <v>4.459560571E-2</v>
      </c>
      <c r="AO26" s="31"/>
      <c r="AP26" s="31">
        <f t="shared" si="8"/>
        <v>16.022003963960216</v>
      </c>
    </row>
    <row r="27" spans="2:42" ht="18.75" customHeight="1">
      <c r="B27" s="12">
        <v>38717</v>
      </c>
      <c r="C27" s="32">
        <v>0.82242653920614917</v>
      </c>
      <c r="D27" s="32">
        <v>1.9932807009580769</v>
      </c>
      <c r="E27" s="32">
        <v>1.0079993156680445</v>
      </c>
      <c r="F27" s="32">
        <v>10.20283301532457</v>
      </c>
      <c r="G27" s="32">
        <v>1.4433178606246058</v>
      </c>
      <c r="H27" s="32">
        <v>0.10057539180606839</v>
      </c>
      <c r="I27" s="32">
        <v>3.0028639650000001E-2</v>
      </c>
      <c r="J27" s="32">
        <v>5.7523346025110014</v>
      </c>
      <c r="K27" s="32" t="s">
        <v>212</v>
      </c>
      <c r="L27" s="32">
        <f t="shared" si="2"/>
        <v>15.600461463237513</v>
      </c>
      <c r="M27" s="34">
        <v>1.4434532879679999E-5</v>
      </c>
      <c r="N27" s="34">
        <v>3.0574617992800003E-5</v>
      </c>
      <c r="O27" s="34">
        <v>5.4539033925772999E-5</v>
      </c>
      <c r="P27" s="34">
        <v>2.4241256688867499E-3</v>
      </c>
      <c r="Q27" s="34" t="s">
        <v>211</v>
      </c>
      <c r="R27" s="34">
        <v>1.1673216862000001E-6</v>
      </c>
      <c r="S27" s="34">
        <v>7.9919400000000006E-7</v>
      </c>
      <c r="T27" s="34">
        <v>5.1721524057000002E-4</v>
      </c>
      <c r="U27" s="34" t="s">
        <v>212</v>
      </c>
      <c r="V27" s="34">
        <f t="shared" si="3"/>
        <v>3.0428556099412031E-3</v>
      </c>
      <c r="W27" s="36">
        <v>2.6216507150940002E-5</v>
      </c>
      <c r="X27" s="36">
        <v>1.1913891924800001E-4</v>
      </c>
      <c r="Y27" s="36">
        <v>2.2576137476575004E-5</v>
      </c>
      <c r="Z27" s="36">
        <v>2.4042066867440001E-4</v>
      </c>
      <c r="AA27" s="36">
        <v>2.8533180965000004E-6</v>
      </c>
      <c r="AB27" s="36">
        <v>1.2758694770000001E-6</v>
      </c>
      <c r="AC27" s="36">
        <v>9.2823000000000005E-7</v>
      </c>
      <c r="AD27" s="36">
        <v>1.2840856700000001E-4</v>
      </c>
      <c r="AE27" s="36" t="s">
        <v>212</v>
      </c>
      <c r="AF27" s="36">
        <f t="shared" si="4"/>
        <v>5.4181821712341507E-4</v>
      </c>
      <c r="AG27" s="32">
        <f t="shared" si="5"/>
        <v>0.83059992165912133</v>
      </c>
      <c r="AH27" s="32">
        <f t="shared" si="0"/>
        <v>2.0295484643438009</v>
      </c>
      <c r="AI27" s="32">
        <f t="shared" si="0"/>
        <v>1.0160904804842081</v>
      </c>
      <c r="AJ27" s="32">
        <f t="shared" si="0"/>
        <v>10.33508151631171</v>
      </c>
      <c r="AK27" s="32">
        <f t="shared" si="6"/>
        <v>1.4441681494173628</v>
      </c>
      <c r="AL27" s="32">
        <f t="shared" si="1"/>
        <v>0.1009847839523694</v>
      </c>
      <c r="AM27" s="32">
        <f t="shared" si="1"/>
        <v>3.032523204E-2</v>
      </c>
      <c r="AN27" s="32">
        <f t="shared" si="7"/>
        <v>5.1196133980250004E-2</v>
      </c>
      <c r="AO27" s="32"/>
      <c r="AP27" s="32">
        <f t="shared" si="8"/>
        <v>15.837994682188823</v>
      </c>
    </row>
    <row r="28" spans="2:42" ht="18.75" customHeight="1">
      <c r="B28" s="11">
        <v>39082</v>
      </c>
      <c r="C28" s="31">
        <v>1.0194462859836353</v>
      </c>
      <c r="D28" s="31">
        <v>1.8272184853060602</v>
      </c>
      <c r="E28" s="31">
        <v>1.1745988799083735</v>
      </c>
      <c r="F28" s="31">
        <v>10.071569919195637</v>
      </c>
      <c r="G28" s="31">
        <v>1.2348870568000916</v>
      </c>
      <c r="H28" s="31">
        <v>9.0641403750160013E-2</v>
      </c>
      <c r="I28" s="31">
        <v>4.6536476399999999E-2</v>
      </c>
      <c r="J28" s="31">
        <v>4.8187318707800006</v>
      </c>
      <c r="K28" s="31" t="s">
        <v>212</v>
      </c>
      <c r="L28" s="31">
        <f t="shared" si="2"/>
        <v>15.464898507343959</v>
      </c>
      <c r="M28" s="33">
        <v>1.7391768315920004E-5</v>
      </c>
      <c r="N28" s="33">
        <v>2.5480011317150003E-5</v>
      </c>
      <c r="O28" s="33">
        <v>6.2971745243606996E-5</v>
      </c>
      <c r="P28" s="33">
        <v>2.8823232470562505E-3</v>
      </c>
      <c r="Q28" s="33" t="s">
        <v>211</v>
      </c>
      <c r="R28" s="33">
        <v>8.4926292000000003E-7</v>
      </c>
      <c r="S28" s="33">
        <v>1.2148199999999999E-6</v>
      </c>
      <c r="T28" s="33">
        <v>4.3131208679000004E-4</v>
      </c>
      <c r="U28" s="33" t="s">
        <v>212</v>
      </c>
      <c r="V28" s="33">
        <f t="shared" si="3"/>
        <v>3.4215429416429273E-3</v>
      </c>
      <c r="W28" s="35">
        <v>3.2415985239549999E-5</v>
      </c>
      <c r="X28" s="35">
        <v>1.0332829115199999E-4</v>
      </c>
      <c r="Y28" s="35">
        <v>2.6291994917867004E-5</v>
      </c>
      <c r="Z28" s="35">
        <v>2.3533603720579999E-4</v>
      </c>
      <c r="AA28" s="35">
        <v>2.4064338859999998E-6</v>
      </c>
      <c r="AB28" s="35">
        <v>1.1214382000000001E-6</v>
      </c>
      <c r="AC28" s="35">
        <v>1.6424999999999999E-6</v>
      </c>
      <c r="AD28" s="35">
        <v>1.0910877000000001E-4</v>
      </c>
      <c r="AE28" s="35" t="s">
        <v>212</v>
      </c>
      <c r="AF28" s="35">
        <f t="shared" si="4"/>
        <v>5.1165145060121694E-4</v>
      </c>
      <c r="AG28" s="31">
        <f t="shared" si="5"/>
        <v>1.0295410437929191</v>
      </c>
      <c r="AH28" s="31">
        <f t="shared" si="0"/>
        <v>1.858647316352285</v>
      </c>
      <c r="AI28" s="31">
        <f t="shared" si="0"/>
        <v>1.184008188024988</v>
      </c>
      <c r="AJ28" s="31">
        <f t="shared" si="0"/>
        <v>10.213758139459372</v>
      </c>
      <c r="AK28" s="31">
        <f t="shared" si="6"/>
        <v>1.2356041740981196</v>
      </c>
      <c r="AL28" s="31">
        <f t="shared" si="1"/>
        <v>9.0996823906760019E-2</v>
      </c>
      <c r="AM28" s="31">
        <f t="shared" si="1"/>
        <v>4.7056311900000002E-2</v>
      </c>
      <c r="AN28" s="31">
        <f t="shared" si="7"/>
        <v>4.3297215629750002E-2</v>
      </c>
      <c r="AO28" s="31"/>
      <c r="AP28" s="31">
        <f t="shared" si="8"/>
        <v>15.702909213164194</v>
      </c>
    </row>
    <row r="29" spans="2:42" ht="18.75" customHeight="1">
      <c r="B29" s="12">
        <v>39447</v>
      </c>
      <c r="C29" s="32">
        <v>1.0140685124008377</v>
      </c>
      <c r="D29" s="32">
        <v>2.0351586301221962</v>
      </c>
      <c r="E29" s="32">
        <v>0.97043628911292334</v>
      </c>
      <c r="F29" s="32">
        <v>9.9641141271258835</v>
      </c>
      <c r="G29" s="32">
        <v>0</v>
      </c>
      <c r="H29" s="32">
        <v>6.5546433063174009E-2</v>
      </c>
      <c r="I29" s="32">
        <v>0.15606173993</v>
      </c>
      <c r="J29" s="32">
        <v>7.1744820235000004</v>
      </c>
      <c r="K29" s="32" t="s">
        <v>212</v>
      </c>
      <c r="L29" s="32">
        <f t="shared" si="2"/>
        <v>14.205385731755014</v>
      </c>
      <c r="M29" s="34">
        <v>1.7499671698250003E-5</v>
      </c>
      <c r="N29" s="34">
        <v>2.86742546452E-5</v>
      </c>
      <c r="O29" s="34">
        <v>5.2275321147706007E-5</v>
      </c>
      <c r="P29" s="34">
        <v>2.3768667157102502E-3</v>
      </c>
      <c r="Q29" s="34" t="s">
        <v>211</v>
      </c>
      <c r="R29" s="34">
        <v>5.108437198000001E-7</v>
      </c>
      <c r="S29" s="34">
        <v>3.9945980000000002E-6</v>
      </c>
      <c r="T29" s="34">
        <v>6.1589402124000007E-4</v>
      </c>
      <c r="U29" s="34" t="s">
        <v>212</v>
      </c>
      <c r="V29" s="34">
        <f t="shared" si="3"/>
        <v>3.0957154261612068E-3</v>
      </c>
      <c r="W29" s="36">
        <v>3.1840004974940002E-5</v>
      </c>
      <c r="X29" s="36">
        <v>1.1584270421E-4</v>
      </c>
      <c r="Y29" s="36">
        <v>2.1667343698921006E-5</v>
      </c>
      <c r="Z29" s="36">
        <v>2.3512170775365001E-4</v>
      </c>
      <c r="AA29" s="36">
        <v>0</v>
      </c>
      <c r="AB29" s="36">
        <v>8.0893953300000015E-7</v>
      </c>
      <c r="AC29" s="36">
        <v>6.1905300000000007E-6</v>
      </c>
      <c r="AD29" s="36">
        <v>1.5157278000000002E-4</v>
      </c>
      <c r="AE29" s="36" t="s">
        <v>212</v>
      </c>
      <c r="AF29" s="36">
        <f t="shared" si="4"/>
        <v>5.6304401017051098E-4</v>
      </c>
      <c r="AG29" s="32">
        <f t="shared" si="5"/>
        <v>1.0239943256758262</v>
      </c>
      <c r="AH29" s="32">
        <f t="shared" si="0"/>
        <v>2.0703966123429063</v>
      </c>
      <c r="AI29" s="32">
        <f t="shared" si="0"/>
        <v>0.97820004056389442</v>
      </c>
      <c r="AJ29" s="32">
        <f t="shared" si="0"/>
        <v>10.093602063929227</v>
      </c>
      <c r="AK29" s="32">
        <f t="shared" si="6"/>
        <v>0</v>
      </c>
      <c r="AL29" s="32">
        <f t="shared" si="1"/>
        <v>6.5800268137003001E-2</v>
      </c>
      <c r="AM29" s="32">
        <f t="shared" si="1"/>
        <v>0.15800638282000001</v>
      </c>
      <c r="AN29" s="32">
        <f t="shared" si="7"/>
        <v>6.0566038971000005E-2</v>
      </c>
      <c r="AO29" s="32"/>
      <c r="AP29" s="32">
        <f t="shared" si="8"/>
        <v>14.450565732439857</v>
      </c>
    </row>
    <row r="30" spans="2:42" ht="18.75" customHeight="1">
      <c r="B30" s="11">
        <v>39813</v>
      </c>
      <c r="C30" s="31">
        <v>1.0851500832294794</v>
      </c>
      <c r="D30" s="31">
        <v>2.1484548823817082</v>
      </c>
      <c r="E30" s="31">
        <v>1.1526581277957819</v>
      </c>
      <c r="F30" s="31">
        <v>10.114973014977574</v>
      </c>
      <c r="G30" s="31">
        <v>1.6289919420176162</v>
      </c>
      <c r="H30" s="31">
        <v>8.3723459041359999E-2</v>
      </c>
      <c r="I30" s="31">
        <v>2.44744324375</v>
      </c>
      <c r="J30" s="31">
        <v>8.2253313467199991</v>
      </c>
      <c r="K30" s="31" t="s">
        <v>212</v>
      </c>
      <c r="L30" s="31">
        <f t="shared" si="2"/>
        <v>18.66139475319352</v>
      </c>
      <c r="M30" s="33">
        <v>2.0428987125719999E-5</v>
      </c>
      <c r="N30" s="33">
        <v>3.7906781198550007E-5</v>
      </c>
      <c r="O30" s="33">
        <v>6.0783533901422005E-5</v>
      </c>
      <c r="P30" s="33">
        <v>2.4174911580150003E-3</v>
      </c>
      <c r="Q30" s="33" t="s">
        <v>211</v>
      </c>
      <c r="R30" s="33">
        <v>6.6627971410000005E-7</v>
      </c>
      <c r="S30" s="33">
        <v>6.1979890000000005E-5</v>
      </c>
      <c r="T30" s="33">
        <v>7.3653226566999992E-4</v>
      </c>
      <c r="U30" s="33" t="s">
        <v>212</v>
      </c>
      <c r="V30" s="33">
        <f t="shared" si="3"/>
        <v>3.3357888956247923E-3</v>
      </c>
      <c r="W30" s="35">
        <v>3.3199747903029999E-5</v>
      </c>
      <c r="X30" s="35">
        <v>1.3954513697600002E-4</v>
      </c>
      <c r="Y30" s="35">
        <v>2.2903926053953997E-5</v>
      </c>
      <c r="Z30" s="35">
        <v>2.3861442847299998E-4</v>
      </c>
      <c r="AA30" s="35">
        <v>3.1630813225000002E-6</v>
      </c>
      <c r="AB30" s="35">
        <v>1.0287995235E-6</v>
      </c>
      <c r="AC30" s="35">
        <v>1.0280655000000002E-4</v>
      </c>
      <c r="AD30" s="35">
        <v>1.8632711000000001E-4</v>
      </c>
      <c r="AE30" s="35" t="s">
        <v>212</v>
      </c>
      <c r="AF30" s="35">
        <f t="shared" si="4"/>
        <v>7.2758878025198405E-4</v>
      </c>
      <c r="AG30" s="31">
        <f t="shared" si="5"/>
        <v>1.0955543327827253</v>
      </c>
      <c r="AH30" s="31">
        <f t="shared" si="0"/>
        <v>2.1909870027305201</v>
      </c>
      <c r="AI30" s="31">
        <f t="shared" si="0"/>
        <v>1.1610030861073959</v>
      </c>
      <c r="AJ30" s="31">
        <f t="shared" si="0"/>
        <v>10.246517393612901</v>
      </c>
      <c r="AK30" s="31">
        <f t="shared" si="6"/>
        <v>1.6299345402517211</v>
      </c>
      <c r="AL30" s="31">
        <f t="shared" si="1"/>
        <v>8.4046698292215491E-2</v>
      </c>
      <c r="AM30" s="31">
        <f t="shared" si="1"/>
        <v>2.4796290929000002</v>
      </c>
      <c r="AN30" s="31">
        <f t="shared" si="7"/>
        <v>7.3938785421750003E-2</v>
      </c>
      <c r="AO30" s="31"/>
      <c r="AP30" s="31">
        <f t="shared" si="8"/>
        <v>18.96161093209923</v>
      </c>
    </row>
    <row r="31" spans="2:42" ht="18.75" customHeight="1">
      <c r="B31" s="12">
        <v>40178</v>
      </c>
      <c r="C31" s="32">
        <v>1.0402422037168548</v>
      </c>
      <c r="D31" s="32">
        <v>1.9109033490831631</v>
      </c>
      <c r="E31" s="32">
        <v>0.8555217461129746</v>
      </c>
      <c r="F31" s="32">
        <v>10.319902454704508</v>
      </c>
      <c r="G31" s="32">
        <v>1.6947398444490005</v>
      </c>
      <c r="H31" s="32">
        <v>8.9139985599999999E-2</v>
      </c>
      <c r="I31" s="32">
        <v>2.4450145449080001</v>
      </c>
      <c r="J31" s="32">
        <v>8.4501139992038006</v>
      </c>
      <c r="K31" s="32" t="s">
        <v>212</v>
      </c>
      <c r="L31" s="32">
        <f t="shared" si="2"/>
        <v>18.355464128574496</v>
      </c>
      <c r="M31" s="34">
        <v>2.0992364887655001E-5</v>
      </c>
      <c r="N31" s="34">
        <v>2.9868714044550002E-5</v>
      </c>
      <c r="O31" s="34">
        <v>4.6259926088170003E-5</v>
      </c>
      <c r="P31" s="34">
        <v>2.4638302656045E-3</v>
      </c>
      <c r="Q31" s="34" t="s">
        <v>211</v>
      </c>
      <c r="R31" s="34">
        <v>6.8276800000000002E-7</v>
      </c>
      <c r="S31" s="34">
        <v>6.1890886999999998E-5</v>
      </c>
      <c r="T31" s="34">
        <v>7.4111941837000004E-4</v>
      </c>
      <c r="U31" s="34" t="s">
        <v>212</v>
      </c>
      <c r="V31" s="34">
        <f t="shared" si="3"/>
        <v>3.3646443439948751E-3</v>
      </c>
      <c r="W31" s="36">
        <v>3.1227929308539997E-5</v>
      </c>
      <c r="X31" s="36">
        <v>1.1537372596800001E-4</v>
      </c>
      <c r="Y31" s="36">
        <v>1.6565002765958003E-5</v>
      </c>
      <c r="Z31" s="36">
        <v>2.4298864718919999E-4</v>
      </c>
      <c r="AA31" s="36">
        <v>3.1864050000000005E-6</v>
      </c>
      <c r="AB31" s="36">
        <v>1.0856800000000001E-6</v>
      </c>
      <c r="AC31" s="36">
        <v>1.02941007E-4</v>
      </c>
      <c r="AD31" s="36">
        <v>2.0297700700000004E-4</v>
      </c>
      <c r="AE31" s="36" t="s">
        <v>212</v>
      </c>
      <c r="AF31" s="36">
        <f t="shared" si="4"/>
        <v>7.1634540423169799E-4</v>
      </c>
      <c r="AG31" s="32">
        <f t="shared" si="5"/>
        <v>1.0500729357729912</v>
      </c>
      <c r="AH31" s="32">
        <f t="shared" si="0"/>
        <v>1.9460314372727407</v>
      </c>
      <c r="AI31" s="32">
        <f t="shared" si="0"/>
        <v>0.86161461508943427</v>
      </c>
      <c r="AJ31" s="32">
        <f t="shared" si="0"/>
        <v>10.453908828207002</v>
      </c>
      <c r="AK31" s="32">
        <f t="shared" si="6"/>
        <v>1.6956893931390005</v>
      </c>
      <c r="AL31" s="32">
        <f t="shared" si="1"/>
        <v>8.9480587439999995E-2</v>
      </c>
      <c r="AM31" s="32">
        <f t="shared" si="1"/>
        <v>2.4772382371689998</v>
      </c>
      <c r="AN31" s="32">
        <f t="shared" si="7"/>
        <v>7.9015133545250013E-2</v>
      </c>
      <c r="AO31" s="32"/>
      <c r="AP31" s="32">
        <f t="shared" si="8"/>
        <v>18.653051167635422</v>
      </c>
    </row>
    <row r="32" spans="2:42" ht="18.75" customHeight="1">
      <c r="B32" s="11">
        <v>40543</v>
      </c>
      <c r="C32" s="31">
        <v>1.5194214406380862</v>
      </c>
      <c r="D32" s="31">
        <v>2.0517186931430729</v>
      </c>
      <c r="E32" s="31">
        <v>0.73891970441532295</v>
      </c>
      <c r="F32" s="31">
        <v>10.988161364959945</v>
      </c>
      <c r="G32" s="31">
        <v>1.8917069091420002</v>
      </c>
      <c r="H32" s="31">
        <v>4.6611569444000009E-2</v>
      </c>
      <c r="I32" s="31">
        <v>2.428429646928</v>
      </c>
      <c r="J32" s="31">
        <v>9.9810428748980016</v>
      </c>
      <c r="K32" s="31" t="s">
        <v>212</v>
      </c>
      <c r="L32" s="31">
        <f t="shared" si="2"/>
        <v>19.664969328670427</v>
      </c>
      <c r="M32" s="33">
        <v>3.2748143966150001E-5</v>
      </c>
      <c r="N32" s="33">
        <v>3.8350428615200004E-5</v>
      </c>
      <c r="O32" s="33">
        <v>3.828691345459499E-5</v>
      </c>
      <c r="P32" s="33">
        <v>2.6086979200860001E-3</v>
      </c>
      <c r="Q32" s="33" t="s">
        <v>211</v>
      </c>
      <c r="R32" s="33">
        <v>3.4866400000000006E-7</v>
      </c>
      <c r="S32" s="33">
        <v>6.1474010999999998E-5</v>
      </c>
      <c r="T32" s="33">
        <v>8.2516207659000013E-4</v>
      </c>
      <c r="U32" s="33" t="s">
        <v>212</v>
      </c>
      <c r="V32" s="33">
        <f t="shared" si="3"/>
        <v>3.6050681577119454E-3</v>
      </c>
      <c r="W32" s="35">
        <v>4.7313184705400001E-5</v>
      </c>
      <c r="X32" s="35">
        <v>1.38355143166E-4</v>
      </c>
      <c r="Y32" s="35">
        <v>1.5620544524478004E-5</v>
      </c>
      <c r="Z32" s="35">
        <v>2.5914215267835002E-4</v>
      </c>
      <c r="AA32" s="35">
        <v>3.6415100000000005E-6</v>
      </c>
      <c r="AB32" s="35">
        <v>5.7784000000000004E-7</v>
      </c>
      <c r="AC32" s="35">
        <v>1.02217467E-4</v>
      </c>
      <c r="AD32" s="35">
        <v>2.4852767300000004E-4</v>
      </c>
      <c r="AE32" s="35" t="s">
        <v>212</v>
      </c>
      <c r="AF32" s="35">
        <f t="shared" si="4"/>
        <v>8.1539551507422807E-4</v>
      </c>
      <c r="AG32" s="31">
        <f t="shared" si="5"/>
        <v>1.5343394732794491</v>
      </c>
      <c r="AH32" s="31">
        <f t="shared" si="0"/>
        <v>2.0939072865219206</v>
      </c>
      <c r="AI32" s="31">
        <f t="shared" si="0"/>
        <v>0.74453179951998227</v>
      </c>
      <c r="AJ32" s="31">
        <f t="shared" si="0"/>
        <v>11.130603174460242</v>
      </c>
      <c r="AK32" s="31">
        <f t="shared" si="6"/>
        <v>1.8927920791220003</v>
      </c>
      <c r="AL32" s="31">
        <f t="shared" si="1"/>
        <v>4.6792482364000007E-2</v>
      </c>
      <c r="AM32" s="31">
        <f t="shared" si="1"/>
        <v>2.4604273023689998</v>
      </c>
      <c r="AN32" s="31">
        <f t="shared" si="7"/>
        <v>9.4690298468750017E-2</v>
      </c>
      <c r="AO32" s="31"/>
      <c r="AP32" s="31">
        <f t="shared" si="8"/>
        <v>19.998083896105342</v>
      </c>
    </row>
    <row r="33" spans="2:42" ht="18.75" customHeight="1">
      <c r="B33" s="12">
        <v>40908</v>
      </c>
      <c r="C33" s="32">
        <v>1.6074648161511995</v>
      </c>
      <c r="D33" s="32">
        <v>1.9419924351544817</v>
      </c>
      <c r="E33" s="32">
        <v>0.60565556368866647</v>
      </c>
      <c r="F33" s="32">
        <v>10.697584611766269</v>
      </c>
      <c r="G33" s="32">
        <v>1.3838127789200001</v>
      </c>
      <c r="H33" s="32">
        <v>4.7115300960000009E-2</v>
      </c>
      <c r="I33" s="32">
        <v>2.1436448142220002</v>
      </c>
      <c r="J33" s="32">
        <v>11.140714794716601</v>
      </c>
      <c r="K33" s="32" t="s">
        <v>212</v>
      </c>
      <c r="L33" s="32">
        <f t="shared" si="2"/>
        <v>18.427270320862618</v>
      </c>
      <c r="M33" s="34">
        <v>3.4230058400700003E-5</v>
      </c>
      <c r="N33" s="34">
        <v>2.8194098669250004E-5</v>
      </c>
      <c r="O33" s="34">
        <v>3.0433904528054997E-5</v>
      </c>
      <c r="P33" s="34">
        <v>2.5394578593322505E-3</v>
      </c>
      <c r="Q33" s="34" t="s">
        <v>211</v>
      </c>
      <c r="R33" s="34">
        <v>3.5848800000000003E-7</v>
      </c>
      <c r="S33" s="34">
        <v>5.4280416999999996E-5</v>
      </c>
      <c r="T33" s="34">
        <v>9.8412777786999997E-4</v>
      </c>
      <c r="U33" s="34" t="s">
        <v>212</v>
      </c>
      <c r="V33" s="34">
        <f t="shared" si="3"/>
        <v>3.6710826038002554E-3</v>
      </c>
      <c r="W33" s="36">
        <v>4.9631788697399998E-5</v>
      </c>
      <c r="X33" s="36">
        <v>1.1223230201400002E-4</v>
      </c>
      <c r="Y33" s="36">
        <v>1.2372345334772003E-5</v>
      </c>
      <c r="Z33" s="36">
        <v>2.5252754526559998E-4</v>
      </c>
      <c r="AA33" s="36">
        <v>2.6143000000000005E-6</v>
      </c>
      <c r="AB33" s="36">
        <v>5.6807999999999999E-7</v>
      </c>
      <c r="AC33" s="36">
        <v>9.0096692999999995E-5</v>
      </c>
      <c r="AD33" s="36">
        <v>2.8255212900000007E-4</v>
      </c>
      <c r="AE33" s="36" t="s">
        <v>212</v>
      </c>
      <c r="AF33" s="36">
        <f t="shared" si="4"/>
        <v>8.0259518331177203E-4</v>
      </c>
      <c r="AG33" s="32">
        <f t="shared" si="5"/>
        <v>1.6231108406430423</v>
      </c>
      <c r="AH33" s="32">
        <f t="shared" si="0"/>
        <v>1.976142513621385</v>
      </c>
      <c r="AI33" s="32">
        <f t="shared" si="0"/>
        <v>0.61010337021162986</v>
      </c>
      <c r="AJ33" s="32">
        <f t="shared" si="0"/>
        <v>10.836324266738725</v>
      </c>
      <c r="AK33" s="32">
        <f t="shared" si="6"/>
        <v>1.3845918403200002</v>
      </c>
      <c r="AL33" s="32">
        <f t="shared" si="1"/>
        <v>4.7293551000000003E-2</v>
      </c>
      <c r="AM33" s="32">
        <f t="shared" si="1"/>
        <v>2.1718506391610002</v>
      </c>
      <c r="AN33" s="32">
        <f t="shared" si="7"/>
        <v>0.10880372888875001</v>
      </c>
      <c r="AO33" s="32"/>
      <c r="AP33" s="32">
        <f t="shared" si="8"/>
        <v>18.758220750584531</v>
      </c>
    </row>
    <row r="34" spans="2:42" ht="18.75" customHeight="1">
      <c r="B34" s="11">
        <v>41274</v>
      </c>
      <c r="C34" s="31">
        <v>1.6802630026061061</v>
      </c>
      <c r="D34" s="31">
        <v>1.7608898803386703</v>
      </c>
      <c r="E34" s="31">
        <v>0.51730262562053853</v>
      </c>
      <c r="F34" s="31">
        <v>10.199355432035137</v>
      </c>
      <c r="G34" s="31">
        <v>1.6013909599400999</v>
      </c>
      <c r="H34" s="31">
        <v>5.3865586349564801E-2</v>
      </c>
      <c r="I34" s="31">
        <v>2.0481259752000001</v>
      </c>
      <c r="J34" s="31">
        <v>11.151215179573402</v>
      </c>
      <c r="K34" s="31" t="s">
        <v>212</v>
      </c>
      <c r="L34" s="31">
        <f t="shared" si="2"/>
        <v>17.861193462090117</v>
      </c>
      <c r="M34" s="33">
        <v>3.7934874404750002E-5</v>
      </c>
      <c r="N34" s="33">
        <v>1.8797943950000003E-5</v>
      </c>
      <c r="O34" s="33">
        <v>2.6363143319527004E-5</v>
      </c>
      <c r="P34" s="33">
        <v>2.4219126153065002E-3</v>
      </c>
      <c r="Q34" s="33" t="s">
        <v>211</v>
      </c>
      <c r="R34" s="33">
        <v>4.064342056E-7</v>
      </c>
      <c r="S34" s="33">
        <v>5.1866850000000006E-5</v>
      </c>
      <c r="T34" s="33">
        <v>1.0358303090400001E-3</v>
      </c>
      <c r="U34" s="33" t="s">
        <v>212</v>
      </c>
      <c r="V34" s="33">
        <f t="shared" si="3"/>
        <v>3.5931121702263771E-3</v>
      </c>
      <c r="W34" s="35">
        <v>5.0160557115599998E-5</v>
      </c>
      <c r="X34" s="35">
        <v>8.6470542170000007E-5</v>
      </c>
      <c r="Y34" s="35">
        <v>1.0993744429354801E-5</v>
      </c>
      <c r="Z34" s="35">
        <v>2.4105175165750002E-4</v>
      </c>
      <c r="AA34" s="35">
        <v>3.038116031E-6</v>
      </c>
      <c r="AB34" s="35">
        <v>6.5452367600000006E-7</v>
      </c>
      <c r="AC34" s="35">
        <v>8.6038050000000009E-5</v>
      </c>
      <c r="AD34" s="35">
        <v>2.8175995999999998E-4</v>
      </c>
      <c r="AE34" s="35" t="s">
        <v>212</v>
      </c>
      <c r="AF34" s="35">
        <f t="shared" si="4"/>
        <v>7.6016724507945474E-4</v>
      </c>
      <c r="AG34" s="31">
        <f t="shared" si="5"/>
        <v>1.6961592204866736</v>
      </c>
      <c r="AH34" s="31">
        <f t="shared" si="0"/>
        <v>1.7871280505040803</v>
      </c>
      <c r="AI34" s="31">
        <f t="shared" si="0"/>
        <v>0.5212378400434744</v>
      </c>
      <c r="AJ34" s="31">
        <f t="shared" si="0"/>
        <v>10.331736669411734</v>
      </c>
      <c r="AK34" s="31">
        <f t="shared" si="6"/>
        <v>1.602296318517338</v>
      </c>
      <c r="AL34" s="31">
        <f t="shared" si="1"/>
        <v>5.40707952601528E-2</v>
      </c>
      <c r="AM34" s="31">
        <f t="shared" si="1"/>
        <v>2.0750619853500001</v>
      </c>
      <c r="AN34" s="31">
        <f t="shared" si="7"/>
        <v>0.10986022580599999</v>
      </c>
      <c r="AO34" s="31"/>
      <c r="AP34" s="31">
        <f t="shared" si="8"/>
        <v>18.17755110537945</v>
      </c>
    </row>
    <row r="35" spans="2:42" ht="18.75" customHeight="1">
      <c r="B35" s="12">
        <v>41639</v>
      </c>
      <c r="C35" s="32">
        <v>1.6424461749813943</v>
      </c>
      <c r="D35" s="32">
        <v>1.6404075114893033</v>
      </c>
      <c r="E35" s="32">
        <v>0.45265335498628589</v>
      </c>
      <c r="F35" s="32">
        <v>10.390643459030535</v>
      </c>
      <c r="G35" s="32">
        <v>1.3813570986527173</v>
      </c>
      <c r="H35" s="32">
        <v>5.6028315727083701E-2</v>
      </c>
      <c r="I35" s="32">
        <v>1.9257272205680001</v>
      </c>
      <c r="J35" s="32">
        <v>10.606117926833001</v>
      </c>
      <c r="K35" s="32" t="s">
        <v>212</v>
      </c>
      <c r="L35" s="32">
        <f t="shared" si="2"/>
        <v>17.489263135435319</v>
      </c>
      <c r="M35" s="34">
        <v>3.7244246471799999E-5</v>
      </c>
      <c r="N35" s="34">
        <v>1.757019113E-5</v>
      </c>
      <c r="O35" s="34">
        <v>2.3927778179898998E-5</v>
      </c>
      <c r="P35" s="34">
        <v>2.4661542713125002E-3</v>
      </c>
      <c r="Q35" s="34" t="s">
        <v>211</v>
      </c>
      <c r="R35" s="34">
        <v>4.0188346770000002E-7</v>
      </c>
      <c r="S35" s="34">
        <v>4.8749135000000013E-5</v>
      </c>
      <c r="T35" s="34">
        <v>9.8512441348000022E-4</v>
      </c>
      <c r="U35" s="34" t="s">
        <v>212</v>
      </c>
      <c r="V35" s="34">
        <f t="shared" si="3"/>
        <v>3.5791719190418998E-3</v>
      </c>
      <c r="W35" s="36">
        <v>4.9198129222699997E-5</v>
      </c>
      <c r="X35" s="36">
        <v>8.0822879198E-5</v>
      </c>
      <c r="Y35" s="36">
        <v>9.4683516726816014E-6</v>
      </c>
      <c r="Z35" s="36">
        <v>2.4550185340474999E-4</v>
      </c>
      <c r="AA35" s="36">
        <v>2.661100603E-6</v>
      </c>
      <c r="AB35" s="36">
        <v>6.6980577949999998E-7</v>
      </c>
      <c r="AC35" s="36">
        <v>8.1051807000000008E-5</v>
      </c>
      <c r="AD35" s="36">
        <v>2.6745123300000008E-4</v>
      </c>
      <c r="AE35" s="36" t="s">
        <v>212</v>
      </c>
      <c r="AF35" s="36">
        <f t="shared" si="4"/>
        <v>7.3682515988063172E-4</v>
      </c>
      <c r="AG35" s="32">
        <f t="shared" si="5"/>
        <v>1.6580383236515539</v>
      </c>
      <c r="AH35" s="32">
        <f t="shared" si="0"/>
        <v>1.6649319842685573</v>
      </c>
      <c r="AI35" s="32">
        <f t="shared" si="0"/>
        <v>0.45607311823924251</v>
      </c>
      <c r="AJ35" s="32">
        <f t="shared" si="0"/>
        <v>10.525456868127964</v>
      </c>
      <c r="AK35" s="32">
        <f t="shared" si="6"/>
        <v>1.3821501066324113</v>
      </c>
      <c r="AL35" s="32">
        <f t="shared" si="1"/>
        <v>5.6237964936067197E-2</v>
      </c>
      <c r="AM35" s="32">
        <f t="shared" si="1"/>
        <v>1.9510993874290001</v>
      </c>
      <c r="AN35" s="32">
        <f t="shared" si="7"/>
        <v>0.10432857777100003</v>
      </c>
      <c r="AO35" s="32"/>
      <c r="AP35" s="32">
        <f t="shared" si="8"/>
        <v>17.798316331055794</v>
      </c>
    </row>
    <row r="36" spans="2:42" ht="18.75" customHeight="1">
      <c r="B36" s="11">
        <v>42004</v>
      </c>
      <c r="C36" s="31">
        <v>1.6672324408106327</v>
      </c>
      <c r="D36" s="31">
        <v>1.5942558087276639</v>
      </c>
      <c r="E36" s="31">
        <v>0.2802736153009085</v>
      </c>
      <c r="F36" s="31">
        <v>10.461208188534529</v>
      </c>
      <c r="G36" s="31">
        <v>1.2730473682958001</v>
      </c>
      <c r="H36" s="31">
        <v>5.3283126144838787E-2</v>
      </c>
      <c r="I36" s="31">
        <v>1.9267424834720002</v>
      </c>
      <c r="J36" s="31">
        <v>10.7757916827244</v>
      </c>
      <c r="K36" s="31" t="s">
        <v>212</v>
      </c>
      <c r="L36" s="31">
        <f t="shared" si="2"/>
        <v>17.256043031286374</v>
      </c>
      <c r="M36" s="33">
        <v>3.7966226348950002E-5</v>
      </c>
      <c r="N36" s="33">
        <v>2.3474977385050002E-5</v>
      </c>
      <c r="O36" s="33">
        <v>1.19520548300985E-5</v>
      </c>
      <c r="P36" s="33">
        <v>2.4832388318587499E-3</v>
      </c>
      <c r="Q36" s="33" t="s">
        <v>211</v>
      </c>
      <c r="R36" s="33">
        <v>3.8783555129999998E-7</v>
      </c>
      <c r="S36" s="33">
        <v>4.8773375000000008E-5</v>
      </c>
      <c r="T36" s="33">
        <v>1.02311136064E-3</v>
      </c>
      <c r="U36" s="33" t="s">
        <v>212</v>
      </c>
      <c r="V36" s="33">
        <f t="shared" si="3"/>
        <v>3.6289046616141485E-3</v>
      </c>
      <c r="W36" s="35">
        <v>5.0270295424950004E-5</v>
      </c>
      <c r="X36" s="35">
        <v>9.3170600443999999E-5</v>
      </c>
      <c r="Y36" s="35">
        <v>5.2426884104026014E-6</v>
      </c>
      <c r="Z36" s="35">
        <v>2.4728286514760008E-4</v>
      </c>
      <c r="AA36" s="35">
        <v>2.4785000000000001E-6</v>
      </c>
      <c r="AB36" s="35">
        <v>6.4639258550000002E-7</v>
      </c>
      <c r="AC36" s="35">
        <v>8.1107103000000003E-5</v>
      </c>
      <c r="AD36" s="35">
        <v>2.6943947000000003E-4</v>
      </c>
      <c r="AE36" s="35" t="s">
        <v>212</v>
      </c>
      <c r="AF36" s="35">
        <f t="shared" si="4"/>
        <v>7.4963791501245268E-4</v>
      </c>
      <c r="AG36" s="31">
        <f t="shared" si="5"/>
        <v>1.6831621445059917</v>
      </c>
      <c r="AH36" s="31">
        <f t="shared" si="0"/>
        <v>1.6226075220946021</v>
      </c>
      <c r="AI36" s="31">
        <f t="shared" si="0"/>
        <v>0.28213473781796089</v>
      </c>
      <c r="AJ36" s="31">
        <f t="shared" si="0"/>
        <v>10.596979453144984</v>
      </c>
      <c r="AK36" s="31">
        <f t="shared" si="6"/>
        <v>1.2737859612958</v>
      </c>
      <c r="AL36" s="31">
        <f t="shared" si="1"/>
        <v>5.348544702410029E-2</v>
      </c>
      <c r="AM36" s="31">
        <f t="shared" si="1"/>
        <v>1.9521317345410001</v>
      </c>
      <c r="AN36" s="31">
        <f t="shared" si="7"/>
        <v>0.10587074607600001</v>
      </c>
      <c r="AO36" s="31"/>
      <c r="AP36" s="31">
        <f t="shared" si="8"/>
        <v>17.570157746500442</v>
      </c>
    </row>
    <row r="37" spans="2:42" ht="18.75" customHeight="1">
      <c r="B37" s="12">
        <v>42369</v>
      </c>
      <c r="C37" s="32">
        <v>1.5845885202425936</v>
      </c>
      <c r="D37" s="32">
        <v>1.7615180133763388</v>
      </c>
      <c r="E37" s="32">
        <v>0.44411119516916436</v>
      </c>
      <c r="F37" s="32">
        <v>10.826225179452331</v>
      </c>
      <c r="G37" s="32">
        <v>1.8089152180800003</v>
      </c>
      <c r="H37" s="32">
        <v>0.12582940201513251</v>
      </c>
      <c r="I37" s="32">
        <v>1.8937332631780002</v>
      </c>
      <c r="J37" s="32">
        <v>10.838196835557309</v>
      </c>
      <c r="K37" s="32" t="s">
        <v>212</v>
      </c>
      <c r="L37" s="32">
        <f t="shared" si="2"/>
        <v>18.44492079151356</v>
      </c>
      <c r="M37" s="34">
        <v>3.4815617815050005E-5</v>
      </c>
      <c r="N37" s="34">
        <v>3.48939077585E-5</v>
      </c>
      <c r="O37" s="34">
        <v>2.0404933486095998E-5</v>
      </c>
      <c r="P37" s="34">
        <v>2.57205542840125E-3</v>
      </c>
      <c r="Q37" s="34" t="s">
        <v>211</v>
      </c>
      <c r="R37" s="34">
        <v>9.1393204259999995E-7</v>
      </c>
      <c r="S37" s="34">
        <v>4.7930437000000006E-5</v>
      </c>
      <c r="T37" s="34">
        <v>1.01952786224E-3</v>
      </c>
      <c r="U37" s="34" t="s">
        <v>212</v>
      </c>
      <c r="V37" s="34">
        <f t="shared" si="3"/>
        <v>3.7305421187434958E-3</v>
      </c>
      <c r="W37" s="36">
        <v>4.8497051701700003E-5</v>
      </c>
      <c r="X37" s="36">
        <v>1.2354852122000001E-4</v>
      </c>
      <c r="Y37" s="36">
        <v>8.0049514200529997E-6</v>
      </c>
      <c r="Z37" s="36">
        <v>2.5576034535045006E-4</v>
      </c>
      <c r="AA37" s="36">
        <v>3.4620000000000001E-6</v>
      </c>
      <c r="AB37" s="36">
        <v>1.5232200710000002E-6</v>
      </c>
      <c r="AC37" s="36">
        <v>7.9780737000000008E-5</v>
      </c>
      <c r="AD37" s="36">
        <v>2.7452980000000003E-4</v>
      </c>
      <c r="AE37" s="36" t="s">
        <v>212</v>
      </c>
      <c r="AF37" s="36">
        <f t="shared" si="4"/>
        <v>7.9510662676320304E-4</v>
      </c>
      <c r="AG37" s="32">
        <f t="shared" si="5"/>
        <v>1.5999110320950762</v>
      </c>
      <c r="AH37" s="32">
        <f t="shared" si="0"/>
        <v>1.7992078203938613</v>
      </c>
      <c r="AI37" s="32">
        <f t="shared" si="0"/>
        <v>0.44700679402949256</v>
      </c>
      <c r="AJ37" s="32">
        <f t="shared" si="0"/>
        <v>10.966743148076796</v>
      </c>
      <c r="AK37" s="32">
        <f t="shared" si="6"/>
        <v>1.8099468940800003</v>
      </c>
      <c r="AL37" s="32">
        <f t="shared" si="1"/>
        <v>0.12630616989735552</v>
      </c>
      <c r="AM37" s="32">
        <f t="shared" si="1"/>
        <v>1.9187061837290003</v>
      </c>
      <c r="AN37" s="32">
        <f t="shared" si="7"/>
        <v>0.10729807695600001</v>
      </c>
      <c r="AO37" s="32"/>
      <c r="AP37" s="32">
        <f t="shared" si="8"/>
        <v>18.775126119257582</v>
      </c>
    </row>
    <row r="38" spans="2:42" ht="18.75" customHeight="1">
      <c r="B38" s="11">
        <v>42735</v>
      </c>
      <c r="C38" s="31">
        <v>1.7256801844934249</v>
      </c>
      <c r="D38" s="31">
        <v>2.3851685732514429</v>
      </c>
      <c r="E38" s="31">
        <v>0.41650793989987539</v>
      </c>
      <c r="F38" s="31">
        <v>11.305427698265113</v>
      </c>
      <c r="G38" s="31">
        <v>0.43100102937000001</v>
      </c>
      <c r="H38" s="31">
        <v>0.13429410331530817</v>
      </c>
      <c r="I38" s="31">
        <v>2.2692357690280001</v>
      </c>
      <c r="J38" s="31">
        <v>11.227954328410322</v>
      </c>
      <c r="K38" s="31" t="s">
        <v>212</v>
      </c>
      <c r="L38" s="31">
        <f t="shared" si="2"/>
        <v>18.667315297623166</v>
      </c>
      <c r="M38" s="33">
        <v>3.7904794540500005E-5</v>
      </c>
      <c r="N38" s="33">
        <v>3.8744562583800001E-5</v>
      </c>
      <c r="O38" s="33">
        <v>1.9056230879299499E-5</v>
      </c>
      <c r="P38" s="33">
        <v>2.6882316151455002E-3</v>
      </c>
      <c r="Q38" s="33" t="s">
        <v>211</v>
      </c>
      <c r="R38" s="33">
        <v>9.8039062079999999E-7</v>
      </c>
      <c r="S38" s="33">
        <v>5.7433183000000005E-5</v>
      </c>
      <c r="T38" s="33">
        <v>1.1124232256899999E-3</v>
      </c>
      <c r="U38" s="33" t="s">
        <v>212</v>
      </c>
      <c r="V38" s="33">
        <f t="shared" si="3"/>
        <v>3.9547740024598998E-3</v>
      </c>
      <c r="W38" s="35">
        <v>5.2568965188590004E-5</v>
      </c>
      <c r="X38" s="35">
        <v>1.4771788304199999E-4</v>
      </c>
      <c r="Y38" s="35">
        <v>7.0745111519442013E-6</v>
      </c>
      <c r="Z38" s="35">
        <v>2.6784909231859999E-4</v>
      </c>
      <c r="AA38" s="35">
        <v>8.3950000000000007E-7</v>
      </c>
      <c r="AB38" s="35">
        <v>1.633984368E-6</v>
      </c>
      <c r="AC38" s="35">
        <v>9.5610807000000016E-5</v>
      </c>
      <c r="AD38" s="35">
        <v>2.8319505000000005E-4</v>
      </c>
      <c r="AE38" s="35" t="s">
        <v>212</v>
      </c>
      <c r="AF38" s="35">
        <f t="shared" si="4"/>
        <v>8.5648979306913423E-4</v>
      </c>
      <c r="AG38" s="31">
        <f t="shared" si="5"/>
        <v>1.7422933559831373</v>
      </c>
      <c r="AH38" s="31">
        <f t="shared" si="0"/>
        <v>2.4301571164625542</v>
      </c>
      <c r="AI38" s="31">
        <f t="shared" si="0"/>
        <v>0.41909254999513723</v>
      </c>
      <c r="AJ38" s="31">
        <f t="shared" si="0"/>
        <v>11.452452518154693</v>
      </c>
      <c r="AK38" s="31">
        <f t="shared" si="6"/>
        <v>0.43125120037000003</v>
      </c>
      <c r="AL38" s="31">
        <f t="shared" si="1"/>
        <v>0.13480554042249215</v>
      </c>
      <c r="AM38" s="31">
        <f t="shared" si="1"/>
        <v>2.2991636190890001</v>
      </c>
      <c r="AN38" s="31">
        <f t="shared" si="7"/>
        <v>0.11220270554225001</v>
      </c>
      <c r="AO38" s="31"/>
      <c r="AP38" s="31">
        <f t="shared" si="8"/>
        <v>19.02141860601926</v>
      </c>
    </row>
    <row r="39" spans="2:42" ht="18.75" customHeight="1">
      <c r="B39" s="12">
        <v>43100</v>
      </c>
      <c r="C39" s="32">
        <v>1.6253105803156984</v>
      </c>
      <c r="D39" s="32">
        <v>2.4083890163417783</v>
      </c>
      <c r="E39" s="32">
        <v>0.28508483106498461</v>
      </c>
      <c r="F39" s="32">
        <v>11.446379116787599</v>
      </c>
      <c r="G39" s="32">
        <v>0.55667488055000003</v>
      </c>
      <c r="H39" s="32">
        <v>0.83052273750396743</v>
      </c>
      <c r="I39" s="32">
        <v>2.1096675730300003</v>
      </c>
      <c r="J39" s="32">
        <v>10.250734614321001</v>
      </c>
      <c r="K39" s="32" t="s">
        <v>212</v>
      </c>
      <c r="L39" s="32">
        <f t="shared" si="2"/>
        <v>19.262028735594029</v>
      </c>
      <c r="M39" s="34">
        <v>3.5105104109100007E-5</v>
      </c>
      <c r="N39" s="34">
        <v>3.920267183795E-5</v>
      </c>
      <c r="O39" s="34">
        <v>1.1769042456183501E-5</v>
      </c>
      <c r="P39" s="34">
        <v>2.7224118899452504E-3</v>
      </c>
      <c r="Q39" s="34" t="s">
        <v>211</v>
      </c>
      <c r="R39" s="34">
        <v>2.5675852090900003E-5</v>
      </c>
      <c r="S39" s="34">
        <v>5.3394010000000005E-5</v>
      </c>
      <c r="T39" s="34">
        <v>1.02000594171E-3</v>
      </c>
      <c r="U39" s="34" t="s">
        <v>212</v>
      </c>
      <c r="V39" s="34">
        <f t="shared" si="3"/>
        <v>3.9075645121493842E-3</v>
      </c>
      <c r="W39" s="36">
        <v>4.9583392842000008E-5</v>
      </c>
      <c r="X39" s="36">
        <v>1.4946447467800001E-4</v>
      </c>
      <c r="Y39" s="36">
        <v>4.5126262746326006E-6</v>
      </c>
      <c r="Z39" s="36">
        <v>2.7125473472895E-4</v>
      </c>
      <c r="AA39" s="36">
        <v>1.0775000000000001E-6</v>
      </c>
      <c r="AB39" s="36">
        <v>1.05495174331E-5</v>
      </c>
      <c r="AC39" s="36">
        <v>8.8892670000000022E-5</v>
      </c>
      <c r="AD39" s="36">
        <v>2.5503273700000002E-4</v>
      </c>
      <c r="AE39" s="36" t="s">
        <v>212</v>
      </c>
      <c r="AF39" s="36">
        <f t="shared" si="4"/>
        <v>8.3036765295668269E-4</v>
      </c>
      <c r="AG39" s="32">
        <f t="shared" si="5"/>
        <v>1.640964058985342</v>
      </c>
      <c r="AH39" s="32">
        <f t="shared" si="0"/>
        <v>2.4539094965917707</v>
      </c>
      <c r="AI39" s="32">
        <f t="shared" si="0"/>
        <v>0.28672381975622974</v>
      </c>
      <c r="AJ39" s="32">
        <f t="shared" si="0"/>
        <v>11.595273324985458</v>
      </c>
      <c r="AK39" s="32">
        <f t="shared" si="6"/>
        <v>0.55699597555000002</v>
      </c>
      <c r="AL39" s="32">
        <f t="shared" si="1"/>
        <v>0.83430839000130375</v>
      </c>
      <c r="AM39" s="32">
        <f t="shared" si="1"/>
        <v>2.1374924389400003</v>
      </c>
      <c r="AN39" s="32">
        <f t="shared" si="7"/>
        <v>0.10149990416875</v>
      </c>
      <c r="AO39" s="32"/>
      <c r="AP39" s="32">
        <f t="shared" si="8"/>
        <v>19.607167408978857</v>
      </c>
    </row>
    <row r="40" spans="2:42" ht="18.75" customHeight="1">
      <c r="B40" s="11">
        <v>43465</v>
      </c>
      <c r="C40" s="31">
        <v>1.5736742225913651</v>
      </c>
      <c r="D40" s="31">
        <v>2.368719322527705</v>
      </c>
      <c r="E40" s="31">
        <v>0.2822832224452157</v>
      </c>
      <c r="F40" s="31">
        <v>11.434221284177433</v>
      </c>
      <c r="G40" s="31">
        <v>1.9181965179600002</v>
      </c>
      <c r="H40" s="31">
        <v>0.78895899190294783</v>
      </c>
      <c r="I40" s="31">
        <v>2.1326987956620003</v>
      </c>
      <c r="J40" s="31">
        <v>9.8996985608280994</v>
      </c>
      <c r="K40" s="31" t="s">
        <v>212</v>
      </c>
      <c r="L40" s="31">
        <f t="shared" si="2"/>
        <v>20.498752357266671</v>
      </c>
      <c r="M40" s="33">
        <v>3.4700468412280002E-5</v>
      </c>
      <c r="N40" s="33">
        <v>3.8668546670050004E-5</v>
      </c>
      <c r="O40" s="33">
        <v>1.2324413548539E-5</v>
      </c>
      <c r="P40" s="33">
        <v>2.7248502130132503E-3</v>
      </c>
      <c r="Q40" s="33" t="s">
        <v>211</v>
      </c>
      <c r="R40" s="33">
        <v>2.3411981113500006E-5</v>
      </c>
      <c r="S40" s="33">
        <v>5.398344900000001E-5</v>
      </c>
      <c r="T40" s="33">
        <v>1.0110971417100002E-3</v>
      </c>
      <c r="U40" s="33" t="s">
        <v>212</v>
      </c>
      <c r="V40" s="33">
        <f t="shared" si="3"/>
        <v>3.8990362134676193E-3</v>
      </c>
      <c r="W40" s="35">
        <v>4.7867119719510002E-5</v>
      </c>
      <c r="X40" s="35">
        <v>1.4742806404999999E-4</v>
      </c>
      <c r="Y40" s="35">
        <v>4.5424718235418005E-6</v>
      </c>
      <c r="Z40" s="35">
        <v>2.7149768352114999E-4</v>
      </c>
      <c r="AA40" s="35">
        <v>3.6945000000000004E-6</v>
      </c>
      <c r="AB40" s="35">
        <v>9.9953788865000009E-6</v>
      </c>
      <c r="AC40" s="35">
        <v>8.9806893000000024E-5</v>
      </c>
      <c r="AD40" s="35">
        <v>2.5182556900000001E-4</v>
      </c>
      <c r="AE40" s="35" t="s">
        <v>212</v>
      </c>
      <c r="AF40" s="35">
        <f t="shared" si="4"/>
        <v>8.2665768000070186E-4</v>
      </c>
      <c r="AG40" s="31">
        <f t="shared" si="5"/>
        <v>1.5888061359780861</v>
      </c>
      <c r="AH40" s="31">
        <f t="shared" si="0"/>
        <v>2.4136195992813558</v>
      </c>
      <c r="AI40" s="31">
        <f t="shared" si="0"/>
        <v>0.28394498938734464</v>
      </c>
      <c r="AJ40" s="31">
        <f t="shared" si="0"/>
        <v>11.583248849192067</v>
      </c>
      <c r="AK40" s="31">
        <f t="shared" si="6"/>
        <v>1.9192974789600001</v>
      </c>
      <c r="AL40" s="31">
        <f t="shared" si="1"/>
        <v>0.79252291433896227</v>
      </c>
      <c r="AM40" s="31">
        <f t="shared" si="1"/>
        <v>2.1608108360010001</v>
      </c>
      <c r="AN40" s="31">
        <f t="shared" si="7"/>
        <v>0.10032144810475001</v>
      </c>
      <c r="AO40" s="31"/>
      <c r="AP40" s="31">
        <f t="shared" si="8"/>
        <v>20.84257225124357</v>
      </c>
    </row>
    <row r="41" spans="2:42" ht="14.25" customHeight="1">
      <c r="B41" s="9" t="s">
        <v>11</v>
      </c>
      <c r="V41" s="10" t="s">
        <v>12</v>
      </c>
      <c r="AP41" s="10" t="s">
        <v>12</v>
      </c>
    </row>
    <row r="42" spans="2:42" ht="18.75" customHeight="1"/>
    <row r="43" spans="2:42" ht="18.75" customHeight="1"/>
    <row r="44" spans="2:42" ht="18.75" customHeight="1"/>
    <row r="45" spans="2:42" ht="18.75" customHeight="1"/>
    <row r="46" spans="2:42" ht="18.75" customHeight="1"/>
    <row r="47" spans="2:42" ht="18.75" customHeight="1"/>
    <row r="48" spans="2:4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AL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5" width="16.6640625" style="2" customWidth="1"/>
    <col min="16" max="16" width="16.6640625" style="2" hidden="1" customWidth="1"/>
    <col min="17" max="20" width="16.6640625" style="2" customWidth="1"/>
    <col min="21" max="24" width="12.109375" style="2" bestFit="1" customWidth="1"/>
    <col min="25" max="25" width="12.109375" style="2" customWidth="1"/>
    <col min="26" max="29" width="12.109375" style="2" bestFit="1" customWidth="1"/>
    <col min="30" max="38" width="11.44140625" style="2"/>
    <col min="39" max="39" width="12.44140625" style="2" bestFit="1" customWidth="1"/>
    <col min="40" max="16384" width="11.44140625" style="2"/>
  </cols>
  <sheetData>
    <row r="2" spans="2:38" ht="14.25" customHeight="1">
      <c r="B2" s="1"/>
    </row>
    <row r="3" spans="2:38" ht="22.5" customHeight="1">
      <c r="B3" s="3" t="s">
        <v>60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 t="s">
        <v>19</v>
      </c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/>
      <c r="U4" s="14" t="s">
        <v>19</v>
      </c>
      <c r="V4" s="14" t="s">
        <v>19</v>
      </c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/>
      <c r="AD4" s="14" t="s">
        <v>52</v>
      </c>
      <c r="AE4" s="28">
        <v>25</v>
      </c>
      <c r="AF4" s="14"/>
      <c r="AG4" s="14"/>
      <c r="AH4" s="14"/>
      <c r="AI4" s="14"/>
      <c r="AJ4" s="14"/>
      <c r="AK4" s="14"/>
      <c r="AL4" s="14"/>
    </row>
    <row r="5" spans="2:38" s="15" customFormat="1" ht="18.75" customHeight="1">
      <c r="B5" s="16" t="s">
        <v>14</v>
      </c>
      <c r="C5" s="17" t="s">
        <v>59</v>
      </c>
      <c r="D5" s="17" t="s">
        <v>59</v>
      </c>
      <c r="E5" s="17" t="s">
        <v>59</v>
      </c>
      <c r="F5" s="17" t="s">
        <v>59</v>
      </c>
      <c r="G5" s="17" t="s">
        <v>59</v>
      </c>
      <c r="H5" s="17" t="s">
        <v>59</v>
      </c>
      <c r="I5" s="17" t="s">
        <v>59</v>
      </c>
      <c r="J5" s="17" t="s">
        <v>59</v>
      </c>
      <c r="K5" s="17"/>
      <c r="L5" s="17" t="s">
        <v>59</v>
      </c>
      <c r="M5" s="17" t="s">
        <v>59</v>
      </c>
      <c r="N5" s="17" t="s">
        <v>59</v>
      </c>
      <c r="O5" s="17" t="s">
        <v>59</v>
      </c>
      <c r="P5" s="17" t="s">
        <v>59</v>
      </c>
      <c r="Q5" s="17" t="s">
        <v>59</v>
      </c>
      <c r="R5" s="17" t="s">
        <v>59</v>
      </c>
      <c r="S5" s="17" t="s">
        <v>59</v>
      </c>
      <c r="T5" s="17"/>
      <c r="U5" s="17" t="s">
        <v>59</v>
      </c>
      <c r="V5" s="17" t="s">
        <v>59</v>
      </c>
      <c r="W5" s="17" t="s">
        <v>59</v>
      </c>
      <c r="X5" s="17" t="s">
        <v>59</v>
      </c>
      <c r="Y5" s="17" t="s">
        <v>59</v>
      </c>
      <c r="Z5" s="17" t="s">
        <v>59</v>
      </c>
      <c r="AA5" s="17" t="s">
        <v>59</v>
      </c>
      <c r="AB5" s="17" t="s">
        <v>59</v>
      </c>
      <c r="AC5" s="17"/>
      <c r="AD5" s="17" t="s">
        <v>53</v>
      </c>
      <c r="AE5" s="29">
        <v>298</v>
      </c>
      <c r="AF5" s="17"/>
      <c r="AG5" s="17"/>
      <c r="AH5" s="17"/>
      <c r="AI5" s="17"/>
      <c r="AJ5" s="17"/>
      <c r="AK5" s="17"/>
      <c r="AL5" s="17"/>
    </row>
    <row r="6" spans="2:38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 t="s">
        <v>36</v>
      </c>
      <c r="M6" s="14" t="s">
        <v>37</v>
      </c>
      <c r="N6" s="14" t="s">
        <v>38</v>
      </c>
      <c r="O6" s="14" t="s">
        <v>39</v>
      </c>
      <c r="P6" s="14" t="s">
        <v>40</v>
      </c>
      <c r="Q6" s="14" t="s">
        <v>73</v>
      </c>
      <c r="R6" s="14" t="s">
        <v>192</v>
      </c>
      <c r="S6" s="14" t="s">
        <v>41</v>
      </c>
      <c r="T6" s="14"/>
      <c r="U6" s="14" t="s">
        <v>36</v>
      </c>
      <c r="V6" s="14" t="s">
        <v>37</v>
      </c>
      <c r="W6" s="14" t="s">
        <v>38</v>
      </c>
      <c r="X6" s="14" t="s">
        <v>39</v>
      </c>
      <c r="Y6" s="14" t="s">
        <v>40</v>
      </c>
      <c r="Z6" s="14" t="s">
        <v>73</v>
      </c>
      <c r="AA6" s="14" t="s">
        <v>192</v>
      </c>
      <c r="AB6" s="14" t="s">
        <v>41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2:38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 t="s">
        <v>50</v>
      </c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/>
      <c r="U7" s="17" t="s">
        <v>51</v>
      </c>
      <c r="V7" s="17" t="s">
        <v>51</v>
      </c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2:38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2:38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55</v>
      </c>
      <c r="AE9" s="30" t="s">
        <v>55</v>
      </c>
      <c r="AF9" s="30" t="s">
        <v>55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</row>
    <row r="10" spans="2:38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4" t="s">
        <v>47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6" t="s">
        <v>48</v>
      </c>
      <c r="V10" s="26" t="s">
        <v>48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5" t="s">
        <v>49</v>
      </c>
      <c r="AE10" s="5" t="s">
        <v>49</v>
      </c>
      <c r="AF10" s="5" t="s">
        <v>49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</row>
    <row r="11" spans="2:38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44</v>
      </c>
      <c r="L11" s="24" t="s">
        <v>23</v>
      </c>
      <c r="M11" s="25" t="s">
        <v>24</v>
      </c>
      <c r="N11" s="24" t="s">
        <v>25</v>
      </c>
      <c r="O11" s="24" t="s">
        <v>26</v>
      </c>
      <c r="P11" s="24" t="s">
        <v>27</v>
      </c>
      <c r="Q11" s="24" t="s">
        <v>28</v>
      </c>
      <c r="R11" s="24" t="s">
        <v>29</v>
      </c>
      <c r="S11" s="24" t="s">
        <v>30</v>
      </c>
      <c r="T11" s="24" t="s">
        <v>31</v>
      </c>
      <c r="U11" s="26" t="s">
        <v>23</v>
      </c>
      <c r="V11" s="27" t="s">
        <v>24</v>
      </c>
      <c r="W11" s="26" t="s">
        <v>25</v>
      </c>
      <c r="X11" s="26" t="s">
        <v>26</v>
      </c>
      <c r="Y11" s="26" t="s">
        <v>27</v>
      </c>
      <c r="Z11" s="26" t="s">
        <v>28</v>
      </c>
      <c r="AA11" s="26" t="s">
        <v>29</v>
      </c>
      <c r="AB11" s="26" t="s">
        <v>30</v>
      </c>
      <c r="AC11" s="26" t="s">
        <v>31</v>
      </c>
      <c r="AD11" s="5" t="s">
        <v>23</v>
      </c>
      <c r="AE11" s="6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58</v>
      </c>
      <c r="AL11" s="5" t="s">
        <v>57</v>
      </c>
    </row>
    <row r="12" spans="2:38" ht="18.75" customHeight="1">
      <c r="B12" s="11">
        <v>33238</v>
      </c>
      <c r="C12" s="31">
        <v>9.5246180804000016</v>
      </c>
      <c r="D12" s="31">
        <v>1.1786979940000002</v>
      </c>
      <c r="E12" s="31">
        <v>1.1830777278</v>
      </c>
      <c r="F12" s="31">
        <v>2.1828410369000002</v>
      </c>
      <c r="G12" s="31">
        <v>3.2017749500000005E-2</v>
      </c>
      <c r="H12" s="31">
        <v>0.27205113920000001</v>
      </c>
      <c r="I12" s="31">
        <v>0.4044586</v>
      </c>
      <c r="J12" s="31">
        <v>0.4044586</v>
      </c>
      <c r="K12" s="31">
        <f>SUM(C12:I12)</f>
        <v>14.777762327800001</v>
      </c>
      <c r="L12" s="35">
        <v>2.2531250000000001E-4</v>
      </c>
      <c r="M12" s="35">
        <v>2.8870300000000004E-5</v>
      </c>
      <c r="N12" s="35">
        <v>5.4968200000000007E-5</v>
      </c>
      <c r="O12" s="35">
        <v>2.5967900000000007E-4</v>
      </c>
      <c r="P12" s="35" t="s">
        <v>211</v>
      </c>
      <c r="Q12" s="35">
        <v>1.1278500000000001E-5</v>
      </c>
      <c r="R12" s="35">
        <v>2.9536000000000003E-5</v>
      </c>
      <c r="S12" s="35">
        <v>2.9536000000000003E-5</v>
      </c>
      <c r="T12" s="35">
        <f t="shared" ref="T12:T40" si="0">SUM(L12:S12)</f>
        <v>6.3918050000000021E-4</v>
      </c>
      <c r="U12" s="35">
        <v>2.2616860000000002E-4</v>
      </c>
      <c r="V12" s="35">
        <v>5.34074E-5</v>
      </c>
      <c r="W12" s="35">
        <v>2.2843500000000002E-5</v>
      </c>
      <c r="X12" s="35">
        <v>2.2818100000000004E-5</v>
      </c>
      <c r="Y12" s="35">
        <v>1.0890000000000002E-7</v>
      </c>
      <c r="Z12" s="35">
        <v>4.3621000000000001E-6</v>
      </c>
      <c r="AA12" s="35">
        <v>4.4304E-6</v>
      </c>
      <c r="AB12" s="35">
        <v>4.4304E-6</v>
      </c>
      <c r="AC12" s="35">
        <f t="shared" ref="AC12:AC40" si="1">SUM(U12:AB12)</f>
        <v>3.3856940000000002E-4</v>
      </c>
      <c r="AD12" s="31">
        <f t="shared" ref="AD12:AD40" si="2">SUM(C12,L12*$AE$4,U12*$AE$5)</f>
        <v>9.5976491357000011</v>
      </c>
      <c r="AE12" s="31">
        <f t="shared" ref="AE12:AE40" si="3">SUM(D12,M12*$AE$4,V12*$AE$5)</f>
        <v>1.1953351567000001</v>
      </c>
      <c r="AF12" s="31">
        <f t="shared" ref="AF12:AF40" si="4">SUM(E12,N12*$AE$4,W12*$AE$5)</f>
        <v>1.1912592958000001</v>
      </c>
      <c r="AG12" s="31">
        <f t="shared" ref="AG12:AG40" si="5">SUM(F12,O12*$AE$4,X12*$AE$5)</f>
        <v>2.1961328057</v>
      </c>
      <c r="AH12" s="31">
        <f t="shared" ref="AH12:AH40" si="6">SUM(G12,Y12*$AE$5)</f>
        <v>3.2050201700000003E-2</v>
      </c>
      <c r="AI12" s="31">
        <f t="shared" ref="AI12:AI40" si="7">SUM(H12,Q12*$AE$4,Z12*$AE$5)</f>
        <v>0.27363300750000003</v>
      </c>
      <c r="AJ12" s="31">
        <f t="shared" ref="AJ12:AJ40" si="8">SUM(I12,R12*$AE$4,AA12*$AE$5)</f>
        <v>0.40651725919999998</v>
      </c>
      <c r="AK12" s="31">
        <f t="shared" ref="AK12:AK40" si="9">SUM(S12*$AE$4,AB12*$AE$5)</f>
        <v>2.0586592000000001E-3</v>
      </c>
      <c r="AL12" s="31">
        <f t="shared" ref="AL12:AL40" si="10">SUM(AD12:AK12)</f>
        <v>14.894635521500001</v>
      </c>
    </row>
    <row r="13" spans="2:38" ht="18.75" customHeight="1">
      <c r="B13" s="12">
        <v>33603</v>
      </c>
      <c r="C13" s="32">
        <v>6.6590729864000009</v>
      </c>
      <c r="D13" s="32">
        <v>1.4961355351000001</v>
      </c>
      <c r="E13" s="32">
        <v>1.7822865169</v>
      </c>
      <c r="F13" s="32">
        <v>2.4884174342000005</v>
      </c>
      <c r="G13" s="32">
        <v>0</v>
      </c>
      <c r="H13" s="32">
        <v>0.27897926520000005</v>
      </c>
      <c r="I13" s="32">
        <v>0.45327205000000004</v>
      </c>
      <c r="J13" s="32">
        <v>0.45327205000000004</v>
      </c>
      <c r="K13" s="32">
        <f t="shared" ref="K13:K40" si="11">SUM(C13:I13)</f>
        <v>13.158163787800001</v>
      </c>
      <c r="L13" s="36">
        <v>1.5795152000000002E-4</v>
      </c>
      <c r="M13" s="36">
        <v>3.1430750000000007E-5</v>
      </c>
      <c r="N13" s="36">
        <v>8.1937300000000019E-5</v>
      </c>
      <c r="O13" s="36">
        <v>2.958110000000001E-4</v>
      </c>
      <c r="P13" s="36" t="s">
        <v>211</v>
      </c>
      <c r="Q13" s="36">
        <v>1.1708E-5</v>
      </c>
      <c r="R13" s="36">
        <v>3.5903100000000005E-5</v>
      </c>
      <c r="S13" s="36">
        <v>3.5903100000000005E-5</v>
      </c>
      <c r="T13" s="36">
        <f t="shared" si="0"/>
        <v>6.506447700000002E-4</v>
      </c>
      <c r="U13" s="36">
        <v>2.2835238000000002E-4</v>
      </c>
      <c r="V13" s="36">
        <v>7.7137019999999991E-5</v>
      </c>
      <c r="W13" s="36">
        <v>2.8283300000000001E-5</v>
      </c>
      <c r="X13" s="36">
        <v>2.67207E-5</v>
      </c>
      <c r="Y13" s="36">
        <v>0</v>
      </c>
      <c r="Z13" s="36">
        <v>4.3952000000000007E-6</v>
      </c>
      <c r="AA13" s="36">
        <v>5.0819999999999998E-6</v>
      </c>
      <c r="AB13" s="36">
        <v>5.0819999999999998E-6</v>
      </c>
      <c r="AC13" s="36">
        <f t="shared" si="1"/>
        <v>3.750526E-4</v>
      </c>
      <c r="AD13" s="32">
        <f t="shared" si="2"/>
        <v>6.7310707836400008</v>
      </c>
      <c r="AE13" s="32">
        <f t="shared" si="3"/>
        <v>1.5199081358099999</v>
      </c>
      <c r="AF13" s="32">
        <f t="shared" si="4"/>
        <v>1.7927633728000001</v>
      </c>
      <c r="AG13" s="32">
        <f t="shared" si="5"/>
        <v>2.5037754778000005</v>
      </c>
      <c r="AH13" s="32">
        <f t="shared" si="6"/>
        <v>0</v>
      </c>
      <c r="AI13" s="32">
        <f t="shared" si="7"/>
        <v>0.28058173480000004</v>
      </c>
      <c r="AJ13" s="32">
        <f t="shared" si="8"/>
        <v>0.45568406350000007</v>
      </c>
      <c r="AK13" s="32">
        <f t="shared" si="9"/>
        <v>2.4120134999999999E-3</v>
      </c>
      <c r="AL13" s="32">
        <f t="shared" si="10"/>
        <v>13.28619558185</v>
      </c>
    </row>
    <row r="14" spans="2:38" ht="18.75" customHeight="1">
      <c r="B14" s="11">
        <v>33969</v>
      </c>
      <c r="C14" s="31">
        <v>5.5415529999000004</v>
      </c>
      <c r="D14" s="31">
        <v>1.5498305878</v>
      </c>
      <c r="E14" s="31">
        <v>1.7743732791</v>
      </c>
      <c r="F14" s="31">
        <v>2.3758779568000001</v>
      </c>
      <c r="G14" s="31">
        <v>0</v>
      </c>
      <c r="H14" s="31">
        <v>0.2387367447</v>
      </c>
      <c r="I14" s="31">
        <v>0.49108628000000004</v>
      </c>
      <c r="J14" s="31">
        <v>0.52100392400000006</v>
      </c>
      <c r="K14" s="31">
        <f t="shared" si="11"/>
        <v>11.9714578483</v>
      </c>
      <c r="L14" s="35">
        <v>1.3224206E-4</v>
      </c>
      <c r="M14" s="35">
        <v>3.3251300000000005E-5</v>
      </c>
      <c r="N14" s="35">
        <v>8.19163E-5</v>
      </c>
      <c r="O14" s="35">
        <v>2.9721700000000006E-4</v>
      </c>
      <c r="P14" s="35" t="s">
        <v>211</v>
      </c>
      <c r="Q14" s="35">
        <v>1.0374099999999999E-5</v>
      </c>
      <c r="R14" s="35">
        <v>3.6047000000000002E-5</v>
      </c>
      <c r="S14" s="35">
        <v>3.9270000000000002E-5</v>
      </c>
      <c r="T14" s="35">
        <f t="shared" si="0"/>
        <v>6.3031776000000003E-4</v>
      </c>
      <c r="U14" s="35">
        <v>2.4788030000000001E-4</v>
      </c>
      <c r="V14" s="35">
        <v>8.8460840000000008E-5</v>
      </c>
      <c r="W14" s="35">
        <v>2.7865000000000002E-5</v>
      </c>
      <c r="X14" s="35">
        <v>2.5503500000000001E-5</v>
      </c>
      <c r="Y14" s="35">
        <v>0</v>
      </c>
      <c r="Z14" s="35">
        <v>3.7629000000000009E-6</v>
      </c>
      <c r="AA14" s="35">
        <v>5.6327999999999997E-6</v>
      </c>
      <c r="AB14" s="35">
        <v>6.5118000000000009E-6</v>
      </c>
      <c r="AC14" s="35">
        <f t="shared" si="1"/>
        <v>4.0561714000000008E-4</v>
      </c>
      <c r="AD14" s="31">
        <f t="shared" si="2"/>
        <v>5.6187273808000002</v>
      </c>
      <c r="AE14" s="31">
        <f t="shared" si="3"/>
        <v>1.5770232006200002</v>
      </c>
      <c r="AF14" s="31">
        <f t="shared" si="4"/>
        <v>1.7847249565999999</v>
      </c>
      <c r="AG14" s="31">
        <f t="shared" si="5"/>
        <v>2.3909084248000001</v>
      </c>
      <c r="AH14" s="31">
        <f t="shared" si="6"/>
        <v>0</v>
      </c>
      <c r="AI14" s="31">
        <f t="shared" si="7"/>
        <v>0.24011744140000002</v>
      </c>
      <c r="AJ14" s="31">
        <f t="shared" si="8"/>
        <v>0.49366602940000004</v>
      </c>
      <c r="AK14" s="31">
        <f t="shared" si="9"/>
        <v>2.9222664000000003E-3</v>
      </c>
      <c r="AL14" s="31">
        <f t="shared" si="10"/>
        <v>12.108089700020003</v>
      </c>
    </row>
    <row r="15" spans="2:38" ht="18.75" customHeight="1">
      <c r="B15" s="12">
        <v>34334</v>
      </c>
      <c r="C15" s="32">
        <v>4.1754512598000009</v>
      </c>
      <c r="D15" s="32">
        <v>1.7073350257000002</v>
      </c>
      <c r="E15" s="32">
        <v>1.7202666026000004</v>
      </c>
      <c r="F15" s="32">
        <v>2.5248367165999999</v>
      </c>
      <c r="G15" s="32">
        <v>2.0432992000000001E-2</v>
      </c>
      <c r="H15" s="32">
        <v>9.445760269999999E-2</v>
      </c>
      <c r="I15" s="32">
        <v>0.48277864000000004</v>
      </c>
      <c r="J15" s="32">
        <v>0.512696284</v>
      </c>
      <c r="K15" s="32">
        <f t="shared" si="11"/>
        <v>10.725558839400001</v>
      </c>
      <c r="L15" s="36">
        <v>9.7828340000000009E-5</v>
      </c>
      <c r="M15" s="36">
        <v>3.5217200000000006E-5</v>
      </c>
      <c r="N15" s="36">
        <v>7.9488500000000003E-5</v>
      </c>
      <c r="O15" s="36">
        <v>2.6354699999999999E-4</v>
      </c>
      <c r="P15" s="36" t="s">
        <v>211</v>
      </c>
      <c r="Q15" s="36">
        <v>4.2462000000000001E-6</v>
      </c>
      <c r="R15" s="36">
        <v>3.1157E-5</v>
      </c>
      <c r="S15" s="36">
        <v>3.4380000000000006E-5</v>
      </c>
      <c r="T15" s="36">
        <f t="shared" si="0"/>
        <v>5.4586423999999998E-4</v>
      </c>
      <c r="U15" s="36">
        <v>2.3620894E-4</v>
      </c>
      <c r="V15" s="36">
        <v>1.0404536E-4</v>
      </c>
      <c r="W15" s="36">
        <v>2.9366800000000001E-5</v>
      </c>
      <c r="X15" s="36">
        <v>2.7049400000000002E-5</v>
      </c>
      <c r="Y15" s="36">
        <v>7.2000000000000009E-8</v>
      </c>
      <c r="Z15" s="36">
        <v>1.5498E-6</v>
      </c>
      <c r="AA15" s="36">
        <v>5.7863999999999994E-6</v>
      </c>
      <c r="AB15" s="36">
        <v>6.6653999999999989E-6</v>
      </c>
      <c r="AC15" s="36">
        <f t="shared" si="1"/>
        <v>4.1074410000000003E-4</v>
      </c>
      <c r="AD15" s="32">
        <f t="shared" si="2"/>
        <v>4.2482872324200009</v>
      </c>
      <c r="AE15" s="32">
        <f t="shared" si="3"/>
        <v>1.7392209729800001</v>
      </c>
      <c r="AF15" s="32">
        <f t="shared" si="4"/>
        <v>1.7310051215000004</v>
      </c>
      <c r="AG15" s="32">
        <f t="shared" si="5"/>
        <v>2.5394861128000001</v>
      </c>
      <c r="AH15" s="32">
        <f t="shared" si="6"/>
        <v>2.0454448E-2</v>
      </c>
      <c r="AI15" s="32">
        <f t="shared" si="7"/>
        <v>9.5025598099999983E-2</v>
      </c>
      <c r="AJ15" s="32">
        <f t="shared" si="8"/>
        <v>0.4852819122</v>
      </c>
      <c r="AK15" s="32">
        <f t="shared" si="9"/>
        <v>2.8457891999999997E-3</v>
      </c>
      <c r="AL15" s="32">
        <f t="shared" si="10"/>
        <v>10.861607187200002</v>
      </c>
    </row>
    <row r="16" spans="2:38" ht="18.75" customHeight="1">
      <c r="B16" s="11">
        <v>34699</v>
      </c>
      <c r="C16" s="31">
        <v>3.4908192847000006</v>
      </c>
      <c r="D16" s="31">
        <v>1.6994406639000001</v>
      </c>
      <c r="E16" s="31">
        <v>1.1179832238</v>
      </c>
      <c r="F16" s="31">
        <v>3.2485522607999999</v>
      </c>
      <c r="G16" s="31">
        <v>3.2402273400000001E-2</v>
      </c>
      <c r="H16" s="31">
        <v>6.0258578300000004E-2</v>
      </c>
      <c r="I16" s="31">
        <v>0.42399125999999998</v>
      </c>
      <c r="J16" s="31">
        <v>0.48382654799999997</v>
      </c>
      <c r="K16" s="31">
        <f t="shared" si="11"/>
        <v>10.0734475449</v>
      </c>
      <c r="L16" s="35">
        <v>8.1974440000000015E-5</v>
      </c>
      <c r="M16" s="35">
        <v>4.43372E-5</v>
      </c>
      <c r="N16" s="35">
        <v>5.1289800000000005E-5</v>
      </c>
      <c r="O16" s="35">
        <v>6.7439500000000005E-4</v>
      </c>
      <c r="P16" s="35" t="s">
        <v>211</v>
      </c>
      <c r="Q16" s="35">
        <v>3.0425000000000001E-6</v>
      </c>
      <c r="R16" s="35">
        <v>2.0764800000000001E-5</v>
      </c>
      <c r="S16" s="35">
        <v>2.72108E-5</v>
      </c>
      <c r="T16" s="35">
        <f t="shared" si="0"/>
        <v>9.0301454000000006E-4</v>
      </c>
      <c r="U16" s="35">
        <v>2.4032715999999999E-4</v>
      </c>
      <c r="V16" s="35">
        <v>1.2863804000000001E-4</v>
      </c>
      <c r="W16" s="35">
        <v>1.84818E-5</v>
      </c>
      <c r="X16" s="35">
        <v>3.43248E-5</v>
      </c>
      <c r="Y16" s="35">
        <v>1.1340000000000001E-7</v>
      </c>
      <c r="Z16" s="35">
        <v>1.0953000000000001E-6</v>
      </c>
      <c r="AA16" s="35">
        <v>5.1912000000000004E-6</v>
      </c>
      <c r="AB16" s="35">
        <v>6.9492000000000003E-6</v>
      </c>
      <c r="AC16" s="35">
        <f t="shared" si="1"/>
        <v>4.3512090000000003E-4</v>
      </c>
      <c r="AD16" s="31">
        <f t="shared" si="2"/>
        <v>3.5644861393800005</v>
      </c>
      <c r="AE16" s="31">
        <f t="shared" si="3"/>
        <v>1.7388832298200001</v>
      </c>
      <c r="AF16" s="31">
        <f t="shared" si="4"/>
        <v>1.1247730452000002</v>
      </c>
      <c r="AG16" s="31">
        <f t="shared" si="5"/>
        <v>3.2756409261999999</v>
      </c>
      <c r="AH16" s="31">
        <f t="shared" si="6"/>
        <v>3.2436066600000001E-2</v>
      </c>
      <c r="AI16" s="31">
        <f t="shared" si="7"/>
        <v>6.0661040200000009E-2</v>
      </c>
      <c r="AJ16" s="31">
        <f t="shared" si="8"/>
        <v>0.42605735759999996</v>
      </c>
      <c r="AK16" s="31">
        <f t="shared" si="9"/>
        <v>2.7511315999999997E-3</v>
      </c>
      <c r="AL16" s="31">
        <f t="shared" si="10"/>
        <v>10.225688936600001</v>
      </c>
    </row>
    <row r="17" spans="2:38" ht="18.75" customHeight="1">
      <c r="B17" s="12">
        <v>35064</v>
      </c>
      <c r="C17" s="32">
        <v>1.1222157933000001</v>
      </c>
      <c r="D17" s="32">
        <v>1.8013664431999954</v>
      </c>
      <c r="E17" s="32">
        <v>2.0917426201000002</v>
      </c>
      <c r="F17" s="32">
        <v>4.5452368096000004</v>
      </c>
      <c r="G17" s="32">
        <v>2.4678105600000003E-2</v>
      </c>
      <c r="H17" s="32">
        <v>4.2130689700000001E-2</v>
      </c>
      <c r="I17" s="32">
        <v>0.68350115820000013</v>
      </c>
      <c r="J17" s="32">
        <v>0.68350115820000013</v>
      </c>
      <c r="K17" s="32">
        <f t="shared" si="11"/>
        <v>10.310871619699997</v>
      </c>
      <c r="L17" s="36">
        <v>2.005645E-5</v>
      </c>
      <c r="M17" s="36">
        <v>5.0186861498257684E-5</v>
      </c>
      <c r="N17" s="36">
        <v>1.00393E-4</v>
      </c>
      <c r="O17" s="36">
        <v>5.04048E-4</v>
      </c>
      <c r="P17" s="36" t="s">
        <v>211</v>
      </c>
      <c r="Q17" s="36">
        <v>2.2925000000000001E-6</v>
      </c>
      <c r="R17" s="36">
        <v>2.7517854000000004E-5</v>
      </c>
      <c r="S17" s="36">
        <v>2.7517854000000004E-5</v>
      </c>
      <c r="T17" s="36">
        <f t="shared" si="0"/>
        <v>7.3201251949825766E-4</v>
      </c>
      <c r="U17" s="36">
        <v>5.5128099999999998E-5</v>
      </c>
      <c r="V17" s="36">
        <v>1.5966924982578349E-4</v>
      </c>
      <c r="W17" s="36">
        <v>5.0559689346981639E-5</v>
      </c>
      <c r="X17" s="36">
        <v>4.7014820779220788E-5</v>
      </c>
      <c r="Y17" s="36">
        <v>8.6400000000000006E-8</v>
      </c>
      <c r="Z17" s="36">
        <v>8.2530000000000006E-7</v>
      </c>
      <c r="AA17" s="36">
        <v>8.4670319999999996E-6</v>
      </c>
      <c r="AB17" s="36">
        <v>8.4670319999999996E-6</v>
      </c>
      <c r="AC17" s="36">
        <f t="shared" si="1"/>
        <v>3.3021762395198589E-4</v>
      </c>
      <c r="AD17" s="32">
        <f t="shared" si="2"/>
        <v>1.1391453783500001</v>
      </c>
      <c r="AE17" s="32">
        <f t="shared" si="3"/>
        <v>1.8502025511855353</v>
      </c>
      <c r="AF17" s="32">
        <f t="shared" si="4"/>
        <v>2.1093192325254009</v>
      </c>
      <c r="AG17" s="32">
        <f t="shared" si="5"/>
        <v>4.5718484261922079</v>
      </c>
      <c r="AH17" s="32">
        <f t="shared" si="6"/>
        <v>2.4703852800000002E-2</v>
      </c>
      <c r="AI17" s="32">
        <f t="shared" si="7"/>
        <v>4.2433941599999997E-2</v>
      </c>
      <c r="AJ17" s="32">
        <f t="shared" si="8"/>
        <v>0.68671228008600016</v>
      </c>
      <c r="AK17" s="32">
        <f t="shared" si="9"/>
        <v>3.2111218859999999E-3</v>
      </c>
      <c r="AL17" s="32">
        <f t="shared" si="10"/>
        <v>10.427576784625145</v>
      </c>
    </row>
    <row r="18" spans="2:38" ht="18.75" customHeight="1">
      <c r="B18" s="11">
        <v>35430</v>
      </c>
      <c r="C18" s="31">
        <v>0.94439285220000002</v>
      </c>
      <c r="D18" s="31">
        <v>1.6228326946999991</v>
      </c>
      <c r="E18" s="31">
        <v>1.9696784588000003</v>
      </c>
      <c r="F18" s="31">
        <v>3.782782504800001</v>
      </c>
      <c r="G18" s="31">
        <v>0</v>
      </c>
      <c r="H18" s="31">
        <v>5.0816512299999998E-2</v>
      </c>
      <c r="I18" s="31">
        <v>0.51547395500000004</v>
      </c>
      <c r="J18" s="31">
        <v>0.51547395500000004</v>
      </c>
      <c r="K18" s="31">
        <f t="shared" si="11"/>
        <v>8.8859769778000022</v>
      </c>
      <c r="L18" s="35">
        <v>2.0480280000000003E-5</v>
      </c>
      <c r="M18" s="35">
        <v>4.7111990482573682E-5</v>
      </c>
      <c r="N18" s="35">
        <v>9.3549000000000008E-5</v>
      </c>
      <c r="O18" s="35">
        <v>3.0207600000000003E-4</v>
      </c>
      <c r="P18" s="35" t="s">
        <v>211</v>
      </c>
      <c r="Q18" s="35">
        <v>2.8475000000000003E-6</v>
      </c>
      <c r="R18" s="35">
        <v>1.7227328000000004E-5</v>
      </c>
      <c r="S18" s="35">
        <v>1.7227328000000004E-5</v>
      </c>
      <c r="T18" s="35">
        <f t="shared" si="0"/>
        <v>5.005194264825737E-4</v>
      </c>
      <c r="U18" s="35">
        <v>5.7893100000000003E-5</v>
      </c>
      <c r="V18" s="35">
        <v>1.4813515898123313E-4</v>
      </c>
      <c r="W18" s="35">
        <v>4.8422397693600326E-5</v>
      </c>
      <c r="X18" s="35">
        <v>3.844773636363636E-5</v>
      </c>
      <c r="Y18" s="35" t="s">
        <v>211</v>
      </c>
      <c r="Z18" s="35">
        <v>1.0251000000000001E-6</v>
      </c>
      <c r="AA18" s="35">
        <v>6.4602479999999992E-6</v>
      </c>
      <c r="AB18" s="35">
        <v>6.4602479999999992E-6</v>
      </c>
      <c r="AC18" s="35">
        <f t="shared" si="1"/>
        <v>3.0684398903846983E-4</v>
      </c>
      <c r="AD18" s="31">
        <f t="shared" si="2"/>
        <v>0.96215700299999996</v>
      </c>
      <c r="AE18" s="31">
        <f t="shared" si="3"/>
        <v>1.6681547718384708</v>
      </c>
      <c r="AF18" s="31">
        <f t="shared" si="4"/>
        <v>1.9864470583126932</v>
      </c>
      <c r="AG18" s="31">
        <f t="shared" si="5"/>
        <v>3.8017918302363647</v>
      </c>
      <c r="AH18" s="31">
        <f t="shared" si="6"/>
        <v>0</v>
      </c>
      <c r="AI18" s="31">
        <f t="shared" si="7"/>
        <v>5.1193179599999999E-2</v>
      </c>
      <c r="AJ18" s="31">
        <f t="shared" si="8"/>
        <v>0.51782979210400004</v>
      </c>
      <c r="AK18" s="31">
        <f t="shared" si="9"/>
        <v>2.355837104E-3</v>
      </c>
      <c r="AL18" s="31">
        <f t="shared" si="10"/>
        <v>8.989929472195529</v>
      </c>
    </row>
    <row r="19" spans="2:38" ht="18.75" customHeight="1">
      <c r="B19" s="12">
        <v>35795</v>
      </c>
      <c r="C19" s="32">
        <v>0.15576918890000002</v>
      </c>
      <c r="D19" s="32">
        <v>1.0588569394</v>
      </c>
      <c r="E19" s="32">
        <v>1.3719547551</v>
      </c>
      <c r="F19" s="32">
        <v>3.0894603302000001</v>
      </c>
      <c r="G19" s="32">
        <v>0</v>
      </c>
      <c r="H19" s="32">
        <v>5.81629959E-2</v>
      </c>
      <c r="I19" s="32">
        <v>0.65634379949999999</v>
      </c>
      <c r="J19" s="32">
        <v>0.65634379949999999</v>
      </c>
      <c r="K19" s="32">
        <f t="shared" si="11"/>
        <v>6.3905480089999998</v>
      </c>
      <c r="L19" s="36">
        <v>4.9038464285714303E-6</v>
      </c>
      <c r="M19" s="36">
        <v>2.8636392301800079E-5</v>
      </c>
      <c r="N19" s="36">
        <v>6.4097599999999981E-5</v>
      </c>
      <c r="O19" s="36">
        <v>4.6097500000000002E-4</v>
      </c>
      <c r="P19" s="36" t="s">
        <v>211</v>
      </c>
      <c r="Q19" s="36">
        <v>3.2925000000000002E-6</v>
      </c>
      <c r="R19" s="36">
        <v>2.2190176000000004E-5</v>
      </c>
      <c r="S19" s="36">
        <v>2.2190176000000004E-5</v>
      </c>
      <c r="T19" s="36">
        <f t="shared" si="0"/>
        <v>6.0628569073037147E-4</v>
      </c>
      <c r="U19" s="36">
        <v>6.7290392857142872E-6</v>
      </c>
      <c r="V19" s="36">
        <v>9.172739720413636E-5</v>
      </c>
      <c r="W19" s="36">
        <v>3.0567091497510524E-5</v>
      </c>
      <c r="X19" s="36">
        <v>3.1183009090909093E-5</v>
      </c>
      <c r="Y19" s="36" t="s">
        <v>211</v>
      </c>
      <c r="Z19" s="36">
        <v>1.1853000000000001E-6</v>
      </c>
      <c r="AA19" s="36">
        <v>8.3213160000000016E-6</v>
      </c>
      <c r="AB19" s="36">
        <v>8.3213160000000016E-6</v>
      </c>
      <c r="AC19" s="36">
        <f t="shared" si="1"/>
        <v>1.7803446907827027E-4</v>
      </c>
      <c r="AD19" s="32">
        <f t="shared" si="2"/>
        <v>0.15789703876785716</v>
      </c>
      <c r="AE19" s="32">
        <f t="shared" si="3"/>
        <v>1.0869076135743778</v>
      </c>
      <c r="AF19" s="32">
        <f t="shared" si="4"/>
        <v>1.3826661883662581</v>
      </c>
      <c r="AG19" s="32">
        <f t="shared" si="5"/>
        <v>3.1102772419090909</v>
      </c>
      <c r="AH19" s="32">
        <f t="shared" si="6"/>
        <v>0</v>
      </c>
      <c r="AI19" s="32">
        <f t="shared" si="7"/>
        <v>5.8598527800000001E-2</v>
      </c>
      <c r="AJ19" s="32">
        <f t="shared" si="8"/>
        <v>0.65937830606799996</v>
      </c>
      <c r="AK19" s="32">
        <f t="shared" si="9"/>
        <v>3.0345065680000005E-3</v>
      </c>
      <c r="AL19" s="32">
        <f t="shared" si="10"/>
        <v>6.4587594230535839</v>
      </c>
    </row>
    <row r="20" spans="2:38" ht="18.75" customHeight="1">
      <c r="B20" s="11">
        <v>36160</v>
      </c>
      <c r="C20" s="31">
        <v>0.14685435630000002</v>
      </c>
      <c r="D20" s="31">
        <v>0.96115413729999999</v>
      </c>
      <c r="E20" s="31">
        <v>0.86342451640000006</v>
      </c>
      <c r="F20" s="31">
        <v>2.9627506204000005</v>
      </c>
      <c r="G20" s="31">
        <v>0</v>
      </c>
      <c r="H20" s="31">
        <v>3.5259055599999999E-2</v>
      </c>
      <c r="I20" s="31">
        <v>0.65318091360000008</v>
      </c>
      <c r="J20" s="31">
        <v>0.65318091360000008</v>
      </c>
      <c r="K20" s="31">
        <f t="shared" si="11"/>
        <v>5.6226235996000007</v>
      </c>
      <c r="L20" s="35">
        <v>4.9468774193548394E-6</v>
      </c>
      <c r="M20" s="35">
        <v>2.698736916890082E-5</v>
      </c>
      <c r="N20" s="35">
        <v>3.9576900000000004E-5</v>
      </c>
      <c r="O20" s="35">
        <v>4.4479300000000002E-4</v>
      </c>
      <c r="P20" s="35" t="s">
        <v>211</v>
      </c>
      <c r="Q20" s="35">
        <v>2.1075000000000002E-6</v>
      </c>
      <c r="R20" s="35">
        <v>1.8147792000000004E-5</v>
      </c>
      <c r="S20" s="35">
        <v>1.8147792000000004E-5</v>
      </c>
      <c r="T20" s="35">
        <f t="shared" si="0"/>
        <v>5.5470723058825562E-4</v>
      </c>
      <c r="U20" s="35">
        <v>4.9026064516129038E-6</v>
      </c>
      <c r="V20" s="35">
        <v>8.5700120643431669E-5</v>
      </c>
      <c r="W20" s="35">
        <v>1.6048350117799986E-5</v>
      </c>
      <c r="X20" s="35">
        <v>3.0151369696969703E-5</v>
      </c>
      <c r="Y20" s="35" t="s">
        <v>211</v>
      </c>
      <c r="Z20" s="35">
        <v>7.5870000000000014E-7</v>
      </c>
      <c r="AA20" s="35">
        <v>8.3759039999999998E-6</v>
      </c>
      <c r="AB20" s="35">
        <v>8.3759039999999998E-6</v>
      </c>
      <c r="AC20" s="35">
        <f t="shared" si="1"/>
        <v>1.5431295490981424E-4</v>
      </c>
      <c r="AD20" s="31">
        <f t="shared" si="2"/>
        <v>0.14843900495806453</v>
      </c>
      <c r="AE20" s="31">
        <f t="shared" si="3"/>
        <v>0.98736745748096522</v>
      </c>
      <c r="AF20" s="31">
        <f t="shared" si="4"/>
        <v>0.86919634723510442</v>
      </c>
      <c r="AG20" s="31">
        <f t="shared" si="5"/>
        <v>2.9828555535696974</v>
      </c>
      <c r="AH20" s="31">
        <f t="shared" si="6"/>
        <v>0</v>
      </c>
      <c r="AI20" s="31">
        <f t="shared" si="7"/>
        <v>3.5537835699999999E-2</v>
      </c>
      <c r="AJ20" s="31">
        <f t="shared" si="8"/>
        <v>0.65613062779200004</v>
      </c>
      <c r="AK20" s="31">
        <f t="shared" si="9"/>
        <v>2.9497141920000001E-3</v>
      </c>
      <c r="AL20" s="31">
        <f t="shared" si="10"/>
        <v>5.6824765409278308</v>
      </c>
    </row>
    <row r="21" spans="2:38" ht="18.75" customHeight="1">
      <c r="B21" s="12">
        <v>36525</v>
      </c>
      <c r="C21" s="32">
        <v>7.0281917400000005E-2</v>
      </c>
      <c r="D21" s="32">
        <v>0.81878072200000007</v>
      </c>
      <c r="E21" s="32">
        <v>0.77796015799999996</v>
      </c>
      <c r="F21" s="32">
        <v>2.8208867120000001</v>
      </c>
      <c r="G21" s="32">
        <v>0</v>
      </c>
      <c r="H21" s="32">
        <v>6.4861362899999997E-2</v>
      </c>
      <c r="I21" s="32">
        <v>0.4958163644000001</v>
      </c>
      <c r="J21" s="32">
        <v>0.4958163644000001</v>
      </c>
      <c r="K21" s="32">
        <f t="shared" si="11"/>
        <v>5.0485872367000004</v>
      </c>
      <c r="L21" s="36">
        <v>2.3558280000000003E-6</v>
      </c>
      <c r="M21" s="36">
        <v>2.2612939000000002E-5</v>
      </c>
      <c r="N21" s="36">
        <v>3.5317900000000003E-5</v>
      </c>
      <c r="O21" s="36">
        <v>2.7629599999999999E-4</v>
      </c>
      <c r="P21" s="36" t="s">
        <v>211</v>
      </c>
      <c r="Q21" s="36">
        <v>3.6050000000000002E-6</v>
      </c>
      <c r="R21" s="36">
        <v>1.2858864000000001E-5</v>
      </c>
      <c r="S21" s="36">
        <v>1.2858864000000001E-5</v>
      </c>
      <c r="T21" s="36">
        <f t="shared" si="0"/>
        <v>3.6590539499999997E-4</v>
      </c>
      <c r="U21" s="36">
        <v>2.38354E-6</v>
      </c>
      <c r="V21" s="36">
        <v>7.2139795999999999E-5</v>
      </c>
      <c r="W21" s="36">
        <v>1.3134605E-5</v>
      </c>
      <c r="X21" s="36">
        <v>2.8445058000000002E-5</v>
      </c>
      <c r="Y21" s="36" t="s">
        <v>211</v>
      </c>
      <c r="Z21" s="36">
        <v>1.2978000000000001E-6</v>
      </c>
      <c r="AA21" s="36">
        <v>6.4294320000000007E-6</v>
      </c>
      <c r="AB21" s="36">
        <v>6.4294320000000007E-6</v>
      </c>
      <c r="AC21" s="36">
        <f t="shared" si="1"/>
        <v>1.3025966300000001E-4</v>
      </c>
      <c r="AD21" s="32">
        <f t="shared" si="2"/>
        <v>7.1051108020000003E-2</v>
      </c>
      <c r="AE21" s="32">
        <f t="shared" si="3"/>
        <v>0.84084370468300007</v>
      </c>
      <c r="AF21" s="32">
        <f t="shared" si="4"/>
        <v>0.78275721778999996</v>
      </c>
      <c r="AG21" s="32">
        <f t="shared" si="5"/>
        <v>2.8362707392839996</v>
      </c>
      <c r="AH21" s="32">
        <f t="shared" si="6"/>
        <v>0</v>
      </c>
      <c r="AI21" s="32">
        <f t="shared" si="7"/>
        <v>6.5338232299999993E-2</v>
      </c>
      <c r="AJ21" s="32">
        <f t="shared" si="8"/>
        <v>0.49805380673600014</v>
      </c>
      <c r="AK21" s="32">
        <f t="shared" si="9"/>
        <v>2.2374423360000005E-3</v>
      </c>
      <c r="AL21" s="32">
        <f t="shared" si="10"/>
        <v>5.0965522511490002</v>
      </c>
    </row>
    <row r="22" spans="2:38" ht="18.75" customHeight="1">
      <c r="B22" s="11">
        <v>36891</v>
      </c>
      <c r="C22" s="31">
        <v>9.9551058999999997E-2</v>
      </c>
      <c r="D22" s="31">
        <v>0.74906457300000007</v>
      </c>
      <c r="E22" s="31">
        <v>0.61507273630000003</v>
      </c>
      <c r="F22" s="31">
        <v>2.8169515656000002</v>
      </c>
      <c r="G22" s="31">
        <v>0</v>
      </c>
      <c r="H22" s="31">
        <v>3.45271183E-2</v>
      </c>
      <c r="I22" s="31">
        <v>0.38595349110000005</v>
      </c>
      <c r="J22" s="31">
        <v>0.38595349110000005</v>
      </c>
      <c r="K22" s="31">
        <f t="shared" si="11"/>
        <v>4.7011205433000001</v>
      </c>
      <c r="L22" s="35">
        <v>3.3626935000000001E-6</v>
      </c>
      <c r="M22" s="35">
        <v>2.0828056499999999E-5</v>
      </c>
      <c r="N22" s="35">
        <v>2.8033699999999999E-5</v>
      </c>
      <c r="O22" s="35">
        <v>2.6445600000000004E-4</v>
      </c>
      <c r="P22" s="35" t="s">
        <v>211</v>
      </c>
      <c r="Q22" s="35">
        <v>2.0525000000000003E-6</v>
      </c>
      <c r="R22" s="35">
        <v>7.591698E-6</v>
      </c>
      <c r="S22" s="35">
        <v>7.591698E-6</v>
      </c>
      <c r="T22" s="35">
        <f t="shared" si="0"/>
        <v>3.339163460000001E-4</v>
      </c>
      <c r="U22" s="35">
        <v>3.3336675000000002E-6</v>
      </c>
      <c r="V22" s="35">
        <v>6.6309466E-5</v>
      </c>
      <c r="W22" s="35">
        <v>1.0716759999999999E-5</v>
      </c>
      <c r="X22" s="35">
        <v>2.8363245999999999E-5</v>
      </c>
      <c r="Y22" s="35" t="s">
        <v>211</v>
      </c>
      <c r="Z22" s="35">
        <v>7.3890000000000003E-7</v>
      </c>
      <c r="AA22" s="35">
        <v>5.0611320000000006E-6</v>
      </c>
      <c r="AB22" s="35">
        <v>5.0611320000000006E-6</v>
      </c>
      <c r="AC22" s="35">
        <f t="shared" si="1"/>
        <v>1.1958430350000001E-4</v>
      </c>
      <c r="AD22" s="31">
        <f t="shared" si="2"/>
        <v>0.10062855925249999</v>
      </c>
      <c r="AE22" s="31">
        <f t="shared" si="3"/>
        <v>0.76934549528050011</v>
      </c>
      <c r="AF22" s="31">
        <f t="shared" si="4"/>
        <v>0.61896717328000006</v>
      </c>
      <c r="AG22" s="31">
        <f t="shared" si="5"/>
        <v>2.8320152129080003</v>
      </c>
      <c r="AH22" s="31">
        <f t="shared" si="6"/>
        <v>0</v>
      </c>
      <c r="AI22" s="31">
        <f t="shared" si="7"/>
        <v>3.4798622999999994E-2</v>
      </c>
      <c r="AJ22" s="31">
        <f t="shared" si="8"/>
        <v>0.38765150088600003</v>
      </c>
      <c r="AK22" s="31">
        <f t="shared" si="9"/>
        <v>1.6980097860000002E-3</v>
      </c>
      <c r="AL22" s="31">
        <f t="shared" si="10"/>
        <v>4.7451045743930003</v>
      </c>
    </row>
    <row r="23" spans="2:38" ht="18.75" customHeight="1">
      <c r="B23" s="12">
        <v>37256</v>
      </c>
      <c r="C23" s="32">
        <v>0.11572094800000002</v>
      </c>
      <c r="D23" s="32">
        <v>0.46647291499999999</v>
      </c>
      <c r="E23" s="32">
        <v>0.77470092010000002</v>
      </c>
      <c r="F23" s="32">
        <v>2.587290828</v>
      </c>
      <c r="G23" s="32">
        <v>0</v>
      </c>
      <c r="H23" s="32">
        <v>5.9998421100000005E-2</v>
      </c>
      <c r="I23" s="32">
        <v>0.63577396090000005</v>
      </c>
      <c r="J23" s="32">
        <v>0.63577396090000005</v>
      </c>
      <c r="K23" s="32">
        <f t="shared" si="11"/>
        <v>4.6399579931000003</v>
      </c>
      <c r="L23" s="36">
        <v>3.9273405000000005E-6</v>
      </c>
      <c r="M23" s="36">
        <v>1.1378374E-5</v>
      </c>
      <c r="N23" s="36">
        <v>3.5390199999999999E-5</v>
      </c>
      <c r="O23" s="36">
        <v>2.6493600000000001E-4</v>
      </c>
      <c r="P23" s="36" t="s">
        <v>211</v>
      </c>
      <c r="Q23" s="36">
        <v>3.0825000000000006E-6</v>
      </c>
      <c r="R23" s="36">
        <v>1.2505662000000001E-5</v>
      </c>
      <c r="S23" s="36">
        <v>1.2505662000000001E-5</v>
      </c>
      <c r="T23" s="36">
        <f t="shared" si="0"/>
        <v>3.4372573850000005E-4</v>
      </c>
      <c r="U23" s="36">
        <v>3.7864025000000009E-6</v>
      </c>
      <c r="V23" s="36">
        <v>3.7599136000000002E-5</v>
      </c>
      <c r="W23" s="36">
        <v>1.4186915000000002E-5</v>
      </c>
      <c r="X23" s="36">
        <v>2.5862235E-5</v>
      </c>
      <c r="Y23" s="36" t="s">
        <v>211</v>
      </c>
      <c r="Z23" s="36">
        <v>1.1097000000000001E-6</v>
      </c>
      <c r="AA23" s="36">
        <v>8.3371080000000004E-6</v>
      </c>
      <c r="AB23" s="36">
        <v>8.3371080000000004E-6</v>
      </c>
      <c r="AC23" s="36">
        <f t="shared" si="1"/>
        <v>9.9218604500000008E-5</v>
      </c>
      <c r="AD23" s="32">
        <f t="shared" si="2"/>
        <v>0.11694747945750002</v>
      </c>
      <c r="AE23" s="32">
        <f t="shared" si="3"/>
        <v>0.47796191687799999</v>
      </c>
      <c r="AF23" s="32">
        <f t="shared" si="4"/>
        <v>0.77981337576999998</v>
      </c>
      <c r="AG23" s="32">
        <f t="shared" si="5"/>
        <v>2.6016211740299999</v>
      </c>
      <c r="AH23" s="32">
        <f t="shared" si="6"/>
        <v>0</v>
      </c>
      <c r="AI23" s="32">
        <f t="shared" si="7"/>
        <v>6.040617420000001E-2</v>
      </c>
      <c r="AJ23" s="32">
        <f t="shared" si="8"/>
        <v>0.63857106063400004</v>
      </c>
      <c r="AK23" s="32">
        <f t="shared" si="9"/>
        <v>2.7970997340000005E-3</v>
      </c>
      <c r="AL23" s="32">
        <f t="shared" si="10"/>
        <v>4.6781182807034991</v>
      </c>
    </row>
    <row r="24" spans="2:38" ht="18.75" customHeight="1">
      <c r="B24" s="11">
        <v>37621</v>
      </c>
      <c r="C24" s="31">
        <v>9.3079902199999995E-2</v>
      </c>
      <c r="D24" s="31">
        <v>0.31829374720000003</v>
      </c>
      <c r="E24" s="31">
        <v>0.81153565859999999</v>
      </c>
      <c r="F24" s="31">
        <v>2.6289309588999998</v>
      </c>
      <c r="G24" s="31">
        <v>0</v>
      </c>
      <c r="H24" s="31">
        <v>4.6377804199999997E-2</v>
      </c>
      <c r="I24" s="31">
        <v>0.53234661360000002</v>
      </c>
      <c r="J24" s="31">
        <v>0.53234661360000002</v>
      </c>
      <c r="K24" s="31">
        <f t="shared" si="11"/>
        <v>4.4305646847000002</v>
      </c>
      <c r="L24" s="35">
        <v>3.1586875000000003E-6</v>
      </c>
      <c r="M24" s="35">
        <v>6.8063150000000006E-6</v>
      </c>
      <c r="N24" s="35">
        <v>3.6862800000000002E-5</v>
      </c>
      <c r="O24" s="35">
        <v>2.7517399999999999E-4</v>
      </c>
      <c r="P24" s="35" t="s">
        <v>211</v>
      </c>
      <c r="Q24" s="35">
        <v>2.7300000000000001E-6</v>
      </c>
      <c r="R24" s="35">
        <v>1.0471248E-5</v>
      </c>
      <c r="S24" s="35">
        <v>1.0471248E-5</v>
      </c>
      <c r="T24" s="35">
        <f t="shared" si="0"/>
        <v>3.4567429849999997E-4</v>
      </c>
      <c r="U24" s="35">
        <v>3.1155375000000002E-6</v>
      </c>
      <c r="V24" s="35">
        <v>2.3448860000000002E-5</v>
      </c>
      <c r="W24" s="35">
        <v>1.424049E-5</v>
      </c>
      <c r="X24" s="35">
        <v>2.6288623000000001E-5</v>
      </c>
      <c r="Y24" s="35" t="s">
        <v>211</v>
      </c>
      <c r="Z24" s="35">
        <v>9.8280000000000014E-7</v>
      </c>
      <c r="AA24" s="35">
        <v>6.9808320000000002E-6</v>
      </c>
      <c r="AB24" s="35">
        <v>6.9808320000000002E-6</v>
      </c>
      <c r="AC24" s="35">
        <f t="shared" si="1"/>
        <v>8.2037974499999996E-5</v>
      </c>
      <c r="AD24" s="31">
        <f t="shared" si="2"/>
        <v>9.408729956249999E-2</v>
      </c>
      <c r="AE24" s="31">
        <f t="shared" si="3"/>
        <v>0.32545166535500003</v>
      </c>
      <c r="AF24" s="31">
        <f t="shared" si="4"/>
        <v>0.81670089462000006</v>
      </c>
      <c r="AG24" s="31">
        <f t="shared" si="5"/>
        <v>2.6436443185540002</v>
      </c>
      <c r="AH24" s="31">
        <f t="shared" si="6"/>
        <v>0</v>
      </c>
      <c r="AI24" s="31">
        <f t="shared" si="7"/>
        <v>4.6738928599999993E-2</v>
      </c>
      <c r="AJ24" s="31">
        <f t="shared" si="8"/>
        <v>0.53468868273600001</v>
      </c>
      <c r="AK24" s="31">
        <f t="shared" si="9"/>
        <v>2.3420691359999999E-3</v>
      </c>
      <c r="AL24" s="31">
        <f t="shared" si="10"/>
        <v>4.4636538585635002</v>
      </c>
    </row>
    <row r="25" spans="2:38" ht="18.75" customHeight="1">
      <c r="B25" s="12">
        <v>37986</v>
      </c>
      <c r="C25" s="32">
        <v>9.7418132800000001E-2</v>
      </c>
      <c r="D25" s="32">
        <v>1.6125153321999999</v>
      </c>
      <c r="E25" s="32">
        <v>0.67687424940000007</v>
      </c>
      <c r="F25" s="32">
        <v>7.5976441615999999</v>
      </c>
      <c r="G25" s="32">
        <v>0</v>
      </c>
      <c r="H25" s="32">
        <v>6.6288156299999998E-2</v>
      </c>
      <c r="I25" s="32">
        <v>0.93701481479999993</v>
      </c>
      <c r="J25" s="32">
        <v>1.3000372021</v>
      </c>
      <c r="K25" s="32">
        <f t="shared" si="11"/>
        <v>10.9877548471</v>
      </c>
      <c r="L25" s="36">
        <v>3.3106000000000001E-6</v>
      </c>
      <c r="M25" s="36">
        <v>5.2846150000000006E-5</v>
      </c>
      <c r="N25" s="36">
        <v>3.0743300000000001E-5</v>
      </c>
      <c r="O25" s="36">
        <v>4.5948099999999997E-4</v>
      </c>
      <c r="P25" s="36" t="s">
        <v>211</v>
      </c>
      <c r="Q25" s="36">
        <v>2.3225000000000002E-6</v>
      </c>
      <c r="R25" s="36">
        <v>1.8431064000000002E-5</v>
      </c>
      <c r="S25" s="36">
        <v>1.6245565513999999E-4</v>
      </c>
      <c r="T25" s="36">
        <f t="shared" si="0"/>
        <v>7.2959026914000001E-4</v>
      </c>
      <c r="U25" s="36">
        <v>3.0697500000000001E-6</v>
      </c>
      <c r="V25" s="36">
        <v>1.603788E-4</v>
      </c>
      <c r="W25" s="36">
        <v>1.1954600000000002E-5</v>
      </c>
      <c r="X25" s="36">
        <v>7.9645499999999995E-5</v>
      </c>
      <c r="Y25" s="36" t="s">
        <v>211</v>
      </c>
      <c r="Z25" s="36">
        <v>8.3610000000000013E-7</v>
      </c>
      <c r="AA25" s="36">
        <v>1.2287376000000001E-5</v>
      </c>
      <c r="AB25" s="36">
        <v>2.2416079999999999E-5</v>
      </c>
      <c r="AC25" s="36">
        <f t="shared" si="1"/>
        <v>2.9058820600000003E-4</v>
      </c>
      <c r="AD25" s="32">
        <f t="shared" si="2"/>
        <v>9.8415683300000001E-2</v>
      </c>
      <c r="AE25" s="32">
        <f t="shared" si="3"/>
        <v>1.6616293683499999</v>
      </c>
      <c r="AF25" s="32">
        <f t="shared" si="4"/>
        <v>0.68120530270000013</v>
      </c>
      <c r="AG25" s="32">
        <f t="shared" si="5"/>
        <v>7.6328655455999996</v>
      </c>
      <c r="AH25" s="32">
        <f t="shared" si="6"/>
        <v>0</v>
      </c>
      <c r="AI25" s="32">
        <f t="shared" si="7"/>
        <v>6.6595376599999992E-2</v>
      </c>
      <c r="AJ25" s="32">
        <f t="shared" si="8"/>
        <v>0.94113722944799993</v>
      </c>
      <c r="AK25" s="32">
        <f t="shared" si="9"/>
        <v>1.07413832185E-2</v>
      </c>
      <c r="AL25" s="32">
        <f t="shared" si="10"/>
        <v>11.0925898892165</v>
      </c>
    </row>
    <row r="26" spans="2:38" ht="18.75" customHeight="1">
      <c r="B26" s="11">
        <v>38352</v>
      </c>
      <c r="C26" s="31">
        <v>2.5304675586000003</v>
      </c>
      <c r="D26" s="31">
        <v>1.3490730111</v>
      </c>
      <c r="E26" s="31">
        <v>0.59807470669999996</v>
      </c>
      <c r="F26" s="31">
        <v>5.9914199188000001</v>
      </c>
      <c r="G26" s="31">
        <v>0</v>
      </c>
      <c r="H26" s="31">
        <v>4.3051195520000002E-2</v>
      </c>
      <c r="I26" s="31">
        <v>1.3378548290000003</v>
      </c>
      <c r="J26" s="31">
        <v>2.03456771949</v>
      </c>
      <c r="K26" s="31">
        <f t="shared" si="11"/>
        <v>11.849941219720002</v>
      </c>
      <c r="L26" s="35">
        <v>7.6885850000000012E-5</v>
      </c>
      <c r="M26" s="35">
        <v>4.4823450000000005E-5</v>
      </c>
      <c r="N26" s="35">
        <v>2.7143300000000001E-5</v>
      </c>
      <c r="O26" s="35">
        <v>4.4144700000000003E-4</v>
      </c>
      <c r="P26" s="35" t="s">
        <v>211</v>
      </c>
      <c r="Q26" s="35">
        <v>2.0132800000000001E-6</v>
      </c>
      <c r="R26" s="35">
        <v>2.7210600000000003E-5</v>
      </c>
      <c r="S26" s="35">
        <v>2.0280721757000002E-4</v>
      </c>
      <c r="T26" s="35">
        <f t="shared" si="0"/>
        <v>8.2233069757000016E-4</v>
      </c>
      <c r="U26" s="35">
        <v>2.3896070000000002E-4</v>
      </c>
      <c r="V26" s="35">
        <v>1.3592819999999999E-4</v>
      </c>
      <c r="W26" s="35">
        <v>1.0301000000000002E-5</v>
      </c>
      <c r="X26" s="35">
        <v>6.2417500000000003E-5</v>
      </c>
      <c r="Y26" s="35" t="s">
        <v>211</v>
      </c>
      <c r="Z26" s="35">
        <v>7.2478080000000005E-7</v>
      </c>
      <c r="AA26" s="35">
        <v>2.2159800000000001E-5</v>
      </c>
      <c r="AB26" s="35">
        <v>3.9447669999999996E-5</v>
      </c>
      <c r="AC26" s="35">
        <f t="shared" si="1"/>
        <v>5.0993965079999999E-4</v>
      </c>
      <c r="AD26" s="31">
        <f t="shared" si="2"/>
        <v>2.6035999934500005</v>
      </c>
      <c r="AE26" s="31">
        <f t="shared" si="3"/>
        <v>1.39070020095</v>
      </c>
      <c r="AF26" s="31">
        <f t="shared" si="4"/>
        <v>0.60182298719999994</v>
      </c>
      <c r="AG26" s="31">
        <f t="shared" si="5"/>
        <v>6.0210565088000001</v>
      </c>
      <c r="AH26" s="31">
        <f t="shared" si="6"/>
        <v>0</v>
      </c>
      <c r="AI26" s="31">
        <f t="shared" si="7"/>
        <v>4.33175121984E-2</v>
      </c>
      <c r="AJ26" s="31">
        <f t="shared" si="8"/>
        <v>1.3451387144000002</v>
      </c>
      <c r="AK26" s="31">
        <f t="shared" si="9"/>
        <v>1.6825586099250001E-2</v>
      </c>
      <c r="AL26" s="31">
        <f t="shared" si="10"/>
        <v>12.02246150309765</v>
      </c>
    </row>
    <row r="27" spans="2:38" ht="18.75" customHeight="1">
      <c r="B27" s="12">
        <v>38717</v>
      </c>
      <c r="C27" s="32">
        <v>0.60791522689999999</v>
      </c>
      <c r="D27" s="32">
        <v>0.78548252810000019</v>
      </c>
      <c r="E27" s="32">
        <v>0.60258261210000008</v>
      </c>
      <c r="F27" s="32">
        <v>6.5674789784000014</v>
      </c>
      <c r="G27" s="32">
        <v>0</v>
      </c>
      <c r="H27" s="32">
        <v>1.3644696765000002E-2</v>
      </c>
      <c r="I27" s="32">
        <v>1.2121835550000002</v>
      </c>
      <c r="J27" s="32">
        <v>2.1053250999800004</v>
      </c>
      <c r="K27" s="32">
        <f t="shared" si="11"/>
        <v>9.7892875972650018</v>
      </c>
      <c r="L27" s="36">
        <v>1.8639400000000003E-5</v>
      </c>
      <c r="M27" s="36">
        <v>2.4946150000000002E-5</v>
      </c>
      <c r="N27" s="36">
        <v>2.7371700000000008E-5</v>
      </c>
      <c r="O27" s="36">
        <v>2.8104200000000001E-4</v>
      </c>
      <c r="P27" s="36" t="s">
        <v>211</v>
      </c>
      <c r="Q27" s="36">
        <v>2.0662500000000001E-7</v>
      </c>
      <c r="R27" s="36">
        <v>2.5108200000000001E-5</v>
      </c>
      <c r="S27" s="36">
        <v>2.5654552604333335E-4</v>
      </c>
      <c r="T27" s="36">
        <f t="shared" si="0"/>
        <v>6.3385960104333345E-4</v>
      </c>
      <c r="U27" s="36">
        <v>5.3542300000000004E-5</v>
      </c>
      <c r="V27" s="36">
        <v>7.6509000000000009E-5</v>
      </c>
      <c r="W27" s="36">
        <v>1.0754700000000001E-5</v>
      </c>
      <c r="X27" s="36">
        <v>6.8693699999999996E-5</v>
      </c>
      <c r="Y27" s="36" t="s">
        <v>211</v>
      </c>
      <c r="Z27" s="36">
        <v>7.4385000000000014E-8</v>
      </c>
      <c r="AA27" s="36">
        <v>2.2417800000000001E-5</v>
      </c>
      <c r="AB27" s="36">
        <v>4.4505370000000007E-5</v>
      </c>
      <c r="AC27" s="36">
        <f t="shared" si="1"/>
        <v>2.7649725500000002E-4</v>
      </c>
      <c r="AD27" s="32">
        <f t="shared" si="2"/>
        <v>0.6243368172999999</v>
      </c>
      <c r="AE27" s="32">
        <f t="shared" si="3"/>
        <v>0.80890586385000018</v>
      </c>
      <c r="AF27" s="32">
        <f t="shared" si="4"/>
        <v>0.6064718052000001</v>
      </c>
      <c r="AG27" s="32">
        <f t="shared" si="5"/>
        <v>6.5949757510000016</v>
      </c>
      <c r="AH27" s="32">
        <f t="shared" si="6"/>
        <v>0</v>
      </c>
      <c r="AI27" s="32">
        <f t="shared" si="7"/>
        <v>1.3672029120000002E-2</v>
      </c>
      <c r="AJ27" s="32">
        <f t="shared" si="8"/>
        <v>1.2194917644000003</v>
      </c>
      <c r="AK27" s="32">
        <f t="shared" si="9"/>
        <v>1.9676238411083336E-2</v>
      </c>
      <c r="AL27" s="32">
        <f t="shared" si="10"/>
        <v>9.8875302692810862</v>
      </c>
    </row>
    <row r="28" spans="2:38" ht="18.75" customHeight="1">
      <c r="B28" s="11">
        <v>39082</v>
      </c>
      <c r="C28" s="31">
        <v>0.42502820420000004</v>
      </c>
      <c r="D28" s="31">
        <v>1.5628797800000001</v>
      </c>
      <c r="E28" s="31">
        <v>0.70368291916000003</v>
      </c>
      <c r="F28" s="31">
        <v>5.8800101705999994</v>
      </c>
      <c r="G28" s="31">
        <v>0</v>
      </c>
      <c r="H28" s="31">
        <v>1.5386283575300001E-2</v>
      </c>
      <c r="I28" s="31">
        <v>1.5901586060000001</v>
      </c>
      <c r="J28" s="31">
        <v>2.5514897679100002</v>
      </c>
      <c r="K28" s="31">
        <f t="shared" si="11"/>
        <v>10.177145963535299</v>
      </c>
      <c r="L28" s="35">
        <v>1.3118600000000002E-5</v>
      </c>
      <c r="M28" s="35">
        <v>5.2688350000000005E-5</v>
      </c>
      <c r="N28" s="35">
        <v>3.2385199999999996E-5</v>
      </c>
      <c r="O28" s="35">
        <v>2.4828300000000002E-4</v>
      </c>
      <c r="P28" s="35" t="s">
        <v>211</v>
      </c>
      <c r="Q28" s="35">
        <v>2.314675E-7</v>
      </c>
      <c r="R28" s="35">
        <v>3.2758200000000008E-5</v>
      </c>
      <c r="S28" s="35">
        <v>2.6996810931333333E-4</v>
      </c>
      <c r="T28" s="35">
        <f t="shared" si="0"/>
        <v>6.4943292681333325E-4</v>
      </c>
      <c r="U28" s="35">
        <v>3.5893700000000005E-5</v>
      </c>
      <c r="V28" s="35">
        <v>1.5937160000000002E-4</v>
      </c>
      <c r="W28" s="35">
        <v>1.4408380000000001E-5</v>
      </c>
      <c r="X28" s="35">
        <v>6.1551100000000001E-5</v>
      </c>
      <c r="Y28" s="35" t="s">
        <v>211</v>
      </c>
      <c r="Z28" s="35">
        <v>8.3328300000000006E-8</v>
      </c>
      <c r="AA28" s="35">
        <v>2.8484400000000001E-5</v>
      </c>
      <c r="AB28" s="35">
        <v>5.211658E-5</v>
      </c>
      <c r="AC28" s="35">
        <f t="shared" si="1"/>
        <v>3.5190908829999998E-4</v>
      </c>
      <c r="AD28" s="31">
        <f t="shared" si="2"/>
        <v>0.43605249180000005</v>
      </c>
      <c r="AE28" s="31">
        <f t="shared" si="3"/>
        <v>1.61168972555</v>
      </c>
      <c r="AF28" s="31">
        <f t="shared" si="4"/>
        <v>0.70878624639999999</v>
      </c>
      <c r="AG28" s="31">
        <f t="shared" si="5"/>
        <v>5.9045594733999991</v>
      </c>
      <c r="AH28" s="31">
        <f t="shared" si="6"/>
        <v>0</v>
      </c>
      <c r="AI28" s="31">
        <f t="shared" si="7"/>
        <v>1.5416902096200001E-2</v>
      </c>
      <c r="AJ28" s="31">
        <f t="shared" si="8"/>
        <v>1.5994659122000001</v>
      </c>
      <c r="AK28" s="31">
        <f t="shared" si="9"/>
        <v>2.2279943572833333E-2</v>
      </c>
      <c r="AL28" s="31">
        <f t="shared" si="10"/>
        <v>10.298250695019032</v>
      </c>
    </row>
    <row r="29" spans="2:38" ht="18.75" customHeight="1">
      <c r="B29" s="12">
        <v>39447</v>
      </c>
      <c r="C29" s="32">
        <v>0.53256266100000005</v>
      </c>
      <c r="D29" s="32">
        <v>2.2043724765000001</v>
      </c>
      <c r="E29" s="32">
        <v>0.56573978600000008</v>
      </c>
      <c r="F29" s="32">
        <v>7.8504233270000014</v>
      </c>
      <c r="G29" s="32">
        <v>0</v>
      </c>
      <c r="H29" s="32">
        <v>2.0085112620500001E-2</v>
      </c>
      <c r="I29" s="32">
        <v>1.3130877530000002</v>
      </c>
      <c r="J29" s="32">
        <v>2.1180349975400001</v>
      </c>
      <c r="K29" s="32">
        <f t="shared" si="11"/>
        <v>12.4862711161205</v>
      </c>
      <c r="L29" s="36">
        <v>1.6311150000000004E-5</v>
      </c>
      <c r="M29" s="36">
        <v>7.4912249999999994E-5</v>
      </c>
      <c r="N29" s="36">
        <v>2.5777499999999998E-5</v>
      </c>
      <c r="O29" s="36">
        <v>2.94073E-4</v>
      </c>
      <c r="P29" s="36" t="s">
        <v>211</v>
      </c>
      <c r="Q29" s="36">
        <v>9.3673750000000005E-7</v>
      </c>
      <c r="R29" s="36">
        <v>2.7396000000000003E-5</v>
      </c>
      <c r="S29" s="36">
        <v>2.8896285110000002E-4</v>
      </c>
      <c r="T29" s="36">
        <f t="shared" si="0"/>
        <v>7.2836948860000006E-4</v>
      </c>
      <c r="U29" s="36">
        <v>4.69458E-5</v>
      </c>
      <c r="V29" s="36">
        <v>2.2571160000000001E-4</v>
      </c>
      <c r="W29" s="36">
        <v>1.16779E-5</v>
      </c>
      <c r="X29" s="36">
        <v>8.2713700000000001E-5</v>
      </c>
      <c r="Y29" s="36" t="s">
        <v>211</v>
      </c>
      <c r="Z29" s="36">
        <v>3.3722550000000004E-7</v>
      </c>
      <c r="AA29" s="36">
        <v>2.53038E-5</v>
      </c>
      <c r="AB29" s="36">
        <v>4.3803200000000001E-5</v>
      </c>
      <c r="AC29" s="36">
        <f t="shared" si="1"/>
        <v>4.3649322550000006E-4</v>
      </c>
      <c r="AD29" s="32">
        <f t="shared" si="2"/>
        <v>0.54696028814999997</v>
      </c>
      <c r="AE29" s="32">
        <f t="shared" si="3"/>
        <v>2.2735073395500005</v>
      </c>
      <c r="AF29" s="32">
        <f t="shared" si="4"/>
        <v>0.56986423770000005</v>
      </c>
      <c r="AG29" s="32">
        <f t="shared" si="5"/>
        <v>7.8824238346000008</v>
      </c>
      <c r="AH29" s="32">
        <f t="shared" si="6"/>
        <v>0</v>
      </c>
      <c r="AI29" s="32">
        <f t="shared" si="7"/>
        <v>2.0209024257E-2</v>
      </c>
      <c r="AJ29" s="32">
        <f t="shared" si="8"/>
        <v>1.3213131854000002</v>
      </c>
      <c r="AK29" s="32">
        <f t="shared" si="9"/>
        <v>2.0277424877499999E-2</v>
      </c>
      <c r="AL29" s="32">
        <f t="shared" si="10"/>
        <v>12.634555334534502</v>
      </c>
    </row>
    <row r="30" spans="2:38" ht="18.75" customHeight="1">
      <c r="B30" s="11">
        <v>39813</v>
      </c>
      <c r="C30" s="31">
        <v>0.3844144974</v>
      </c>
      <c r="D30" s="31">
        <v>1.8710229862000001</v>
      </c>
      <c r="E30" s="31">
        <v>0.6222821024850701</v>
      </c>
      <c r="F30" s="31">
        <v>5.3462172491999995</v>
      </c>
      <c r="G30" s="31">
        <v>0</v>
      </c>
      <c r="H30" s="31">
        <v>6.1964553500000005E-2</v>
      </c>
      <c r="I30" s="31">
        <v>2.1657928010000003</v>
      </c>
      <c r="J30" s="31">
        <v>2.2918671755000002</v>
      </c>
      <c r="K30" s="31">
        <f t="shared" si="11"/>
        <v>10.451694189785069</v>
      </c>
      <c r="L30" s="35">
        <v>1.2076750000000001E-5</v>
      </c>
      <c r="M30" s="35">
        <v>6.3297800000000002E-5</v>
      </c>
      <c r="N30" s="35">
        <v>2.8997200000000001E-5</v>
      </c>
      <c r="O30" s="35">
        <v>2.6569100000000003E-4</v>
      </c>
      <c r="P30" s="35" t="s">
        <v>211</v>
      </c>
      <c r="Q30" s="35">
        <v>9.9250000000000003E-7</v>
      </c>
      <c r="R30" s="35">
        <v>4.8351600000000006E-5</v>
      </c>
      <c r="S30" s="35">
        <v>2.4336436802000004E-4</v>
      </c>
      <c r="T30" s="35">
        <f t="shared" si="0"/>
        <v>6.627712180200001E-4</v>
      </c>
      <c r="U30" s="35">
        <v>2.87389E-5</v>
      </c>
      <c r="V30" s="35">
        <v>1.8964470000000001E-4</v>
      </c>
      <c r="W30" s="35">
        <v>1.3919100000000002E-5</v>
      </c>
      <c r="X30" s="35">
        <v>5.5853499999999996E-5</v>
      </c>
      <c r="Y30" s="35">
        <v>0</v>
      </c>
      <c r="Z30" s="35">
        <v>3.573E-7</v>
      </c>
      <c r="AA30" s="35">
        <v>5.8059000000000008E-5</v>
      </c>
      <c r="AB30" s="35">
        <v>4.7623599999999996E-5</v>
      </c>
      <c r="AC30" s="35">
        <f t="shared" si="1"/>
        <v>3.9419609999999996E-4</v>
      </c>
      <c r="AD30" s="31">
        <f t="shared" si="2"/>
        <v>0.39328060835</v>
      </c>
      <c r="AE30" s="31">
        <f t="shared" si="3"/>
        <v>1.9291195517999999</v>
      </c>
      <c r="AF30" s="31">
        <f t="shared" si="4"/>
        <v>0.62715492428507003</v>
      </c>
      <c r="AG30" s="31">
        <f t="shared" si="5"/>
        <v>5.3695038671999997</v>
      </c>
      <c r="AH30" s="31">
        <f t="shared" si="6"/>
        <v>0</v>
      </c>
      <c r="AI30" s="31">
        <f t="shared" si="7"/>
        <v>6.2095841400000004E-2</v>
      </c>
      <c r="AJ30" s="31">
        <f t="shared" si="8"/>
        <v>2.1843031730000004</v>
      </c>
      <c r="AK30" s="31">
        <f t="shared" si="9"/>
        <v>2.0275942000500001E-2</v>
      </c>
      <c r="AL30" s="31">
        <f t="shared" si="10"/>
        <v>10.58573390803557</v>
      </c>
    </row>
    <row r="31" spans="2:38" ht="18.75" customHeight="1">
      <c r="B31" s="12">
        <v>40178</v>
      </c>
      <c r="C31" s="32">
        <v>0.417984073648</v>
      </c>
      <c r="D31" s="32">
        <v>2.0035053675700003</v>
      </c>
      <c r="E31" s="32">
        <v>0.62382473063996002</v>
      </c>
      <c r="F31" s="32">
        <v>4.945027678832</v>
      </c>
      <c r="G31" s="32">
        <v>1.6701915784500001E-2</v>
      </c>
      <c r="H31" s="32">
        <v>1.8335238200000003E-3</v>
      </c>
      <c r="I31" s="32">
        <v>1.9433764860000002</v>
      </c>
      <c r="J31" s="32">
        <v>3.1325866609200004</v>
      </c>
      <c r="K31" s="32">
        <f t="shared" si="11"/>
        <v>9.9522537762944605</v>
      </c>
      <c r="L31" s="36">
        <v>1.3112972E-5</v>
      </c>
      <c r="M31" s="36">
        <v>6.8178415000000005E-5</v>
      </c>
      <c r="N31" s="36">
        <v>2.8872200000000001E-5</v>
      </c>
      <c r="O31" s="36">
        <v>3.233194E-4</v>
      </c>
      <c r="P31" s="36" t="s">
        <v>211</v>
      </c>
      <c r="Q31" s="36">
        <v>8.7470000000000002E-8</v>
      </c>
      <c r="R31" s="36">
        <v>4.0203000000000001E-5</v>
      </c>
      <c r="S31" s="36">
        <v>4.0130714251666665E-4</v>
      </c>
      <c r="T31" s="36">
        <f t="shared" si="0"/>
        <v>8.7508059951666665E-4</v>
      </c>
      <c r="U31" s="36">
        <v>3.1944523999999998E-5</v>
      </c>
      <c r="V31" s="36">
        <v>2.0456201000000003E-4</v>
      </c>
      <c r="W31" s="36">
        <v>1.3418300000000002E-5</v>
      </c>
      <c r="X31" s="36">
        <v>5.1550995999999997E-5</v>
      </c>
      <c r="Y31" s="36">
        <v>5.6524500000000004E-8</v>
      </c>
      <c r="Z31" s="36">
        <v>3.1489200000000002E-8</v>
      </c>
      <c r="AA31" s="36">
        <v>3.5679600000000003E-5</v>
      </c>
      <c r="AB31" s="36">
        <v>6.4744570000000001E-5</v>
      </c>
      <c r="AC31" s="36">
        <f t="shared" si="1"/>
        <v>4.019880137E-4</v>
      </c>
      <c r="AD31" s="32">
        <f t="shared" si="2"/>
        <v>0.4278313661</v>
      </c>
      <c r="AE31" s="32">
        <f t="shared" si="3"/>
        <v>2.0661693069250004</v>
      </c>
      <c r="AF31" s="32">
        <f t="shared" si="4"/>
        <v>0.62854518903996004</v>
      </c>
      <c r="AG31" s="32">
        <f t="shared" si="5"/>
        <v>4.9684728606399995</v>
      </c>
      <c r="AH31" s="32">
        <f t="shared" si="6"/>
        <v>1.6718760085500002E-2</v>
      </c>
      <c r="AI31" s="32">
        <f t="shared" si="7"/>
        <v>1.8450943516000002E-3</v>
      </c>
      <c r="AJ31" s="32">
        <f t="shared" si="8"/>
        <v>1.9550140818000001</v>
      </c>
      <c r="AK31" s="32">
        <f t="shared" si="9"/>
        <v>2.9326560422916668E-2</v>
      </c>
      <c r="AL31" s="32">
        <f t="shared" si="10"/>
        <v>10.093923219364974</v>
      </c>
    </row>
    <row r="32" spans="2:38" ht="18.75" customHeight="1">
      <c r="B32" s="11">
        <v>40543</v>
      </c>
      <c r="C32" s="31">
        <v>0.26876984250000002</v>
      </c>
      <c r="D32" s="31">
        <v>2.8858184032650001</v>
      </c>
      <c r="E32" s="31">
        <v>0.64288209534578</v>
      </c>
      <c r="F32" s="31">
        <v>6.1983175065999996</v>
      </c>
      <c r="G32" s="31">
        <v>7.5325209000000008E-3</v>
      </c>
      <c r="H32" s="31">
        <v>1.7889032344000002E-3</v>
      </c>
      <c r="I32" s="31">
        <v>2.2891895159999995</v>
      </c>
      <c r="J32" s="31">
        <v>3.3985342086300001</v>
      </c>
      <c r="K32" s="31">
        <f t="shared" si="11"/>
        <v>12.294298787845179</v>
      </c>
      <c r="L32" s="35">
        <v>8.8440000000000004E-6</v>
      </c>
      <c r="M32" s="35">
        <v>9.8992050000000007E-5</v>
      </c>
      <c r="N32" s="35">
        <v>2.9726800000000001E-5</v>
      </c>
      <c r="O32" s="35">
        <v>2.7587500000000002E-4</v>
      </c>
      <c r="P32" s="35" t="s">
        <v>211</v>
      </c>
      <c r="Q32" s="35">
        <v>8.7470000000000002E-8</v>
      </c>
      <c r="R32" s="35">
        <v>4.7430000000000005E-5</v>
      </c>
      <c r="S32" s="35">
        <v>3.7173067417999999E-4</v>
      </c>
      <c r="T32" s="35">
        <f t="shared" si="0"/>
        <v>8.3268599417999994E-4</v>
      </c>
      <c r="U32" s="35">
        <v>1.44105E-5</v>
      </c>
      <c r="V32" s="35">
        <v>2.9837374500000006E-4</v>
      </c>
      <c r="W32" s="35">
        <v>1.3735900000000002E-5</v>
      </c>
      <c r="X32" s="35">
        <v>6.4914700000000004E-5</v>
      </c>
      <c r="Y32" s="35">
        <v>2.6100000000000002E-8</v>
      </c>
      <c r="Z32" s="35">
        <v>3.1489200000000002E-8</v>
      </c>
      <c r="AA32" s="35">
        <v>4.2405599999999999E-5</v>
      </c>
      <c r="AB32" s="35">
        <v>6.9099700000000005E-5</v>
      </c>
      <c r="AC32" s="35">
        <f t="shared" si="1"/>
        <v>5.0299773420000009E-4</v>
      </c>
      <c r="AD32" s="31">
        <f t="shared" si="2"/>
        <v>0.27328527149999998</v>
      </c>
      <c r="AE32" s="31">
        <f t="shared" si="3"/>
        <v>2.9772085805250001</v>
      </c>
      <c r="AF32" s="31">
        <f t="shared" si="4"/>
        <v>0.64771856354578006</v>
      </c>
      <c r="AG32" s="31">
        <f t="shared" si="5"/>
        <v>6.2245589621999997</v>
      </c>
      <c r="AH32" s="31">
        <f t="shared" si="6"/>
        <v>7.5402987000000006E-3</v>
      </c>
      <c r="AI32" s="31">
        <f t="shared" si="7"/>
        <v>1.8004737660000001E-3</v>
      </c>
      <c r="AJ32" s="31">
        <f t="shared" si="8"/>
        <v>2.3030121347999994</v>
      </c>
      <c r="AK32" s="31">
        <f t="shared" si="9"/>
        <v>2.98849774545E-2</v>
      </c>
      <c r="AL32" s="31">
        <f t="shared" si="10"/>
        <v>12.46500926249128</v>
      </c>
    </row>
    <row r="33" spans="2:38" ht="18.75" customHeight="1">
      <c r="B33" s="12">
        <v>40908</v>
      </c>
      <c r="C33" s="32">
        <v>0.2672524396</v>
      </c>
      <c r="D33" s="32">
        <v>3.1505695906000004</v>
      </c>
      <c r="E33" s="32">
        <v>0.48733395912999999</v>
      </c>
      <c r="F33" s="32">
        <v>5.4361217320000002</v>
      </c>
      <c r="G33" s="32">
        <v>1.5615069800000003E-2</v>
      </c>
      <c r="H33" s="32">
        <v>2.1129667000000002E-3</v>
      </c>
      <c r="I33" s="32">
        <v>2.6987814800000001</v>
      </c>
      <c r="J33" s="32">
        <v>3.4545261544199999</v>
      </c>
      <c r="K33" s="32">
        <f t="shared" si="11"/>
        <v>12.057787237830002</v>
      </c>
      <c r="L33" s="36">
        <v>8.7870500000000009E-6</v>
      </c>
      <c r="M33" s="36">
        <v>1.0890469999999999E-4</v>
      </c>
      <c r="N33" s="36">
        <v>2.2544999999999998E-5</v>
      </c>
      <c r="O33" s="36">
        <v>6.4932800000000001E-4</v>
      </c>
      <c r="P33" s="36" t="s">
        <v>211</v>
      </c>
      <c r="Q33" s="36">
        <v>6.7500000000000002E-8</v>
      </c>
      <c r="R33" s="36">
        <v>5.6732400000000013E-5</v>
      </c>
      <c r="S33" s="36">
        <v>5.6665240260999998E-4</v>
      </c>
      <c r="T33" s="36">
        <f t="shared" si="0"/>
        <v>1.41301705261E-3</v>
      </c>
      <c r="U33" s="36">
        <v>1.4266099999999999E-5</v>
      </c>
      <c r="V33" s="36">
        <v>3.2644960000000002E-4</v>
      </c>
      <c r="W33" s="36">
        <v>1.1264899999999999E-5</v>
      </c>
      <c r="X33" s="36">
        <v>5.7103599999999993E-5</v>
      </c>
      <c r="Y33" s="36">
        <v>5.3100000000000006E-8</v>
      </c>
      <c r="Z33" s="36">
        <v>2.4300000000000003E-8</v>
      </c>
      <c r="AA33" s="36">
        <v>5.4201600000000006E-5</v>
      </c>
      <c r="AB33" s="36">
        <v>6.6651070000000001E-5</v>
      </c>
      <c r="AC33" s="36">
        <f t="shared" si="1"/>
        <v>5.300142700000001E-4</v>
      </c>
      <c r="AD33" s="32">
        <f t="shared" si="2"/>
        <v>0.27172341365000002</v>
      </c>
      <c r="AE33" s="32">
        <f t="shared" si="3"/>
        <v>3.2505741889000004</v>
      </c>
      <c r="AF33" s="32">
        <f t="shared" si="4"/>
        <v>0.49125452433</v>
      </c>
      <c r="AG33" s="32">
        <f t="shared" si="5"/>
        <v>5.4693718048000006</v>
      </c>
      <c r="AH33" s="32">
        <f t="shared" si="6"/>
        <v>1.5630893600000001E-2</v>
      </c>
      <c r="AI33" s="32">
        <f t="shared" si="7"/>
        <v>2.1218956000000001E-3</v>
      </c>
      <c r="AJ33" s="32">
        <f t="shared" si="8"/>
        <v>2.7163518668000002</v>
      </c>
      <c r="AK33" s="32">
        <f t="shared" si="9"/>
        <v>3.4028328925249998E-2</v>
      </c>
      <c r="AL33" s="32">
        <f t="shared" si="10"/>
        <v>12.251056916605252</v>
      </c>
    </row>
    <row r="34" spans="2:38" ht="18.75" customHeight="1">
      <c r="B34" s="11">
        <v>41274</v>
      </c>
      <c r="C34" s="31">
        <v>0.30508215920000004</v>
      </c>
      <c r="D34" s="31">
        <v>3.1879825284000005</v>
      </c>
      <c r="E34" s="31">
        <v>0.55987308991057005</v>
      </c>
      <c r="F34" s="31">
        <v>5.064075399600001</v>
      </c>
      <c r="G34" s="31">
        <v>4.4803500000000001E-3</v>
      </c>
      <c r="H34" s="31">
        <v>3.8564403200000007E-2</v>
      </c>
      <c r="I34" s="31">
        <v>2.7698942130000002</v>
      </c>
      <c r="J34" s="31">
        <v>4.2870782824300013</v>
      </c>
      <c r="K34" s="31">
        <f t="shared" si="11"/>
        <v>11.929952143310572</v>
      </c>
      <c r="L34" s="35">
        <v>9.9863500000000014E-6</v>
      </c>
      <c r="M34" s="35">
        <v>1.1090130000000001E-4</v>
      </c>
      <c r="N34" s="35">
        <v>2.59252E-5</v>
      </c>
      <c r="O34" s="35">
        <v>5.4297000000000004E-4</v>
      </c>
      <c r="P34" s="35" t="s">
        <v>211</v>
      </c>
      <c r="Q34" s="35">
        <v>2.2300000000000002E-6</v>
      </c>
      <c r="R34" s="35">
        <v>5.7843000000000008E-5</v>
      </c>
      <c r="S34" s="35">
        <v>8.7222615756999994E-4</v>
      </c>
      <c r="T34" s="35">
        <f t="shared" si="0"/>
        <v>1.6220820075700001E-3</v>
      </c>
      <c r="U34" s="35">
        <v>1.6869300000000001E-5</v>
      </c>
      <c r="V34" s="35">
        <v>3.3240960000000002E-4</v>
      </c>
      <c r="W34" s="35">
        <v>1.3102800000000001E-5</v>
      </c>
      <c r="X34" s="35">
        <v>5.3042200000000005E-5</v>
      </c>
      <c r="Y34" s="35">
        <v>1.5300000000000001E-8</v>
      </c>
      <c r="Z34" s="35">
        <v>8.0279999999999996E-7</v>
      </c>
      <c r="AA34" s="35">
        <v>5.3647799999999998E-5</v>
      </c>
      <c r="AB34" s="35">
        <v>8.8353949999999998E-5</v>
      </c>
      <c r="AC34" s="35">
        <f t="shared" si="1"/>
        <v>5.5824375000000008E-4</v>
      </c>
      <c r="AD34" s="31">
        <f t="shared" si="2"/>
        <v>0.31035886935000001</v>
      </c>
      <c r="AE34" s="31">
        <f t="shared" si="3"/>
        <v>3.2898131217000004</v>
      </c>
      <c r="AF34" s="31">
        <f t="shared" si="4"/>
        <v>0.56442585431057002</v>
      </c>
      <c r="AG34" s="31">
        <f t="shared" si="5"/>
        <v>5.0934562252000006</v>
      </c>
      <c r="AH34" s="31">
        <f t="shared" si="6"/>
        <v>4.4849093999999997E-3</v>
      </c>
      <c r="AI34" s="31">
        <f t="shared" si="7"/>
        <v>3.885938760000001E-2</v>
      </c>
      <c r="AJ34" s="31">
        <f t="shared" si="8"/>
        <v>2.7873273324000003</v>
      </c>
      <c r="AK34" s="31">
        <f t="shared" si="9"/>
        <v>4.8135131039249997E-2</v>
      </c>
      <c r="AL34" s="31">
        <f t="shared" si="10"/>
        <v>12.136860830999824</v>
      </c>
    </row>
    <row r="35" spans="2:38" ht="18.75" customHeight="1">
      <c r="B35" s="12">
        <v>41639</v>
      </c>
      <c r="C35" s="32">
        <v>0.28537266929999999</v>
      </c>
      <c r="D35" s="32">
        <v>1.4962370406000001</v>
      </c>
      <c r="E35" s="32">
        <v>0.43472318910224</v>
      </c>
      <c r="F35" s="32">
        <v>5.7027345528400009</v>
      </c>
      <c r="G35" s="32">
        <v>4.8794685600000005E-2</v>
      </c>
      <c r="H35" s="32">
        <v>3.6132033642800009E-2</v>
      </c>
      <c r="I35" s="32">
        <v>2.3256368000000003</v>
      </c>
      <c r="J35" s="32">
        <v>3.4408896736500005</v>
      </c>
      <c r="K35" s="32">
        <f t="shared" si="11"/>
        <v>10.329630971085042</v>
      </c>
      <c r="L35" s="36">
        <v>9.1321000000000019E-6</v>
      </c>
      <c r="M35" s="36">
        <v>5.0641500000000006E-5</v>
      </c>
      <c r="N35" s="36">
        <v>2.0327899999999999E-5</v>
      </c>
      <c r="O35" s="36">
        <v>6.5207100000000005E-4</v>
      </c>
      <c r="P35" s="36" t="s">
        <v>211</v>
      </c>
      <c r="Q35" s="36">
        <v>2.1299999999999999E-6</v>
      </c>
      <c r="R35" s="36">
        <v>4.86792E-5</v>
      </c>
      <c r="S35" s="36">
        <v>7.3946142195999989E-4</v>
      </c>
      <c r="T35" s="36">
        <f t="shared" si="0"/>
        <v>1.5224431219599999E-3</v>
      </c>
      <c r="U35" s="36">
        <v>1.9593600000000002E-5</v>
      </c>
      <c r="V35" s="36">
        <v>1.5326160000000001E-4</v>
      </c>
      <c r="W35" s="36">
        <v>1.0354500000000001E-5</v>
      </c>
      <c r="X35" s="36">
        <v>5.99467E-5</v>
      </c>
      <c r="Y35" s="36">
        <v>1.6920000000000003E-7</v>
      </c>
      <c r="Z35" s="36">
        <v>7.6680000000000001E-7</v>
      </c>
      <c r="AA35" s="36">
        <v>4.5628800000000006E-5</v>
      </c>
      <c r="AB35" s="36">
        <v>7.0996539999999993E-5</v>
      </c>
      <c r="AC35" s="36">
        <f t="shared" si="1"/>
        <v>3.6071774000000001E-4</v>
      </c>
      <c r="AD35" s="32">
        <f t="shared" si="2"/>
        <v>0.29143986459999999</v>
      </c>
      <c r="AE35" s="32">
        <f t="shared" si="3"/>
        <v>1.5431750349</v>
      </c>
      <c r="AF35" s="32">
        <f t="shared" si="4"/>
        <v>0.43831702760224001</v>
      </c>
      <c r="AG35" s="32">
        <f t="shared" si="5"/>
        <v>5.7369004444400007</v>
      </c>
      <c r="AH35" s="32">
        <f t="shared" si="6"/>
        <v>4.8845107200000008E-2</v>
      </c>
      <c r="AI35" s="32">
        <f t="shared" si="7"/>
        <v>3.6413790042800008E-2</v>
      </c>
      <c r="AJ35" s="32">
        <f t="shared" si="8"/>
        <v>2.3404511624000004</v>
      </c>
      <c r="AK35" s="32">
        <f t="shared" si="9"/>
        <v>3.9643504468999995E-2</v>
      </c>
      <c r="AL35" s="32">
        <f t="shared" si="10"/>
        <v>10.475185935654043</v>
      </c>
    </row>
    <row r="36" spans="2:38" ht="18.75" customHeight="1">
      <c r="B36" s="11">
        <v>42004</v>
      </c>
      <c r="C36" s="31">
        <v>0.32467982148390001</v>
      </c>
      <c r="D36" s="31">
        <v>1.2895372800086702</v>
      </c>
      <c r="E36" s="31">
        <v>0.34765325258183</v>
      </c>
      <c r="F36" s="31">
        <v>4.8303376452000002</v>
      </c>
      <c r="G36" s="31">
        <v>4.2118169941599996E-2</v>
      </c>
      <c r="H36" s="31">
        <v>3.2524811400210005E-2</v>
      </c>
      <c r="I36" s="31">
        <v>2.148848197</v>
      </c>
      <c r="J36" s="31">
        <v>3.6568873060700002</v>
      </c>
      <c r="K36" s="31">
        <f t="shared" si="11"/>
        <v>9.0156991776162094</v>
      </c>
      <c r="L36" s="35">
        <v>1.0361550000000002E-5</v>
      </c>
      <c r="M36" s="35">
        <v>4.3127450000000007E-5</v>
      </c>
      <c r="N36" s="35">
        <v>1.6426100000000002E-5</v>
      </c>
      <c r="O36" s="35">
        <v>4.4911200000000005E-4</v>
      </c>
      <c r="P36" s="35" t="s">
        <v>211</v>
      </c>
      <c r="Q36" s="35">
        <v>1.9425E-6</v>
      </c>
      <c r="R36" s="35">
        <v>4.4920800000000005E-5</v>
      </c>
      <c r="S36" s="35">
        <v>8.2280301196000004E-4</v>
      </c>
      <c r="T36" s="35">
        <f t="shared" si="0"/>
        <v>1.3886934119600001E-3</v>
      </c>
      <c r="U36" s="35">
        <v>2.2407599999999999E-5</v>
      </c>
      <c r="V36" s="35">
        <v>1.3083160000000002E-4</v>
      </c>
      <c r="W36" s="35">
        <v>9.1133999999999999E-6</v>
      </c>
      <c r="X36" s="35">
        <v>5.04376E-5</v>
      </c>
      <c r="Y36" s="35">
        <v>1.476E-7</v>
      </c>
      <c r="Z36" s="35">
        <v>6.9930000000000002E-7</v>
      </c>
      <c r="AA36" s="35">
        <v>4.1861399999999999E-5</v>
      </c>
      <c r="AB36" s="35">
        <v>7.9473319999999998E-5</v>
      </c>
      <c r="AC36" s="35">
        <f t="shared" si="1"/>
        <v>3.3497182000000002E-4</v>
      </c>
      <c r="AD36" s="31">
        <f t="shared" si="2"/>
        <v>0.33161632503389998</v>
      </c>
      <c r="AE36" s="31">
        <f t="shared" si="3"/>
        <v>1.3296032830586701</v>
      </c>
      <c r="AF36" s="31">
        <f t="shared" si="4"/>
        <v>0.35077969828182998</v>
      </c>
      <c r="AG36" s="31">
        <f t="shared" si="5"/>
        <v>4.8565958500000006</v>
      </c>
      <c r="AH36" s="31">
        <f t="shared" si="6"/>
        <v>4.2162154741599997E-2</v>
      </c>
      <c r="AI36" s="31">
        <f t="shared" si="7"/>
        <v>3.2781765300210007E-2</v>
      </c>
      <c r="AJ36" s="31">
        <f t="shared" si="8"/>
        <v>2.1624459142000001</v>
      </c>
      <c r="AK36" s="31">
        <f t="shared" si="9"/>
        <v>4.4253124658999998E-2</v>
      </c>
      <c r="AL36" s="31">
        <f t="shared" si="10"/>
        <v>9.1502381152752115</v>
      </c>
    </row>
    <row r="37" spans="2:38" ht="18.75" customHeight="1">
      <c r="B37" s="12">
        <v>42369</v>
      </c>
      <c r="C37" s="32">
        <v>0.26346479709000004</v>
      </c>
      <c r="D37" s="32">
        <v>1.3854047376600001</v>
      </c>
      <c r="E37" s="32">
        <v>0.37749361365</v>
      </c>
      <c r="F37" s="32">
        <v>5.0710187274000003</v>
      </c>
      <c r="G37" s="32">
        <v>0</v>
      </c>
      <c r="H37" s="32">
        <v>3.2551522239999998E-2</v>
      </c>
      <c r="I37" s="32">
        <v>2.5467514990000004</v>
      </c>
      <c r="J37" s="32">
        <v>3.8950021267100001</v>
      </c>
      <c r="K37" s="32">
        <f t="shared" si="11"/>
        <v>9.6766848970400012</v>
      </c>
      <c r="L37" s="36">
        <v>8.5961000000000006E-6</v>
      </c>
      <c r="M37" s="36">
        <v>4.6474100000000003E-5</v>
      </c>
      <c r="N37" s="36">
        <v>1.7263600000000002E-5</v>
      </c>
      <c r="O37" s="36">
        <v>5.1610499999999999E-4</v>
      </c>
      <c r="P37" s="36" t="s">
        <v>211</v>
      </c>
      <c r="Q37" s="36">
        <v>1.9400000000000001E-6</v>
      </c>
      <c r="R37" s="36">
        <v>5.3755200000000003E-5</v>
      </c>
      <c r="S37" s="36">
        <v>9.2648604195999995E-4</v>
      </c>
      <c r="T37" s="36">
        <f t="shared" si="0"/>
        <v>1.5706200419599999E-3</v>
      </c>
      <c r="U37" s="36">
        <v>1.5133699999999999E-5</v>
      </c>
      <c r="V37" s="36">
        <v>1.4093470000000002E-4</v>
      </c>
      <c r="W37" s="36">
        <v>7.2759000000000018E-6</v>
      </c>
      <c r="X37" s="36">
        <v>5.3118100000000002E-5</v>
      </c>
      <c r="Y37" s="36">
        <v>0</v>
      </c>
      <c r="Z37" s="36">
        <v>6.9840000000000006E-7</v>
      </c>
      <c r="AA37" s="36">
        <v>5.2276199999999999E-5</v>
      </c>
      <c r="AB37" s="36">
        <v>8.2561240000000015E-5</v>
      </c>
      <c r="AC37" s="36">
        <f t="shared" si="1"/>
        <v>3.5199824000000003E-4</v>
      </c>
      <c r="AD37" s="32">
        <f t="shared" si="2"/>
        <v>0.26818954219000002</v>
      </c>
      <c r="AE37" s="32">
        <f t="shared" si="3"/>
        <v>1.42856513076</v>
      </c>
      <c r="AF37" s="32">
        <f t="shared" si="4"/>
        <v>0.38009342185</v>
      </c>
      <c r="AG37" s="32">
        <f t="shared" si="5"/>
        <v>5.0997505462000001</v>
      </c>
      <c r="AH37" s="32">
        <f t="shared" si="6"/>
        <v>0</v>
      </c>
      <c r="AI37" s="32">
        <f t="shared" si="7"/>
        <v>3.2808145439999999E-2</v>
      </c>
      <c r="AJ37" s="32">
        <f t="shared" si="8"/>
        <v>2.5636736866000001</v>
      </c>
      <c r="AK37" s="32">
        <f t="shared" si="9"/>
        <v>4.7765400568999999E-2</v>
      </c>
      <c r="AL37" s="32">
        <f t="shared" si="10"/>
        <v>9.8208458736090005</v>
      </c>
    </row>
    <row r="38" spans="2:38" ht="18.75" customHeight="1">
      <c r="B38" s="11">
        <v>42735</v>
      </c>
      <c r="C38" s="31">
        <v>0.24559583634000004</v>
      </c>
      <c r="D38" s="31">
        <v>1.1830005832400001</v>
      </c>
      <c r="E38" s="31">
        <v>0.41500259879999996</v>
      </c>
      <c r="F38" s="31">
        <v>5.1989306835600004</v>
      </c>
      <c r="G38" s="31">
        <v>0</v>
      </c>
      <c r="H38" s="31">
        <v>3.4624406196000004E-2</v>
      </c>
      <c r="I38" s="31">
        <v>2.3210639390000001</v>
      </c>
      <c r="J38" s="31">
        <v>3.6451489490399998</v>
      </c>
      <c r="K38" s="31">
        <f t="shared" si="11"/>
        <v>9.3982180471360017</v>
      </c>
      <c r="L38" s="35">
        <v>8.0433500000000015E-6</v>
      </c>
      <c r="M38" s="35">
        <v>3.9311800000000005E-5</v>
      </c>
      <c r="N38" s="35">
        <v>1.8928899999999998E-5</v>
      </c>
      <c r="O38" s="35">
        <v>6.6980900000000005E-4</v>
      </c>
      <c r="P38" s="35" t="s">
        <v>211</v>
      </c>
      <c r="Q38" s="35">
        <v>2.0789999999999999E-6</v>
      </c>
      <c r="R38" s="35">
        <v>4.9055400000000005E-5</v>
      </c>
      <c r="S38" s="35">
        <v>8.0991538813000006E-4</v>
      </c>
      <c r="T38" s="35">
        <f t="shared" si="0"/>
        <v>1.59714283813E-3</v>
      </c>
      <c r="U38" s="35">
        <v>1.3407800000000001E-5</v>
      </c>
      <c r="V38" s="35">
        <v>1.194416E-4</v>
      </c>
      <c r="W38" s="35">
        <v>7.4192000000000009E-6</v>
      </c>
      <c r="X38" s="35">
        <v>5.4675700000000002E-5</v>
      </c>
      <c r="Y38" s="35">
        <v>0</v>
      </c>
      <c r="Z38" s="35">
        <v>7.4844000000000005E-7</v>
      </c>
      <c r="AA38" s="35">
        <v>4.797300000000001E-5</v>
      </c>
      <c r="AB38" s="35">
        <v>7.9033150000000011E-5</v>
      </c>
      <c r="AC38" s="35">
        <f t="shared" si="1"/>
        <v>3.2269889000000003E-4</v>
      </c>
      <c r="AD38" s="31">
        <f t="shared" si="2"/>
        <v>0.24979244449000004</v>
      </c>
      <c r="AE38" s="31">
        <f t="shared" si="3"/>
        <v>1.2195769750400003</v>
      </c>
      <c r="AF38" s="31">
        <f t="shared" si="4"/>
        <v>0.41768674289999996</v>
      </c>
      <c r="AG38" s="31">
        <f t="shared" si="5"/>
        <v>5.2319692671600002</v>
      </c>
      <c r="AH38" s="31">
        <f t="shared" si="6"/>
        <v>0</v>
      </c>
      <c r="AI38" s="31">
        <f t="shared" si="7"/>
        <v>3.4899416316000006E-2</v>
      </c>
      <c r="AJ38" s="31">
        <f t="shared" si="8"/>
        <v>2.336586278</v>
      </c>
      <c r="AK38" s="31">
        <f t="shared" si="9"/>
        <v>4.3799763403250008E-2</v>
      </c>
      <c r="AL38" s="31">
        <f t="shared" si="10"/>
        <v>9.5343108873092497</v>
      </c>
    </row>
    <row r="39" spans="2:38" ht="18.75" customHeight="1">
      <c r="B39" s="12">
        <v>43100</v>
      </c>
      <c r="C39" s="32">
        <v>0.19274143197000002</v>
      </c>
      <c r="D39" s="32">
        <v>1.0961531166</v>
      </c>
      <c r="E39" s="32">
        <v>0.35916642209000005</v>
      </c>
      <c r="F39" s="32">
        <v>5.1496075940000008</v>
      </c>
      <c r="G39" s="32">
        <v>0</v>
      </c>
      <c r="H39" s="32">
        <v>3.274173348E-2</v>
      </c>
      <c r="I39" s="32">
        <v>2.3085051030000003</v>
      </c>
      <c r="J39" s="32">
        <v>3.5301475849499995</v>
      </c>
      <c r="K39" s="32">
        <f t="shared" si="11"/>
        <v>9.1389154011400002</v>
      </c>
      <c r="L39" s="36">
        <v>6.4219500000000004E-6</v>
      </c>
      <c r="M39" s="36">
        <v>3.6283400000000006E-5</v>
      </c>
      <c r="N39" s="36">
        <v>1.6352900000000001E-5</v>
      </c>
      <c r="O39" s="36">
        <v>2.4473000000000002E-4</v>
      </c>
      <c r="P39" s="36" t="s">
        <v>211</v>
      </c>
      <c r="Q39" s="36">
        <v>1.9800000000000001E-6</v>
      </c>
      <c r="R39" s="36">
        <v>4.8430800000000004E-5</v>
      </c>
      <c r="S39" s="36">
        <v>6.3977937570000002E-4</v>
      </c>
      <c r="T39" s="36">
        <f t="shared" si="0"/>
        <v>9.9397842569999995E-4</v>
      </c>
      <c r="U39" s="36">
        <v>8.7894000000000009E-6</v>
      </c>
      <c r="V39" s="36">
        <v>1.104016E-4</v>
      </c>
      <c r="W39" s="36">
        <v>6.6788000000000012E-6</v>
      </c>
      <c r="X39" s="36">
        <v>5.3769400000000001E-5</v>
      </c>
      <c r="Y39" s="36">
        <v>0</v>
      </c>
      <c r="Z39" s="36">
        <v>7.1280000000000008E-7</v>
      </c>
      <c r="AA39" s="36">
        <v>4.5861E-5</v>
      </c>
      <c r="AB39" s="36">
        <v>7.4278379999999995E-5</v>
      </c>
      <c r="AC39" s="36">
        <f t="shared" si="1"/>
        <v>3.0049138000000001E-4</v>
      </c>
      <c r="AD39" s="32">
        <f t="shared" si="2"/>
        <v>0.19552122192000002</v>
      </c>
      <c r="AE39" s="32">
        <f t="shared" si="3"/>
        <v>1.1299598784</v>
      </c>
      <c r="AF39" s="32">
        <f t="shared" si="4"/>
        <v>0.36156552699000005</v>
      </c>
      <c r="AG39" s="32">
        <f t="shared" si="5"/>
        <v>5.1717491252000007</v>
      </c>
      <c r="AH39" s="32">
        <f t="shared" si="6"/>
        <v>0</v>
      </c>
      <c r="AI39" s="32">
        <f t="shared" si="7"/>
        <v>3.300364788E-2</v>
      </c>
      <c r="AJ39" s="32">
        <f t="shared" si="8"/>
        <v>2.3233824510000005</v>
      </c>
      <c r="AK39" s="32">
        <f t="shared" si="9"/>
        <v>3.8129441632499997E-2</v>
      </c>
      <c r="AL39" s="32">
        <f t="shared" si="10"/>
        <v>9.2533112930225023</v>
      </c>
    </row>
    <row r="40" spans="2:38" ht="18.75" customHeight="1">
      <c r="B40" s="11">
        <v>43465</v>
      </c>
      <c r="C40" s="31">
        <v>0.13806618054</v>
      </c>
      <c r="D40" s="31">
        <v>0.53262292602000005</v>
      </c>
      <c r="E40" s="31">
        <v>0.30255069289000003</v>
      </c>
      <c r="F40" s="31">
        <v>4.6703314093000001</v>
      </c>
      <c r="G40" s="31">
        <v>0</v>
      </c>
      <c r="H40" s="31">
        <v>4.1018322710000006E-2</v>
      </c>
      <c r="I40" s="31">
        <v>1.6124800430000001</v>
      </c>
      <c r="J40" s="31">
        <v>2.4895492833000001</v>
      </c>
      <c r="K40" s="31">
        <f t="shared" si="11"/>
        <v>7.29706957446</v>
      </c>
      <c r="L40" s="35">
        <v>4.6866500000000003E-6</v>
      </c>
      <c r="M40" s="35">
        <v>1.6119750000000001E-5</v>
      </c>
      <c r="N40" s="35">
        <v>1.3914799999999999E-5</v>
      </c>
      <c r="O40" s="35">
        <v>2.2551299999999999E-4</v>
      </c>
      <c r="P40" s="35" t="s">
        <v>211</v>
      </c>
      <c r="Q40" s="35">
        <v>1.5575000000000001E-6</v>
      </c>
      <c r="R40" s="35">
        <v>3.4740000000000003E-5</v>
      </c>
      <c r="S40" s="35">
        <v>5.8412525785000004E-4</v>
      </c>
      <c r="T40" s="35">
        <f t="shared" si="0"/>
        <v>8.8065695785000011E-4</v>
      </c>
      <c r="U40" s="35">
        <v>5.4138000000000006E-6</v>
      </c>
      <c r="V40" s="35">
        <v>5.0211600000000006E-5</v>
      </c>
      <c r="W40" s="35">
        <v>5.8785000000000006E-6</v>
      </c>
      <c r="X40" s="35">
        <v>4.8714100000000002E-5</v>
      </c>
      <c r="Y40" s="35">
        <v>0</v>
      </c>
      <c r="Z40" s="35">
        <v>5.6070000000000009E-7</v>
      </c>
      <c r="AA40" s="35">
        <v>3.6733800000000004E-5</v>
      </c>
      <c r="AB40" s="35">
        <v>5.565540999999999E-5</v>
      </c>
      <c r="AC40" s="35">
        <f t="shared" si="1"/>
        <v>2.0316791E-4</v>
      </c>
      <c r="AD40" s="31">
        <f t="shared" si="2"/>
        <v>0.13979665919000001</v>
      </c>
      <c r="AE40" s="31">
        <f t="shared" si="3"/>
        <v>0.54798897657000001</v>
      </c>
      <c r="AF40" s="31">
        <f t="shared" si="4"/>
        <v>0.30465035589</v>
      </c>
      <c r="AG40" s="31">
        <f t="shared" si="5"/>
        <v>4.6904860361000003</v>
      </c>
      <c r="AH40" s="31">
        <f t="shared" si="6"/>
        <v>0</v>
      </c>
      <c r="AI40" s="31">
        <f t="shared" si="7"/>
        <v>4.1224348810000006E-2</v>
      </c>
      <c r="AJ40" s="31">
        <f t="shared" si="8"/>
        <v>1.6242952154000001</v>
      </c>
      <c r="AK40" s="31">
        <f t="shared" si="9"/>
        <v>3.1188443626249996E-2</v>
      </c>
      <c r="AL40" s="31">
        <f t="shared" si="10"/>
        <v>7.3796300355862501</v>
      </c>
    </row>
    <row r="41" spans="2:38" ht="14.25" customHeight="1">
      <c r="B41" s="9" t="s">
        <v>11</v>
      </c>
      <c r="T41" s="10" t="s">
        <v>12</v>
      </c>
      <c r="AL41" s="10" t="s">
        <v>12</v>
      </c>
    </row>
    <row r="42" spans="2:38" ht="18.75" customHeight="1"/>
    <row r="43" spans="2:38" ht="18.75" customHeight="1"/>
    <row r="44" spans="2:38" ht="18.75" customHeight="1"/>
    <row r="45" spans="2:38" ht="18.75" customHeight="1"/>
    <row r="46" spans="2:38" ht="18.75" customHeight="1"/>
    <row r="47" spans="2:38" ht="18.75" customHeight="1"/>
    <row r="48" spans="2:3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92D050"/>
  </sheetPr>
  <dimension ref="B2:AP56"/>
  <sheetViews>
    <sheetView showGridLines="0" zoomScaleNormal="100" zoomScalePageLayoutView="150" workbookViewId="0">
      <selection activeCell="C44" sqref="C44"/>
    </sheetView>
  </sheetViews>
  <sheetFormatPr baseColWidth="10" defaultColWidth="11.44140625" defaultRowHeight="14.4"/>
  <cols>
    <col min="1" max="1" width="5.44140625" style="2" customWidth="1"/>
    <col min="2" max="16" width="16.6640625" style="2" customWidth="1"/>
    <col min="17" max="17" width="16.6640625" style="2" hidden="1" customWidth="1"/>
    <col min="18" max="20" width="16.6640625" style="2" customWidth="1"/>
    <col min="21" max="21" width="16.6640625" style="2" hidden="1" customWidth="1"/>
    <col min="22" max="22" width="16.6640625" style="2" customWidth="1"/>
    <col min="23" max="30" width="11.44140625" style="2"/>
    <col min="31" max="31" width="11.44140625" style="2" hidden="1" customWidth="1"/>
    <col min="32" max="40" width="11.44140625" style="2"/>
    <col min="41" max="41" width="11.44140625" style="2" customWidth="1"/>
    <col min="42" max="42" width="11.44140625" style="2"/>
    <col min="43" max="43" width="12.44140625" style="2" bestFit="1" customWidth="1"/>
    <col min="44" max="16384" width="11.44140625" style="2"/>
  </cols>
  <sheetData>
    <row r="2" spans="2:42" ht="14.25" customHeight="1">
      <c r="B2" s="1"/>
    </row>
    <row r="3" spans="2:42" ht="22.5" customHeight="1">
      <c r="B3" s="3" t="s">
        <v>164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/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/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/>
      <c r="AG4" s="14" t="s">
        <v>52</v>
      </c>
      <c r="AH4" s="28">
        <v>25</v>
      </c>
      <c r="AI4" s="14"/>
      <c r="AJ4" s="14"/>
      <c r="AK4" s="14"/>
      <c r="AL4" s="14"/>
      <c r="AM4" s="14"/>
      <c r="AN4" s="14"/>
      <c r="AO4" s="14"/>
      <c r="AP4" s="14"/>
    </row>
    <row r="5" spans="2:42" s="15" customFormat="1" ht="18.75" customHeight="1">
      <c r="B5" s="16" t="s">
        <v>14</v>
      </c>
      <c r="C5" s="17" t="s">
        <v>162</v>
      </c>
      <c r="D5" s="17" t="s">
        <v>162</v>
      </c>
      <c r="E5" s="17" t="s">
        <v>162</v>
      </c>
      <c r="F5" s="17" t="s">
        <v>162</v>
      </c>
      <c r="G5" s="17" t="s">
        <v>162</v>
      </c>
      <c r="H5" s="17" t="s">
        <v>162</v>
      </c>
      <c r="I5" s="17" t="s">
        <v>162</v>
      </c>
      <c r="J5" s="17" t="s">
        <v>162</v>
      </c>
      <c r="K5" s="17" t="s">
        <v>34</v>
      </c>
      <c r="L5" s="17"/>
      <c r="M5" s="17" t="s">
        <v>162</v>
      </c>
      <c r="N5" s="17" t="s">
        <v>162</v>
      </c>
      <c r="O5" s="17" t="s">
        <v>162</v>
      </c>
      <c r="P5" s="17" t="s">
        <v>162</v>
      </c>
      <c r="Q5" s="17" t="s">
        <v>162</v>
      </c>
      <c r="R5" s="17" t="s">
        <v>162</v>
      </c>
      <c r="S5" s="17" t="s">
        <v>162</v>
      </c>
      <c r="T5" s="17" t="s">
        <v>162</v>
      </c>
      <c r="U5" s="17" t="s">
        <v>34</v>
      </c>
      <c r="V5" s="17"/>
      <c r="W5" s="17" t="s">
        <v>162</v>
      </c>
      <c r="X5" s="17" t="s">
        <v>162</v>
      </c>
      <c r="Y5" s="17" t="s">
        <v>162</v>
      </c>
      <c r="Z5" s="17" t="s">
        <v>162</v>
      </c>
      <c r="AA5" s="17" t="s">
        <v>162</v>
      </c>
      <c r="AB5" s="17" t="s">
        <v>162</v>
      </c>
      <c r="AC5" s="17" t="s">
        <v>162</v>
      </c>
      <c r="AD5" s="17" t="s">
        <v>162</v>
      </c>
      <c r="AE5" s="17" t="s">
        <v>34</v>
      </c>
      <c r="AF5" s="17"/>
      <c r="AG5" s="17" t="s">
        <v>53</v>
      </c>
      <c r="AH5" s="29">
        <v>298</v>
      </c>
      <c r="AI5" s="17"/>
      <c r="AJ5" s="17"/>
      <c r="AK5" s="17"/>
      <c r="AL5" s="17"/>
      <c r="AM5" s="17"/>
      <c r="AN5" s="17"/>
      <c r="AO5" s="17"/>
      <c r="AP5" s="17"/>
    </row>
    <row r="6" spans="2:42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/>
      <c r="M6" s="14" t="s">
        <v>36</v>
      </c>
      <c r="N6" s="14" t="s">
        <v>37</v>
      </c>
      <c r="O6" s="14" t="s">
        <v>38</v>
      </c>
      <c r="P6" s="14" t="s">
        <v>39</v>
      </c>
      <c r="Q6" s="14" t="s">
        <v>40</v>
      </c>
      <c r="R6" s="14" t="s">
        <v>73</v>
      </c>
      <c r="S6" s="14" t="s">
        <v>192</v>
      </c>
      <c r="T6" s="14" t="s">
        <v>41</v>
      </c>
      <c r="U6" s="14"/>
      <c r="V6" s="14"/>
      <c r="W6" s="14" t="s">
        <v>36</v>
      </c>
      <c r="X6" s="14" t="s">
        <v>37</v>
      </c>
      <c r="Y6" s="14" t="s">
        <v>38</v>
      </c>
      <c r="Z6" s="14" t="s">
        <v>39</v>
      </c>
      <c r="AA6" s="14" t="s">
        <v>40</v>
      </c>
      <c r="AB6" s="14" t="s">
        <v>73</v>
      </c>
      <c r="AC6" s="14" t="s">
        <v>192</v>
      </c>
      <c r="AD6" s="14" t="s">
        <v>41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 t="s">
        <v>32</v>
      </c>
      <c r="L7" s="17"/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/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2:42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  <c r="AM9" s="30" t="s">
        <v>55</v>
      </c>
      <c r="AN9" s="30" t="s">
        <v>55</v>
      </c>
      <c r="AO9" s="30" t="s">
        <v>55</v>
      </c>
      <c r="AP9" s="30" t="s">
        <v>55</v>
      </c>
    </row>
    <row r="10" spans="2:42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4" t="s">
        <v>47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  <c r="AM10" s="5" t="s">
        <v>49</v>
      </c>
      <c r="AN10" s="5" t="s">
        <v>49</v>
      </c>
      <c r="AO10" s="5"/>
      <c r="AP10" s="5" t="s">
        <v>49</v>
      </c>
    </row>
    <row r="11" spans="2:42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33</v>
      </c>
      <c r="L11" s="22" t="s">
        <v>44</v>
      </c>
      <c r="M11" s="24" t="s">
        <v>23</v>
      </c>
      <c r="N11" s="63" t="s">
        <v>24</v>
      </c>
      <c r="O11" s="24" t="s">
        <v>25</v>
      </c>
      <c r="P11" s="24" t="s">
        <v>26</v>
      </c>
      <c r="Q11" s="24" t="s">
        <v>27</v>
      </c>
      <c r="R11" s="24" t="s">
        <v>28</v>
      </c>
      <c r="S11" s="24" t="s">
        <v>29</v>
      </c>
      <c r="T11" s="24" t="s">
        <v>30</v>
      </c>
      <c r="U11" s="24" t="s">
        <v>33</v>
      </c>
      <c r="V11" s="24" t="s">
        <v>31</v>
      </c>
      <c r="W11" s="26" t="s">
        <v>23</v>
      </c>
      <c r="X11" s="27" t="s">
        <v>24</v>
      </c>
      <c r="Y11" s="26" t="s">
        <v>25</v>
      </c>
      <c r="Z11" s="26" t="s">
        <v>26</v>
      </c>
      <c r="AA11" s="26" t="s">
        <v>27</v>
      </c>
      <c r="AB11" s="26" t="s">
        <v>28</v>
      </c>
      <c r="AC11" s="26" t="s">
        <v>29</v>
      </c>
      <c r="AD11" s="26" t="s">
        <v>30</v>
      </c>
      <c r="AE11" s="26" t="s">
        <v>33</v>
      </c>
      <c r="AF11" s="26" t="s">
        <v>31</v>
      </c>
      <c r="AG11" s="5" t="s">
        <v>23</v>
      </c>
      <c r="AH11" s="62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58</v>
      </c>
      <c r="AO11" s="5" t="s">
        <v>33</v>
      </c>
      <c r="AP11" s="5" t="s">
        <v>57</v>
      </c>
    </row>
    <row r="12" spans="2:42" ht="18.75" customHeight="1">
      <c r="B12" s="11">
        <v>33238</v>
      </c>
      <c r="C12" s="31">
        <v>191.11113805827895</v>
      </c>
      <c r="D12" s="31">
        <v>101.05078346280003</v>
      </c>
      <c r="E12" s="31">
        <v>7.395796658700001</v>
      </c>
      <c r="F12" s="31">
        <v>16.264510698900004</v>
      </c>
      <c r="G12" s="31">
        <v>3.2118301110000003</v>
      </c>
      <c r="H12" s="31">
        <v>0.30478805070000003</v>
      </c>
      <c r="I12" s="31">
        <v>3.7164347500000003</v>
      </c>
      <c r="J12" s="31">
        <v>3.7364612795999999</v>
      </c>
      <c r="K12" s="31">
        <v>0.61811544520000006</v>
      </c>
      <c r="L12" s="31">
        <f t="shared" ref="L12:L40" si="0">SUM(C12:I12,K12)</f>
        <v>323.67339723557893</v>
      </c>
      <c r="M12" s="33">
        <v>1.1433744500000001E-3</v>
      </c>
      <c r="N12" s="33">
        <v>1.0878724500000001E-3</v>
      </c>
      <c r="O12" s="33">
        <v>4.0647479999999993E-4</v>
      </c>
      <c r="P12" s="33">
        <v>2.9710255800000003E-3</v>
      </c>
      <c r="Q12" s="33" t="s">
        <v>211</v>
      </c>
      <c r="R12" s="33">
        <v>1.7237999999999997E-6</v>
      </c>
      <c r="S12" s="33">
        <v>2.9410000000000005E-4</v>
      </c>
      <c r="T12" s="33">
        <v>3.4296000000000001E-4</v>
      </c>
      <c r="U12" s="33" t="s">
        <v>212</v>
      </c>
      <c r="V12" s="33">
        <f t="shared" ref="V12:V40" si="1">SUM(M12:U12)</f>
        <v>6.2475310799999994E-3</v>
      </c>
      <c r="W12" s="35">
        <v>6.0186618999999988E-3</v>
      </c>
      <c r="X12" s="35">
        <v>1.3238283999999999E-3</v>
      </c>
      <c r="Y12" s="35">
        <v>1.0299540000000001E-4</v>
      </c>
      <c r="Z12" s="35">
        <v>2.0065169999999995E-4</v>
      </c>
      <c r="AA12" s="35">
        <v>6.0690000000000007E-6</v>
      </c>
      <c r="AB12" s="35">
        <v>2.8730000000000003E-6</v>
      </c>
      <c r="AC12" s="35">
        <v>4.2509999999999998E-5</v>
      </c>
      <c r="AD12" s="35">
        <v>4.2562799999999998E-5</v>
      </c>
      <c r="AE12" s="35" t="s">
        <v>212</v>
      </c>
      <c r="AF12" s="35">
        <f t="shared" ref="AF12:AF40" si="2">SUM(W12:AE12)</f>
        <v>7.7401521999999985E-3</v>
      </c>
      <c r="AG12" s="31">
        <f t="shared" ref="AG12:AG40" si="3">SUM(C12,M12*$AH$4,W12*$AH$5)</f>
        <v>192.93328366572896</v>
      </c>
      <c r="AH12" s="31">
        <f t="shared" ref="AH12:AH40" si="4">SUM(D12,N12*$AH$4,X12*$AH$5)</f>
        <v>101.47248113725001</v>
      </c>
      <c r="AI12" s="31">
        <f t="shared" ref="AI12:AI40" si="5">SUM(E12,O12*$AH$4,Y12*$AH$5)</f>
        <v>7.436651157900001</v>
      </c>
      <c r="AJ12" s="31">
        <f t="shared" ref="AJ12:AJ40" si="6">SUM(F12,P12*$AH$4,Z12*$AH$5)</f>
        <v>16.398580545000005</v>
      </c>
      <c r="AK12" s="31">
        <f t="shared" ref="AK12:AK40" si="7">SUM(G12,AA12*$AH$5)</f>
        <v>3.2136386730000002</v>
      </c>
      <c r="AL12" s="31">
        <f t="shared" ref="AL12:AL40" si="8">SUM(H12,R12*$AH$4,AB12*$AH$5)</f>
        <v>0.30568729970000003</v>
      </c>
      <c r="AM12" s="31">
        <f t="shared" ref="AM12:AM40" si="9">SUM(I12,S12*$AH$4,AC12*$AH$5)</f>
        <v>3.7364552300000002</v>
      </c>
      <c r="AN12" s="31">
        <f t="shared" ref="AN12:AN40" si="10">SUM(T12*$AH$4,AD12*$AH$5)</f>
        <v>2.1257714399999999E-2</v>
      </c>
      <c r="AO12" s="31">
        <f>SUM(K12)</f>
        <v>0.61811544520000006</v>
      </c>
      <c r="AP12" s="31">
        <f t="shared" ref="AP12:AP40" si="11">SUM(AG12:AO12)</f>
        <v>326.13615086817896</v>
      </c>
    </row>
    <row r="13" spans="2:42" ht="18.75" customHeight="1">
      <c r="B13" s="12">
        <v>33603</v>
      </c>
      <c r="C13" s="32">
        <v>174.66995920612101</v>
      </c>
      <c r="D13" s="32">
        <v>109.72078290180001</v>
      </c>
      <c r="E13" s="32">
        <v>9.6916451963500023</v>
      </c>
      <c r="F13" s="32">
        <v>15.9314881757</v>
      </c>
      <c r="G13" s="32">
        <v>3.2906837420000001</v>
      </c>
      <c r="H13" s="32">
        <v>0.18294885930000002</v>
      </c>
      <c r="I13" s="32">
        <v>3.7013728499999998</v>
      </c>
      <c r="J13" s="32">
        <v>3.7416522228</v>
      </c>
      <c r="K13" s="32">
        <v>0.65180991479999995</v>
      </c>
      <c r="L13" s="32">
        <f t="shared" si="0"/>
        <v>317.84069084607103</v>
      </c>
      <c r="M13" s="34">
        <v>1.0339379663E-3</v>
      </c>
      <c r="N13" s="34">
        <v>1.1812811E-3</v>
      </c>
      <c r="O13" s="34">
        <v>5.3222670000000003E-4</v>
      </c>
      <c r="P13" s="34">
        <v>3.4124558300000002E-3</v>
      </c>
      <c r="Q13" s="34" t="s">
        <v>211</v>
      </c>
      <c r="R13" s="34">
        <v>1.0095E-6</v>
      </c>
      <c r="S13" s="34">
        <v>2.3939470000000003E-4</v>
      </c>
      <c r="T13" s="34">
        <v>3.1043470000000002E-4</v>
      </c>
      <c r="U13" s="34" t="s">
        <v>212</v>
      </c>
      <c r="V13" s="34">
        <f t="shared" si="1"/>
        <v>6.7107404963000009E-3</v>
      </c>
      <c r="W13" s="36">
        <v>5.4978959550000019E-3</v>
      </c>
      <c r="X13" s="36">
        <v>1.44540756E-3</v>
      </c>
      <c r="Y13" s="36">
        <v>1.3356069999999998E-4</v>
      </c>
      <c r="Z13" s="36">
        <v>2.0440769999999998E-4</v>
      </c>
      <c r="AA13" s="36">
        <v>6.2180000000000004E-6</v>
      </c>
      <c r="AB13" s="36">
        <v>1.6825E-6</v>
      </c>
      <c r="AC13" s="36">
        <v>4.1559600000000001E-5</v>
      </c>
      <c r="AD13" s="36">
        <v>4.2174E-5</v>
      </c>
      <c r="AE13" s="36" t="s">
        <v>212</v>
      </c>
      <c r="AF13" s="36">
        <f t="shared" si="2"/>
        <v>7.3729060150000024E-3</v>
      </c>
      <c r="AG13" s="32">
        <f t="shared" si="3"/>
        <v>176.33418064986853</v>
      </c>
      <c r="AH13" s="32">
        <f t="shared" si="4"/>
        <v>110.18104638218</v>
      </c>
      <c r="AI13" s="32">
        <f t="shared" si="5"/>
        <v>9.7447519524500024</v>
      </c>
      <c r="AJ13" s="32">
        <f t="shared" si="6"/>
        <v>16.077713066050002</v>
      </c>
      <c r="AK13" s="32">
        <f t="shared" si="7"/>
        <v>3.2925367059999999</v>
      </c>
      <c r="AL13" s="32">
        <f t="shared" si="8"/>
        <v>0.18347548180000001</v>
      </c>
      <c r="AM13" s="32">
        <f t="shared" si="9"/>
        <v>3.7197424782999997</v>
      </c>
      <c r="AN13" s="32">
        <f t="shared" si="10"/>
        <v>2.0328719500000002E-2</v>
      </c>
      <c r="AO13" s="32">
        <f t="shared" ref="AO13:AO40" si="12">SUM(K13)</f>
        <v>0.65180991479999995</v>
      </c>
      <c r="AP13" s="32">
        <f t="shared" si="11"/>
        <v>320.20558535094858</v>
      </c>
    </row>
    <row r="14" spans="2:42" ht="18.75" customHeight="1">
      <c r="B14" s="11">
        <v>33969</v>
      </c>
      <c r="C14" s="31">
        <v>172.301186578911</v>
      </c>
      <c r="D14" s="31">
        <v>103.63135673900001</v>
      </c>
      <c r="E14" s="31">
        <v>8.7279643756500018</v>
      </c>
      <c r="F14" s="31">
        <v>14.160024535400002</v>
      </c>
      <c r="G14" s="31">
        <v>3.0146960335000004</v>
      </c>
      <c r="H14" s="31">
        <v>9.6750190500000013E-2</v>
      </c>
      <c r="I14" s="31">
        <v>3.7419743250000002</v>
      </c>
      <c r="J14" s="31">
        <v>3.7721838546000002</v>
      </c>
      <c r="K14" s="31">
        <v>0.62851471320000007</v>
      </c>
      <c r="L14" s="31">
        <f t="shared" si="0"/>
        <v>306.30246749116105</v>
      </c>
      <c r="M14" s="33">
        <v>1.0157744537000002E-3</v>
      </c>
      <c r="N14" s="33">
        <v>1.1160482E-3</v>
      </c>
      <c r="O14" s="33">
        <v>4.6428460000000007E-4</v>
      </c>
      <c r="P14" s="33">
        <v>3.9383046099999994E-3</v>
      </c>
      <c r="Q14" s="33" t="s">
        <v>211</v>
      </c>
      <c r="R14" s="33">
        <v>5.6430000000000004E-7</v>
      </c>
      <c r="S14" s="33">
        <v>2.1495870000000003E-4</v>
      </c>
      <c r="T14" s="33">
        <v>2.6823869999999998E-4</v>
      </c>
      <c r="U14" s="33" t="s">
        <v>212</v>
      </c>
      <c r="V14" s="33">
        <f t="shared" si="1"/>
        <v>7.0181735636999998E-3</v>
      </c>
      <c r="W14" s="35">
        <v>5.4205588450000021E-3</v>
      </c>
      <c r="X14" s="35">
        <v>1.36856764E-3</v>
      </c>
      <c r="Y14" s="35">
        <v>1.163357E-4</v>
      </c>
      <c r="Z14" s="35">
        <v>1.7528200000000002E-4</v>
      </c>
      <c r="AA14" s="35">
        <v>5.6965000000000004E-6</v>
      </c>
      <c r="AB14" s="35">
        <v>9.4050000000000004E-7</v>
      </c>
      <c r="AC14" s="35">
        <v>4.32186E-5</v>
      </c>
      <c r="AD14" s="35">
        <v>4.3679400000000001E-5</v>
      </c>
      <c r="AE14" s="35" t="s">
        <v>212</v>
      </c>
      <c r="AF14" s="35">
        <f t="shared" si="2"/>
        <v>7.1742791850000018E-3</v>
      </c>
      <c r="AG14" s="31">
        <f t="shared" si="3"/>
        <v>173.94190747606351</v>
      </c>
      <c r="AH14" s="31">
        <f t="shared" si="4"/>
        <v>104.06709110072002</v>
      </c>
      <c r="AI14" s="31">
        <f t="shared" si="5"/>
        <v>8.7742395292500017</v>
      </c>
      <c r="AJ14" s="31">
        <f t="shared" si="6"/>
        <v>14.310716186650001</v>
      </c>
      <c r="AK14" s="31">
        <f t="shared" si="7"/>
        <v>3.0163935905000003</v>
      </c>
      <c r="AL14" s="31">
        <f t="shared" si="8"/>
        <v>9.7044567000000012E-2</v>
      </c>
      <c r="AM14" s="31">
        <f t="shared" si="9"/>
        <v>3.7602274353000005</v>
      </c>
      <c r="AN14" s="31">
        <f t="shared" si="10"/>
        <v>1.9722428700000003E-2</v>
      </c>
      <c r="AO14" s="31">
        <f t="shared" si="12"/>
        <v>0.62851471320000007</v>
      </c>
      <c r="AP14" s="31">
        <f t="shared" si="11"/>
        <v>308.61585702738353</v>
      </c>
    </row>
    <row r="15" spans="2:42" ht="18.75" customHeight="1">
      <c r="B15" s="12">
        <v>34334</v>
      </c>
      <c r="C15" s="32">
        <v>163.24222853500004</v>
      </c>
      <c r="D15" s="32">
        <v>107.8777499226</v>
      </c>
      <c r="E15" s="32">
        <v>6.3440046010900009</v>
      </c>
      <c r="F15" s="32">
        <v>14.045383520600002</v>
      </c>
      <c r="G15" s="32">
        <v>2.6103147280000001</v>
      </c>
      <c r="H15" s="32">
        <v>0.11516658630000003</v>
      </c>
      <c r="I15" s="32">
        <v>3.7862380400000002</v>
      </c>
      <c r="J15" s="32">
        <v>3.8365872560000001</v>
      </c>
      <c r="K15" s="32">
        <v>0.66236136120000011</v>
      </c>
      <c r="L15" s="32">
        <f t="shared" si="0"/>
        <v>298.68344729479003</v>
      </c>
      <c r="M15" s="34">
        <v>9.5932445000000027E-4</v>
      </c>
      <c r="N15" s="34">
        <v>1.1615388000000002E-3</v>
      </c>
      <c r="O15" s="34">
        <v>3.2998770000000003E-4</v>
      </c>
      <c r="P15" s="34">
        <v>4.6055733900000001E-3</v>
      </c>
      <c r="Q15" s="34" t="s">
        <v>211</v>
      </c>
      <c r="R15" s="34">
        <v>6.441E-7</v>
      </c>
      <c r="S15" s="34">
        <v>2.1555690000000003E-4</v>
      </c>
      <c r="T15" s="34">
        <v>3.0435690000000002E-4</v>
      </c>
      <c r="U15" s="34" t="s">
        <v>212</v>
      </c>
      <c r="V15" s="34">
        <f t="shared" si="1"/>
        <v>7.5769822400000011E-3</v>
      </c>
      <c r="W15" s="36">
        <v>5.1334203999999998E-3</v>
      </c>
      <c r="X15" s="36">
        <v>1.4220398400000001E-3</v>
      </c>
      <c r="Y15" s="36">
        <v>8.5127899999999995E-5</v>
      </c>
      <c r="Z15" s="36">
        <v>1.7813319999999998E-4</v>
      </c>
      <c r="AA15" s="36">
        <v>5.1100000000000002E-6</v>
      </c>
      <c r="AB15" s="36">
        <v>1.0735E-6</v>
      </c>
      <c r="AC15" s="36">
        <v>4.5380399999999997E-5</v>
      </c>
      <c r="AD15" s="36">
        <v>4.61484E-5</v>
      </c>
      <c r="AE15" s="36" t="s">
        <v>212</v>
      </c>
      <c r="AF15" s="36">
        <f t="shared" si="2"/>
        <v>6.9164336399999997E-3</v>
      </c>
      <c r="AG15" s="32">
        <f t="shared" si="3"/>
        <v>164.79597092545004</v>
      </c>
      <c r="AH15" s="32">
        <f t="shared" si="4"/>
        <v>108.33055626492001</v>
      </c>
      <c r="AI15" s="32">
        <f t="shared" si="5"/>
        <v>6.3776224077900006</v>
      </c>
      <c r="AJ15" s="32">
        <f t="shared" si="6"/>
        <v>14.213606548950001</v>
      </c>
      <c r="AK15" s="32">
        <f t="shared" si="7"/>
        <v>2.6118375080000003</v>
      </c>
      <c r="AL15" s="32">
        <f t="shared" si="8"/>
        <v>0.11550259180000003</v>
      </c>
      <c r="AM15" s="32">
        <f t="shared" si="9"/>
        <v>3.8051503217000002</v>
      </c>
      <c r="AN15" s="32">
        <f t="shared" si="10"/>
        <v>2.13611457E-2</v>
      </c>
      <c r="AO15" s="32">
        <f t="shared" si="12"/>
        <v>0.66236136120000011</v>
      </c>
      <c r="AP15" s="32">
        <f t="shared" si="11"/>
        <v>300.93396907551005</v>
      </c>
    </row>
    <row r="16" spans="2:42" ht="18.75" customHeight="1">
      <c r="B16" s="11">
        <v>34699</v>
      </c>
      <c r="C16" s="31">
        <v>161.06271086137301</v>
      </c>
      <c r="D16" s="31">
        <v>108.69256105429999</v>
      </c>
      <c r="E16" s="31">
        <v>5.4548823402200011</v>
      </c>
      <c r="F16" s="31">
        <v>16.611467761699998</v>
      </c>
      <c r="G16" s="31">
        <v>3.6146536104000004</v>
      </c>
      <c r="H16" s="31">
        <v>0.17315229070000002</v>
      </c>
      <c r="I16" s="31">
        <v>3.8097467100000002</v>
      </c>
      <c r="J16" s="31">
        <v>3.8533826972000003</v>
      </c>
      <c r="K16" s="31">
        <v>0.61620770200000008</v>
      </c>
      <c r="L16" s="31">
        <f t="shared" si="0"/>
        <v>300.03538233069304</v>
      </c>
      <c r="M16" s="33">
        <v>9.4346037370000011E-4</v>
      </c>
      <c r="N16" s="33">
        <v>1.1692196000000002E-3</v>
      </c>
      <c r="O16" s="33">
        <v>3.0270110000000003E-4</v>
      </c>
      <c r="P16" s="33">
        <v>4.6905556199999992E-3</v>
      </c>
      <c r="Q16" s="33" t="s">
        <v>211</v>
      </c>
      <c r="R16" s="33">
        <v>1.071E-6</v>
      </c>
      <c r="S16" s="33">
        <v>1.8658079999999999E-4</v>
      </c>
      <c r="T16" s="33">
        <v>2.6354079999999999E-4</v>
      </c>
      <c r="U16" s="33" t="s">
        <v>212</v>
      </c>
      <c r="V16" s="33">
        <f t="shared" si="1"/>
        <v>7.5571292936999985E-3</v>
      </c>
      <c r="W16" s="35">
        <v>5.0710271850000002E-3</v>
      </c>
      <c r="X16" s="35">
        <v>1.4306279400000002E-3</v>
      </c>
      <c r="Y16" s="35">
        <v>7.6357000000000014E-5</v>
      </c>
      <c r="Z16" s="35">
        <v>2.0908100000000004E-4</v>
      </c>
      <c r="AA16" s="35">
        <v>7.0280000000000003E-6</v>
      </c>
      <c r="AB16" s="35">
        <v>1.7850000000000001E-6</v>
      </c>
      <c r="AC16" s="35">
        <v>4.6645199999999999E-5</v>
      </c>
      <c r="AD16" s="35">
        <v>4.7310800000000001E-5</v>
      </c>
      <c r="AE16" s="35" t="s">
        <v>212</v>
      </c>
      <c r="AF16" s="35">
        <f t="shared" si="2"/>
        <v>6.889862125E-3</v>
      </c>
      <c r="AG16" s="31">
        <f t="shared" si="3"/>
        <v>162.59746347184549</v>
      </c>
      <c r="AH16" s="31">
        <f t="shared" si="4"/>
        <v>109.14811867041999</v>
      </c>
      <c r="AI16" s="31">
        <f t="shared" si="5"/>
        <v>5.485204253720001</v>
      </c>
      <c r="AJ16" s="31">
        <f t="shared" si="6"/>
        <v>16.791037790199997</v>
      </c>
      <c r="AK16" s="31">
        <f t="shared" si="7"/>
        <v>3.6167479544000005</v>
      </c>
      <c r="AL16" s="31">
        <f t="shared" si="8"/>
        <v>0.17371099570000004</v>
      </c>
      <c r="AM16" s="31">
        <f t="shared" si="9"/>
        <v>3.8283114996000003</v>
      </c>
      <c r="AN16" s="31">
        <f t="shared" si="10"/>
        <v>2.0687138399999999E-2</v>
      </c>
      <c r="AO16" s="31">
        <f t="shared" si="12"/>
        <v>0.61620770200000008</v>
      </c>
      <c r="AP16" s="31">
        <f t="shared" si="11"/>
        <v>302.27748947628538</v>
      </c>
    </row>
    <row r="17" spans="2:42" ht="18.75" customHeight="1">
      <c r="B17" s="12">
        <v>35064</v>
      </c>
      <c r="C17" s="32">
        <v>157.16867359681945</v>
      </c>
      <c r="D17" s="32">
        <v>108.882024004</v>
      </c>
      <c r="E17" s="32">
        <v>4.1027911590219999</v>
      </c>
      <c r="F17" s="32">
        <v>16.062270797188003</v>
      </c>
      <c r="G17" s="32">
        <v>3.7392471255999999</v>
      </c>
      <c r="H17" s="32">
        <v>0.1293966573</v>
      </c>
      <c r="I17" s="32">
        <v>3.5215819503000003</v>
      </c>
      <c r="J17" s="32">
        <v>3.834810803676</v>
      </c>
      <c r="K17" s="32">
        <v>0.68326559840000012</v>
      </c>
      <c r="L17" s="32">
        <f t="shared" si="0"/>
        <v>294.2892508886294</v>
      </c>
      <c r="M17" s="34">
        <v>9.1610865906237315E-4</v>
      </c>
      <c r="N17" s="34">
        <v>1.1692720000000001E-3</v>
      </c>
      <c r="O17" s="34">
        <v>2.1404935980000003E-4</v>
      </c>
      <c r="P17" s="34">
        <v>5.5968476806000002E-3</v>
      </c>
      <c r="Q17" s="34" t="s">
        <v>211</v>
      </c>
      <c r="R17" s="34">
        <v>8.9280000000000005E-7</v>
      </c>
      <c r="S17" s="34">
        <v>1.4177939100000001E-4</v>
      </c>
      <c r="T17" s="34">
        <v>1.0198607862000001E-3</v>
      </c>
      <c r="U17" s="34" t="s">
        <v>212</v>
      </c>
      <c r="V17" s="34">
        <f t="shared" si="1"/>
        <v>9.0588106766623724E-3</v>
      </c>
      <c r="W17" s="36">
        <v>4.9399306836798509E-3</v>
      </c>
      <c r="X17" s="36">
        <v>1.4031263999999999E-3</v>
      </c>
      <c r="Y17" s="36">
        <v>5.6270989200000004E-5</v>
      </c>
      <c r="Z17" s="36">
        <v>2.5052436400000002E-4</v>
      </c>
      <c r="AA17" s="36">
        <v>7.2730000000000005E-6</v>
      </c>
      <c r="AB17" s="36">
        <v>1.4880000000000002E-6</v>
      </c>
      <c r="AC17" s="36">
        <v>4.3624427999999999E-5</v>
      </c>
      <c r="AD17" s="36">
        <v>4.79546616E-5</v>
      </c>
      <c r="AE17" s="36" t="s">
        <v>212</v>
      </c>
      <c r="AF17" s="36">
        <f t="shared" si="2"/>
        <v>6.7501925264798505E-3</v>
      </c>
      <c r="AG17" s="32">
        <f t="shared" si="3"/>
        <v>158.6636756570326</v>
      </c>
      <c r="AH17" s="32">
        <f t="shared" si="4"/>
        <v>109.32938747120001</v>
      </c>
      <c r="AI17" s="32">
        <f t="shared" si="5"/>
        <v>4.1249111477986</v>
      </c>
      <c r="AJ17" s="32">
        <f t="shared" si="6"/>
        <v>16.276848249675002</v>
      </c>
      <c r="AK17" s="32">
        <f t="shared" si="7"/>
        <v>3.7414144796</v>
      </c>
      <c r="AL17" s="32">
        <f t="shared" si="8"/>
        <v>0.12986240129999999</v>
      </c>
      <c r="AM17" s="32">
        <f t="shared" si="9"/>
        <v>3.5381265146190004</v>
      </c>
      <c r="AN17" s="32">
        <f t="shared" si="10"/>
        <v>3.9787008811800001E-2</v>
      </c>
      <c r="AO17" s="32">
        <f t="shared" si="12"/>
        <v>0.68326559840000012</v>
      </c>
      <c r="AP17" s="32">
        <f t="shared" si="11"/>
        <v>296.52727852843708</v>
      </c>
    </row>
    <row r="18" spans="2:42" ht="18.75" customHeight="1">
      <c r="B18" s="11">
        <v>35430</v>
      </c>
      <c r="C18" s="31">
        <v>156.41466807115492</v>
      </c>
      <c r="D18" s="31">
        <v>118.83176373720001</v>
      </c>
      <c r="E18" s="31">
        <v>3.8346670778140002</v>
      </c>
      <c r="F18" s="31">
        <v>20.133621326</v>
      </c>
      <c r="G18" s="31">
        <v>4.8163876440000006</v>
      </c>
      <c r="H18" s="31">
        <v>0.15512755450000001</v>
      </c>
      <c r="I18" s="31">
        <v>3.660769535</v>
      </c>
      <c r="J18" s="31">
        <v>4.0125972409759996</v>
      </c>
      <c r="K18" s="31">
        <v>0.86660924679999995</v>
      </c>
      <c r="L18" s="31">
        <f t="shared" si="0"/>
        <v>308.71361419246892</v>
      </c>
      <c r="M18" s="33">
        <v>9.1758546800977195E-4</v>
      </c>
      <c r="N18" s="33">
        <v>1.274379E-3</v>
      </c>
      <c r="O18" s="33">
        <v>2.0009408660000001E-4</v>
      </c>
      <c r="P18" s="33">
        <v>7.1443418953055565E-3</v>
      </c>
      <c r="Q18" s="33" t="s">
        <v>211</v>
      </c>
      <c r="R18" s="33">
        <v>1.1085000000000001E-6</v>
      </c>
      <c r="S18" s="33">
        <v>1.2234425600000001E-4</v>
      </c>
      <c r="T18" s="33">
        <v>1.1086306712000003E-3</v>
      </c>
      <c r="U18" s="33" t="s">
        <v>212</v>
      </c>
      <c r="V18" s="33">
        <f t="shared" si="1"/>
        <v>1.0768483877115327E-2</v>
      </c>
      <c r="W18" s="35">
        <v>4.9306081111654011E-3</v>
      </c>
      <c r="X18" s="35">
        <v>1.5292547999999999E-3</v>
      </c>
      <c r="Y18" s="35">
        <v>5.2757367000000007E-5</v>
      </c>
      <c r="Z18" s="35">
        <v>2.9892461840000004E-4</v>
      </c>
      <c r="AA18" s="35">
        <v>9.2975000000000003E-6</v>
      </c>
      <c r="AB18" s="35">
        <v>1.8475000000000001E-6</v>
      </c>
      <c r="AC18" s="35">
        <v>4.5879096000000002E-5</v>
      </c>
      <c r="AD18" s="35">
        <v>5.0742939600000001E-5</v>
      </c>
      <c r="AE18" s="35" t="s">
        <v>212</v>
      </c>
      <c r="AF18" s="35">
        <f t="shared" si="2"/>
        <v>6.9193119321654013E-3</v>
      </c>
      <c r="AG18" s="31">
        <f t="shared" si="3"/>
        <v>157.90692892498245</v>
      </c>
      <c r="AH18" s="31">
        <f t="shared" si="4"/>
        <v>119.31934114260001</v>
      </c>
      <c r="AI18" s="31">
        <f t="shared" si="5"/>
        <v>3.8553911253450002</v>
      </c>
      <c r="AJ18" s="31">
        <f t="shared" si="6"/>
        <v>20.401309409665839</v>
      </c>
      <c r="AK18" s="31">
        <f t="shared" si="7"/>
        <v>4.8191582990000006</v>
      </c>
      <c r="AL18" s="31">
        <f t="shared" si="8"/>
        <v>0.15570582200000002</v>
      </c>
      <c r="AM18" s="31">
        <f t="shared" si="9"/>
        <v>3.6775001120080004</v>
      </c>
      <c r="AN18" s="31">
        <f t="shared" si="10"/>
        <v>4.2837162780800006E-2</v>
      </c>
      <c r="AO18" s="31">
        <f t="shared" si="12"/>
        <v>0.86660924679999995</v>
      </c>
      <c r="AP18" s="31">
        <f t="shared" si="11"/>
        <v>311.04478124518209</v>
      </c>
    </row>
    <row r="19" spans="2:42" ht="18.75" customHeight="1">
      <c r="B19" s="12">
        <v>35795</v>
      </c>
      <c r="C19" s="32">
        <v>152.49485170251074</v>
      </c>
      <c r="D19" s="32">
        <v>111.39440566870002</v>
      </c>
      <c r="E19" s="32">
        <v>2.8827271660428857</v>
      </c>
      <c r="F19" s="32">
        <v>20.399628838400002</v>
      </c>
      <c r="G19" s="32">
        <v>5.3047654057000004</v>
      </c>
      <c r="H19" s="32">
        <v>0.1759693464</v>
      </c>
      <c r="I19" s="32">
        <v>3.9978560415000004</v>
      </c>
      <c r="J19" s="32">
        <v>4.6897390819000009</v>
      </c>
      <c r="K19" s="32">
        <v>0.87776025479999997</v>
      </c>
      <c r="L19" s="32">
        <f t="shared" si="0"/>
        <v>297.52796442405372</v>
      </c>
      <c r="M19" s="34">
        <v>8.95525194737307E-4</v>
      </c>
      <c r="N19" s="34">
        <v>1.1932690000000003E-3</v>
      </c>
      <c r="O19" s="34">
        <v>1.5423331633805841E-4</v>
      </c>
      <c r="P19" s="34">
        <v>7.4857390257333338E-3</v>
      </c>
      <c r="Q19" s="34" t="s">
        <v>211</v>
      </c>
      <c r="R19" s="34">
        <v>1.2861000000000001E-6</v>
      </c>
      <c r="S19" s="34">
        <v>1.3516259200000002E-4</v>
      </c>
      <c r="T19" s="34">
        <v>2.074733672E-3</v>
      </c>
      <c r="U19" s="34" t="s">
        <v>212</v>
      </c>
      <c r="V19" s="34">
        <f t="shared" si="1"/>
        <v>1.1939948900808699E-2</v>
      </c>
      <c r="W19" s="36">
        <v>4.8067599240961502E-3</v>
      </c>
      <c r="X19" s="36">
        <v>1.4319228E-3</v>
      </c>
      <c r="Y19" s="36">
        <v>4.10584295845146E-5</v>
      </c>
      <c r="Z19" s="36">
        <v>3.1873956199999999E-4</v>
      </c>
      <c r="AA19" s="36">
        <v>1.0245500000000002E-5</v>
      </c>
      <c r="AB19" s="36">
        <v>2.1435000000000003E-6</v>
      </c>
      <c r="AC19" s="36">
        <v>5.0685971999999999E-5</v>
      </c>
      <c r="AD19" s="36">
        <v>6.0250911999999996E-5</v>
      </c>
      <c r="AE19" s="36" t="s">
        <v>212</v>
      </c>
      <c r="AF19" s="36">
        <f t="shared" si="2"/>
        <v>6.7218065996806648E-3</v>
      </c>
      <c r="AG19" s="32">
        <f t="shared" si="3"/>
        <v>153.94965428975982</v>
      </c>
      <c r="AH19" s="32">
        <f t="shared" si="4"/>
        <v>111.85095038810002</v>
      </c>
      <c r="AI19" s="32">
        <f t="shared" si="5"/>
        <v>2.8988184109675221</v>
      </c>
      <c r="AJ19" s="32">
        <f t="shared" si="6"/>
        <v>20.681756703519333</v>
      </c>
      <c r="AK19" s="32">
        <f t="shared" si="7"/>
        <v>5.3078185647000007</v>
      </c>
      <c r="AL19" s="32">
        <f t="shared" si="8"/>
        <v>0.17664026189999998</v>
      </c>
      <c r="AM19" s="32">
        <f t="shared" si="9"/>
        <v>4.016339525956</v>
      </c>
      <c r="AN19" s="32">
        <f t="shared" si="10"/>
        <v>6.9823113576000004E-2</v>
      </c>
      <c r="AO19" s="32">
        <f t="shared" si="12"/>
        <v>0.87776025479999997</v>
      </c>
      <c r="AP19" s="32">
        <f t="shared" si="11"/>
        <v>299.82956151327875</v>
      </c>
    </row>
    <row r="20" spans="2:42" ht="18.75" customHeight="1">
      <c r="B20" s="11">
        <v>36160</v>
      </c>
      <c r="C20" s="31">
        <v>149.06664681486146</v>
      </c>
      <c r="D20" s="31">
        <v>119.3969415625</v>
      </c>
      <c r="E20" s="31">
        <v>2.8721140288304472</v>
      </c>
      <c r="F20" s="31">
        <v>21.679706708400001</v>
      </c>
      <c r="G20" s="31">
        <v>5.4646414940000003</v>
      </c>
      <c r="H20" s="31">
        <v>0.15758020079999999</v>
      </c>
      <c r="I20" s="31">
        <v>4.3096949522000001</v>
      </c>
      <c r="J20" s="31">
        <v>5.0720919138000005</v>
      </c>
      <c r="K20" s="31">
        <v>1.0054516604000001</v>
      </c>
      <c r="L20" s="31">
        <f t="shared" si="0"/>
        <v>303.95277742199187</v>
      </c>
      <c r="M20" s="33">
        <v>8.8488916364479512E-4</v>
      </c>
      <c r="N20" s="33">
        <v>1.2781250000000002E-3</v>
      </c>
      <c r="O20" s="33">
        <v>1.5481419332239355E-4</v>
      </c>
      <c r="P20" s="33">
        <v>7.9637076722833336E-3</v>
      </c>
      <c r="Q20" s="33" t="s">
        <v>211</v>
      </c>
      <c r="R20" s="33">
        <v>1.1516999999999999E-6</v>
      </c>
      <c r="S20" s="33">
        <v>1.1973933399999999E-4</v>
      </c>
      <c r="T20" s="33">
        <v>2.2569836539999997E-3</v>
      </c>
      <c r="U20" s="33" t="s">
        <v>212</v>
      </c>
      <c r="V20" s="33">
        <f t="shared" si="1"/>
        <v>1.2659410717250522E-2</v>
      </c>
      <c r="W20" s="35">
        <v>4.7096726091377505E-3</v>
      </c>
      <c r="X20" s="35">
        <v>1.5337500000000002E-3</v>
      </c>
      <c r="Y20" s="35">
        <v>4.0767589830598396E-5</v>
      </c>
      <c r="Z20" s="35">
        <v>3.5116424539999996E-4</v>
      </c>
      <c r="AA20" s="35">
        <v>1.0562E-5</v>
      </c>
      <c r="AB20" s="35">
        <v>1.9195E-6</v>
      </c>
      <c r="AC20" s="35">
        <v>5.5264308000000007E-5</v>
      </c>
      <c r="AD20" s="35">
        <v>6.5804068000000008E-5</v>
      </c>
      <c r="AE20" s="35" t="s">
        <v>212</v>
      </c>
      <c r="AF20" s="35">
        <f t="shared" si="2"/>
        <v>6.7689043203683491E-3</v>
      </c>
      <c r="AG20" s="31">
        <f t="shared" si="3"/>
        <v>150.49225148147562</v>
      </c>
      <c r="AH20" s="31">
        <f t="shared" si="4"/>
        <v>119.88595218750001</v>
      </c>
      <c r="AI20" s="31">
        <f t="shared" si="5"/>
        <v>2.8881331254330256</v>
      </c>
      <c r="AJ20" s="31">
        <f t="shared" si="6"/>
        <v>21.983446345336286</v>
      </c>
      <c r="AK20" s="31">
        <f t="shared" si="7"/>
        <v>5.46778897</v>
      </c>
      <c r="AL20" s="31">
        <f t="shared" si="8"/>
        <v>0.15818100430000001</v>
      </c>
      <c r="AM20" s="31">
        <f t="shared" si="9"/>
        <v>4.3291571993340003</v>
      </c>
      <c r="AN20" s="31">
        <f t="shared" si="10"/>
        <v>7.6034203613999984E-2</v>
      </c>
      <c r="AO20" s="31">
        <f t="shared" si="12"/>
        <v>1.0054516604000001</v>
      </c>
      <c r="AP20" s="31">
        <f t="shared" si="11"/>
        <v>306.28639617739293</v>
      </c>
    </row>
    <row r="21" spans="2:42" ht="18.75" customHeight="1">
      <c r="B21" s="12">
        <v>36525</v>
      </c>
      <c r="C21" s="32">
        <v>146.51497044382916</v>
      </c>
      <c r="D21" s="32">
        <v>112.12970786160001</v>
      </c>
      <c r="E21" s="32">
        <v>2.4046528155635221</v>
      </c>
      <c r="F21" s="32">
        <v>21.989562780000004</v>
      </c>
      <c r="G21" s="32">
        <v>5.8076952689999999</v>
      </c>
      <c r="H21" s="32">
        <v>0.10594282319999998</v>
      </c>
      <c r="I21" s="32">
        <v>5.4176654616000004</v>
      </c>
      <c r="J21" s="32">
        <v>6.5115781096000003</v>
      </c>
      <c r="K21" s="32">
        <v>0.96593677400000011</v>
      </c>
      <c r="L21" s="32">
        <f t="shared" si="0"/>
        <v>295.33613422879273</v>
      </c>
      <c r="M21" s="34">
        <v>8.7009674545399204E-4</v>
      </c>
      <c r="N21" s="34">
        <v>1.2003420000000001E-3</v>
      </c>
      <c r="O21" s="34">
        <v>1.2880293520275841E-4</v>
      </c>
      <c r="P21" s="34">
        <v>8.0713663027222222E-3</v>
      </c>
      <c r="Q21" s="34" t="s">
        <v>211</v>
      </c>
      <c r="R21" s="34">
        <v>7.7430000000000004E-7</v>
      </c>
      <c r="S21" s="34">
        <v>1.4050569600000001E-4</v>
      </c>
      <c r="T21" s="34">
        <v>3.2070952960000002E-3</v>
      </c>
      <c r="U21" s="34" t="s">
        <v>212</v>
      </c>
      <c r="V21" s="34">
        <f t="shared" si="1"/>
        <v>1.3618983275378974E-2</v>
      </c>
      <c r="W21" s="36">
        <v>4.6350985547444013E-3</v>
      </c>
      <c r="X21" s="36">
        <v>1.4404104E-3</v>
      </c>
      <c r="Y21" s="36">
        <v>3.3852616400689599E-5</v>
      </c>
      <c r="Z21" s="36">
        <v>3.683672768E-4</v>
      </c>
      <c r="AA21" s="36">
        <v>1.12295E-5</v>
      </c>
      <c r="AB21" s="36">
        <v>1.2905E-6</v>
      </c>
      <c r="AC21" s="36">
        <v>7.0252848000000004E-5</v>
      </c>
      <c r="AD21" s="36">
        <v>8.5375648000000001E-5</v>
      </c>
      <c r="AE21" s="36" t="s">
        <v>212</v>
      </c>
      <c r="AF21" s="36">
        <f t="shared" si="2"/>
        <v>6.6458773439450908E-3</v>
      </c>
      <c r="AG21" s="32">
        <f t="shared" si="3"/>
        <v>147.91798223177932</v>
      </c>
      <c r="AH21" s="32">
        <f t="shared" si="4"/>
        <v>112.58895871080001</v>
      </c>
      <c r="AI21" s="32">
        <f t="shared" si="5"/>
        <v>2.4179609686309966</v>
      </c>
      <c r="AJ21" s="32">
        <f t="shared" si="6"/>
        <v>22.30112038605446</v>
      </c>
      <c r="AK21" s="32">
        <f t="shared" si="7"/>
        <v>5.8110416599999999</v>
      </c>
      <c r="AL21" s="32">
        <f t="shared" si="8"/>
        <v>0.10634674969999998</v>
      </c>
      <c r="AM21" s="32">
        <f t="shared" si="9"/>
        <v>5.4421134527039996</v>
      </c>
      <c r="AN21" s="32">
        <f t="shared" si="10"/>
        <v>0.10561932550400001</v>
      </c>
      <c r="AO21" s="32">
        <f t="shared" si="12"/>
        <v>0.96593677400000011</v>
      </c>
      <c r="AP21" s="32">
        <f t="shared" si="11"/>
        <v>297.65708025917274</v>
      </c>
    </row>
    <row r="22" spans="2:42" ht="18.75" customHeight="1">
      <c r="B22" s="11">
        <v>36891</v>
      </c>
      <c r="C22" s="31">
        <v>157.21652573282063</v>
      </c>
      <c r="D22" s="31">
        <v>113.88557553750002</v>
      </c>
      <c r="E22" s="31">
        <v>2.5672455989371152</v>
      </c>
      <c r="F22" s="31">
        <v>21.992949545999998</v>
      </c>
      <c r="G22" s="31">
        <v>5.9560540424999999</v>
      </c>
      <c r="H22" s="31">
        <v>2.52850752E-2</v>
      </c>
      <c r="I22" s="31">
        <v>6.0946016889000001</v>
      </c>
      <c r="J22" s="31">
        <v>7.0792835591000003</v>
      </c>
      <c r="K22" s="31">
        <v>1.1353557776000001</v>
      </c>
      <c r="L22" s="31">
        <f t="shared" si="0"/>
        <v>308.87359299945774</v>
      </c>
      <c r="M22" s="33">
        <v>9.360294592334102E-4</v>
      </c>
      <c r="N22" s="33">
        <v>1.218425E-3</v>
      </c>
      <c r="O22" s="33">
        <v>1.4016513178785359E-4</v>
      </c>
      <c r="P22" s="33">
        <v>8.0759696357277783E-3</v>
      </c>
      <c r="Q22" s="33" t="s">
        <v>211</v>
      </c>
      <c r="R22" s="33">
        <v>1.8480000000000001E-7</v>
      </c>
      <c r="S22" s="33">
        <v>1.1988070200000001E-4</v>
      </c>
      <c r="T22" s="33">
        <v>2.5712180219999996E-3</v>
      </c>
      <c r="U22" s="33" t="s">
        <v>212</v>
      </c>
      <c r="V22" s="33">
        <f t="shared" si="1"/>
        <v>1.3061872750749043E-2</v>
      </c>
      <c r="W22" s="35">
        <v>4.9858317290744992E-3</v>
      </c>
      <c r="X22" s="35">
        <v>1.46211E-3</v>
      </c>
      <c r="Y22" s="35">
        <v>3.64101839469634E-5</v>
      </c>
      <c r="Z22" s="35">
        <v>3.8085480600000006E-4</v>
      </c>
      <c r="AA22" s="35">
        <v>1.15125E-5</v>
      </c>
      <c r="AB22" s="35">
        <v>3.0800000000000001E-7</v>
      </c>
      <c r="AC22" s="35">
        <v>7.9920467999999994E-5</v>
      </c>
      <c r="AD22" s="35">
        <v>9.4823048000000008E-5</v>
      </c>
      <c r="AE22" s="35" t="s">
        <v>212</v>
      </c>
      <c r="AF22" s="35">
        <f t="shared" si="2"/>
        <v>7.0517707350214618E-3</v>
      </c>
      <c r="AG22" s="31">
        <f t="shared" si="3"/>
        <v>158.72570432456564</v>
      </c>
      <c r="AH22" s="31">
        <f t="shared" si="4"/>
        <v>114.35174494250002</v>
      </c>
      <c r="AI22" s="31">
        <f t="shared" si="5"/>
        <v>2.5815999620480063</v>
      </c>
      <c r="AJ22" s="31">
        <f t="shared" si="6"/>
        <v>22.308343519081191</v>
      </c>
      <c r="AK22" s="31">
        <f t="shared" si="7"/>
        <v>5.9594847675000002</v>
      </c>
      <c r="AL22" s="31">
        <f t="shared" si="8"/>
        <v>2.5381479200000001E-2</v>
      </c>
      <c r="AM22" s="31">
        <f t="shared" si="9"/>
        <v>6.1214150059140007</v>
      </c>
      <c r="AN22" s="31">
        <f t="shared" si="10"/>
        <v>9.2537718854000001E-2</v>
      </c>
      <c r="AO22" s="31">
        <f t="shared" si="12"/>
        <v>1.1353557776000001</v>
      </c>
      <c r="AP22" s="31">
        <f t="shared" si="11"/>
        <v>311.30156749726285</v>
      </c>
    </row>
    <row r="23" spans="2:42" ht="18.75" customHeight="1">
      <c r="B23" s="12">
        <v>37256</v>
      </c>
      <c r="C23" s="32">
        <v>166.47577014644702</v>
      </c>
      <c r="D23" s="32">
        <v>115.19077474840002</v>
      </c>
      <c r="E23" s="32">
        <v>3.0241584295927169</v>
      </c>
      <c r="F23" s="32">
        <v>22.856262813000001</v>
      </c>
      <c r="G23" s="32">
        <v>9.2838913350000016</v>
      </c>
      <c r="H23" s="32">
        <v>8.1457347600000007E-2</v>
      </c>
      <c r="I23" s="32">
        <v>5.994691070900001</v>
      </c>
      <c r="J23" s="32">
        <v>6.695704804700001</v>
      </c>
      <c r="K23" s="32">
        <v>1.0688956916000001</v>
      </c>
      <c r="L23" s="32">
        <f t="shared" si="0"/>
        <v>323.97590158253979</v>
      </c>
      <c r="M23" s="34">
        <v>9.918673276784252E-4</v>
      </c>
      <c r="N23" s="34">
        <v>1.228526E-3</v>
      </c>
      <c r="O23" s="34">
        <v>1.6752295848637837E-4</v>
      </c>
      <c r="P23" s="34">
        <v>8.0121110067333332E-3</v>
      </c>
      <c r="Q23" s="34" t="s">
        <v>211</v>
      </c>
      <c r="R23" s="34">
        <v>2.6610000000000003E-7</v>
      </c>
      <c r="S23" s="34">
        <v>1.1791546200000001E-4</v>
      </c>
      <c r="T23" s="34">
        <v>1.6299619019999999E-3</v>
      </c>
      <c r="U23" s="34" t="s">
        <v>212</v>
      </c>
      <c r="V23" s="34">
        <f t="shared" si="1"/>
        <v>1.2148170756898138E-2</v>
      </c>
      <c r="W23" s="36">
        <v>5.2895058759912508E-3</v>
      </c>
      <c r="X23" s="36">
        <v>1.4742312E-3</v>
      </c>
      <c r="Y23" s="36">
        <v>4.3195193771594604E-5</v>
      </c>
      <c r="Z23" s="36">
        <v>3.9787377224999998E-4</v>
      </c>
      <c r="AA23" s="36">
        <v>1.7935000000000004E-5</v>
      </c>
      <c r="AB23" s="36">
        <v>4.4350000000000002E-7</v>
      </c>
      <c r="AC23" s="36">
        <v>7.8610307999999997E-5</v>
      </c>
      <c r="AD23" s="36">
        <v>9.0192648000000006E-5</v>
      </c>
      <c r="AE23" s="36" t="s">
        <v>212</v>
      </c>
      <c r="AF23" s="36">
        <f t="shared" si="2"/>
        <v>7.3919874980128454E-3</v>
      </c>
      <c r="AG23" s="32">
        <f t="shared" si="3"/>
        <v>168.07683958068438</v>
      </c>
      <c r="AH23" s="32">
        <f t="shared" si="4"/>
        <v>115.66080879600001</v>
      </c>
      <c r="AI23" s="32">
        <f t="shared" si="5"/>
        <v>3.0412186712988118</v>
      </c>
      <c r="AJ23" s="32">
        <f t="shared" si="6"/>
        <v>23.175131972298832</v>
      </c>
      <c r="AK23" s="32">
        <f t="shared" si="7"/>
        <v>9.2892359650000014</v>
      </c>
      <c r="AL23" s="32">
        <f t="shared" si="8"/>
        <v>8.1596163100000008E-2</v>
      </c>
      <c r="AM23" s="32">
        <f t="shared" si="9"/>
        <v>6.0210648292340014</v>
      </c>
      <c r="AN23" s="32">
        <f t="shared" si="10"/>
        <v>6.7626456653999995E-2</v>
      </c>
      <c r="AO23" s="32">
        <f t="shared" si="12"/>
        <v>1.0688956916000001</v>
      </c>
      <c r="AP23" s="32">
        <f t="shared" si="11"/>
        <v>326.48241812587003</v>
      </c>
    </row>
    <row r="24" spans="2:42" ht="18.75" customHeight="1">
      <c r="B24" s="11">
        <v>37621</v>
      </c>
      <c r="C24" s="31">
        <v>170.26251462745691</v>
      </c>
      <c r="D24" s="31">
        <v>111.2935857176</v>
      </c>
      <c r="E24" s="31">
        <v>2.8221934524077015</v>
      </c>
      <c r="F24" s="31">
        <v>24.004676779600004</v>
      </c>
      <c r="G24" s="31">
        <v>9.0301125538000004</v>
      </c>
      <c r="H24" s="31">
        <v>8.2811905200000008E-2</v>
      </c>
      <c r="I24" s="31">
        <v>6.3490543949000005</v>
      </c>
      <c r="J24" s="31">
        <v>7.1138800073000006</v>
      </c>
      <c r="K24" s="31">
        <v>1.0938345352000001</v>
      </c>
      <c r="L24" s="31">
        <f t="shared" si="0"/>
        <v>324.93878396616464</v>
      </c>
      <c r="M24" s="33">
        <v>9.9764252999999981E-4</v>
      </c>
      <c r="N24" s="33">
        <v>1.1860360000000001E-3</v>
      </c>
      <c r="O24" s="33">
        <v>1.5132214200866802E-4</v>
      </c>
      <c r="P24" s="33">
        <v>8.3713692999333334E-3</v>
      </c>
      <c r="Q24" s="33" t="s">
        <v>211</v>
      </c>
      <c r="R24" s="33">
        <v>2.7600000000000004E-7</v>
      </c>
      <c r="S24" s="33">
        <v>1.24885782E-4</v>
      </c>
      <c r="T24" s="33">
        <v>1.7748001420000001E-3</v>
      </c>
      <c r="U24" s="33" t="s">
        <v>212</v>
      </c>
      <c r="V24" s="33">
        <f t="shared" si="1"/>
        <v>1.2606331895942001E-2</v>
      </c>
      <c r="W24" s="35">
        <v>5.3872583000000012E-3</v>
      </c>
      <c r="X24" s="35">
        <v>1.4232432000000001E-3</v>
      </c>
      <c r="Y24" s="35">
        <v>3.8525191352167003E-5</v>
      </c>
      <c r="Z24" s="35">
        <v>4.2901619875000002E-4</v>
      </c>
      <c r="AA24" s="35">
        <v>1.7459E-5</v>
      </c>
      <c r="AB24" s="35">
        <v>4.6000000000000004E-7</v>
      </c>
      <c r="AC24" s="35">
        <v>8.3257188E-5</v>
      </c>
      <c r="AD24" s="35">
        <v>9.5892888000000012E-5</v>
      </c>
      <c r="AE24" s="35" t="s">
        <v>212</v>
      </c>
      <c r="AF24" s="35">
        <f t="shared" si="2"/>
        <v>7.4751119661021683E-3</v>
      </c>
      <c r="AG24" s="31">
        <f t="shared" si="3"/>
        <v>171.89285866410691</v>
      </c>
      <c r="AH24" s="31">
        <f t="shared" si="4"/>
        <v>111.74736309119999</v>
      </c>
      <c r="AI24" s="31">
        <f t="shared" si="5"/>
        <v>2.8374570129808636</v>
      </c>
      <c r="AJ24" s="31">
        <f t="shared" si="6"/>
        <v>24.341807839325838</v>
      </c>
      <c r="AK24" s="31">
        <f t="shared" si="7"/>
        <v>9.0353153358</v>
      </c>
      <c r="AL24" s="31">
        <f t="shared" si="8"/>
        <v>8.295588520000001E-2</v>
      </c>
      <c r="AM24" s="31">
        <f t="shared" si="9"/>
        <v>6.376987181474</v>
      </c>
      <c r="AN24" s="31">
        <f t="shared" si="10"/>
        <v>7.2946084174000003E-2</v>
      </c>
      <c r="AO24" s="31">
        <f t="shared" si="12"/>
        <v>1.0938345352000001</v>
      </c>
      <c r="AP24" s="31">
        <f t="shared" si="11"/>
        <v>327.48152562946171</v>
      </c>
    </row>
    <row r="25" spans="2:42" ht="18.75" customHeight="1">
      <c r="B25" s="12">
        <v>37986</v>
      </c>
      <c r="C25" s="32">
        <v>167.74731599038915</v>
      </c>
      <c r="D25" s="32">
        <v>116.9892852065</v>
      </c>
      <c r="E25" s="32">
        <v>3.0578493688400008</v>
      </c>
      <c r="F25" s="32">
        <v>25.900308182740002</v>
      </c>
      <c r="G25" s="32">
        <v>9.7663666750000004</v>
      </c>
      <c r="H25" s="32">
        <v>0.76318453180000001</v>
      </c>
      <c r="I25" s="32">
        <v>6.4442083231000007</v>
      </c>
      <c r="J25" s="32">
        <v>11.673302898350002</v>
      </c>
      <c r="K25" s="32">
        <v>1.1564468168000002</v>
      </c>
      <c r="L25" s="32">
        <f t="shared" si="0"/>
        <v>331.82496509516915</v>
      </c>
      <c r="M25" s="34">
        <v>9.7351553999999989E-4</v>
      </c>
      <c r="N25" s="34">
        <v>1.2464830000000001E-3</v>
      </c>
      <c r="O25" s="34">
        <v>1.7258462199999999E-4</v>
      </c>
      <c r="P25" s="34">
        <v>1.6317342560411115E-2</v>
      </c>
      <c r="Q25" s="34" t="s">
        <v>211</v>
      </c>
      <c r="R25" s="34">
        <v>1.4934E-6</v>
      </c>
      <c r="S25" s="34">
        <v>1.2675745800000001E-4</v>
      </c>
      <c r="T25" s="34">
        <v>1.01797007418E-2</v>
      </c>
      <c r="U25" s="34" t="s">
        <v>212</v>
      </c>
      <c r="V25" s="34">
        <f t="shared" si="1"/>
        <v>2.9017877322211116E-2</v>
      </c>
      <c r="W25" s="36">
        <v>5.3093815999999986E-3</v>
      </c>
      <c r="X25" s="36">
        <v>1.4957796E-3</v>
      </c>
      <c r="Y25" s="36">
        <v>4.3452634400000011E-5</v>
      </c>
      <c r="Z25" s="36">
        <v>5.4177159950000002E-4</v>
      </c>
      <c r="AA25" s="36">
        <v>1.8875000000000001E-5</v>
      </c>
      <c r="AB25" s="36">
        <v>2.4890000000000002E-6</v>
      </c>
      <c r="AC25" s="36">
        <v>8.4504972000000008E-5</v>
      </c>
      <c r="AD25" s="36">
        <v>1.9556839599999998E-4</v>
      </c>
      <c r="AE25" s="36" t="s">
        <v>212</v>
      </c>
      <c r="AF25" s="36">
        <f t="shared" si="2"/>
        <v>7.6918228018999979E-3</v>
      </c>
      <c r="AG25" s="32">
        <f t="shared" si="3"/>
        <v>169.35384959568916</v>
      </c>
      <c r="AH25" s="32">
        <f t="shared" si="4"/>
        <v>117.46618960229999</v>
      </c>
      <c r="AI25" s="32">
        <f t="shared" si="5"/>
        <v>3.0751128694412007</v>
      </c>
      <c r="AJ25" s="32">
        <f t="shared" si="6"/>
        <v>26.469689683401281</v>
      </c>
      <c r="AK25" s="32">
        <f t="shared" si="7"/>
        <v>9.7719914250000013</v>
      </c>
      <c r="AL25" s="32">
        <f t="shared" si="8"/>
        <v>0.76396358880000004</v>
      </c>
      <c r="AM25" s="32">
        <f t="shared" si="9"/>
        <v>6.4725597412060001</v>
      </c>
      <c r="AN25" s="32">
        <f t="shared" si="10"/>
        <v>0.31277190055299997</v>
      </c>
      <c r="AO25" s="32">
        <f t="shared" si="12"/>
        <v>1.1564468168000002</v>
      </c>
      <c r="AP25" s="32">
        <f t="shared" si="11"/>
        <v>334.84257522319064</v>
      </c>
    </row>
    <row r="26" spans="2:42" ht="18.75" customHeight="1">
      <c r="B26" s="11">
        <v>38352</v>
      </c>
      <c r="C26" s="31">
        <v>165.84305352765577</v>
      </c>
      <c r="D26" s="31">
        <v>113.30029770300001</v>
      </c>
      <c r="E26" s="31">
        <v>3.3913809863800006</v>
      </c>
      <c r="F26" s="31">
        <v>26.342487358221</v>
      </c>
      <c r="G26" s="31">
        <v>9.6399622710000017</v>
      </c>
      <c r="H26" s="31">
        <v>0.69107415040000009</v>
      </c>
      <c r="I26" s="31">
        <v>6.4741962600000003</v>
      </c>
      <c r="J26" s="31">
        <v>12.833447857610004</v>
      </c>
      <c r="K26" s="31">
        <v>1.1616812592000001</v>
      </c>
      <c r="L26" s="31">
        <f t="shared" si="0"/>
        <v>326.84413351585675</v>
      </c>
      <c r="M26" s="33">
        <v>9.5751437999370005E-4</v>
      </c>
      <c r="N26" s="33">
        <v>1.2068180000000001E-3</v>
      </c>
      <c r="O26" s="33">
        <v>1.8212092500000002E-4</v>
      </c>
      <c r="P26" s="33">
        <v>1.6392769238E-2</v>
      </c>
      <c r="Q26" s="33" t="s">
        <v>211</v>
      </c>
      <c r="R26" s="33">
        <v>1.4064E-6</v>
      </c>
      <c r="S26" s="33">
        <v>1.2627090000000003E-4</v>
      </c>
      <c r="T26" s="33">
        <v>1.000398775252E-2</v>
      </c>
      <c r="U26" s="33" t="s">
        <v>212</v>
      </c>
      <c r="V26" s="33">
        <f t="shared" si="1"/>
        <v>2.8870887595513699E-2</v>
      </c>
      <c r="W26" s="35">
        <v>5.2455549999649992E-3</v>
      </c>
      <c r="X26" s="35">
        <v>1.4481816E-3</v>
      </c>
      <c r="Y26" s="35">
        <v>4.5671150400000007E-5</v>
      </c>
      <c r="Z26" s="35">
        <v>5.8302430100000001E-4</v>
      </c>
      <c r="AA26" s="35">
        <v>1.8634499999999999E-5</v>
      </c>
      <c r="AB26" s="35">
        <v>2.3439999999999999E-6</v>
      </c>
      <c r="AC26" s="35">
        <v>1.0230814609259401E-4</v>
      </c>
      <c r="AD26" s="35">
        <v>2.3478059557103406E-4</v>
      </c>
      <c r="AE26" s="35" t="s">
        <v>212</v>
      </c>
      <c r="AF26" s="35">
        <f t="shared" si="2"/>
        <v>7.6804992930286269E-3</v>
      </c>
      <c r="AG26" s="31">
        <f t="shared" si="3"/>
        <v>167.43016677714519</v>
      </c>
      <c r="AH26" s="31">
        <f t="shared" si="4"/>
        <v>113.76202626980002</v>
      </c>
      <c r="AI26" s="31">
        <f t="shared" si="5"/>
        <v>3.4095440123242007</v>
      </c>
      <c r="AJ26" s="31">
        <f t="shared" si="6"/>
        <v>26.926047830868999</v>
      </c>
      <c r="AK26" s="31">
        <f t="shared" si="7"/>
        <v>9.6455153520000021</v>
      </c>
      <c r="AL26" s="31">
        <f t="shared" si="8"/>
        <v>0.69180782240000016</v>
      </c>
      <c r="AM26" s="31">
        <f t="shared" si="9"/>
        <v>6.5078408600355928</v>
      </c>
      <c r="AN26" s="31">
        <f t="shared" si="10"/>
        <v>0.32006431129316815</v>
      </c>
      <c r="AO26" s="31">
        <f t="shared" si="12"/>
        <v>1.1616812592000001</v>
      </c>
      <c r="AP26" s="31">
        <f t="shared" si="11"/>
        <v>329.85469449506712</v>
      </c>
    </row>
    <row r="27" spans="2:42" ht="18.75" customHeight="1">
      <c r="B27" s="12">
        <v>38717</v>
      </c>
      <c r="C27" s="32">
        <v>162.95623647001912</v>
      </c>
      <c r="D27" s="32">
        <v>110.27916221960001</v>
      </c>
      <c r="E27" s="32">
        <v>3.9011784948099999</v>
      </c>
      <c r="F27" s="32">
        <v>29.917626483200003</v>
      </c>
      <c r="G27" s="32">
        <v>6.7382733264000008</v>
      </c>
      <c r="H27" s="32">
        <v>0.74451832559999997</v>
      </c>
      <c r="I27" s="32">
        <v>7.401171894</v>
      </c>
      <c r="J27" s="32">
        <v>15.712132281519999</v>
      </c>
      <c r="K27" s="32">
        <v>1.1415955100000001</v>
      </c>
      <c r="L27" s="32">
        <f t="shared" si="0"/>
        <v>323.07976272362919</v>
      </c>
      <c r="M27" s="34">
        <v>9.3804612000630014E-4</v>
      </c>
      <c r="N27" s="34">
        <v>1.1747560000000001E-3</v>
      </c>
      <c r="O27" s="34">
        <v>2.1122254900000001E-4</v>
      </c>
      <c r="P27" s="34">
        <v>1.7081003313775E-2</v>
      </c>
      <c r="Q27" s="34" t="s">
        <v>211</v>
      </c>
      <c r="R27" s="34">
        <v>1.5048000000000002E-6</v>
      </c>
      <c r="S27" s="34">
        <v>1.4310753666666666E-4</v>
      </c>
      <c r="T27" s="34">
        <v>1.188012848479E-2</v>
      </c>
      <c r="U27" s="34" t="s">
        <v>212</v>
      </c>
      <c r="V27" s="34">
        <f t="shared" si="1"/>
        <v>3.1429768804237965E-2</v>
      </c>
      <c r="W27" s="36">
        <v>5.137296500034999E-3</v>
      </c>
      <c r="X27" s="36">
        <v>1.4097072000000001E-3</v>
      </c>
      <c r="Y27" s="36">
        <v>5.2948290000000009E-5</v>
      </c>
      <c r="Z27" s="36">
        <v>6.7148199900000005E-4</v>
      </c>
      <c r="AA27" s="36">
        <v>1.3321000000000002E-5</v>
      </c>
      <c r="AB27" s="36">
        <v>2.5080000000000004E-6</v>
      </c>
      <c r="AC27" s="36">
        <v>1.2172747554091868E-4</v>
      </c>
      <c r="AD27" s="36">
        <v>3.0221918929077072E-4</v>
      </c>
      <c r="AE27" s="36" t="s">
        <v>212</v>
      </c>
      <c r="AF27" s="36">
        <f t="shared" si="2"/>
        <v>7.7112096538666892E-3</v>
      </c>
      <c r="AG27" s="32">
        <f t="shared" si="3"/>
        <v>164.51060198002972</v>
      </c>
      <c r="AH27" s="32">
        <f t="shared" si="4"/>
        <v>110.72862386520001</v>
      </c>
      <c r="AI27" s="32">
        <f t="shared" si="5"/>
        <v>3.9222376489549999</v>
      </c>
      <c r="AJ27" s="32">
        <f t="shared" si="6"/>
        <v>30.544753201746378</v>
      </c>
      <c r="AK27" s="32">
        <f t="shared" si="7"/>
        <v>6.7422429844000007</v>
      </c>
      <c r="AL27" s="32">
        <f t="shared" si="8"/>
        <v>0.7453033295999999</v>
      </c>
      <c r="AM27" s="32">
        <f t="shared" si="9"/>
        <v>7.4410243701278604</v>
      </c>
      <c r="AN27" s="32">
        <f t="shared" si="10"/>
        <v>0.38706453052839968</v>
      </c>
      <c r="AO27" s="32">
        <f t="shared" si="12"/>
        <v>1.1415955100000001</v>
      </c>
      <c r="AP27" s="32">
        <f t="shared" si="11"/>
        <v>326.16344742058737</v>
      </c>
    </row>
    <row r="28" spans="2:42" ht="18.75" customHeight="1">
      <c r="B28" s="11">
        <v>39082</v>
      </c>
      <c r="C28" s="31">
        <v>160.45738215348374</v>
      </c>
      <c r="D28" s="31">
        <v>114.21337928</v>
      </c>
      <c r="E28" s="31">
        <v>3.0781427414500002</v>
      </c>
      <c r="F28" s="31">
        <v>30.716595051199999</v>
      </c>
      <c r="G28" s="31">
        <v>7.0862347254000007</v>
      </c>
      <c r="H28" s="31">
        <v>0.65760931340000006</v>
      </c>
      <c r="I28" s="31">
        <v>8.0426797340000018</v>
      </c>
      <c r="J28" s="31">
        <v>19.359322949820008</v>
      </c>
      <c r="K28" s="31">
        <v>1.0763797308</v>
      </c>
      <c r="L28" s="31">
        <f t="shared" si="0"/>
        <v>325.32840272973368</v>
      </c>
      <c r="M28" s="33">
        <v>9.2337837000000002E-4</v>
      </c>
      <c r="N28" s="33">
        <v>1.2158120000000001E-3</v>
      </c>
      <c r="O28" s="33">
        <v>1.7224752499999995E-4</v>
      </c>
      <c r="P28" s="33">
        <v>1.7983922878083335E-2</v>
      </c>
      <c r="Q28" s="33" t="s">
        <v>211</v>
      </c>
      <c r="R28" s="33">
        <v>1.2557999999999999E-6</v>
      </c>
      <c r="S28" s="33">
        <v>1.5540245666666668E-4</v>
      </c>
      <c r="T28" s="33">
        <v>1.5677123958939998E-2</v>
      </c>
      <c r="U28" s="33" t="s">
        <v>212</v>
      </c>
      <c r="V28" s="33">
        <f t="shared" si="1"/>
        <v>3.6129142988689994E-2</v>
      </c>
      <c r="W28" s="35">
        <v>5.0542796000000003E-3</v>
      </c>
      <c r="X28" s="35">
        <v>1.4589744000000002E-3</v>
      </c>
      <c r="Y28" s="35">
        <v>4.3166381999999998E-5</v>
      </c>
      <c r="Z28" s="35">
        <v>7.2051861999999998E-4</v>
      </c>
      <c r="AA28" s="35">
        <v>1.3809000000000001E-5</v>
      </c>
      <c r="AB28" s="35">
        <v>2.0930000000000001E-6</v>
      </c>
      <c r="AC28" s="35">
        <v>1.3469178994233367E-4</v>
      </c>
      <c r="AD28" s="35">
        <v>3.8131715236170512E-4</v>
      </c>
      <c r="AE28" s="35" t="s">
        <v>212</v>
      </c>
      <c r="AF28" s="35">
        <f t="shared" si="2"/>
        <v>7.8088499443040391E-3</v>
      </c>
      <c r="AG28" s="31">
        <f t="shared" si="3"/>
        <v>161.98664193353372</v>
      </c>
      <c r="AH28" s="31">
        <f t="shared" si="4"/>
        <v>114.6785489512</v>
      </c>
      <c r="AI28" s="31">
        <f t="shared" si="5"/>
        <v>3.0953125114110005</v>
      </c>
      <c r="AJ28" s="31">
        <f t="shared" si="6"/>
        <v>31.380907671912084</v>
      </c>
      <c r="AK28" s="31">
        <f t="shared" si="7"/>
        <v>7.0903498074000009</v>
      </c>
      <c r="AL28" s="31">
        <f t="shared" si="8"/>
        <v>0.65826442240000016</v>
      </c>
      <c r="AM28" s="31">
        <f t="shared" si="9"/>
        <v>8.0867029488194824</v>
      </c>
      <c r="AN28" s="31">
        <f t="shared" si="10"/>
        <v>0.50556061037728806</v>
      </c>
      <c r="AO28" s="31">
        <f t="shared" si="12"/>
        <v>1.0763797308</v>
      </c>
      <c r="AP28" s="31">
        <f t="shared" si="11"/>
        <v>328.55866858785362</v>
      </c>
    </row>
    <row r="29" spans="2:42" ht="18.75" customHeight="1">
      <c r="B29" s="12">
        <v>39447</v>
      </c>
      <c r="C29" s="32">
        <v>164.94365557237276</v>
      </c>
      <c r="D29" s="32">
        <v>116.22043488940001</v>
      </c>
      <c r="E29" s="32">
        <v>2.2424915606200004</v>
      </c>
      <c r="F29" s="32">
        <v>30.724024617928002</v>
      </c>
      <c r="G29" s="32">
        <v>6.3698220105000001</v>
      </c>
      <c r="H29" s="32">
        <v>0.42496893430000005</v>
      </c>
      <c r="I29" s="32">
        <v>8.3892426790000005</v>
      </c>
      <c r="J29" s="32">
        <v>23.570239307489999</v>
      </c>
      <c r="K29" s="32">
        <v>1.0165215676000001</v>
      </c>
      <c r="L29" s="32">
        <f t="shared" si="0"/>
        <v>330.33116183172086</v>
      </c>
      <c r="M29" s="34">
        <v>9.4765116E-4</v>
      </c>
      <c r="N29" s="34">
        <v>1.2391470000000003E-3</v>
      </c>
      <c r="O29" s="34">
        <v>1.3240378399999997E-4</v>
      </c>
      <c r="P29" s="34">
        <v>1.8216422362949999E-2</v>
      </c>
      <c r="Q29" s="34" t="s">
        <v>211</v>
      </c>
      <c r="R29" s="34">
        <v>2.2316999999999997E-6</v>
      </c>
      <c r="S29" s="34">
        <v>1.6189267000000002E-4</v>
      </c>
      <c r="T29" s="34">
        <v>2.7583629688889999E-2</v>
      </c>
      <c r="U29" s="34" t="s">
        <v>212</v>
      </c>
      <c r="V29" s="34">
        <f t="shared" si="1"/>
        <v>4.8283378365839999E-2</v>
      </c>
      <c r="W29" s="36">
        <v>5.1929973999999997E-3</v>
      </c>
      <c r="X29" s="36">
        <v>1.4871214000000002E-3</v>
      </c>
      <c r="Y29" s="36">
        <v>3.3294820000000007E-5</v>
      </c>
      <c r="Z29" s="36">
        <v>7.0861355500000003E-4</v>
      </c>
      <c r="AA29" s="36">
        <v>1.27725E-5</v>
      </c>
      <c r="AB29" s="36">
        <v>3.7195000000000001E-6</v>
      </c>
      <c r="AC29" s="36">
        <v>1.4129462471273402E-4</v>
      </c>
      <c r="AD29" s="36">
        <v>4.5366732275133406E-4</v>
      </c>
      <c r="AE29" s="36" t="s">
        <v>212</v>
      </c>
      <c r="AF29" s="36">
        <f t="shared" si="2"/>
        <v>8.0334811224640687E-3</v>
      </c>
      <c r="AG29" s="32">
        <f t="shared" si="3"/>
        <v>166.51486007657275</v>
      </c>
      <c r="AH29" s="32">
        <f t="shared" si="4"/>
        <v>116.6945757416</v>
      </c>
      <c r="AI29" s="32">
        <f t="shared" si="5"/>
        <v>2.2557235115800007</v>
      </c>
      <c r="AJ29" s="32">
        <f t="shared" si="6"/>
        <v>31.390602016391753</v>
      </c>
      <c r="AK29" s="32">
        <f t="shared" si="7"/>
        <v>6.3736282155000001</v>
      </c>
      <c r="AL29" s="32">
        <f t="shared" si="8"/>
        <v>0.42613313780000001</v>
      </c>
      <c r="AM29" s="32">
        <f t="shared" si="9"/>
        <v>8.4353957939143953</v>
      </c>
      <c r="AN29" s="32">
        <f t="shared" si="10"/>
        <v>0.8247836044021476</v>
      </c>
      <c r="AO29" s="32">
        <f t="shared" si="12"/>
        <v>1.0165215676000001</v>
      </c>
      <c r="AP29" s="32">
        <f t="shared" si="11"/>
        <v>333.93222366536111</v>
      </c>
    </row>
    <row r="30" spans="2:42" ht="18.75" customHeight="1">
      <c r="B30" s="11">
        <v>39813</v>
      </c>
      <c r="C30" s="31">
        <v>159.15276183948302</v>
      </c>
      <c r="D30" s="31">
        <v>104.078197377</v>
      </c>
      <c r="E30" s="31">
        <v>2.3601517457447003</v>
      </c>
      <c r="F30" s="31">
        <v>34.478383706699994</v>
      </c>
      <c r="G30" s="31">
        <v>5.8511906784000001</v>
      </c>
      <c r="H30" s="31">
        <v>0.25178770160000002</v>
      </c>
      <c r="I30" s="31">
        <v>8.4852771040000032</v>
      </c>
      <c r="J30" s="31">
        <v>26.868301493729994</v>
      </c>
      <c r="K30" s="31">
        <v>0.98493219439999991</v>
      </c>
      <c r="L30" s="31">
        <f t="shared" si="0"/>
        <v>315.64268234732771</v>
      </c>
      <c r="M30" s="33">
        <v>9.1317711000000015E-4</v>
      </c>
      <c r="N30" s="33">
        <v>1.1034899999999999E-3</v>
      </c>
      <c r="O30" s="33">
        <v>1.3614740700000001E-4</v>
      </c>
      <c r="P30" s="33">
        <v>1.8964280289483337E-2</v>
      </c>
      <c r="Q30" s="33" t="s">
        <v>211</v>
      </c>
      <c r="R30" s="33">
        <v>1.6050000000000003E-6</v>
      </c>
      <c r="S30" s="33">
        <v>1.7136045E-4</v>
      </c>
      <c r="T30" s="33">
        <v>3.5082525412266655E-2</v>
      </c>
      <c r="U30" s="33" t="s">
        <v>212</v>
      </c>
      <c r="V30" s="33">
        <f t="shared" si="1"/>
        <v>5.6372585668749989E-2</v>
      </c>
      <c r="W30" s="35">
        <v>4.9987688000000009E-3</v>
      </c>
      <c r="X30" s="35">
        <v>1.3241880000000002E-3</v>
      </c>
      <c r="Y30" s="35">
        <v>3.4042706000000002E-5</v>
      </c>
      <c r="Z30" s="35">
        <v>8.2059923750000001E-4</v>
      </c>
      <c r="AA30" s="35">
        <v>1.1361500000000001E-5</v>
      </c>
      <c r="AB30" s="35">
        <v>2.6749999999999998E-6</v>
      </c>
      <c r="AC30" s="35">
        <v>1.3498665691543502E-4</v>
      </c>
      <c r="AD30" s="35">
        <v>5.1589971168823222E-4</v>
      </c>
      <c r="AE30" s="35" t="s">
        <v>212</v>
      </c>
      <c r="AF30" s="35">
        <f t="shared" si="2"/>
        <v>7.8425216121036697E-3</v>
      </c>
      <c r="AG30" s="31">
        <f t="shared" si="3"/>
        <v>160.66522436963302</v>
      </c>
      <c r="AH30" s="31">
        <f t="shared" si="4"/>
        <v>104.500392651</v>
      </c>
      <c r="AI30" s="31">
        <f t="shared" si="5"/>
        <v>2.3737001573077001</v>
      </c>
      <c r="AJ30" s="31">
        <f t="shared" si="6"/>
        <v>35.197029286712073</v>
      </c>
      <c r="AK30" s="31">
        <f t="shared" si="7"/>
        <v>5.8545764054000005</v>
      </c>
      <c r="AL30" s="31">
        <f t="shared" si="8"/>
        <v>0.25262497660000005</v>
      </c>
      <c r="AM30" s="31">
        <f t="shared" si="9"/>
        <v>8.5297871390108035</v>
      </c>
      <c r="AN30" s="31">
        <f t="shared" si="10"/>
        <v>1.0308012493897596</v>
      </c>
      <c r="AO30" s="31">
        <f t="shared" si="12"/>
        <v>0.98493219439999991</v>
      </c>
      <c r="AP30" s="31">
        <f t="shared" si="11"/>
        <v>319.38906842945335</v>
      </c>
    </row>
    <row r="31" spans="2:42" ht="18.75" customHeight="1">
      <c r="B31" s="12">
        <v>40178</v>
      </c>
      <c r="C31" s="32">
        <v>154.49752241450142</v>
      </c>
      <c r="D31" s="32">
        <v>91.866764213357996</v>
      </c>
      <c r="E31" s="32">
        <v>2.8393719217380395</v>
      </c>
      <c r="F31" s="32">
        <v>30.684194185843204</v>
      </c>
      <c r="G31" s="32">
        <v>3.4083042810903001</v>
      </c>
      <c r="H31" s="32">
        <v>0.20440865679999998</v>
      </c>
      <c r="I31" s="32">
        <v>9.5763422309999999</v>
      </c>
      <c r="J31" s="32">
        <v>29.313187345399996</v>
      </c>
      <c r="K31" s="32">
        <v>0.9953824804000001</v>
      </c>
      <c r="L31" s="32">
        <f t="shared" si="0"/>
        <v>294.07229038473099</v>
      </c>
      <c r="M31" s="34">
        <v>8.8275858280578007E-4</v>
      </c>
      <c r="N31" s="34">
        <v>9.760495980000001E-4</v>
      </c>
      <c r="O31" s="34">
        <v>1.5835921199999997E-4</v>
      </c>
      <c r="P31" s="34">
        <v>1.6813363819916671E-2</v>
      </c>
      <c r="Q31" s="34" t="s">
        <v>211</v>
      </c>
      <c r="R31" s="34">
        <v>1.2031860000000002E-6</v>
      </c>
      <c r="S31" s="34">
        <v>1.9247468333333337E-4</v>
      </c>
      <c r="T31" s="34">
        <v>3.9333709623833334E-2</v>
      </c>
      <c r="U31" s="34" t="s">
        <v>212</v>
      </c>
      <c r="V31" s="34">
        <f t="shared" si="1"/>
        <v>5.835791870588912E-2</v>
      </c>
      <c r="W31" s="36">
        <v>4.8542270864210006E-3</v>
      </c>
      <c r="X31" s="36">
        <v>1.1712595176E-3</v>
      </c>
      <c r="Y31" s="36">
        <v>3.9430012000000007E-5</v>
      </c>
      <c r="Z31" s="36">
        <v>7.0251500610000008E-4</v>
      </c>
      <c r="AA31" s="36">
        <v>6.4082035000000003E-6</v>
      </c>
      <c r="AB31" s="36">
        <v>2.0053099999999999E-6</v>
      </c>
      <c r="AC31" s="36">
        <v>1.7437533970059735E-4</v>
      </c>
      <c r="AD31" s="36">
        <v>5.6666674924235735E-4</v>
      </c>
      <c r="AE31" s="36" t="s">
        <v>212</v>
      </c>
      <c r="AF31" s="36">
        <f t="shared" si="2"/>
        <v>7.5168872245639558E-3</v>
      </c>
      <c r="AG31" s="32">
        <f t="shared" si="3"/>
        <v>155.966151050825</v>
      </c>
      <c r="AH31" s="32">
        <f t="shared" si="4"/>
        <v>92.240200789552787</v>
      </c>
      <c r="AI31" s="32">
        <f t="shared" si="5"/>
        <v>2.8550810456140399</v>
      </c>
      <c r="AJ31" s="32">
        <f t="shared" si="6"/>
        <v>31.31387775315892</v>
      </c>
      <c r="AK31" s="32">
        <f t="shared" si="7"/>
        <v>3.4102139257333</v>
      </c>
      <c r="AL31" s="32">
        <f t="shared" si="8"/>
        <v>0.20503631882999995</v>
      </c>
      <c r="AM31" s="32">
        <f t="shared" si="9"/>
        <v>9.6331179493141104</v>
      </c>
      <c r="AN31" s="32">
        <f t="shared" si="10"/>
        <v>1.1522094318700558</v>
      </c>
      <c r="AO31" s="32">
        <f t="shared" si="12"/>
        <v>0.9953824804000001</v>
      </c>
      <c r="AP31" s="32">
        <f t="shared" si="11"/>
        <v>297.77127074529824</v>
      </c>
    </row>
    <row r="32" spans="2:42" ht="18.75" customHeight="1">
      <c r="B32" s="11">
        <v>40543</v>
      </c>
      <c r="C32" s="31">
        <v>151.08141093493373</v>
      </c>
      <c r="D32" s="31">
        <v>98.301551075604806</v>
      </c>
      <c r="E32" s="31">
        <v>2.4081551619089008</v>
      </c>
      <c r="F32" s="31">
        <v>32.570706051466004</v>
      </c>
      <c r="G32" s="31">
        <v>6.2685968802267</v>
      </c>
      <c r="H32" s="31">
        <v>0.25236174343439999</v>
      </c>
      <c r="I32" s="31">
        <v>10.127526801</v>
      </c>
      <c r="J32" s="31">
        <v>31.440675194089991</v>
      </c>
      <c r="K32" s="31">
        <v>1.0029757584000001</v>
      </c>
      <c r="L32" s="31">
        <f t="shared" si="0"/>
        <v>302.01328440697455</v>
      </c>
      <c r="M32" s="33">
        <v>8.6681041680000009E-4</v>
      </c>
      <c r="N32" s="33">
        <v>1.045400852E-3</v>
      </c>
      <c r="O32" s="33">
        <v>1.4469973400000003E-4</v>
      </c>
      <c r="P32" s="33">
        <v>1.7598920639700002E-2</v>
      </c>
      <c r="Q32" s="33" t="s">
        <v>211</v>
      </c>
      <c r="R32" s="33">
        <v>1.5164963999999999E-6</v>
      </c>
      <c r="S32" s="33">
        <v>2.0315962000000003E-4</v>
      </c>
      <c r="T32" s="33">
        <v>4.4607228004490004E-2</v>
      </c>
      <c r="U32" s="33" t="s">
        <v>212</v>
      </c>
      <c r="V32" s="33">
        <f t="shared" si="1"/>
        <v>6.4467735763390016E-2</v>
      </c>
      <c r="W32" s="35">
        <v>4.7735852395E-3</v>
      </c>
      <c r="X32" s="35">
        <v>1.2544810224E-3</v>
      </c>
      <c r="Y32" s="35">
        <v>3.6325139999999998E-5</v>
      </c>
      <c r="Z32" s="35">
        <v>7.5157274649999988E-4</v>
      </c>
      <c r="AA32" s="35">
        <v>1.20669635E-5</v>
      </c>
      <c r="AB32" s="35">
        <v>2.5274940000000002E-6</v>
      </c>
      <c r="AC32" s="35">
        <v>1.9398646697436201E-4</v>
      </c>
      <c r="AD32" s="35">
        <v>6.1299642056010701E-4</v>
      </c>
      <c r="AE32" s="35" t="s">
        <v>212</v>
      </c>
      <c r="AF32" s="35">
        <f t="shared" si="2"/>
        <v>7.6375414934344689E-3</v>
      </c>
      <c r="AG32" s="31">
        <f t="shared" si="3"/>
        <v>152.52560959672473</v>
      </c>
      <c r="AH32" s="31">
        <f t="shared" si="4"/>
        <v>98.701521441579999</v>
      </c>
      <c r="AI32" s="31">
        <f t="shared" si="5"/>
        <v>2.422597546978901</v>
      </c>
      <c r="AJ32" s="31">
        <f t="shared" si="6"/>
        <v>33.234647745915503</v>
      </c>
      <c r="AK32" s="31">
        <f t="shared" si="7"/>
        <v>6.2721928353497001</v>
      </c>
      <c r="AL32" s="31">
        <f t="shared" si="8"/>
        <v>0.25315284905640001</v>
      </c>
      <c r="AM32" s="31">
        <f t="shared" si="9"/>
        <v>10.190413758658359</v>
      </c>
      <c r="AN32" s="31">
        <f t="shared" si="10"/>
        <v>1.2978536334391619</v>
      </c>
      <c r="AO32" s="31">
        <f t="shared" si="12"/>
        <v>1.0029757584000001</v>
      </c>
      <c r="AP32" s="31">
        <f t="shared" si="11"/>
        <v>305.90096516610271</v>
      </c>
    </row>
    <row r="33" spans="2:42" ht="18.75" customHeight="1">
      <c r="B33" s="12">
        <v>40908</v>
      </c>
      <c r="C33" s="32">
        <v>156.08535161137215</v>
      </c>
      <c r="D33" s="32">
        <v>94.457332904899999</v>
      </c>
      <c r="E33" s="32">
        <v>1.5290238351483609</v>
      </c>
      <c r="F33" s="32">
        <v>29.965712467199996</v>
      </c>
      <c r="G33" s="32">
        <v>6.2420579869999999</v>
      </c>
      <c r="H33" s="32">
        <v>0.22309940890000002</v>
      </c>
      <c r="I33" s="32">
        <v>10.375572878000003</v>
      </c>
      <c r="J33" s="32">
        <v>33.351031710960001</v>
      </c>
      <c r="K33" s="32">
        <v>1.0282984712000001</v>
      </c>
      <c r="L33" s="32">
        <f t="shared" si="0"/>
        <v>299.90644956372051</v>
      </c>
      <c r="M33" s="34">
        <v>8.9710319999370021E-4</v>
      </c>
      <c r="N33" s="34">
        <v>1.0024370000000001E-3</v>
      </c>
      <c r="O33" s="34">
        <v>9.7305884376179986E-5</v>
      </c>
      <c r="P33" s="34">
        <v>1.68288197195E-2</v>
      </c>
      <c r="Q33" s="34" t="s">
        <v>211</v>
      </c>
      <c r="R33" s="34">
        <v>1.3389000000000002E-6</v>
      </c>
      <c r="S33" s="34">
        <v>2.1668825000000007E-4</v>
      </c>
      <c r="T33" s="34">
        <v>5.1984194630909995E-2</v>
      </c>
      <c r="U33" s="34" t="s">
        <v>212</v>
      </c>
      <c r="V33" s="34">
        <f t="shared" si="1"/>
        <v>7.1027887584779875E-2</v>
      </c>
      <c r="W33" s="36">
        <v>4.9322769999649999E-3</v>
      </c>
      <c r="X33" s="36">
        <v>1.2029244000000001E-3</v>
      </c>
      <c r="Y33" s="36">
        <v>2.4559107524104004E-5</v>
      </c>
      <c r="Z33" s="36">
        <v>7.0150941149999988E-4</v>
      </c>
      <c r="AA33" s="36">
        <v>1.1792500000000001E-5</v>
      </c>
      <c r="AB33" s="36">
        <v>2.2314999999999997E-6</v>
      </c>
      <c r="AC33" s="36">
        <v>2.1180715252766503E-4</v>
      </c>
      <c r="AD33" s="36">
        <v>6.5419107165111E-4</v>
      </c>
      <c r="AE33" s="36" t="s">
        <v>212</v>
      </c>
      <c r="AF33" s="36">
        <f t="shared" si="2"/>
        <v>7.741292143167878E-3</v>
      </c>
      <c r="AG33" s="32">
        <f t="shared" si="3"/>
        <v>157.57759773736157</v>
      </c>
      <c r="AH33" s="32">
        <f t="shared" si="4"/>
        <v>94.84086530110001</v>
      </c>
      <c r="AI33" s="32">
        <f t="shared" si="5"/>
        <v>1.5387750962999485</v>
      </c>
      <c r="AJ33" s="32">
        <f t="shared" si="6"/>
        <v>30.595482764814495</v>
      </c>
      <c r="AK33" s="32">
        <f t="shared" si="7"/>
        <v>6.2455721520000003</v>
      </c>
      <c r="AL33" s="32">
        <f t="shared" si="8"/>
        <v>0.22379786840000002</v>
      </c>
      <c r="AM33" s="32">
        <f t="shared" si="9"/>
        <v>10.444108615703247</v>
      </c>
      <c r="AN33" s="32">
        <f t="shared" si="10"/>
        <v>1.4945538051247806</v>
      </c>
      <c r="AO33" s="32">
        <f t="shared" si="12"/>
        <v>1.0282984712000001</v>
      </c>
      <c r="AP33" s="32">
        <f t="shared" si="11"/>
        <v>303.98905181200416</v>
      </c>
    </row>
    <row r="34" spans="2:42" ht="18.75" customHeight="1">
      <c r="B34" s="11">
        <v>41274</v>
      </c>
      <c r="C34" s="31">
        <v>165.48681014247705</v>
      </c>
      <c r="D34" s="31">
        <v>103.1670219164</v>
      </c>
      <c r="E34" s="31">
        <v>2.2986863814633387</v>
      </c>
      <c r="F34" s="31">
        <v>27.563688706800004</v>
      </c>
      <c r="G34" s="31">
        <v>6.0756181500000004</v>
      </c>
      <c r="H34" s="31">
        <v>0.20116192560000001</v>
      </c>
      <c r="I34" s="31">
        <v>10.573812785000001</v>
      </c>
      <c r="J34" s="31">
        <v>36.841369613720005</v>
      </c>
      <c r="K34" s="31">
        <v>1.0187142680000001</v>
      </c>
      <c r="L34" s="31">
        <f t="shared" si="0"/>
        <v>316.38551427574038</v>
      </c>
      <c r="M34" s="33">
        <v>9.5071602000630011E-4</v>
      </c>
      <c r="N34" s="33">
        <v>1.101334E-3</v>
      </c>
      <c r="O34" s="33">
        <v>1.3255994041620002E-4</v>
      </c>
      <c r="P34" s="33">
        <v>2.2107810213350003E-2</v>
      </c>
      <c r="Q34" s="33" t="s">
        <v>211</v>
      </c>
      <c r="R34" s="33">
        <v>1.4523000000000001E-6</v>
      </c>
      <c r="S34" s="33">
        <v>2.2072879000000005E-4</v>
      </c>
      <c r="T34" s="33">
        <v>6.4504565747380005E-2</v>
      </c>
      <c r="U34" s="33" t="s">
        <v>212</v>
      </c>
      <c r="V34" s="33">
        <f t="shared" si="1"/>
        <v>8.9019167011152506E-2</v>
      </c>
      <c r="W34" s="35">
        <v>5.2194975000349995E-3</v>
      </c>
      <c r="X34" s="35">
        <v>1.3216007999999999E-3</v>
      </c>
      <c r="Y34" s="35">
        <v>3.4175812321700002E-5</v>
      </c>
      <c r="Z34" s="35">
        <v>6.1789752800000001E-4</v>
      </c>
      <c r="AA34" s="35">
        <v>1.1526500000000001E-5</v>
      </c>
      <c r="AB34" s="35">
        <v>2.4204999999999999E-6</v>
      </c>
      <c r="AC34" s="35">
        <v>2.2004539248023902E-4</v>
      </c>
      <c r="AD34" s="35">
        <v>7.1780652479462516E-4</v>
      </c>
      <c r="AE34" s="35" t="s">
        <v>212</v>
      </c>
      <c r="AF34" s="35">
        <f t="shared" si="2"/>
        <v>8.1449705576315638E-3</v>
      </c>
      <c r="AG34" s="31">
        <f t="shared" si="3"/>
        <v>167.06598829798764</v>
      </c>
      <c r="AH34" s="31">
        <f t="shared" si="4"/>
        <v>103.5883923048</v>
      </c>
      <c r="AI34" s="31">
        <f t="shared" si="5"/>
        <v>2.3121847720456103</v>
      </c>
      <c r="AJ34" s="31">
        <f t="shared" si="6"/>
        <v>28.300517425477754</v>
      </c>
      <c r="AK34" s="31">
        <f t="shared" si="7"/>
        <v>6.0790530470000004</v>
      </c>
      <c r="AL34" s="31">
        <f t="shared" si="8"/>
        <v>0.20191954210000002</v>
      </c>
      <c r="AM34" s="31">
        <f t="shared" si="9"/>
        <v>10.644904531709113</v>
      </c>
      <c r="AN34" s="31">
        <f t="shared" si="10"/>
        <v>1.8265204880732984</v>
      </c>
      <c r="AO34" s="31">
        <f t="shared" si="12"/>
        <v>1.0187142680000001</v>
      </c>
      <c r="AP34" s="31">
        <f t="shared" si="11"/>
        <v>321.03819467719342</v>
      </c>
    </row>
    <row r="35" spans="2:42" ht="18.75" customHeight="1">
      <c r="B35" s="12">
        <v>41639</v>
      </c>
      <c r="C35" s="32">
        <v>163.40710878043254</v>
      </c>
      <c r="D35" s="32">
        <v>113.95125072270002</v>
      </c>
      <c r="E35" s="32">
        <v>2.0801665238769798</v>
      </c>
      <c r="F35" s="32">
        <v>23.194722800275798</v>
      </c>
      <c r="G35" s="32">
        <v>6.4162416102000002</v>
      </c>
      <c r="H35" s="32">
        <v>0.20268055780000002</v>
      </c>
      <c r="I35" s="32">
        <v>11.204491941000001</v>
      </c>
      <c r="J35" s="32">
        <v>37.716881818569995</v>
      </c>
      <c r="K35" s="32">
        <v>0.97851405959999993</v>
      </c>
      <c r="L35" s="32">
        <f t="shared" si="0"/>
        <v>321.4351769958854</v>
      </c>
      <c r="M35" s="34">
        <v>9.4144647007559984E-4</v>
      </c>
      <c r="N35" s="34">
        <v>1.2205170000000002E-3</v>
      </c>
      <c r="O35" s="34">
        <v>1.2747788200000003E-4</v>
      </c>
      <c r="P35" s="34">
        <v>2.2931205942550003E-2</v>
      </c>
      <c r="Q35" s="34" t="s">
        <v>211</v>
      </c>
      <c r="R35" s="34">
        <v>1.4538000000000002E-6</v>
      </c>
      <c r="S35" s="34">
        <v>2.2556165000000005E-4</v>
      </c>
      <c r="T35" s="34">
        <v>6.4986647807659989E-2</v>
      </c>
      <c r="U35" s="34" t="s">
        <v>212</v>
      </c>
      <c r="V35" s="34">
        <f t="shared" si="1"/>
        <v>9.0434310552285596E-2</v>
      </c>
      <c r="W35" s="36">
        <v>5.1668593004199998E-3</v>
      </c>
      <c r="X35" s="36">
        <v>1.4646204000000002E-3</v>
      </c>
      <c r="Y35" s="36">
        <v>3.322653600000001E-5</v>
      </c>
      <c r="Z35" s="36">
        <v>5.0834076100000002E-4</v>
      </c>
      <c r="AA35" s="36">
        <v>1.2360500000000001E-5</v>
      </c>
      <c r="AB35" s="36">
        <v>2.4229999999999999E-6</v>
      </c>
      <c r="AC35" s="36">
        <v>2.2817392052546496E-4</v>
      </c>
      <c r="AD35" s="36">
        <v>7.3187195243590601E-4</v>
      </c>
      <c r="AE35" s="36" t="s">
        <v>212</v>
      </c>
      <c r="AF35" s="36">
        <f t="shared" si="2"/>
        <v>8.1478763703813715E-3</v>
      </c>
      <c r="AG35" s="32">
        <f t="shared" si="3"/>
        <v>164.97036901370959</v>
      </c>
      <c r="AH35" s="32">
        <f t="shared" si="4"/>
        <v>114.41822052690001</v>
      </c>
      <c r="AI35" s="32">
        <f t="shared" si="5"/>
        <v>2.0932549786549797</v>
      </c>
      <c r="AJ35" s="32">
        <f t="shared" si="6"/>
        <v>23.91948849561755</v>
      </c>
      <c r="AK35" s="32">
        <f t="shared" si="7"/>
        <v>6.4199250391999998</v>
      </c>
      <c r="AL35" s="32">
        <f t="shared" si="8"/>
        <v>0.20343895680000001</v>
      </c>
      <c r="AM35" s="32">
        <f t="shared" si="9"/>
        <v>11.278126810566588</v>
      </c>
      <c r="AN35" s="32">
        <f t="shared" si="10"/>
        <v>1.8427640370173999</v>
      </c>
      <c r="AO35" s="32">
        <f t="shared" si="12"/>
        <v>0.97851405959999993</v>
      </c>
      <c r="AP35" s="32">
        <f t="shared" si="11"/>
        <v>326.12410191806606</v>
      </c>
    </row>
    <row r="36" spans="2:42" ht="18.75" customHeight="1">
      <c r="B36" s="11">
        <v>42004</v>
      </c>
      <c r="C36" s="31">
        <v>159.09925241345417</v>
      </c>
      <c r="D36" s="31">
        <v>105.65158445474214</v>
      </c>
      <c r="E36" s="31">
        <v>1.4748649883123301</v>
      </c>
      <c r="F36" s="31">
        <v>19.658181834400001</v>
      </c>
      <c r="G36" s="31">
        <v>5.4907711789720004</v>
      </c>
      <c r="H36" s="31">
        <v>0.14739314056520003</v>
      </c>
      <c r="I36" s="31">
        <v>12.307606684000003</v>
      </c>
      <c r="J36" s="31">
        <v>39.544267105610018</v>
      </c>
      <c r="K36" s="31">
        <v>0.97439584879999996</v>
      </c>
      <c r="L36" s="31">
        <f t="shared" si="0"/>
        <v>304.80405054324586</v>
      </c>
      <c r="M36" s="33">
        <v>9.135830763000001E-4</v>
      </c>
      <c r="N36" s="33">
        <v>1.1292390000000002E-3</v>
      </c>
      <c r="O36" s="33">
        <v>9.2464539000000002E-5</v>
      </c>
      <c r="P36" s="33">
        <v>2.2597608910950001E-2</v>
      </c>
      <c r="Q36" s="33" t="s">
        <v>211</v>
      </c>
      <c r="R36" s="33">
        <v>1.0692000000000003E-6</v>
      </c>
      <c r="S36" s="33">
        <v>2.4275948000000006E-4</v>
      </c>
      <c r="T36" s="33">
        <v>6.7041258808850007E-2</v>
      </c>
      <c r="U36" s="33" t="s">
        <v>212</v>
      </c>
      <c r="V36" s="33">
        <f t="shared" si="1"/>
        <v>9.2017983015100002E-2</v>
      </c>
      <c r="W36" s="35">
        <v>5.0236326350000015E-3</v>
      </c>
      <c r="X36" s="35">
        <v>1.3550868E-3</v>
      </c>
      <c r="Y36" s="35">
        <v>2.4637438000000003E-5</v>
      </c>
      <c r="Z36" s="35">
        <v>4.1052935300000019E-4</v>
      </c>
      <c r="AA36" s="35">
        <v>1.0690000000000001E-5</v>
      </c>
      <c r="AB36" s="35">
        <v>1.782E-6</v>
      </c>
      <c r="AC36" s="35">
        <v>2.5467351071138802E-4</v>
      </c>
      <c r="AD36" s="35">
        <v>7.6924590997463698E-4</v>
      </c>
      <c r="AE36" s="35" t="s">
        <v>212</v>
      </c>
      <c r="AF36" s="35">
        <f t="shared" si="2"/>
        <v>7.8502776466860252E-3</v>
      </c>
      <c r="AG36" s="31">
        <f t="shared" si="3"/>
        <v>160.61913451559167</v>
      </c>
      <c r="AH36" s="31">
        <f t="shared" si="4"/>
        <v>106.08363129614213</v>
      </c>
      <c r="AI36" s="31">
        <f t="shared" si="5"/>
        <v>1.4845185583113303</v>
      </c>
      <c r="AJ36" s="31">
        <f t="shared" si="6"/>
        <v>20.345459804367749</v>
      </c>
      <c r="AK36" s="31">
        <f t="shared" si="7"/>
        <v>5.4939567989720004</v>
      </c>
      <c r="AL36" s="31">
        <f t="shared" si="8"/>
        <v>0.14795090656520005</v>
      </c>
      <c r="AM36" s="31">
        <f t="shared" si="9"/>
        <v>12.389568377191997</v>
      </c>
      <c r="AN36" s="31">
        <f t="shared" si="10"/>
        <v>1.9052667513936921</v>
      </c>
      <c r="AO36" s="31">
        <f t="shared" si="12"/>
        <v>0.97439584879999996</v>
      </c>
      <c r="AP36" s="31">
        <f t="shared" si="11"/>
        <v>309.44388285733578</v>
      </c>
    </row>
    <row r="37" spans="2:42" ht="18.75" customHeight="1">
      <c r="B37" s="12">
        <v>42369</v>
      </c>
      <c r="C37" s="32">
        <v>158.18424837196002</v>
      </c>
      <c r="D37" s="32">
        <v>100.35018294088</v>
      </c>
      <c r="E37" s="32">
        <v>1.3255967022500001</v>
      </c>
      <c r="F37" s="32">
        <v>19.419639662200002</v>
      </c>
      <c r="G37" s="32">
        <v>1.3585151840000002E-2</v>
      </c>
      <c r="H37" s="32">
        <v>9.8427878060000001E-2</v>
      </c>
      <c r="I37" s="32">
        <v>11.875146366000001</v>
      </c>
      <c r="J37" s="32">
        <v>40.196160340659993</v>
      </c>
      <c r="K37" s="32">
        <v>0.98350958640000008</v>
      </c>
      <c r="L37" s="32">
        <f t="shared" si="0"/>
        <v>292.25033665959</v>
      </c>
      <c r="M37" s="34">
        <v>9.0958734000000016E-4</v>
      </c>
      <c r="N37" s="34">
        <v>1.0731460000000001E-3</v>
      </c>
      <c r="O37" s="34">
        <v>8.0986905999999998E-5</v>
      </c>
      <c r="P37" s="34">
        <v>2.3113323115149999E-2</v>
      </c>
      <c r="Q37" s="34" t="s">
        <v>211</v>
      </c>
      <c r="R37" s="34">
        <v>7.1399999999999996E-7</v>
      </c>
      <c r="S37" s="34">
        <v>2.3174784000000003E-4</v>
      </c>
      <c r="T37" s="34">
        <v>6.981066642066E-2</v>
      </c>
      <c r="U37" s="34" t="s">
        <v>212</v>
      </c>
      <c r="V37" s="34">
        <f t="shared" si="1"/>
        <v>9.5220171621809999E-2</v>
      </c>
      <c r="W37" s="36">
        <v>4.9939420999999999E-3</v>
      </c>
      <c r="X37" s="36">
        <v>1.2877752E-3</v>
      </c>
      <c r="Y37" s="36">
        <v>2.1539372000000003E-5</v>
      </c>
      <c r="Z37" s="36">
        <v>3.9738824950000002E-4</v>
      </c>
      <c r="AA37" s="36">
        <v>2.6000000000000001E-8</v>
      </c>
      <c r="AB37" s="36">
        <v>1.19E-6</v>
      </c>
      <c r="AC37" s="36">
        <v>2.4617303903498399E-4</v>
      </c>
      <c r="AD37" s="36">
        <v>7.8299674518461692E-4</v>
      </c>
      <c r="AE37" s="36" t="s">
        <v>212</v>
      </c>
      <c r="AF37" s="36">
        <f t="shared" si="2"/>
        <v>7.7310307057196007E-3</v>
      </c>
      <c r="AG37" s="32">
        <f t="shared" si="3"/>
        <v>159.69518280126002</v>
      </c>
      <c r="AH37" s="32">
        <f t="shared" si="4"/>
        <v>100.76076860048001</v>
      </c>
      <c r="AI37" s="32">
        <f t="shared" si="5"/>
        <v>1.334040107756</v>
      </c>
      <c r="AJ37" s="32">
        <f t="shared" si="6"/>
        <v>20.115894438429752</v>
      </c>
      <c r="AK37" s="32">
        <f t="shared" si="7"/>
        <v>1.3592899840000002E-2</v>
      </c>
      <c r="AL37" s="32">
        <f t="shared" si="8"/>
        <v>9.8800348060000001E-2</v>
      </c>
      <c r="AM37" s="32">
        <f t="shared" si="9"/>
        <v>11.954299627632425</v>
      </c>
      <c r="AN37" s="32">
        <f t="shared" si="10"/>
        <v>1.9785996905815157</v>
      </c>
      <c r="AO37" s="32">
        <f t="shared" si="12"/>
        <v>0.98350958640000008</v>
      </c>
      <c r="AP37" s="32">
        <f t="shared" si="11"/>
        <v>296.9346881004397</v>
      </c>
    </row>
    <row r="38" spans="2:42" ht="18.75" customHeight="1">
      <c r="B38" s="11">
        <v>42735</v>
      </c>
      <c r="C38" s="31">
        <v>153.10201056738001</v>
      </c>
      <c r="D38" s="31">
        <v>93.932997038229999</v>
      </c>
      <c r="E38" s="31">
        <v>1.03845979631</v>
      </c>
      <c r="F38" s="31">
        <v>26.507498528360003</v>
      </c>
      <c r="G38" s="31">
        <v>0</v>
      </c>
      <c r="H38" s="31">
        <v>7.4175737125100005E-2</v>
      </c>
      <c r="I38" s="31">
        <v>12.809984083</v>
      </c>
      <c r="J38" s="31">
        <v>40.549584225979999</v>
      </c>
      <c r="K38" s="31">
        <v>0.92097022159999997</v>
      </c>
      <c r="L38" s="31">
        <f t="shared" si="0"/>
        <v>288.38609597200514</v>
      </c>
      <c r="M38" s="33">
        <v>8.7850653000000009E-4</v>
      </c>
      <c r="N38" s="33">
        <v>1.0039630000000001E-3</v>
      </c>
      <c r="O38" s="33">
        <v>6.9769811000000001E-5</v>
      </c>
      <c r="P38" s="33">
        <v>2.6680681155699999E-2</v>
      </c>
      <c r="Q38" s="33" t="s">
        <v>211</v>
      </c>
      <c r="R38" s="33">
        <v>4.9791300000000007E-7</v>
      </c>
      <c r="S38" s="33">
        <v>2.4892978000000003E-4</v>
      </c>
      <c r="T38" s="33">
        <v>7.0658493231779987E-2</v>
      </c>
      <c r="U38" s="33" t="s">
        <v>212</v>
      </c>
      <c r="V38" s="33">
        <f t="shared" si="1"/>
        <v>9.9540841421479981E-2</v>
      </c>
      <c r="W38" s="35">
        <v>4.8250764000000012E-3</v>
      </c>
      <c r="X38" s="35">
        <v>1.2047556E-3</v>
      </c>
      <c r="Y38" s="35">
        <v>1.8631282000000003E-5</v>
      </c>
      <c r="Z38" s="35">
        <v>5.8681255800000008E-4</v>
      </c>
      <c r="AA38" s="35">
        <v>0</v>
      </c>
      <c r="AB38" s="35">
        <v>8.2985500000000002E-7</v>
      </c>
      <c r="AC38" s="35">
        <v>2.7150439463811797E-4</v>
      </c>
      <c r="AD38" s="35">
        <v>7.8364472271152594E-4</v>
      </c>
      <c r="AE38" s="35" t="s">
        <v>212</v>
      </c>
      <c r="AF38" s="35">
        <f t="shared" si="2"/>
        <v>7.6912548123496457E-3</v>
      </c>
      <c r="AG38" s="31">
        <f t="shared" si="3"/>
        <v>154.56184599783001</v>
      </c>
      <c r="AH38" s="31">
        <f t="shared" si="4"/>
        <v>94.317113282029993</v>
      </c>
      <c r="AI38" s="31">
        <f t="shared" si="5"/>
        <v>1.045756163621</v>
      </c>
      <c r="AJ38" s="31">
        <f t="shared" si="6"/>
        <v>27.349385699536501</v>
      </c>
      <c r="AK38" s="31">
        <f t="shared" si="7"/>
        <v>0</v>
      </c>
      <c r="AL38" s="31">
        <f t="shared" si="8"/>
        <v>7.4435481740100007E-2</v>
      </c>
      <c r="AM38" s="31">
        <f t="shared" si="9"/>
        <v>12.897115637102159</v>
      </c>
      <c r="AN38" s="31">
        <f t="shared" si="10"/>
        <v>1.9999884581625345</v>
      </c>
      <c r="AO38" s="31">
        <f t="shared" si="12"/>
        <v>0.92097022159999997</v>
      </c>
      <c r="AP38" s="31">
        <f t="shared" si="11"/>
        <v>293.16661094162231</v>
      </c>
    </row>
    <row r="39" spans="2:42" ht="18.75" customHeight="1">
      <c r="B39" s="12">
        <v>43100</v>
      </c>
      <c r="C39" s="32">
        <v>149.30968512505999</v>
      </c>
      <c r="D39" s="32">
        <v>76.302714253440001</v>
      </c>
      <c r="E39" s="32">
        <v>0.99343341815999997</v>
      </c>
      <c r="F39" s="32">
        <v>27.76942730315</v>
      </c>
      <c r="G39" s="32">
        <v>0</v>
      </c>
      <c r="H39" s="32">
        <v>9.080429012000002E-2</v>
      </c>
      <c r="I39" s="32">
        <v>11.929093997999999</v>
      </c>
      <c r="J39" s="32">
        <v>39.519009361099997</v>
      </c>
      <c r="K39" s="32">
        <v>0.95359741840000001</v>
      </c>
      <c r="L39" s="32">
        <f t="shared" si="0"/>
        <v>267.34875580633002</v>
      </c>
      <c r="M39" s="34">
        <v>8.6394510000000022E-4</v>
      </c>
      <c r="N39" s="34">
        <v>8.1721600000000006E-4</v>
      </c>
      <c r="O39" s="34">
        <v>6.7032073999999994E-5</v>
      </c>
      <c r="P39" s="34">
        <v>2.7846293345150007E-2</v>
      </c>
      <c r="Q39" s="34" t="s">
        <v>211</v>
      </c>
      <c r="R39" s="34">
        <v>6.2849999999999989E-7</v>
      </c>
      <c r="S39" s="34">
        <v>2.4099369000000001E-4</v>
      </c>
      <c r="T39" s="34">
        <v>7.0415249113789991E-2</v>
      </c>
      <c r="U39" s="34" t="s">
        <v>212</v>
      </c>
      <c r="V39" s="34">
        <f t="shared" si="1"/>
        <v>0.10025135782293999</v>
      </c>
      <c r="W39" s="36">
        <v>4.7538158E-3</v>
      </c>
      <c r="X39" s="36">
        <v>9.806591999999999E-4</v>
      </c>
      <c r="Y39" s="36">
        <v>1.7806820000000005E-5</v>
      </c>
      <c r="Z39" s="36">
        <v>6.1344624050000004E-4</v>
      </c>
      <c r="AA39" s="36">
        <v>0</v>
      </c>
      <c r="AB39" s="36">
        <v>1.0474999999999999E-6</v>
      </c>
      <c r="AC39" s="36">
        <v>2.4906113942160904E-4</v>
      </c>
      <c r="AD39" s="36">
        <v>7.57048528656471E-4</v>
      </c>
      <c r="AE39" s="36" t="s">
        <v>212</v>
      </c>
      <c r="AF39" s="36">
        <f t="shared" si="2"/>
        <v>7.3728852285780801E-3</v>
      </c>
      <c r="AG39" s="32">
        <f t="shared" si="3"/>
        <v>150.74792086095999</v>
      </c>
      <c r="AH39" s="32">
        <f t="shared" si="4"/>
        <v>76.615381095039993</v>
      </c>
      <c r="AI39" s="32">
        <f t="shared" si="5"/>
        <v>1.0004156523700001</v>
      </c>
      <c r="AJ39" s="32">
        <f t="shared" si="6"/>
        <v>28.64839161644775</v>
      </c>
      <c r="AK39" s="32">
        <f t="shared" si="7"/>
        <v>0</v>
      </c>
      <c r="AL39" s="32">
        <f t="shared" si="8"/>
        <v>9.1132157620000015E-2</v>
      </c>
      <c r="AM39" s="32">
        <f t="shared" si="9"/>
        <v>12.009339059797638</v>
      </c>
      <c r="AN39" s="32">
        <f t="shared" si="10"/>
        <v>1.985981689384378</v>
      </c>
      <c r="AO39" s="32">
        <f t="shared" si="12"/>
        <v>0.95359741840000001</v>
      </c>
      <c r="AP39" s="32">
        <f t="shared" si="11"/>
        <v>272.05215955001978</v>
      </c>
    </row>
    <row r="40" spans="2:42" ht="18.75" customHeight="1">
      <c r="B40" s="11">
        <v>43465</v>
      </c>
      <c r="C40" s="31">
        <v>145.47359653241</v>
      </c>
      <c r="D40" s="31">
        <v>68.580252379460006</v>
      </c>
      <c r="E40" s="31">
        <v>0.77453881897999999</v>
      </c>
      <c r="F40" s="31">
        <v>26.814223587085326</v>
      </c>
      <c r="G40" s="31">
        <v>0</v>
      </c>
      <c r="H40" s="31">
        <v>0.20518511713000004</v>
      </c>
      <c r="I40" s="31">
        <v>11.464589238000002</v>
      </c>
      <c r="J40" s="31">
        <v>39.035829433869999</v>
      </c>
      <c r="K40" s="31">
        <v>0.92327823720000002</v>
      </c>
      <c r="L40" s="31">
        <f t="shared" si="0"/>
        <v>254.23566391026534</v>
      </c>
      <c r="M40" s="33">
        <v>8.469285300000001E-4</v>
      </c>
      <c r="N40" s="33">
        <v>7.3663299999999999E-4</v>
      </c>
      <c r="O40" s="33">
        <v>5.2255629000000001E-5</v>
      </c>
      <c r="P40" s="33">
        <v>2.8537568633069499E-2</v>
      </c>
      <c r="Q40" s="33" t="s">
        <v>211</v>
      </c>
      <c r="R40" s="33">
        <v>6.6750000000000007E-7</v>
      </c>
      <c r="S40" s="33">
        <v>2.3185689000000003E-4</v>
      </c>
      <c r="T40" s="33">
        <v>6.885277462592998E-2</v>
      </c>
      <c r="U40" s="33" t="s">
        <v>212</v>
      </c>
      <c r="V40" s="33">
        <f t="shared" si="1"/>
        <v>9.9258684807999473E-2</v>
      </c>
      <c r="W40" s="35">
        <v>4.6525128000000004E-3</v>
      </c>
      <c r="X40" s="35">
        <v>8.8395960000000001E-4</v>
      </c>
      <c r="Y40" s="35">
        <v>1.3984918000000001E-5</v>
      </c>
      <c r="Z40" s="35">
        <v>5.9067289225650001E-4</v>
      </c>
      <c r="AA40" s="35">
        <v>0</v>
      </c>
      <c r="AB40" s="35">
        <v>1.1125000000000001E-6</v>
      </c>
      <c r="AC40" s="35">
        <v>2.4296993942160897E-4</v>
      </c>
      <c r="AD40" s="35">
        <v>7.5626717465647106E-4</v>
      </c>
      <c r="AE40" s="35" t="s">
        <v>212</v>
      </c>
      <c r="AF40" s="35">
        <f t="shared" si="2"/>
        <v>7.1414798243345807E-3</v>
      </c>
      <c r="AG40" s="31">
        <f t="shared" si="3"/>
        <v>146.88121856006001</v>
      </c>
      <c r="AH40" s="31">
        <f t="shared" si="4"/>
        <v>68.862088165260005</v>
      </c>
      <c r="AI40" s="31">
        <f t="shared" si="5"/>
        <v>0.78001271526900007</v>
      </c>
      <c r="AJ40" s="31">
        <f t="shared" si="6"/>
        <v>27.703683324804501</v>
      </c>
      <c r="AK40" s="31">
        <f t="shared" si="7"/>
        <v>0</v>
      </c>
      <c r="AL40" s="31">
        <f t="shared" si="8"/>
        <v>0.20553332963000004</v>
      </c>
      <c r="AM40" s="31">
        <f t="shared" si="9"/>
        <v>11.542790702197642</v>
      </c>
      <c r="AN40" s="31">
        <f t="shared" si="10"/>
        <v>1.9466869836958778</v>
      </c>
      <c r="AO40" s="31">
        <f t="shared" si="12"/>
        <v>0.92327823720000002</v>
      </c>
      <c r="AP40" s="31">
        <f t="shared" si="11"/>
        <v>258.84529201811699</v>
      </c>
    </row>
    <row r="41" spans="2:42" ht="14.25" customHeight="1">
      <c r="B41" s="9" t="s">
        <v>11</v>
      </c>
      <c r="V41" s="10" t="s">
        <v>12</v>
      </c>
      <c r="AP41" s="10" t="s">
        <v>12</v>
      </c>
    </row>
    <row r="42" spans="2:42" ht="18.75" customHeight="1"/>
    <row r="43" spans="2:42" ht="18.75" customHeight="1"/>
    <row r="44" spans="2:42" ht="18.75" customHeight="1"/>
    <row r="45" spans="2:42" ht="18.75" customHeight="1"/>
    <row r="46" spans="2:42" ht="18.75" customHeight="1"/>
    <row r="47" spans="2:42" ht="18.75" customHeight="1"/>
    <row r="48" spans="2:4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92D050"/>
  </sheetPr>
  <dimension ref="B2:F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6" width="16.6640625" style="2" customWidth="1"/>
    <col min="7" max="16384" width="11.44140625" style="2"/>
  </cols>
  <sheetData>
    <row r="2" spans="2:6" ht="14.25" customHeight="1">
      <c r="B2" s="1"/>
    </row>
    <row r="3" spans="2:6" ht="22.5" customHeight="1">
      <c r="B3" s="3" t="s">
        <v>168</v>
      </c>
      <c r="C3" s="3"/>
      <c r="D3" s="3"/>
      <c r="E3" s="3"/>
      <c r="F3" s="3"/>
    </row>
    <row r="4" spans="2:6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/>
    </row>
    <row r="5" spans="2:6" s="15" customFormat="1" ht="18.75" customHeight="1">
      <c r="B5" s="16" t="s">
        <v>14</v>
      </c>
      <c r="C5" s="17" t="s">
        <v>167</v>
      </c>
      <c r="D5" s="17" t="s">
        <v>167</v>
      </c>
      <c r="E5" s="17" t="s">
        <v>167</v>
      </c>
      <c r="F5" s="17" t="s">
        <v>68</v>
      </c>
    </row>
    <row r="6" spans="2:6" s="15" customFormat="1" ht="18.75" customHeight="1">
      <c r="B6" s="13" t="s">
        <v>15</v>
      </c>
      <c r="C6" s="14" t="s">
        <v>199</v>
      </c>
      <c r="D6" s="14"/>
      <c r="E6" s="14"/>
      <c r="F6" s="14">
        <v>25</v>
      </c>
    </row>
    <row r="7" spans="2:6" s="15" customFormat="1" ht="18.75" customHeight="1">
      <c r="B7" s="16" t="s">
        <v>16</v>
      </c>
      <c r="C7" s="17" t="s">
        <v>32</v>
      </c>
      <c r="D7" s="17" t="s">
        <v>50</v>
      </c>
      <c r="E7" s="17" t="s">
        <v>51</v>
      </c>
      <c r="F7" s="17" t="s">
        <v>69</v>
      </c>
    </row>
    <row r="8" spans="2:6" s="15" customFormat="1" ht="18.75" customHeight="1">
      <c r="B8" s="13" t="s">
        <v>17</v>
      </c>
      <c r="C8" s="14"/>
      <c r="D8" s="14"/>
      <c r="E8" s="14"/>
      <c r="F8" s="14">
        <v>298</v>
      </c>
    </row>
    <row r="9" spans="2:6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166</v>
      </c>
    </row>
    <row r="10" spans="2:6">
      <c r="B10" s="37"/>
      <c r="C10" s="77" t="s">
        <v>165</v>
      </c>
      <c r="D10" s="77"/>
      <c r="E10" s="77"/>
      <c r="F10" s="77"/>
    </row>
    <row r="11" spans="2:6">
      <c r="B11" s="4" t="s">
        <v>45</v>
      </c>
      <c r="C11" s="62" t="s">
        <v>171</v>
      </c>
      <c r="D11" s="62" t="s">
        <v>47</v>
      </c>
      <c r="E11" s="62" t="s">
        <v>48</v>
      </c>
      <c r="F11" s="62" t="s">
        <v>49</v>
      </c>
    </row>
    <row r="12" spans="2:6" ht="18.75" customHeight="1">
      <c r="B12" s="11">
        <v>33238</v>
      </c>
      <c r="C12" s="31">
        <v>3.8404578892449504</v>
      </c>
      <c r="D12" s="31">
        <v>1.3541549609381121</v>
      </c>
      <c r="E12" s="64">
        <v>7.9236906648000015E-6</v>
      </c>
      <c r="F12" s="18">
        <f>SUM(C12,D12*$F$6,E12*$F$8)</f>
        <v>37.696693172515864</v>
      </c>
    </row>
    <row r="13" spans="2:6" ht="18.75" customHeight="1">
      <c r="B13" s="12">
        <v>33603</v>
      </c>
      <c r="C13" s="32">
        <v>3.6190139888961532</v>
      </c>
      <c r="D13" s="32">
        <v>1.322075034309302</v>
      </c>
      <c r="E13" s="65">
        <v>7.2293107001308588E-6</v>
      </c>
      <c r="F13" s="19">
        <f t="shared" ref="F13:F40" si="0">SUM(C13,D13*$F$6,E13*$F$8)</f>
        <v>36.673044181217335</v>
      </c>
    </row>
    <row r="14" spans="2:6" ht="18.75" customHeight="1">
      <c r="B14" s="11">
        <v>33969</v>
      </c>
      <c r="C14" s="31">
        <v>3.5397610365463485</v>
      </c>
      <c r="D14" s="31">
        <v>1.2340176673856111</v>
      </c>
      <c r="E14" s="64">
        <v>6.5494557702806567E-6</v>
      </c>
      <c r="F14" s="18">
        <f t="shared" si="0"/>
        <v>34.392154459006171</v>
      </c>
    </row>
    <row r="15" spans="2:6" ht="18.75" customHeight="1">
      <c r="B15" s="12">
        <v>34334</v>
      </c>
      <c r="C15" s="32">
        <v>3.3173623738234213</v>
      </c>
      <c r="D15" s="32">
        <v>1.2842591347095347</v>
      </c>
      <c r="E15" s="65">
        <v>6.559665615288194E-6</v>
      </c>
      <c r="F15" s="19">
        <f t="shared" si="0"/>
        <v>35.425795521915148</v>
      </c>
    </row>
    <row r="16" spans="2:6" ht="18.75" customHeight="1">
      <c r="B16" s="11">
        <v>34699</v>
      </c>
      <c r="C16" s="31">
        <v>3.219887162134079</v>
      </c>
      <c r="D16" s="31">
        <v>1.1648978360271358</v>
      </c>
      <c r="E16" s="64">
        <v>6.5027384203643441E-6</v>
      </c>
      <c r="F16" s="18">
        <f t="shared" si="0"/>
        <v>32.344270878861749</v>
      </c>
    </row>
    <row r="17" spans="2:6" ht="18.75" customHeight="1">
      <c r="B17" s="12">
        <v>35064</v>
      </c>
      <c r="C17" s="32">
        <v>3.0596233579841736</v>
      </c>
      <c r="D17" s="32">
        <v>1.1191028032472241</v>
      </c>
      <c r="E17" s="65">
        <v>5.3705843483634647E-6</v>
      </c>
      <c r="F17" s="19">
        <f t="shared" si="0"/>
        <v>31.038793873300587</v>
      </c>
    </row>
    <row r="18" spans="2:6" ht="18.75" customHeight="1">
      <c r="B18" s="11">
        <v>35430</v>
      </c>
      <c r="C18" s="31">
        <v>3.2126884599735779</v>
      </c>
      <c r="D18" s="31">
        <v>1.0745919808259723</v>
      </c>
      <c r="E18" s="64">
        <v>5.6400930959521655E-6</v>
      </c>
      <c r="F18" s="18">
        <f t="shared" si="0"/>
        <v>30.079168728365477</v>
      </c>
    </row>
    <row r="19" spans="2:6" ht="18.75" customHeight="1">
      <c r="B19" s="12">
        <v>35795</v>
      </c>
      <c r="C19" s="32">
        <v>3.2387292085111987</v>
      </c>
      <c r="D19" s="32">
        <v>1.0511836822852871</v>
      </c>
      <c r="E19" s="65">
        <v>5.4602363713207779E-6</v>
      </c>
      <c r="F19" s="19">
        <f t="shared" si="0"/>
        <v>29.51994841608203</v>
      </c>
    </row>
    <row r="20" spans="2:6" ht="18.75" customHeight="1">
      <c r="B20" s="11">
        <v>36160</v>
      </c>
      <c r="C20" s="31">
        <v>3.1676098687278782</v>
      </c>
      <c r="D20" s="31">
        <v>0.94717565944374371</v>
      </c>
      <c r="E20" s="64">
        <v>5.2761285223300795E-6</v>
      </c>
      <c r="F20" s="18">
        <f t="shared" si="0"/>
        <v>26.848573641121128</v>
      </c>
    </row>
    <row r="21" spans="2:6" ht="18.75" customHeight="1">
      <c r="B21" s="12">
        <v>36525</v>
      </c>
      <c r="C21" s="32">
        <v>3.1125002025677397</v>
      </c>
      <c r="D21" s="32">
        <v>0.98818737629149167</v>
      </c>
      <c r="E21" s="65">
        <v>5.025678496161469E-6</v>
      </c>
      <c r="F21" s="19">
        <f t="shared" si="0"/>
        <v>27.818682262046888</v>
      </c>
    </row>
    <row r="22" spans="2:6" ht="18.75" customHeight="1">
      <c r="B22" s="11">
        <v>36891</v>
      </c>
      <c r="C22" s="31">
        <v>2.9918380664396733</v>
      </c>
      <c r="D22" s="31">
        <v>0.91576041832012878</v>
      </c>
      <c r="E22" s="64">
        <v>5.0432262981703355E-6</v>
      </c>
      <c r="F22" s="18">
        <f t="shared" si="0"/>
        <v>25.887351405879748</v>
      </c>
    </row>
    <row r="23" spans="2:6" ht="18.75" customHeight="1">
      <c r="B23" s="12">
        <v>37256</v>
      </c>
      <c r="C23" s="32">
        <v>2.9688376919090471</v>
      </c>
      <c r="D23" s="32">
        <v>0.82155443105868964</v>
      </c>
      <c r="E23" s="65">
        <v>5.0103114121975573E-6</v>
      </c>
      <c r="F23" s="19">
        <f t="shared" si="0"/>
        <v>23.509191541177124</v>
      </c>
    </row>
    <row r="24" spans="2:6" ht="18.75" customHeight="1">
      <c r="B24" s="11">
        <v>37621</v>
      </c>
      <c r="C24" s="31">
        <v>2.9652125277244092</v>
      </c>
      <c r="D24" s="31">
        <v>0.77358856365394624</v>
      </c>
      <c r="E24" s="64">
        <v>5.0106480535317652E-6</v>
      </c>
      <c r="F24" s="18">
        <f t="shared" si="0"/>
        <v>22.306419792193019</v>
      </c>
    </row>
    <row r="25" spans="2:6" ht="18.75" customHeight="1">
      <c r="B25" s="12">
        <v>37986</v>
      </c>
      <c r="C25" s="32">
        <v>3.0024075232133884</v>
      </c>
      <c r="D25" s="32">
        <v>0.70103504508373926</v>
      </c>
      <c r="E25" s="65">
        <v>5.2292778388758316E-6</v>
      </c>
      <c r="F25" s="19">
        <f t="shared" si="0"/>
        <v>20.529841975102858</v>
      </c>
    </row>
    <row r="26" spans="2:6" ht="18.75" customHeight="1">
      <c r="B26" s="11">
        <v>38352</v>
      </c>
      <c r="C26" s="31">
        <v>2.9276932392112451</v>
      </c>
      <c r="D26" s="31">
        <v>0.5949081602894406</v>
      </c>
      <c r="E26" s="64">
        <v>5.2933042670561957E-6</v>
      </c>
      <c r="F26" s="18">
        <f t="shared" si="0"/>
        <v>17.801974651118844</v>
      </c>
    </row>
    <row r="27" spans="2:6" ht="18.75" customHeight="1">
      <c r="B27" s="12">
        <v>38717</v>
      </c>
      <c r="C27" s="32">
        <v>2.9532964959039072</v>
      </c>
      <c r="D27" s="32">
        <v>0.52391664482531741</v>
      </c>
      <c r="E27" s="65">
        <v>5.405991207416827E-6</v>
      </c>
      <c r="F27" s="19">
        <f t="shared" si="0"/>
        <v>16.05282360191665</v>
      </c>
    </row>
    <row r="28" spans="2:6" ht="18.75" customHeight="1">
      <c r="B28" s="11">
        <v>39082</v>
      </c>
      <c r="C28" s="31">
        <v>3.0686417868891582</v>
      </c>
      <c r="D28" s="31">
        <v>0.451581230440466</v>
      </c>
      <c r="E28" s="64">
        <v>5.3174929193078073E-6</v>
      </c>
      <c r="F28" s="18">
        <f t="shared" si="0"/>
        <v>14.35975716079076</v>
      </c>
    </row>
    <row r="29" spans="2:6" ht="18.75" customHeight="1">
      <c r="B29" s="12">
        <v>39447</v>
      </c>
      <c r="C29" s="32">
        <v>2.988341884709163</v>
      </c>
      <c r="D29" s="32">
        <v>0.40377603432864934</v>
      </c>
      <c r="E29" s="65">
        <v>4.8832242791790134E-6</v>
      </c>
      <c r="F29" s="19">
        <f t="shared" si="0"/>
        <v>13.084197943760591</v>
      </c>
    </row>
    <row r="30" spans="2:6" ht="18.75" customHeight="1">
      <c r="B30" s="11">
        <v>39813</v>
      </c>
      <c r="C30" s="31">
        <v>2.9444026292115173</v>
      </c>
      <c r="D30" s="31">
        <v>0.38862778057762193</v>
      </c>
      <c r="E30" s="64">
        <v>4.6767521208951374E-6</v>
      </c>
      <c r="F30" s="18">
        <f t="shared" si="0"/>
        <v>12.661490815784092</v>
      </c>
    </row>
    <row r="31" spans="2:6" ht="18.75" customHeight="1">
      <c r="B31" s="12">
        <v>40178</v>
      </c>
      <c r="C31" s="32">
        <v>2.5748758528700497</v>
      </c>
      <c r="D31" s="32">
        <v>0.33849658181942893</v>
      </c>
      <c r="E31" s="65">
        <v>4.2625457841319443E-6</v>
      </c>
      <c r="F31" s="19">
        <f t="shared" si="0"/>
        <v>11.038560636999444</v>
      </c>
    </row>
    <row r="32" spans="2:6" ht="18.75" customHeight="1">
      <c r="B32" s="11">
        <v>40543</v>
      </c>
      <c r="C32" s="31">
        <v>2.5813077348118902</v>
      </c>
      <c r="D32" s="31">
        <v>0.33287847963202238</v>
      </c>
      <c r="E32" s="64">
        <v>3.8553457873764921E-6</v>
      </c>
      <c r="F32" s="18">
        <f t="shared" si="0"/>
        <v>10.904418618657088</v>
      </c>
    </row>
    <row r="33" spans="2:6" ht="18.75" customHeight="1">
      <c r="B33" s="12">
        <v>40908</v>
      </c>
      <c r="C33" s="32">
        <v>2.6725880567248432</v>
      </c>
      <c r="D33" s="32">
        <v>0.32639758284112597</v>
      </c>
      <c r="E33" s="65">
        <v>4.0054912573017919E-6</v>
      </c>
      <c r="F33" s="19">
        <f t="shared" si="0"/>
        <v>10.833721264147668</v>
      </c>
    </row>
    <row r="34" spans="2:6" ht="18.75" customHeight="1">
      <c r="B34" s="11">
        <v>41274</v>
      </c>
      <c r="C34" s="31">
        <v>2.6570508814010787</v>
      </c>
      <c r="D34" s="31">
        <v>0.35901743963589527</v>
      </c>
      <c r="E34" s="64">
        <v>4.0676196616745845E-6</v>
      </c>
      <c r="F34" s="18">
        <f t="shared" si="0"/>
        <v>11.633699022957638</v>
      </c>
    </row>
    <row r="35" spans="2:6" ht="18.75" customHeight="1">
      <c r="B35" s="12">
        <v>41639</v>
      </c>
      <c r="C35" s="32">
        <v>2.6887883782273794</v>
      </c>
      <c r="D35" s="32">
        <v>0.33961945436515906</v>
      </c>
      <c r="E35" s="65">
        <v>3.8560106943053885E-6</v>
      </c>
      <c r="F35" s="19">
        <f t="shared" si="0"/>
        <v>11.180423828543258</v>
      </c>
    </row>
    <row r="36" spans="2:6" ht="18.75" customHeight="1">
      <c r="B36" s="11">
        <v>42004</v>
      </c>
      <c r="C36" s="31">
        <v>2.4783341611246055</v>
      </c>
      <c r="D36" s="31">
        <v>0.30882775464623208</v>
      </c>
      <c r="E36" s="64">
        <v>3.7678697475661407E-6</v>
      </c>
      <c r="F36" s="18">
        <f t="shared" si="0"/>
        <v>10.200150852465182</v>
      </c>
    </row>
    <row r="37" spans="2:6" ht="18.75" customHeight="1">
      <c r="B37" s="12">
        <v>42369</v>
      </c>
      <c r="C37" s="32">
        <v>2.3737915533311176</v>
      </c>
      <c r="D37" s="32">
        <v>0.31742526122058207</v>
      </c>
      <c r="E37" s="65">
        <v>3.8890668603320405E-6</v>
      </c>
      <c r="F37" s="19">
        <f t="shared" si="0"/>
        <v>10.310582025770048</v>
      </c>
    </row>
    <row r="38" spans="2:6" ht="18.75" customHeight="1">
      <c r="B38" s="11">
        <v>42735</v>
      </c>
      <c r="C38" s="31">
        <v>2.3438514508052006</v>
      </c>
      <c r="D38" s="31">
        <v>0.29579079359844568</v>
      </c>
      <c r="E38" s="64">
        <v>3.9236014905471402E-6</v>
      </c>
      <c r="F38" s="18">
        <f t="shared" si="0"/>
        <v>9.7397905240105249</v>
      </c>
    </row>
    <row r="39" spans="2:6" ht="18.75" customHeight="1">
      <c r="B39" s="12">
        <v>43100</v>
      </c>
      <c r="C39" s="32">
        <v>2.2669877633166267</v>
      </c>
      <c r="D39" s="32">
        <v>0.29599099057054878</v>
      </c>
      <c r="E39" s="65">
        <v>3.8162460788276559E-6</v>
      </c>
      <c r="F39" s="19">
        <f t="shared" si="0"/>
        <v>9.6678997689118358</v>
      </c>
    </row>
    <row r="40" spans="2:6" ht="18.75" customHeight="1">
      <c r="B40" s="11">
        <v>43465</v>
      </c>
      <c r="C40" s="31">
        <v>2.0067451156996823</v>
      </c>
      <c r="D40" s="31">
        <v>0.2607167636481581</v>
      </c>
      <c r="E40" s="31">
        <v>3.4291199603558998E-6</v>
      </c>
      <c r="F40" s="31">
        <f t="shared" si="0"/>
        <v>8.5256860846518219</v>
      </c>
    </row>
    <row r="41" spans="2:6" ht="14.25" customHeight="1">
      <c r="B41" s="9" t="s">
        <v>11</v>
      </c>
    </row>
    <row r="42" spans="2:6" ht="18.75" customHeight="1"/>
    <row r="43" spans="2:6" ht="18.75" customHeight="1"/>
    <row r="44" spans="2:6" ht="18.75" customHeight="1"/>
    <row r="45" spans="2:6" ht="18.75" customHeight="1"/>
    <row r="46" spans="2:6" ht="18.75" customHeight="1"/>
    <row r="47" spans="2:6" ht="18.75" customHeight="1"/>
    <row r="48" spans="2: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92D050"/>
  </sheetPr>
  <dimension ref="B2:F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6" width="16.6640625" style="2" customWidth="1"/>
    <col min="7" max="16384" width="11.44140625" style="2"/>
  </cols>
  <sheetData>
    <row r="2" spans="2:6" ht="14.25" customHeight="1">
      <c r="B2" s="1"/>
    </row>
    <row r="3" spans="2:6" ht="22.5" customHeight="1">
      <c r="B3" s="3" t="s">
        <v>176</v>
      </c>
      <c r="C3" s="3"/>
      <c r="D3" s="3"/>
      <c r="E3" s="3"/>
      <c r="F3" s="3"/>
    </row>
    <row r="4" spans="2:6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/>
    </row>
    <row r="5" spans="2:6" s="15" customFormat="1" ht="18.75" customHeight="1">
      <c r="B5" s="16" t="s">
        <v>14</v>
      </c>
      <c r="C5" s="17" t="s">
        <v>169</v>
      </c>
      <c r="D5" s="17" t="s">
        <v>169</v>
      </c>
      <c r="E5" s="17" t="s">
        <v>169</v>
      </c>
      <c r="F5" s="17" t="s">
        <v>68</v>
      </c>
    </row>
    <row r="6" spans="2:6" s="15" customFormat="1" ht="18.75" customHeight="1">
      <c r="B6" s="13" t="s">
        <v>15</v>
      </c>
      <c r="C6" s="14" t="s">
        <v>170</v>
      </c>
      <c r="D6" s="14"/>
      <c r="E6" s="14"/>
      <c r="F6" s="14">
        <v>25</v>
      </c>
    </row>
    <row r="7" spans="2:6" s="15" customFormat="1" ht="18.75" customHeight="1">
      <c r="B7" s="16" t="s">
        <v>16</v>
      </c>
      <c r="C7" s="17" t="s">
        <v>32</v>
      </c>
      <c r="D7" s="17" t="s">
        <v>50</v>
      </c>
      <c r="E7" s="17" t="s">
        <v>51</v>
      </c>
      <c r="F7" s="17" t="s">
        <v>69</v>
      </c>
    </row>
    <row r="8" spans="2:6" s="15" customFormat="1" ht="18.75" customHeight="1">
      <c r="B8" s="13" t="s">
        <v>17</v>
      </c>
      <c r="C8" s="14"/>
      <c r="D8" s="14"/>
      <c r="E8" s="14"/>
      <c r="F8" s="14">
        <v>298</v>
      </c>
    </row>
    <row r="9" spans="2:6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166</v>
      </c>
    </row>
    <row r="10" spans="2:6">
      <c r="B10" s="37"/>
      <c r="C10" s="77" t="s">
        <v>165</v>
      </c>
      <c r="D10" s="77"/>
      <c r="E10" s="77"/>
      <c r="F10" s="77"/>
    </row>
    <row r="11" spans="2:6" ht="24">
      <c r="B11" s="4" t="s">
        <v>45</v>
      </c>
      <c r="C11" s="62" t="s">
        <v>171</v>
      </c>
      <c r="D11" s="62" t="s">
        <v>47</v>
      </c>
      <c r="E11" s="62" t="s">
        <v>48</v>
      </c>
      <c r="F11" s="62" t="s">
        <v>172</v>
      </c>
    </row>
    <row r="12" spans="2:6" ht="18.75" customHeight="1">
      <c r="B12" s="11">
        <v>33238</v>
      </c>
      <c r="C12" s="31">
        <v>338.45115956337889</v>
      </c>
      <c r="D12" s="35">
        <v>6.8867115799999979E-3</v>
      </c>
      <c r="E12" s="35">
        <v>8.0787215999999981E-3</v>
      </c>
      <c r="F12" s="18">
        <f>SUM(C12,D12*$F$6,E12*$F$8)</f>
        <v>341.03078638967889</v>
      </c>
    </row>
    <row r="13" spans="2:6" ht="18.75" customHeight="1">
      <c r="B13" s="12">
        <v>33603</v>
      </c>
      <c r="C13" s="32">
        <v>330.99885463387119</v>
      </c>
      <c r="D13" s="36">
        <v>7.3613852663000027E-3</v>
      </c>
      <c r="E13" s="36">
        <v>7.7479586150000033E-3</v>
      </c>
      <c r="F13" s="19">
        <f t="shared" ref="F13:F40" si="0">SUM(C13,D13*$F$6,E13*$F$8)</f>
        <v>333.49178093279869</v>
      </c>
    </row>
    <row r="14" spans="2:6" ht="18.75" customHeight="1">
      <c r="B14" s="11">
        <v>33969</v>
      </c>
      <c r="C14" s="31">
        <v>318.27392533946102</v>
      </c>
      <c r="D14" s="35">
        <v>7.6484913237000029E-3</v>
      </c>
      <c r="E14" s="35">
        <v>7.5798963249999983E-3</v>
      </c>
      <c r="F14" s="18">
        <f t="shared" si="0"/>
        <v>320.72394672740353</v>
      </c>
    </row>
    <row r="15" spans="2:6" ht="18.75" customHeight="1">
      <c r="B15" s="12">
        <v>34334</v>
      </c>
      <c r="C15" s="32">
        <v>309.40900613419007</v>
      </c>
      <c r="D15" s="36">
        <v>8.1228464799999976E-3</v>
      </c>
      <c r="E15" s="36">
        <v>7.3271777399999951E-3</v>
      </c>
      <c r="F15" s="19">
        <f t="shared" si="0"/>
        <v>311.79557626271009</v>
      </c>
    </row>
    <row r="16" spans="2:6" ht="18.75" customHeight="1">
      <c r="B16" s="11">
        <v>34699</v>
      </c>
      <c r="C16" s="31">
        <v>310.10882987559302</v>
      </c>
      <c r="D16" s="35">
        <v>8.4601438337000047E-3</v>
      </c>
      <c r="E16" s="35">
        <v>7.3249830249999988E-3</v>
      </c>
      <c r="F16" s="18">
        <f t="shared" si="0"/>
        <v>312.50317841288552</v>
      </c>
    </row>
    <row r="17" spans="2:6" ht="18.75" customHeight="1">
      <c r="B17" s="12">
        <v>35064</v>
      </c>
      <c r="C17" s="32">
        <v>304.60012250832938</v>
      </c>
      <c r="D17" s="36">
        <v>9.7908231961606335E-3</v>
      </c>
      <c r="E17" s="36">
        <v>7.0804101504318376E-3</v>
      </c>
      <c r="F17" s="19">
        <f t="shared" si="0"/>
        <v>306.95485531306207</v>
      </c>
    </row>
    <row r="18" spans="2:6" ht="18.75" customHeight="1">
      <c r="B18" s="11">
        <v>35430</v>
      </c>
      <c r="C18" s="31">
        <v>317.59959117026898</v>
      </c>
      <c r="D18" s="35">
        <v>1.1269003303597902E-2</v>
      </c>
      <c r="E18" s="35">
        <v>7.2261559212038707E-3</v>
      </c>
      <c r="F18" s="18">
        <f t="shared" si="0"/>
        <v>320.03471071737766</v>
      </c>
    </row>
    <row r="19" spans="2:6" ht="18.75" customHeight="1">
      <c r="B19" s="12">
        <v>35795</v>
      </c>
      <c r="C19" s="32">
        <v>303.91851243305365</v>
      </c>
      <c r="D19" s="36">
        <v>1.2546234591539075E-2</v>
      </c>
      <c r="E19" s="36">
        <v>6.8998410687589364E-3</v>
      </c>
      <c r="F19" s="19">
        <f t="shared" si="0"/>
        <v>306.2883209363323</v>
      </c>
    </row>
    <row r="20" spans="2:6" ht="18.75" customHeight="1">
      <c r="B20" s="11">
        <v>36160</v>
      </c>
      <c r="C20" s="31">
        <v>309.57540102159203</v>
      </c>
      <c r="D20" s="35">
        <v>1.3214117947838772E-2</v>
      </c>
      <c r="E20" s="35">
        <v>6.9232172752781611E-3</v>
      </c>
      <c r="F20" s="18">
        <f t="shared" si="0"/>
        <v>311.96887271832088</v>
      </c>
    </row>
    <row r="21" spans="2:6" ht="18.75" customHeight="1">
      <c r="B21" s="12">
        <v>36525</v>
      </c>
      <c r="C21" s="32">
        <v>300.3847214654927</v>
      </c>
      <c r="D21" s="36">
        <v>1.3984888670378975E-2</v>
      </c>
      <c r="E21" s="36">
        <v>6.776137006945091E-3</v>
      </c>
      <c r="F21" s="19">
        <f t="shared" si="0"/>
        <v>302.75363251032184</v>
      </c>
    </row>
    <row r="22" spans="2:6" ht="18.75" customHeight="1">
      <c r="B22" s="11">
        <v>36891</v>
      </c>
      <c r="C22" s="31">
        <v>313.57471354275771</v>
      </c>
      <c r="D22" s="35">
        <v>1.3395789096749039E-2</v>
      </c>
      <c r="E22" s="35">
        <v>7.1713550385214637E-3</v>
      </c>
      <c r="F22" s="18">
        <f t="shared" si="0"/>
        <v>316.04667207165579</v>
      </c>
    </row>
    <row r="23" spans="2:6" ht="18.75" customHeight="1">
      <c r="B23" s="12">
        <v>37256</v>
      </c>
      <c r="C23" s="32">
        <v>328.61585957563966</v>
      </c>
      <c r="D23" s="36">
        <v>1.2491896495398136E-2</v>
      </c>
      <c r="E23" s="36">
        <v>7.491206102512844E-3</v>
      </c>
      <c r="F23" s="19">
        <f t="shared" si="0"/>
        <v>331.16053640657344</v>
      </c>
    </row>
    <row r="24" spans="2:6" ht="18.75" customHeight="1">
      <c r="B24" s="11">
        <v>37621</v>
      </c>
      <c r="C24" s="31">
        <v>329.36934865086459</v>
      </c>
      <c r="D24" s="35">
        <v>1.2952006194442004E-2</v>
      </c>
      <c r="E24" s="35">
        <v>7.5571499406021665E-3</v>
      </c>
      <c r="F24" s="18">
        <f t="shared" si="0"/>
        <v>331.94517948802508</v>
      </c>
    </row>
    <row r="25" spans="2:6" ht="18.75" customHeight="1">
      <c r="B25" s="12">
        <v>37986</v>
      </c>
      <c r="C25" s="32">
        <v>342.81271994226921</v>
      </c>
      <c r="D25" s="36">
        <v>2.9747467591351114E-2</v>
      </c>
      <c r="E25" s="36">
        <v>7.9824110078999966E-3</v>
      </c>
      <c r="F25" s="19">
        <f t="shared" si="0"/>
        <v>345.93516511240716</v>
      </c>
    </row>
    <row r="26" spans="2:6" ht="18.75" customHeight="1">
      <c r="B26" s="11">
        <v>38352</v>
      </c>
      <c r="C26" s="31">
        <v>338.69407473557686</v>
      </c>
      <c r="D26" s="35">
        <v>2.9693218293083704E-2</v>
      </c>
      <c r="E26" s="35">
        <v>8.1904389438286294E-3</v>
      </c>
      <c r="F26" s="18">
        <f t="shared" si="0"/>
        <v>341.87715599816488</v>
      </c>
    </row>
    <row r="27" spans="2:6" ht="18.75" customHeight="1">
      <c r="B27" s="12">
        <v>38717</v>
      </c>
      <c r="C27" s="32">
        <v>332.86905032089413</v>
      </c>
      <c r="D27" s="36">
        <v>3.2063628405281284E-2</v>
      </c>
      <c r="E27" s="36">
        <v>7.9877069088666805E-3</v>
      </c>
      <c r="F27" s="19">
        <f t="shared" si="0"/>
        <v>336.05097768986843</v>
      </c>
    </row>
    <row r="28" spans="2:6" ht="18.75" customHeight="1">
      <c r="B28" s="11">
        <v>39082</v>
      </c>
      <c r="C28" s="31">
        <v>335.50554869326902</v>
      </c>
      <c r="D28" s="35">
        <v>3.6778575915503327E-2</v>
      </c>
      <c r="E28" s="35">
        <v>8.1607590326040376E-3</v>
      </c>
      <c r="F28" s="18">
        <f t="shared" si="0"/>
        <v>338.85691928287258</v>
      </c>
    </row>
    <row r="29" spans="2:6" ht="18.75" customHeight="1">
      <c r="B29" s="12">
        <v>39447</v>
      </c>
      <c r="C29" s="32">
        <v>342.81743294784127</v>
      </c>
      <c r="D29" s="36">
        <v>4.9011747854439992E-2</v>
      </c>
      <c r="E29" s="36">
        <v>8.4699743479640655E-3</v>
      </c>
      <c r="F29" s="19">
        <f t="shared" si="0"/>
        <v>346.56677899989558</v>
      </c>
    </row>
    <row r="30" spans="2:6" ht="18.75" customHeight="1">
      <c r="B30" s="11">
        <v>39813</v>
      </c>
      <c r="C30" s="31">
        <v>326.09437653711274</v>
      </c>
      <c r="D30" s="35">
        <v>5.703535688677E-2</v>
      </c>
      <c r="E30" s="35">
        <v>8.2367177121036687E-3</v>
      </c>
      <c r="F30" s="18">
        <f t="shared" si="0"/>
        <v>329.97480233748888</v>
      </c>
    </row>
    <row r="31" spans="2:6" ht="18.75" customHeight="1">
      <c r="B31" s="12">
        <v>40178</v>
      </c>
      <c r="C31" s="32">
        <v>304.0245441610254</v>
      </c>
      <c r="D31" s="36">
        <v>5.9232999305405792E-2</v>
      </c>
      <c r="E31" s="36">
        <v>7.918875238263956E-3</v>
      </c>
      <c r="F31" s="19">
        <f t="shared" si="0"/>
        <v>307.86519396466321</v>
      </c>
    </row>
    <row r="32" spans="2:6" ht="18.75" customHeight="1">
      <c r="B32" s="11">
        <v>40543</v>
      </c>
      <c r="C32" s="31">
        <v>314.3075831948197</v>
      </c>
      <c r="D32" s="35">
        <v>6.5300421757570004E-2</v>
      </c>
      <c r="E32" s="35">
        <v>8.1405392276344638E-3</v>
      </c>
      <c r="F32" s="18">
        <f t="shared" si="0"/>
        <v>318.36597442859403</v>
      </c>
    </row>
    <row r="33" spans="2:6" ht="18.75" customHeight="1">
      <c r="B33" s="12">
        <v>40908</v>
      </c>
      <c r="C33" s="32">
        <v>311.96423680155056</v>
      </c>
      <c r="D33" s="36">
        <v>7.2440904637389891E-2</v>
      </c>
      <c r="E33" s="36">
        <v>8.2713064131678827E-3</v>
      </c>
      <c r="F33" s="19">
        <f t="shared" si="0"/>
        <v>316.24010872860936</v>
      </c>
    </row>
    <row r="34" spans="2:6" ht="18.75" customHeight="1">
      <c r="B34" s="11">
        <v>41274</v>
      </c>
      <c r="C34" s="31">
        <v>328.31546641905101</v>
      </c>
      <c r="D34" s="35">
        <v>9.0641249018722475E-2</v>
      </c>
      <c r="E34" s="35">
        <v>8.7032143076315651E-3</v>
      </c>
      <c r="F34" s="18">
        <f t="shared" si="0"/>
        <v>333.17505550819328</v>
      </c>
    </row>
    <row r="35" spans="2:6" ht="18.75" customHeight="1">
      <c r="B35" s="12">
        <v>41639</v>
      </c>
      <c r="C35" s="32">
        <v>331.7648079669703</v>
      </c>
      <c r="D35" s="36">
        <v>9.1956753674245606E-2</v>
      </c>
      <c r="E35" s="36">
        <v>8.5085941103813772E-3</v>
      </c>
      <c r="F35" s="19">
        <f t="shared" si="0"/>
        <v>336.59928785372011</v>
      </c>
    </row>
    <row r="36" spans="2:6" ht="18.75" customHeight="1">
      <c r="B36" s="11">
        <v>42004</v>
      </c>
      <c r="C36" s="31">
        <v>313.81974972086215</v>
      </c>
      <c r="D36" s="35">
        <v>9.3406676427060006E-2</v>
      </c>
      <c r="E36" s="35">
        <v>8.1852494666860218E-3</v>
      </c>
      <c r="F36" s="18">
        <f t="shared" si="0"/>
        <v>318.59412097261105</v>
      </c>
    </row>
    <row r="37" spans="2:6" ht="18.75" customHeight="1">
      <c r="B37" s="12">
        <v>42369</v>
      </c>
      <c r="C37" s="32">
        <v>301.92702155663011</v>
      </c>
      <c r="D37" s="36">
        <v>9.6790791663770012E-2</v>
      </c>
      <c r="E37" s="36">
        <v>8.0830289457196024E-3</v>
      </c>
      <c r="F37" s="19">
        <f t="shared" si="0"/>
        <v>306.75553397404883</v>
      </c>
    </row>
    <row r="38" spans="2:6" ht="18.75" customHeight="1">
      <c r="B38" s="11">
        <v>42735</v>
      </c>
      <c r="C38" s="31">
        <v>297.78431401914094</v>
      </c>
      <c r="D38" s="35">
        <v>0.10113798425960996</v>
      </c>
      <c r="E38" s="35">
        <v>8.0139537023496445E-3</v>
      </c>
      <c r="F38" s="18">
        <f t="shared" si="0"/>
        <v>302.70092182893137</v>
      </c>
    </row>
    <row r="39" spans="2:6" ht="18.75" customHeight="1">
      <c r="B39" s="12">
        <v>43100</v>
      </c>
      <c r="C39" s="32">
        <v>276.48767120746999</v>
      </c>
      <c r="D39" s="36">
        <v>0.10124533624864</v>
      </c>
      <c r="E39" s="36">
        <v>7.6733766085780846E-3</v>
      </c>
      <c r="F39" s="19">
        <f t="shared" si="0"/>
        <v>281.30547084304226</v>
      </c>
    </row>
    <row r="40" spans="2:6" ht="18.75" customHeight="1">
      <c r="B40" s="11">
        <v>43465</v>
      </c>
      <c r="C40" s="31">
        <v>261.53273348472533</v>
      </c>
      <c r="D40" s="35">
        <v>0.10013934176584949</v>
      </c>
      <c r="E40" s="35">
        <v>7.3446477343345837E-3</v>
      </c>
      <c r="F40" s="31">
        <f t="shared" si="0"/>
        <v>266.22492205370332</v>
      </c>
    </row>
    <row r="41" spans="2:6" ht="14.25" customHeight="1">
      <c r="B41" s="9" t="s">
        <v>11</v>
      </c>
    </row>
    <row r="42" spans="2:6" ht="18.75" customHeight="1"/>
    <row r="43" spans="2:6" ht="18.75" customHeight="1"/>
    <row r="44" spans="2:6" ht="18.75" customHeight="1"/>
    <row r="45" spans="2:6" ht="18.75" customHeight="1"/>
    <row r="46" spans="2:6" ht="18.75" customHeight="1"/>
    <row r="47" spans="2:6" ht="18.75" customHeight="1"/>
    <row r="48" spans="2: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92D050"/>
  </sheetPr>
  <dimension ref="B2:F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6" width="16.6640625" style="2" customWidth="1"/>
    <col min="7" max="16384" width="11.44140625" style="2"/>
  </cols>
  <sheetData>
    <row r="2" spans="2:6" ht="14.25" customHeight="1">
      <c r="B2" s="1"/>
    </row>
    <row r="3" spans="2:6" ht="22.5" customHeight="1">
      <c r="B3" s="3" t="s">
        <v>175</v>
      </c>
      <c r="C3" s="3"/>
      <c r="D3" s="3"/>
      <c r="E3" s="3"/>
      <c r="F3" s="3"/>
    </row>
    <row r="4" spans="2:6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/>
    </row>
    <row r="5" spans="2:6" s="15" customFormat="1" ht="18.75" customHeight="1">
      <c r="B5" s="16" t="s">
        <v>14</v>
      </c>
      <c r="C5" s="17" t="s">
        <v>173</v>
      </c>
      <c r="D5" s="17" t="s">
        <v>173</v>
      </c>
      <c r="E5" s="17" t="s">
        <v>173</v>
      </c>
      <c r="F5" s="17" t="s">
        <v>68</v>
      </c>
    </row>
    <row r="6" spans="2:6" s="15" customFormat="1" ht="18.75" customHeight="1">
      <c r="B6" s="13" t="s">
        <v>15</v>
      </c>
      <c r="C6" s="14" t="s">
        <v>170</v>
      </c>
      <c r="D6" s="14"/>
      <c r="E6" s="14"/>
      <c r="F6" s="14">
        <v>25</v>
      </c>
    </row>
    <row r="7" spans="2:6" s="15" customFormat="1" ht="18.75" customHeight="1">
      <c r="B7" s="16" t="s">
        <v>16</v>
      </c>
      <c r="C7" s="17" t="s">
        <v>32</v>
      </c>
      <c r="D7" s="17" t="s">
        <v>50</v>
      </c>
      <c r="E7" s="17" t="s">
        <v>51</v>
      </c>
      <c r="F7" s="17" t="s">
        <v>69</v>
      </c>
    </row>
    <row r="8" spans="2:6" s="15" customFormat="1" ht="18.75" customHeight="1">
      <c r="B8" s="13" t="s">
        <v>17</v>
      </c>
      <c r="C8" s="14"/>
      <c r="D8" s="14"/>
      <c r="E8" s="14"/>
      <c r="F8" s="14">
        <v>298</v>
      </c>
    </row>
    <row r="9" spans="2:6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166</v>
      </c>
    </row>
    <row r="10" spans="2:6">
      <c r="B10" s="37"/>
      <c r="C10" s="77" t="s">
        <v>165</v>
      </c>
      <c r="D10" s="77"/>
      <c r="E10" s="77"/>
      <c r="F10" s="77"/>
    </row>
    <row r="11" spans="2:6" ht="24">
      <c r="B11" s="4" t="s">
        <v>45</v>
      </c>
      <c r="C11" s="62" t="s">
        <v>171</v>
      </c>
      <c r="D11" s="62" t="s">
        <v>47</v>
      </c>
      <c r="E11" s="62" t="s">
        <v>48</v>
      </c>
      <c r="F11" s="62" t="s">
        <v>172</v>
      </c>
    </row>
    <row r="12" spans="2:6" ht="18.75" customHeight="1">
      <c r="B12" s="11">
        <v>33238</v>
      </c>
      <c r="C12" s="31">
        <v>20.165561707890006</v>
      </c>
      <c r="D12" s="35">
        <v>6.4257058000000014E-4</v>
      </c>
      <c r="E12" s="35">
        <v>3.3687939999999992E-4</v>
      </c>
      <c r="F12" s="18">
        <f>SUM(C12,D12*$F$6,E12*$F$8)</f>
        <v>20.282016033590004</v>
      </c>
    </row>
    <row r="13" spans="2:6" ht="18.75" customHeight="1">
      <c r="B13" s="12">
        <v>33603</v>
      </c>
      <c r="C13" s="32">
        <v>18.87905485524</v>
      </c>
      <c r="D13" s="36">
        <v>5.3326903000000016E-4</v>
      </c>
      <c r="E13" s="36">
        <v>2.6404839999999994E-4</v>
      </c>
      <c r="F13" s="19">
        <f t="shared" ref="F13:F40" si="0">SUM(C13,D13*$F$6,E13*$F$8)</f>
        <v>18.97107300419</v>
      </c>
    </row>
    <row r="14" spans="2:6" ht="18.75" customHeight="1">
      <c r="B14" s="11">
        <v>33969</v>
      </c>
      <c r="C14" s="31">
        <v>19.523751742110004</v>
      </c>
      <c r="D14" s="35">
        <v>5.4910753000000001E-4</v>
      </c>
      <c r="E14" s="35">
        <v>2.5167930000000004E-4</v>
      </c>
      <c r="F14" s="18">
        <f t="shared" si="0"/>
        <v>19.612479861760004</v>
      </c>
    </row>
    <row r="15" spans="2:6" ht="18.75" customHeight="1">
      <c r="B15" s="12">
        <v>34334</v>
      </c>
      <c r="C15" s="32">
        <v>20.117755842740003</v>
      </c>
      <c r="D15" s="36">
        <v>5.7499717999999998E-4</v>
      </c>
      <c r="E15" s="36">
        <v>2.6423830000000002E-4</v>
      </c>
      <c r="F15" s="19">
        <f t="shared" si="0"/>
        <v>20.210873785640004</v>
      </c>
    </row>
    <row r="16" spans="2:6" ht="18.75" customHeight="1">
      <c r="B16" s="11">
        <v>34699</v>
      </c>
      <c r="C16" s="31">
        <v>20.210661355689997</v>
      </c>
      <c r="D16" s="35">
        <v>5.9207952999999996E-4</v>
      </c>
      <c r="E16" s="35">
        <v>2.6482580000000006E-4</v>
      </c>
      <c r="F16" s="18">
        <f t="shared" si="0"/>
        <v>20.304381432339994</v>
      </c>
    </row>
    <row r="17" spans="2:6" ht="18.75" customHeight="1">
      <c r="B17" s="12">
        <v>35064</v>
      </c>
      <c r="C17" s="32">
        <v>19.788245912393741</v>
      </c>
      <c r="D17" s="36">
        <v>6.2545469399851025E-4</v>
      </c>
      <c r="E17" s="36">
        <v>2.1688422441360004E-4</v>
      </c>
      <c r="F17" s="19">
        <f t="shared" si="0"/>
        <v>19.868513778618958</v>
      </c>
    </row>
    <row r="18" spans="2:6" ht="18.75" customHeight="1">
      <c r="B18" s="11">
        <v>35430</v>
      </c>
      <c r="C18" s="31">
        <v>20.07045795760525</v>
      </c>
      <c r="D18" s="35">
        <v>6.5709225291966131E-4</v>
      </c>
      <c r="E18" s="35">
        <v>2.2375349117016664E-4</v>
      </c>
      <c r="F18" s="18">
        <f t="shared" si="0"/>
        <v>20.153563804296951</v>
      </c>
    </row>
    <row r="19" spans="2:6" ht="18.75" customHeight="1">
      <c r="B19" s="12">
        <v>35795</v>
      </c>
      <c r="C19" s="32">
        <v>19.338013622055321</v>
      </c>
      <c r="D19" s="36">
        <v>6.4612384946451671E-4</v>
      </c>
      <c r="E19" s="36">
        <v>2.1961875074127669E-4</v>
      </c>
      <c r="F19" s="19">
        <f t="shared" si="0"/>
        <v>19.419613106012836</v>
      </c>
    </row>
    <row r="20" spans="2:6" ht="18.75" customHeight="1">
      <c r="B20" s="11">
        <v>36160</v>
      </c>
      <c r="C20" s="31">
        <v>20.33045596566193</v>
      </c>
      <c r="D20" s="35">
        <v>6.8619270714977663E-4</v>
      </c>
      <c r="E20" s="35">
        <v>2.306485008139E-4</v>
      </c>
      <c r="F20" s="18">
        <f t="shared" si="0"/>
        <v>20.416344036583215</v>
      </c>
    </row>
    <row r="21" spans="2:6" ht="18.75" customHeight="1">
      <c r="B21" s="12">
        <v>36525</v>
      </c>
      <c r="C21" s="32">
        <v>20.407250421753673</v>
      </c>
      <c r="D21" s="36">
        <v>6.8110584403291668E-4</v>
      </c>
      <c r="E21" s="36">
        <v>2.2585548986950004E-4</v>
      </c>
      <c r="F21" s="19">
        <f t="shared" si="0"/>
        <v>20.491583003835604</v>
      </c>
    </row>
    <row r="22" spans="2:6" ht="18.75" customHeight="1">
      <c r="B22" s="11">
        <v>36891</v>
      </c>
      <c r="C22" s="31">
        <v>20.870496626506682</v>
      </c>
      <c r="D22" s="35">
        <v>6.4892287191333224E-4</v>
      </c>
      <c r="E22" s="35">
        <v>2.2927657284859337E-4</v>
      </c>
      <c r="F22" s="18">
        <f t="shared" si="0"/>
        <v>20.955044117013394</v>
      </c>
    </row>
    <row r="23" spans="2:6" ht="18.75" customHeight="1">
      <c r="B23" s="12">
        <v>37256</v>
      </c>
      <c r="C23" s="32">
        <v>21.117365902676788</v>
      </c>
      <c r="D23" s="36">
        <v>6.4407527324297342E-4</v>
      </c>
      <c r="E23" s="36">
        <v>2.2419934022371998E-4</v>
      </c>
      <c r="F23" s="19">
        <f t="shared" si="0"/>
        <v>21.20027918789453</v>
      </c>
    </row>
    <row r="24" spans="2:6" ht="18.75" customHeight="1">
      <c r="B24" s="11">
        <v>37621</v>
      </c>
      <c r="C24" s="31">
        <v>20.988817722714877</v>
      </c>
      <c r="D24" s="35">
        <v>6.1729289310652219E-4</v>
      </c>
      <c r="E24" s="35">
        <v>2.2491695175683334E-4</v>
      </c>
      <c r="F24" s="18">
        <f t="shared" si="0"/>
        <v>21.071275296666077</v>
      </c>
    </row>
    <row r="25" spans="2:6" ht="18.75" customHeight="1">
      <c r="B25" s="12">
        <v>37986</v>
      </c>
      <c r="C25" s="32">
        <v>21.4675725868542</v>
      </c>
      <c r="D25" s="36">
        <v>5.9120867817491322E-4</v>
      </c>
      <c r="E25" s="36">
        <v>2.2872003709537334E-4</v>
      </c>
      <c r="F25" s="19">
        <f t="shared" si="0"/>
        <v>21.550511374862996</v>
      </c>
    </row>
    <row r="26" spans="2:6" ht="18.75" customHeight="1">
      <c r="B26" s="11">
        <v>38352</v>
      </c>
      <c r="C26" s="31">
        <v>21.892842177352094</v>
      </c>
      <c r="D26" s="35">
        <v>6.0314020281529998E-4</v>
      </c>
      <c r="E26" s="35">
        <v>2.3039852775349004E-4</v>
      </c>
      <c r="F26" s="18">
        <f t="shared" si="0"/>
        <v>21.976579443693016</v>
      </c>
    </row>
    <row r="27" spans="2:6" ht="18.75" customHeight="1">
      <c r="B27" s="12">
        <v>38717</v>
      </c>
      <c r="C27" s="32">
        <v>22.399874073348062</v>
      </c>
      <c r="D27" s="36">
        <v>6.1573229972856263E-4</v>
      </c>
      <c r="E27" s="36">
        <v>2.3647275455812342E-4</v>
      </c>
      <c r="F27" s="19">
        <f t="shared" si="0"/>
        <v>22.485736261699596</v>
      </c>
    </row>
    <row r="28" spans="2:6" ht="18.75" customHeight="1">
      <c r="B28" s="11">
        <v>39082</v>
      </c>
      <c r="C28" s="31">
        <v>21.527696680973595</v>
      </c>
      <c r="D28" s="35">
        <v>5.8800872246646989E-4</v>
      </c>
      <c r="E28" s="35">
        <v>2.2579370949619003E-4</v>
      </c>
      <c r="F28" s="18">
        <f t="shared" si="0"/>
        <v>21.609683424465121</v>
      </c>
    </row>
    <row r="29" spans="2:6" ht="18.75" customHeight="1">
      <c r="B29" s="12">
        <v>39447</v>
      </c>
      <c r="C29" s="32">
        <v>21.67480080944722</v>
      </c>
      <c r="D29" s="36">
        <v>5.9262658887390012E-4</v>
      </c>
      <c r="E29" s="36">
        <v>2.2727648448590999E-4</v>
      </c>
      <c r="F29" s="19">
        <f t="shared" si="0"/>
        <v>21.757344866545868</v>
      </c>
    </row>
    <row r="30" spans="2:6" ht="18.75" customHeight="1">
      <c r="B30" s="11">
        <v>39813</v>
      </c>
      <c r="C30" s="31">
        <v>21.840231976478776</v>
      </c>
      <c r="D30" s="35">
        <v>5.8451055554723322E-4</v>
      </c>
      <c r="E30" s="35">
        <v>2.2546899061643967E-4</v>
      </c>
      <c r="F30" s="18">
        <f t="shared" si="0"/>
        <v>21.922034499571158</v>
      </c>
    </row>
    <row r="31" spans="2:6" ht="18.75" customHeight="1">
      <c r="B31" s="12">
        <v>40178</v>
      </c>
      <c r="C31" s="32">
        <v>22.00016771953581</v>
      </c>
      <c r="D31" s="36">
        <v>6.2651302682828339E-4</v>
      </c>
      <c r="E31" s="36">
        <v>2.2531134991801003E-4</v>
      </c>
      <c r="F31" s="19">
        <f t="shared" si="0"/>
        <v>22.082973327482083</v>
      </c>
    </row>
    <row r="32" spans="2:6" ht="18.75" customHeight="1">
      <c r="B32" s="11">
        <v>40543</v>
      </c>
      <c r="C32" s="31">
        <v>20.729760066482079</v>
      </c>
      <c r="D32" s="35">
        <v>5.8953608239899517E-4</v>
      </c>
      <c r="E32" s="35">
        <v>2.0744582718965998E-4</v>
      </c>
      <c r="F32" s="18">
        <f t="shared" si="0"/>
        <v>20.806317325044574</v>
      </c>
    </row>
    <row r="33" spans="2:6" ht="18.75" customHeight="1">
      <c r="B33" s="12">
        <v>40908</v>
      </c>
      <c r="C33" s="32">
        <v>20.018166384933586</v>
      </c>
      <c r="D33" s="36">
        <v>5.8022158165357482E-4</v>
      </c>
      <c r="E33" s="36">
        <v>2.0545394454260003E-4</v>
      </c>
      <c r="F33" s="19">
        <f t="shared" si="0"/>
        <v>20.093897199948621</v>
      </c>
    </row>
    <row r="34" spans="2:6" ht="18.75" customHeight="1">
      <c r="B34" s="11">
        <v>41274</v>
      </c>
      <c r="C34" s="31">
        <v>19.324726793468486</v>
      </c>
      <c r="D34" s="35">
        <v>5.6166442533911497E-4</v>
      </c>
      <c r="E34" s="35">
        <v>1.9692754258875001E-4</v>
      </c>
      <c r="F34" s="18">
        <f t="shared" si="0"/>
        <v>19.397452811793411</v>
      </c>
    </row>
    <row r="35" spans="2:6" ht="18.75" customHeight="1">
      <c r="B35" s="12">
        <v>41639</v>
      </c>
      <c r="C35" s="32">
        <v>19.141692416334902</v>
      </c>
      <c r="D35" s="36">
        <v>5.5869248950347504E-4</v>
      </c>
      <c r="E35" s="36">
        <v>1.9558073908188006E-4</v>
      </c>
      <c r="F35" s="19">
        <f t="shared" si="0"/>
        <v>19.213942788818887</v>
      </c>
    </row>
    <row r="36" spans="2:6" ht="18.75" customHeight="1">
      <c r="B36" s="11">
        <v>42004</v>
      </c>
      <c r="C36" s="31">
        <v>18.752329808527286</v>
      </c>
      <c r="D36" s="35">
        <v>5.7733009641711E-4</v>
      </c>
      <c r="E36" s="35">
        <v>1.9310186716140997E-4</v>
      </c>
      <c r="F36" s="18">
        <f t="shared" si="0"/>
        <v>18.824307417351815</v>
      </c>
    </row>
    <row r="37" spans="2:6" ht="18.75" customHeight="1">
      <c r="B37" s="12">
        <v>42369</v>
      </c>
      <c r="C37" s="32">
        <v>18.778554281185745</v>
      </c>
      <c r="D37" s="36">
        <v>5.3926932294384993E-4</v>
      </c>
      <c r="E37" s="36">
        <v>1.884453030873E-4</v>
      </c>
      <c r="F37" s="19">
        <f t="shared" si="0"/>
        <v>18.848192714579358</v>
      </c>
    </row>
    <row r="38" spans="2:6" ht="18.75" customHeight="1">
      <c r="B38" s="11">
        <v>42735</v>
      </c>
      <c r="C38" s="31">
        <v>19.653293509997283</v>
      </c>
      <c r="D38" s="35">
        <v>5.7233001896931507E-4</v>
      </c>
      <c r="E38" s="35">
        <v>2.0931568817595994E-4</v>
      </c>
      <c r="F38" s="18">
        <f t="shared" si="0"/>
        <v>19.729977835547952</v>
      </c>
    </row>
    <row r="39" spans="2:6" ht="18.75" customHeight="1">
      <c r="B39" s="12">
        <v>43100</v>
      </c>
      <c r="C39" s="32">
        <v>20.032401844855116</v>
      </c>
      <c r="D39" s="36">
        <v>5.6664509450960008E-4</v>
      </c>
      <c r="E39" s="36">
        <v>1.9086107834029E-4</v>
      </c>
      <c r="F39" s="19">
        <f t="shared" si="0"/>
        <v>20.103444573563262</v>
      </c>
    </row>
    <row r="40" spans="2:6" ht="18.75" customHeight="1">
      <c r="B40" s="11">
        <v>43465</v>
      </c>
      <c r="C40" s="31">
        <v>18.884918459546547</v>
      </c>
      <c r="D40" s="35">
        <v>5.6744214289031355E-4</v>
      </c>
      <c r="E40" s="35">
        <v>1.8308124485433348E-4</v>
      </c>
      <c r="F40" s="31">
        <f t="shared" si="0"/>
        <v>18.953662724085394</v>
      </c>
    </row>
    <row r="41" spans="2:6" ht="14.25" customHeight="1">
      <c r="B41" s="9" t="s">
        <v>11</v>
      </c>
    </row>
    <row r="42" spans="2:6" ht="18.75" customHeight="1"/>
    <row r="43" spans="2:6" ht="18.75" customHeight="1"/>
    <row r="44" spans="2:6" ht="18.75" customHeight="1"/>
    <row r="45" spans="2:6" ht="18.75" customHeight="1"/>
    <row r="46" spans="2:6" ht="18.75" customHeight="1"/>
    <row r="47" spans="2:6" ht="18.75" customHeight="1"/>
    <row r="48" spans="2: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92D050"/>
  </sheetPr>
  <dimension ref="B2:F56"/>
  <sheetViews>
    <sheetView showGridLines="0" topLeftCell="A19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6" width="16.6640625" style="2" customWidth="1"/>
    <col min="7" max="16384" width="11.44140625" style="2"/>
  </cols>
  <sheetData>
    <row r="2" spans="2:6" ht="14.25" customHeight="1">
      <c r="B2" s="1"/>
    </row>
    <row r="3" spans="2:6" ht="22.5" customHeight="1">
      <c r="B3" s="3" t="s">
        <v>174</v>
      </c>
      <c r="C3" s="3"/>
      <c r="D3" s="3"/>
      <c r="E3" s="3"/>
      <c r="F3" s="3"/>
    </row>
    <row r="4" spans="2:6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/>
    </row>
    <row r="5" spans="2:6" s="15" customFormat="1" ht="18.75" customHeight="1">
      <c r="B5" s="16" t="s">
        <v>14</v>
      </c>
      <c r="C5" s="17" t="s">
        <v>177</v>
      </c>
      <c r="D5" s="17" t="s">
        <v>177</v>
      </c>
      <c r="E5" s="17" t="s">
        <v>177</v>
      </c>
      <c r="F5" s="17" t="s">
        <v>68</v>
      </c>
    </row>
    <row r="6" spans="2:6" s="15" customFormat="1" ht="18.75" customHeight="1">
      <c r="B6" s="13" t="s">
        <v>15</v>
      </c>
      <c r="C6" s="14" t="s">
        <v>170</v>
      </c>
      <c r="D6" s="14"/>
      <c r="E6" s="14"/>
      <c r="F6" s="14">
        <v>25</v>
      </c>
    </row>
    <row r="7" spans="2:6" s="15" customFormat="1" ht="18.75" customHeight="1">
      <c r="B7" s="16" t="s">
        <v>16</v>
      </c>
      <c r="C7" s="17" t="s">
        <v>32</v>
      </c>
      <c r="D7" s="17" t="s">
        <v>50</v>
      </c>
      <c r="E7" s="17" t="s">
        <v>51</v>
      </c>
      <c r="F7" s="17" t="s">
        <v>69</v>
      </c>
    </row>
    <row r="8" spans="2:6" s="15" customFormat="1" ht="18.75" customHeight="1">
      <c r="B8" s="13" t="s">
        <v>17</v>
      </c>
      <c r="C8" s="14"/>
      <c r="D8" s="14"/>
      <c r="E8" s="14"/>
      <c r="F8" s="14">
        <v>298</v>
      </c>
    </row>
    <row r="9" spans="2:6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166</v>
      </c>
    </row>
    <row r="10" spans="2:6">
      <c r="B10" s="37"/>
      <c r="C10" s="77" t="s">
        <v>165</v>
      </c>
      <c r="D10" s="77"/>
      <c r="E10" s="77"/>
      <c r="F10" s="77"/>
    </row>
    <row r="11" spans="2:6" ht="24">
      <c r="B11" s="4" t="s">
        <v>45</v>
      </c>
      <c r="C11" s="62" t="s">
        <v>171</v>
      </c>
      <c r="D11" s="62" t="s">
        <v>47</v>
      </c>
      <c r="E11" s="62" t="s">
        <v>48</v>
      </c>
      <c r="F11" s="62" t="s">
        <v>172</v>
      </c>
    </row>
    <row r="12" spans="2:6" ht="18.75" customHeight="1">
      <c r="B12" s="11">
        <v>33238</v>
      </c>
      <c r="C12" s="31">
        <v>65.289057251520006</v>
      </c>
      <c r="D12" s="35">
        <v>3.6792436599999995E-3</v>
      </c>
      <c r="E12" s="35">
        <v>2.2121885999999997E-3</v>
      </c>
      <c r="F12" s="18">
        <f>SUM(C12,D12*$F$6,E12*$F$8)</f>
        <v>66.040270545820007</v>
      </c>
    </row>
    <row r="13" spans="2:6" ht="18.75" customHeight="1">
      <c r="B13" s="12">
        <v>33603</v>
      </c>
      <c r="C13" s="32">
        <v>59.996960200259998</v>
      </c>
      <c r="D13" s="36">
        <v>3.7115735200000007E-3</v>
      </c>
      <c r="E13" s="36">
        <v>2.0517243479999999E-3</v>
      </c>
      <c r="F13" s="19">
        <f t="shared" ref="F13:F40" si="0">SUM(C13,D13*$F$6,E13*$F$8)</f>
        <v>60.701163393964002</v>
      </c>
    </row>
    <row r="14" spans="2:6" ht="18.75" customHeight="1">
      <c r="B14" s="11">
        <v>33969</v>
      </c>
      <c r="C14" s="31">
        <v>49.687713194469993</v>
      </c>
      <c r="D14" s="35">
        <v>3.6439983800000018E-3</v>
      </c>
      <c r="E14" s="35">
        <v>1.6826909159999999E-3</v>
      </c>
      <c r="F14" s="18">
        <f t="shared" si="0"/>
        <v>50.280255046937995</v>
      </c>
    </row>
    <row r="15" spans="2:6" ht="18.75" customHeight="1">
      <c r="B15" s="12">
        <v>34334</v>
      </c>
      <c r="C15" s="32">
        <v>47.213391766610023</v>
      </c>
      <c r="D15" s="36">
        <v>3.6145777900000011E-3</v>
      </c>
      <c r="E15" s="36">
        <v>1.5270290000000001E-3</v>
      </c>
      <c r="F15" s="19">
        <f t="shared" si="0"/>
        <v>47.758810853360025</v>
      </c>
    </row>
    <row r="16" spans="2:6" ht="18.75" customHeight="1">
      <c r="B16" s="11">
        <v>34699</v>
      </c>
      <c r="C16" s="31">
        <v>43.676114422129992</v>
      </c>
      <c r="D16" s="35">
        <v>3.6072736000000005E-3</v>
      </c>
      <c r="E16" s="35">
        <v>1.3461456560000002E-3</v>
      </c>
      <c r="F16" s="18">
        <f t="shared" si="0"/>
        <v>44.167447667617992</v>
      </c>
    </row>
    <row r="17" spans="2:6" ht="18.75" customHeight="1">
      <c r="B17" s="12">
        <v>35064</v>
      </c>
      <c r="C17" s="32">
        <v>40.220524017745994</v>
      </c>
      <c r="D17" s="36">
        <v>5.4249737840000008E-3</v>
      </c>
      <c r="E17" s="36">
        <v>1.2005085518000001E-3</v>
      </c>
      <c r="F17" s="19">
        <f t="shared" si="0"/>
        <v>40.713899910782388</v>
      </c>
    </row>
    <row r="18" spans="2:6" ht="18.75" customHeight="1">
      <c r="B18" s="11">
        <v>35430</v>
      </c>
      <c r="C18" s="31">
        <v>33.954997157132006</v>
      </c>
      <c r="D18" s="35">
        <v>5.2438702694E-3</v>
      </c>
      <c r="E18" s="35">
        <v>9.6202492480000005E-4</v>
      </c>
      <c r="F18" s="18">
        <f t="shared" si="0"/>
        <v>34.3727773414574</v>
      </c>
    </row>
    <row r="19" spans="2:6" ht="18.75" customHeight="1">
      <c r="B19" s="12">
        <v>35795</v>
      </c>
      <c r="C19" s="32">
        <v>27.574351328717004</v>
      </c>
      <c r="D19" s="36">
        <v>5.3381783036999999E-3</v>
      </c>
      <c r="E19" s="36">
        <v>8.2064114620000012E-4</v>
      </c>
      <c r="F19" s="19">
        <f t="shared" si="0"/>
        <v>27.952356847877102</v>
      </c>
    </row>
    <row r="20" spans="2:6" ht="18.75" customHeight="1">
      <c r="B20" s="11">
        <v>36160</v>
      </c>
      <c r="C20" s="31">
        <v>23.578509809326995</v>
      </c>
      <c r="D20" s="35">
        <v>5.3459599767000003E-3</v>
      </c>
      <c r="E20" s="35">
        <v>6.6689696520000027E-4</v>
      </c>
      <c r="F20" s="18">
        <f t="shared" si="0"/>
        <v>23.910894104374094</v>
      </c>
    </row>
    <row r="21" spans="2:6" ht="18.75" customHeight="1">
      <c r="B21" s="12">
        <v>36525</v>
      </c>
      <c r="C21" s="32">
        <v>21.136309225525004</v>
      </c>
      <c r="D21" s="36">
        <v>5.147755508799999E-3</v>
      </c>
      <c r="E21" s="36">
        <v>6.0308160940000018E-4</v>
      </c>
      <c r="F21" s="19">
        <f t="shared" si="0"/>
        <v>21.444721432846205</v>
      </c>
    </row>
    <row r="22" spans="2:6" ht="18.75" customHeight="1">
      <c r="B22" s="11">
        <v>36891</v>
      </c>
      <c r="C22" s="31">
        <v>20.722787823158008</v>
      </c>
      <c r="D22" s="35">
        <v>5.4183520063999999E-3</v>
      </c>
      <c r="E22" s="35">
        <v>5.6825170720000004E-4</v>
      </c>
      <c r="F22" s="18">
        <f t="shared" si="0"/>
        <v>21.027585632063605</v>
      </c>
    </row>
    <row r="23" spans="2:6" ht="18.75" customHeight="1">
      <c r="B23" s="12">
        <v>37256</v>
      </c>
      <c r="C23" s="32">
        <v>18.639501455424011</v>
      </c>
      <c r="D23" s="36">
        <v>5.2840432852000003E-3</v>
      </c>
      <c r="E23" s="36">
        <v>5.2947954959999997E-4</v>
      </c>
      <c r="F23" s="19">
        <f t="shared" si="0"/>
        <v>18.929387443334811</v>
      </c>
    </row>
    <row r="24" spans="2:6" ht="18.75" customHeight="1">
      <c r="B24" s="11">
        <v>37621</v>
      </c>
      <c r="C24" s="31">
        <v>19.246051648943997</v>
      </c>
      <c r="D24" s="35">
        <v>5.6860330120075868E-3</v>
      </c>
      <c r="E24" s="35">
        <v>5.6217925147587777E-4</v>
      </c>
      <c r="F24" s="18">
        <f t="shared" si="0"/>
        <v>19.555731891183996</v>
      </c>
    </row>
    <row r="25" spans="2:6" ht="18.75" customHeight="1">
      <c r="B25" s="12">
        <v>37986</v>
      </c>
      <c r="C25" s="32">
        <v>19.168758395750832</v>
      </c>
      <c r="D25" s="36">
        <v>1.9079865046511104E-3</v>
      </c>
      <c r="E25" s="36">
        <v>5.4341897508130004E-4</v>
      </c>
      <c r="F25" s="19">
        <f t="shared" si="0"/>
        <v>19.378396912941337</v>
      </c>
    </row>
    <row r="26" spans="2:6" ht="18.75" customHeight="1">
      <c r="B26" s="11">
        <v>38352</v>
      </c>
      <c r="C26" s="31">
        <v>20.204791995421996</v>
      </c>
      <c r="D26" s="35">
        <v>1.8413761180630301E-3</v>
      </c>
      <c r="E26" s="35">
        <v>7.0442243304640008E-4</v>
      </c>
      <c r="F26" s="18">
        <f t="shared" si="0"/>
        <v>20.460744283421398</v>
      </c>
    </row>
    <row r="27" spans="2:6" ht="18.75" customHeight="1">
      <c r="B27" s="12">
        <v>38717</v>
      </c>
      <c r="C27" s="32">
        <v>20.609248625270343</v>
      </c>
      <c r="D27" s="36">
        <v>1.9541951397590998E-3</v>
      </c>
      <c r="E27" s="36">
        <v>6.7222250727045989E-4</v>
      </c>
      <c r="F27" s="19">
        <f t="shared" si="0"/>
        <v>20.858425810930918</v>
      </c>
    </row>
    <row r="28" spans="2:6" ht="18.75" customHeight="1">
      <c r="B28" s="11">
        <v>39082</v>
      </c>
      <c r="C28" s="31">
        <v>20.437121507221725</v>
      </c>
      <c r="D28" s="35">
        <v>2.0996458261199401E-3</v>
      </c>
      <c r="E28" s="35">
        <v>6.4015544577020037E-4</v>
      </c>
      <c r="F28" s="18">
        <f t="shared" si="0"/>
        <v>20.680378975714241</v>
      </c>
    </row>
    <row r="29" spans="2:6" ht="18.75" customHeight="1">
      <c r="B29" s="12">
        <v>39447</v>
      </c>
      <c r="C29" s="32">
        <v>19.858749041558912</v>
      </c>
      <c r="D29" s="36">
        <v>2.7293137854100301E-3</v>
      </c>
      <c r="E29" s="36">
        <v>6.7620252579130024E-4</v>
      </c>
      <c r="F29" s="19">
        <f t="shared" si="0"/>
        <v>20.128490238879969</v>
      </c>
    </row>
    <row r="30" spans="2:6" ht="18.75" customHeight="1">
      <c r="B30" s="11">
        <v>39813</v>
      </c>
      <c r="C30" s="31">
        <v>16.328448736341013</v>
      </c>
      <c r="D30" s="35">
        <v>2.2654932942795599E-3</v>
      </c>
      <c r="E30" s="35">
        <v>6.085871578355999E-4</v>
      </c>
      <c r="F30" s="18">
        <f t="shared" si="0"/>
        <v>16.566445041733012</v>
      </c>
    </row>
    <row r="31" spans="2:6" ht="18.75" customHeight="1">
      <c r="B31" s="12">
        <v>40178</v>
      </c>
      <c r="C31" s="32">
        <v>13.840151969482958</v>
      </c>
      <c r="D31" s="36">
        <v>2.5111906002960272E-3</v>
      </c>
      <c r="E31" s="36">
        <v>5.5071137444480704E-4</v>
      </c>
      <c r="F31" s="19">
        <f t="shared" si="0"/>
        <v>14.067043724074912</v>
      </c>
    </row>
    <row r="32" spans="2:6" ht="18.75" customHeight="1">
      <c r="B32" s="11">
        <v>40543</v>
      </c>
      <c r="C32" s="31">
        <v>16.604835899105399</v>
      </c>
      <c r="D32" s="35">
        <v>2.8024430886564775E-3</v>
      </c>
      <c r="E32" s="35">
        <v>6.1267040198331117E-4</v>
      </c>
      <c r="F32" s="18">
        <f t="shared" si="0"/>
        <v>16.857472756112838</v>
      </c>
    </row>
    <row r="33" spans="2:6" ht="18.75" customHeight="1">
      <c r="B33" s="12">
        <v>40908</v>
      </c>
      <c r="C33" s="32">
        <v>17.091708961476883</v>
      </c>
      <c r="D33" s="36">
        <v>3.1950220132060418E-3</v>
      </c>
      <c r="E33" s="36">
        <v>6.4051774376640497E-4</v>
      </c>
      <c r="F33" s="19">
        <f t="shared" si="0"/>
        <v>17.362458799449421</v>
      </c>
    </row>
    <row r="34" spans="2:6" ht="18.75" customHeight="1">
      <c r="B34" s="11">
        <v>41274</v>
      </c>
      <c r="C34" s="31">
        <v>10.921114374998927</v>
      </c>
      <c r="D34" s="35">
        <v>6.3722903814859583E-3</v>
      </c>
      <c r="E34" s="35">
        <v>5.9056569289286259E-4</v>
      </c>
      <c r="F34" s="18">
        <f t="shared" si="0"/>
        <v>11.256410211018149</v>
      </c>
    </row>
    <row r="35" spans="2:6" ht="18.75" customHeight="1">
      <c r="B35" s="12">
        <v>41639</v>
      </c>
      <c r="C35" s="32">
        <v>10.630360828726296</v>
      </c>
      <c r="D35" s="36">
        <v>6.6966477876530175E-3</v>
      </c>
      <c r="E35" s="36">
        <v>5.7616506729898974E-4</v>
      </c>
      <c r="F35" s="19">
        <f t="shared" si="0"/>
        <v>10.96947421347272</v>
      </c>
    </row>
    <row r="36" spans="2:6" ht="18.75" customHeight="1">
      <c r="B36" s="11">
        <v>42004</v>
      </c>
      <c r="C36" s="31">
        <v>10.17939432551805</v>
      </c>
      <c r="D36" s="35">
        <v>6.9278403335168298E-3</v>
      </c>
      <c r="E36" s="35">
        <v>5.4229293240050619E-4</v>
      </c>
      <c r="F36" s="18">
        <f t="shared" si="0"/>
        <v>10.514193627711322</v>
      </c>
    </row>
    <row r="37" spans="2:6" ht="18.75" customHeight="1">
      <c r="B37" s="12">
        <v>42369</v>
      </c>
      <c r="C37" s="32">
        <v>9.7809707541415136</v>
      </c>
      <c r="D37" s="36">
        <v>7.071734259748769E-3</v>
      </c>
      <c r="E37" s="36">
        <v>5.2908495715934839E-4</v>
      </c>
      <c r="F37" s="19">
        <f t="shared" si="0"/>
        <v>10.115431427868719</v>
      </c>
    </row>
    <row r="38" spans="2:6" ht="18.75" customHeight="1">
      <c r="B38" s="11">
        <v>42735</v>
      </c>
      <c r="C38" s="31">
        <v>9.8105791540855929</v>
      </c>
      <c r="D38" s="35">
        <v>7.2586899963576305E-3</v>
      </c>
      <c r="E38" s="35">
        <v>5.0408749373290001E-4</v>
      </c>
      <c r="F38" s="18">
        <f t="shared" si="0"/>
        <v>10.142264477126938</v>
      </c>
    </row>
    <row r="39" spans="2:6" ht="18.75" customHeight="1">
      <c r="B39" s="12">
        <v>43100</v>
      </c>
      <c r="C39" s="32">
        <v>9.8098992805545269</v>
      </c>
      <c r="D39" s="36">
        <v>6.8718486233341489E-3</v>
      </c>
      <c r="E39" s="36">
        <v>5.1176528297941395E-4</v>
      </c>
      <c r="F39" s="19">
        <f t="shared" si="0"/>
        <v>10.134201550465747</v>
      </c>
    </row>
    <row r="40" spans="2:6" ht="18.75" customHeight="1">
      <c r="B40" s="11">
        <v>43465</v>
      </c>
      <c r="C40" s="31">
        <v>9.7008845880387184</v>
      </c>
      <c r="D40" s="35">
        <v>6.4542934632052856E-3</v>
      </c>
      <c r="E40" s="35">
        <v>5.0648797926277397E-4</v>
      </c>
      <c r="F40" s="31">
        <f t="shared" si="0"/>
        <v>10.013175342439157</v>
      </c>
    </row>
    <row r="41" spans="2:6" ht="14.25" customHeight="1">
      <c r="B41" s="9" t="s">
        <v>11</v>
      </c>
    </row>
    <row r="42" spans="2:6" ht="18.75" customHeight="1"/>
    <row r="43" spans="2:6" ht="18.75" customHeight="1"/>
    <row r="44" spans="2:6" ht="18.75" customHeight="1"/>
    <row r="45" spans="2:6" ht="18.75" customHeight="1"/>
    <row r="46" spans="2:6" ht="18.75" customHeight="1"/>
    <row r="47" spans="2:6" ht="18.75" customHeight="1"/>
    <row r="48" spans="2: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92D050"/>
  </sheetPr>
  <dimension ref="B2:F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6" width="16.6640625" style="2" customWidth="1"/>
    <col min="7" max="16384" width="11.44140625" style="2"/>
  </cols>
  <sheetData>
    <row r="2" spans="2:6" ht="14.25" customHeight="1">
      <c r="B2" s="1"/>
    </row>
    <row r="3" spans="2:6" ht="22.5" customHeight="1">
      <c r="B3" s="3" t="s">
        <v>178</v>
      </c>
      <c r="C3" s="3"/>
      <c r="D3" s="3"/>
      <c r="E3" s="3"/>
      <c r="F3" s="3"/>
    </row>
    <row r="4" spans="2:6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/>
    </row>
    <row r="5" spans="2:6" s="15" customFormat="1" ht="18.75" customHeight="1">
      <c r="B5" s="16" t="s">
        <v>14</v>
      </c>
      <c r="C5" s="17" t="s">
        <v>20</v>
      </c>
      <c r="D5" s="17" t="s">
        <v>20</v>
      </c>
      <c r="E5" s="17" t="s">
        <v>20</v>
      </c>
      <c r="F5" s="17" t="s">
        <v>68</v>
      </c>
    </row>
    <row r="6" spans="2:6" s="15" customFormat="1" ht="18.75" customHeight="1">
      <c r="B6" s="13" t="s">
        <v>15</v>
      </c>
      <c r="C6" s="14" t="s">
        <v>170</v>
      </c>
      <c r="D6" s="14"/>
      <c r="E6" s="14"/>
      <c r="F6" s="14">
        <v>25</v>
      </c>
    </row>
    <row r="7" spans="2:6" s="15" customFormat="1" ht="18.75" customHeight="1">
      <c r="B7" s="16" t="s">
        <v>16</v>
      </c>
      <c r="C7" s="17" t="s">
        <v>32</v>
      </c>
      <c r="D7" s="17" t="s">
        <v>50</v>
      </c>
      <c r="E7" s="17" t="s">
        <v>51</v>
      </c>
      <c r="F7" s="17" t="s">
        <v>69</v>
      </c>
    </row>
    <row r="8" spans="2:6" s="15" customFormat="1" ht="18.75" customHeight="1">
      <c r="B8" s="13" t="s">
        <v>17</v>
      </c>
      <c r="C8" s="14"/>
      <c r="D8" s="14"/>
      <c r="E8" s="14"/>
      <c r="F8" s="14">
        <v>298</v>
      </c>
    </row>
    <row r="9" spans="2:6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166</v>
      </c>
    </row>
    <row r="10" spans="2:6">
      <c r="B10" s="37"/>
      <c r="C10" s="77" t="s">
        <v>165</v>
      </c>
      <c r="D10" s="77"/>
      <c r="E10" s="77"/>
      <c r="F10" s="77"/>
    </row>
    <row r="11" spans="2:6" ht="24">
      <c r="B11" s="4" t="s">
        <v>45</v>
      </c>
      <c r="C11" s="62" t="s">
        <v>171</v>
      </c>
      <c r="D11" s="62" t="s">
        <v>47</v>
      </c>
      <c r="E11" s="62" t="s">
        <v>48</v>
      </c>
      <c r="F11" s="62" t="s">
        <v>172</v>
      </c>
    </row>
    <row r="12" spans="2:6" ht="18.75" customHeight="1">
      <c r="B12" s="11">
        <v>33238</v>
      </c>
      <c r="C12" s="31">
        <v>423.90577852278909</v>
      </c>
      <c r="D12" s="35">
        <v>1.1208525819999995E-2</v>
      </c>
      <c r="E12" s="35">
        <v>1.0627789599999988E-2</v>
      </c>
      <c r="F12" s="18">
        <f>SUM(C12,D12*$F$6,E12*$F$8)</f>
        <v>427.35307296908911</v>
      </c>
    </row>
    <row r="13" spans="2:6" ht="18.75" customHeight="1">
      <c r="B13" s="12">
        <v>33603</v>
      </c>
      <c r="C13" s="32">
        <v>409.87486968937122</v>
      </c>
      <c r="D13" s="36">
        <v>1.1606227816300005E-2</v>
      </c>
      <c r="E13" s="36">
        <v>1.0063731363000008E-2</v>
      </c>
      <c r="F13" s="19">
        <f t="shared" ref="F13:F40" si="0">SUM(C13,D13*$F$6,E13*$F$8)</f>
        <v>413.16401733095273</v>
      </c>
    </row>
    <row r="14" spans="2:6" ht="18.75" customHeight="1">
      <c r="B14" s="11">
        <v>33969</v>
      </c>
      <c r="C14" s="31">
        <v>387.48539027604107</v>
      </c>
      <c r="D14" s="35">
        <v>1.1841597233700001E-2</v>
      </c>
      <c r="E14" s="35">
        <v>9.5142665410000039E-3</v>
      </c>
      <c r="F14" s="18">
        <f t="shared" si="0"/>
        <v>390.61668163610153</v>
      </c>
    </row>
    <row r="15" spans="2:6" ht="18.75" customHeight="1">
      <c r="B15" s="12">
        <v>34334</v>
      </c>
      <c r="C15" s="32">
        <v>376.74015374353979</v>
      </c>
      <c r="D15" s="36">
        <v>1.2312421449999991E-2</v>
      </c>
      <c r="E15" s="36">
        <v>9.1184450399999992E-3</v>
      </c>
      <c r="F15" s="19">
        <f t="shared" si="0"/>
        <v>379.76526090170978</v>
      </c>
    </row>
    <row r="16" spans="2:6" ht="18.75" customHeight="1">
      <c r="B16" s="11">
        <v>34699</v>
      </c>
      <c r="C16" s="31">
        <v>373.99560565341312</v>
      </c>
      <c r="D16" s="35">
        <v>1.2659496963700008E-2</v>
      </c>
      <c r="E16" s="35">
        <v>8.9359544810000014E-3</v>
      </c>
      <c r="F16" s="18">
        <f t="shared" si="0"/>
        <v>376.9750075128436</v>
      </c>
    </row>
    <row r="17" spans="2:6" ht="18.75" customHeight="1">
      <c r="B17" s="12">
        <v>35064</v>
      </c>
      <c r="C17" s="32">
        <v>364.60889243846913</v>
      </c>
      <c r="D17" s="36">
        <v>1.5841251674159142E-2</v>
      </c>
      <c r="E17" s="36">
        <v>8.4978029266454362E-3</v>
      </c>
      <c r="F17" s="19">
        <f t="shared" si="0"/>
        <v>367.53726900246346</v>
      </c>
    </row>
    <row r="18" spans="2:6" ht="18.75" customHeight="1">
      <c r="B18" s="11">
        <v>35430</v>
      </c>
      <c r="C18" s="31">
        <v>371.62504628500614</v>
      </c>
      <c r="D18" s="35">
        <v>1.7169965825917562E-2</v>
      </c>
      <c r="E18" s="35">
        <v>8.4119343371740363E-3</v>
      </c>
      <c r="F18" s="18">
        <f t="shared" si="0"/>
        <v>374.56105186313192</v>
      </c>
    </row>
    <row r="19" spans="2:6" ht="18.75" customHeight="1">
      <c r="B19" s="12">
        <v>35795</v>
      </c>
      <c r="C19" s="32">
        <v>350.83087738382596</v>
      </c>
      <c r="D19" s="36">
        <v>1.8530536744703591E-2</v>
      </c>
      <c r="E19" s="36">
        <v>7.9401009657002145E-3</v>
      </c>
      <c r="F19" s="19">
        <f t="shared" si="0"/>
        <v>353.66029089022226</v>
      </c>
    </row>
    <row r="20" spans="2:6" ht="18.75" customHeight="1">
      <c r="B20" s="11">
        <v>36160</v>
      </c>
      <c r="C20" s="31">
        <v>353.4843667965809</v>
      </c>
      <c r="D20" s="35">
        <v>1.9246270631688545E-2</v>
      </c>
      <c r="E20" s="35">
        <v>7.8207627412920609E-3</v>
      </c>
      <c r="F20" s="18">
        <f t="shared" si="0"/>
        <v>356.29611085927814</v>
      </c>
    </row>
    <row r="21" spans="2:6" ht="18.75" customHeight="1">
      <c r="B21" s="12">
        <v>36525</v>
      </c>
      <c r="C21" s="32">
        <v>341.92828111277151</v>
      </c>
      <c r="D21" s="36">
        <v>1.9813750023211892E-2</v>
      </c>
      <c r="E21" s="36">
        <v>7.6050741062145908E-3</v>
      </c>
      <c r="F21" s="19">
        <f t="shared" si="0"/>
        <v>344.68993694700373</v>
      </c>
    </row>
    <row r="22" spans="2:6" ht="18.75" customHeight="1">
      <c r="B22" s="11">
        <v>36891</v>
      </c>
      <c r="C22" s="31">
        <v>355.16799799242244</v>
      </c>
      <c r="D22" s="35">
        <v>1.946306397506237E-2</v>
      </c>
      <c r="E22" s="35">
        <v>7.9688833185700605E-3</v>
      </c>
      <c r="F22" s="18">
        <f t="shared" si="0"/>
        <v>358.02930182073288</v>
      </c>
    </row>
    <row r="23" spans="2:6" ht="18.75" customHeight="1">
      <c r="B23" s="12">
        <v>37256</v>
      </c>
      <c r="C23" s="32">
        <v>368.37272693374058</v>
      </c>
      <c r="D23" s="36">
        <v>1.8420015053841107E-2</v>
      </c>
      <c r="E23" s="36">
        <v>8.2448849923365645E-3</v>
      </c>
      <c r="F23" s="19">
        <f t="shared" si="0"/>
        <v>371.29020303780288</v>
      </c>
    </row>
    <row r="24" spans="2:6" ht="18.75" customHeight="1">
      <c r="B24" s="11">
        <v>37621</v>
      </c>
      <c r="C24" s="31">
        <v>369.60421802252353</v>
      </c>
      <c r="D24" s="35">
        <v>1.9255332099556113E-2</v>
      </c>
      <c r="E24" s="35">
        <v>8.3442461438348776E-3</v>
      </c>
      <c r="F24" s="18">
        <f t="shared" si="0"/>
        <v>372.57218667587523</v>
      </c>
    </row>
    <row r="25" spans="2:6" ht="18.75" customHeight="1">
      <c r="B25" s="12">
        <v>37986</v>
      </c>
      <c r="C25" s="32">
        <v>383.44905092487426</v>
      </c>
      <c r="D25" s="36">
        <v>3.2246662774177134E-2</v>
      </c>
      <c r="E25" s="36">
        <v>8.7545500200766728E-3</v>
      </c>
      <c r="F25" s="19">
        <f t="shared" si="0"/>
        <v>386.86407340021157</v>
      </c>
    </row>
    <row r="26" spans="2:6" ht="18.75" customHeight="1">
      <c r="B26" s="11">
        <v>38352</v>
      </c>
      <c r="C26" s="31">
        <v>380.7917089083511</v>
      </c>
      <c r="D26" s="35">
        <v>3.2137734613962021E-2</v>
      </c>
      <c r="E26" s="35">
        <v>9.1252599046285181E-3</v>
      </c>
      <c r="F26" s="18">
        <f t="shared" si="0"/>
        <v>384.31447972527945</v>
      </c>
    </row>
    <row r="27" spans="2:6" ht="18.75" customHeight="1">
      <c r="B27" s="12">
        <v>38717</v>
      </c>
      <c r="C27" s="32">
        <v>375.87817301951247</v>
      </c>
      <c r="D27" s="36">
        <v>3.4633555844768953E-2</v>
      </c>
      <c r="E27" s="36">
        <v>8.8964021706952664E-3</v>
      </c>
      <c r="F27" s="19">
        <f t="shared" si="0"/>
        <v>379.3951397624989</v>
      </c>
    </row>
    <row r="28" spans="2:6" ht="18.75" customHeight="1">
      <c r="B28" s="11">
        <v>39082</v>
      </c>
      <c r="C28" s="31">
        <v>377.47036688146443</v>
      </c>
      <c r="D28" s="35">
        <v>3.9466230464089737E-2</v>
      </c>
      <c r="E28" s="35">
        <v>9.0267081878704254E-3</v>
      </c>
      <c r="F28" s="18">
        <f t="shared" si="0"/>
        <v>381.1469816830521</v>
      </c>
    </row>
    <row r="29" spans="2:6" ht="18.75" customHeight="1">
      <c r="B29" s="12">
        <v>39447</v>
      </c>
      <c r="C29" s="32">
        <v>384.35098279884744</v>
      </c>
      <c r="D29" s="36">
        <v>5.2333688228723911E-2</v>
      </c>
      <c r="E29" s="36">
        <v>9.3734533582412721E-3</v>
      </c>
      <c r="F29" s="19">
        <f t="shared" si="0"/>
        <v>388.4526141053214</v>
      </c>
    </row>
    <row r="30" spans="2:6" ht="18.75" customHeight="1">
      <c r="B30" s="11">
        <v>39813</v>
      </c>
      <c r="C30" s="31">
        <v>364.26305724993273</v>
      </c>
      <c r="D30" s="35">
        <v>5.9885360736596789E-2</v>
      </c>
      <c r="E30" s="35">
        <v>9.0707738605557107E-3</v>
      </c>
      <c r="F30" s="18">
        <f t="shared" si="0"/>
        <v>368.46328187879323</v>
      </c>
    </row>
    <row r="31" spans="2:6" ht="18.75" customHeight="1">
      <c r="B31" s="12">
        <v>40178</v>
      </c>
      <c r="C31" s="32">
        <v>339.86486385004417</v>
      </c>
      <c r="D31" s="36">
        <v>6.2370702932530102E-2</v>
      </c>
      <c r="E31" s="36">
        <v>8.6948979626267717E-3</v>
      </c>
      <c r="F31" s="19">
        <f t="shared" si="0"/>
        <v>344.01521101622023</v>
      </c>
    </row>
    <row r="32" spans="2:6" ht="18.75" customHeight="1">
      <c r="B32" s="11">
        <v>40543</v>
      </c>
      <c r="C32" s="31">
        <v>351.64217916040707</v>
      </c>
      <c r="D32" s="35">
        <v>6.8692400928625483E-2</v>
      </c>
      <c r="E32" s="35">
        <v>8.960655456807437E-3</v>
      </c>
      <c r="F32" s="18">
        <f t="shared" si="0"/>
        <v>356.02976450975132</v>
      </c>
    </row>
    <row r="33" spans="2:6" ht="18.75" customHeight="1">
      <c r="B33" s="12">
        <v>40908</v>
      </c>
      <c r="C33" s="32">
        <v>349.07411214796099</v>
      </c>
      <c r="D33" s="36">
        <v>7.6216148232249495E-2</v>
      </c>
      <c r="E33" s="36">
        <v>9.1172781014768837E-3</v>
      </c>
      <c r="F33" s="19">
        <f t="shared" si="0"/>
        <v>353.69646472800736</v>
      </c>
    </row>
    <row r="34" spans="2:6" ht="18.75" customHeight="1">
      <c r="B34" s="11">
        <v>41274</v>
      </c>
      <c r="C34" s="31">
        <v>358.56130758751857</v>
      </c>
      <c r="D34" s="35">
        <v>9.757520382554756E-2</v>
      </c>
      <c r="E34" s="35">
        <v>9.4907075431131752E-3</v>
      </c>
      <c r="F34" s="18">
        <f t="shared" si="0"/>
        <v>363.828918531005</v>
      </c>
    </row>
    <row r="35" spans="2:6" ht="18.75" customHeight="1">
      <c r="B35" s="12">
        <v>41639</v>
      </c>
      <c r="C35" s="32">
        <v>361.53686121203134</v>
      </c>
      <c r="D35" s="36">
        <v>9.9212093951402097E-2</v>
      </c>
      <c r="E35" s="36">
        <v>9.2803399167622393E-3</v>
      </c>
      <c r="F35" s="19">
        <f t="shared" si="0"/>
        <v>366.78270485601155</v>
      </c>
    </row>
    <row r="36" spans="2:6" ht="18.75" customHeight="1">
      <c r="B36" s="11">
        <v>42004</v>
      </c>
      <c r="C36" s="31">
        <v>342.75147385490749</v>
      </c>
      <c r="D36" s="35">
        <v>0.10091184685699395</v>
      </c>
      <c r="E36" s="35">
        <v>8.920644266247937E-3</v>
      </c>
      <c r="F36" s="18">
        <f t="shared" si="0"/>
        <v>347.93262201767419</v>
      </c>
    </row>
    <row r="37" spans="2:6" ht="18.75" customHeight="1">
      <c r="B37" s="12">
        <v>42369</v>
      </c>
      <c r="C37" s="32">
        <v>330.48654659195762</v>
      </c>
      <c r="D37" s="36">
        <v>0.10440179524646262</v>
      </c>
      <c r="E37" s="36">
        <v>8.8005592059662505E-3</v>
      </c>
      <c r="F37" s="19">
        <f t="shared" si="0"/>
        <v>335.71915811649711</v>
      </c>
    </row>
    <row r="38" spans="2:6" ht="18.75" customHeight="1">
      <c r="B38" s="11">
        <v>42735</v>
      </c>
      <c r="C38" s="31">
        <v>327.24818668322382</v>
      </c>
      <c r="D38" s="35">
        <v>0.10896900427493687</v>
      </c>
      <c r="E38" s="35">
        <v>8.7273568842585001E-3</v>
      </c>
      <c r="F38" s="18">
        <f t="shared" si="0"/>
        <v>332.57316414160624</v>
      </c>
    </row>
    <row r="39" spans="2:6" ht="18.75" customHeight="1">
      <c r="B39" s="12">
        <v>43100</v>
      </c>
      <c r="C39" s="32">
        <v>306.32997233287972</v>
      </c>
      <c r="D39" s="36">
        <v>0.10868382996648378</v>
      </c>
      <c r="E39" s="36">
        <v>8.3760029698977927E-3</v>
      </c>
      <c r="F39" s="19">
        <f t="shared" si="0"/>
        <v>311.54311696707134</v>
      </c>
    </row>
    <row r="40" spans="2:6" ht="18.75" customHeight="1">
      <c r="B40" s="11">
        <v>43465</v>
      </c>
      <c r="C40" s="31">
        <v>290.11853653231054</v>
      </c>
      <c r="D40" s="35">
        <v>0.10716107737194511</v>
      </c>
      <c r="E40" s="35">
        <v>8.0342169584516898E-3</v>
      </c>
      <c r="F40" s="31">
        <f t="shared" si="0"/>
        <v>295.1917601202278</v>
      </c>
    </row>
    <row r="41" spans="2:6" ht="14.25" customHeight="1">
      <c r="B41" s="9" t="s">
        <v>11</v>
      </c>
    </row>
    <row r="42" spans="2:6" ht="18.75" customHeight="1"/>
    <row r="43" spans="2:6" ht="18.75" customHeight="1"/>
    <row r="44" spans="2:6" ht="18.75" customHeight="1"/>
    <row r="45" spans="2:6" ht="18.75" customHeight="1"/>
    <row r="46" spans="2:6" ht="18.75" customHeight="1"/>
    <row r="47" spans="2:6" ht="18.75" customHeight="1"/>
    <row r="48" spans="2: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92D050"/>
  </sheetPr>
  <dimension ref="B2:I56"/>
  <sheetViews>
    <sheetView showGridLines="0" zoomScaleNormal="100" zoomScalePageLayoutView="150" workbookViewId="0">
      <selection activeCell="N17" sqref="N17"/>
    </sheetView>
  </sheetViews>
  <sheetFormatPr baseColWidth="10" defaultColWidth="11.44140625" defaultRowHeight="14.4"/>
  <cols>
    <col min="1" max="1" width="5.44140625" style="2" customWidth="1"/>
    <col min="2" max="2" width="16.6640625" style="2" customWidth="1"/>
    <col min="3" max="4" width="16.6640625" style="2" hidden="1" customWidth="1"/>
    <col min="5" max="9" width="16.6640625" style="2" customWidth="1"/>
    <col min="10" max="16384" width="11.44140625" style="2"/>
  </cols>
  <sheetData>
    <row r="2" spans="2:9" ht="14.25" customHeight="1">
      <c r="B2" s="1"/>
      <c r="C2" s="1"/>
      <c r="D2" s="1"/>
      <c r="E2" s="1"/>
    </row>
    <row r="3" spans="2:9" ht="22.5" customHeight="1">
      <c r="B3" s="3" t="s">
        <v>181</v>
      </c>
      <c r="C3" s="3"/>
      <c r="D3" s="3"/>
      <c r="E3" s="3"/>
      <c r="F3" s="3"/>
      <c r="G3" s="3"/>
      <c r="H3" s="3"/>
      <c r="I3" s="3"/>
    </row>
    <row r="4" spans="2:9" s="15" customFormat="1" ht="18.75" customHeight="1">
      <c r="B4" s="13" t="s">
        <v>13</v>
      </c>
      <c r="C4" s="14" t="s">
        <v>21</v>
      </c>
      <c r="D4" s="14" t="s">
        <v>21</v>
      </c>
      <c r="E4" s="14"/>
      <c r="F4" s="14" t="s">
        <v>19</v>
      </c>
      <c r="G4" s="14" t="s">
        <v>19</v>
      </c>
      <c r="H4" s="14" t="s">
        <v>19</v>
      </c>
      <c r="I4" s="14"/>
    </row>
    <row r="5" spans="2:9" s="15" customFormat="1" ht="18.75" customHeight="1">
      <c r="B5" s="16" t="s">
        <v>14</v>
      </c>
      <c r="C5" s="17" t="s">
        <v>179</v>
      </c>
      <c r="D5" s="17" t="s">
        <v>195</v>
      </c>
      <c r="E5" s="17"/>
      <c r="F5" s="17" t="s">
        <v>179</v>
      </c>
      <c r="G5" s="17" t="s">
        <v>179</v>
      </c>
      <c r="H5" s="17" t="s">
        <v>179</v>
      </c>
      <c r="I5" s="17" t="s">
        <v>68</v>
      </c>
    </row>
    <row r="6" spans="2:9" s="15" customFormat="1" ht="18.75" customHeight="1">
      <c r="B6" s="13" t="s">
        <v>15</v>
      </c>
      <c r="C6" s="14"/>
      <c r="D6" s="14" t="s">
        <v>196</v>
      </c>
      <c r="E6" s="14"/>
      <c r="F6" s="14" t="s">
        <v>170</v>
      </c>
      <c r="G6" s="14"/>
      <c r="H6" s="14"/>
      <c r="I6" s="14">
        <v>25</v>
      </c>
    </row>
    <row r="7" spans="2:9" s="15" customFormat="1" ht="18.75" customHeight="1">
      <c r="B7" s="16" t="s">
        <v>16</v>
      </c>
      <c r="C7" s="16"/>
      <c r="D7" s="16"/>
      <c r="E7" s="16"/>
      <c r="F7" s="17" t="s">
        <v>32</v>
      </c>
      <c r="G7" s="17" t="s">
        <v>50</v>
      </c>
      <c r="H7" s="17" t="s">
        <v>51</v>
      </c>
      <c r="I7" s="17" t="s">
        <v>69</v>
      </c>
    </row>
    <row r="8" spans="2:9" s="15" customFormat="1" ht="18.75" customHeight="1">
      <c r="B8" s="13" t="s">
        <v>17</v>
      </c>
      <c r="C8" s="13"/>
      <c r="D8" s="13"/>
      <c r="E8" s="13"/>
      <c r="F8" s="14"/>
      <c r="G8" s="14"/>
      <c r="H8" s="14"/>
      <c r="I8" s="14">
        <v>298</v>
      </c>
    </row>
    <row r="9" spans="2:9" s="15" customFormat="1" ht="18.75" customHeight="1">
      <c r="B9" s="13" t="s">
        <v>18</v>
      </c>
      <c r="C9" s="66" t="s">
        <v>22</v>
      </c>
      <c r="D9" s="66" t="s">
        <v>22</v>
      </c>
      <c r="E9" s="66" t="s">
        <v>22</v>
      </c>
      <c r="F9" s="30" t="s">
        <v>54</v>
      </c>
      <c r="G9" s="30" t="s">
        <v>54</v>
      </c>
      <c r="H9" s="30" t="s">
        <v>54</v>
      </c>
      <c r="I9" s="30" t="s">
        <v>166</v>
      </c>
    </row>
    <row r="10" spans="2:9">
      <c r="B10" s="37"/>
      <c r="C10" s="70" t="s">
        <v>63</v>
      </c>
      <c r="D10" s="70" t="s">
        <v>63</v>
      </c>
      <c r="E10" s="71" t="s">
        <v>63</v>
      </c>
      <c r="F10" s="77" t="s">
        <v>165</v>
      </c>
      <c r="G10" s="77"/>
      <c r="H10" s="77"/>
      <c r="I10" s="77"/>
    </row>
    <row r="11" spans="2:9" ht="24">
      <c r="B11" s="4" t="s">
        <v>45</v>
      </c>
      <c r="C11" s="72" t="s">
        <v>197</v>
      </c>
      <c r="D11" s="72" t="s">
        <v>194</v>
      </c>
      <c r="E11" s="73" t="s">
        <v>31</v>
      </c>
      <c r="F11" s="62" t="s">
        <v>171</v>
      </c>
      <c r="G11" s="62" t="s">
        <v>47</v>
      </c>
      <c r="H11" s="62" t="s">
        <v>48</v>
      </c>
      <c r="I11" s="62" t="s">
        <v>172</v>
      </c>
    </row>
    <row r="12" spans="2:9" ht="18.75" customHeight="1">
      <c r="B12" s="11">
        <v>33238</v>
      </c>
      <c r="C12" s="68">
        <v>2571367.5787898311</v>
      </c>
      <c r="D12" s="68">
        <v>294219</v>
      </c>
      <c r="E12" s="20">
        <f t="shared" ref="E12:E40" si="0">C12-D12</f>
        <v>2277148.5787898311</v>
      </c>
      <c r="F12" s="31">
        <v>185.10755710131326</v>
      </c>
      <c r="G12" s="35">
        <v>1.0062245027168848E-2</v>
      </c>
      <c r="H12" s="35">
        <v>4.5290347490875996E-3</v>
      </c>
      <c r="I12" s="18">
        <f>SUM(F12,G12*$I$6,H12*$I$8)</f>
        <v>186.70876558222059</v>
      </c>
    </row>
    <row r="13" spans="2:9" ht="18.75" customHeight="1">
      <c r="B13" s="12">
        <v>33603</v>
      </c>
      <c r="C13" s="69">
        <v>2354164.9630112718</v>
      </c>
      <c r="D13" s="69">
        <v>276228</v>
      </c>
      <c r="E13" s="21">
        <f t="shared" si="0"/>
        <v>2077936.9630112718</v>
      </c>
      <c r="F13" s="32">
        <v>163.90133146538224</v>
      </c>
      <c r="G13" s="36">
        <v>8.8391228065056813E-3</v>
      </c>
      <c r="H13" s="36">
        <v>3.9120554212795436E-3</v>
      </c>
      <c r="I13" s="19">
        <f t="shared" ref="I13:I40" si="1">SUM(F13,G13*$I$6,H13*$I$8)</f>
        <v>165.28810205108618</v>
      </c>
    </row>
    <row r="14" spans="2:9" ht="18.75" customHeight="1">
      <c r="B14" s="11">
        <v>33969</v>
      </c>
      <c r="C14" s="68">
        <v>2223641.2222475866</v>
      </c>
      <c r="D14" s="68">
        <v>254417</v>
      </c>
      <c r="E14" s="20">
        <f t="shared" si="0"/>
        <v>1969224.2222475866</v>
      </c>
      <c r="F14" s="31">
        <v>153.45637111156219</v>
      </c>
      <c r="G14" s="35">
        <v>8.4304916191562333E-3</v>
      </c>
      <c r="H14" s="35">
        <v>3.6125593208346522E-3</v>
      </c>
      <c r="I14" s="18">
        <f t="shared" si="1"/>
        <v>154.74367607964982</v>
      </c>
    </row>
    <row r="15" spans="2:9" ht="18.75" customHeight="1">
      <c r="B15" s="12">
        <v>34334</v>
      </c>
      <c r="C15" s="69">
        <v>2100529.9786174363</v>
      </c>
      <c r="D15" s="69">
        <v>232327</v>
      </c>
      <c r="E15" s="21">
        <f t="shared" si="0"/>
        <v>1868202.9786174363</v>
      </c>
      <c r="F15" s="32">
        <v>142.6917032205244</v>
      </c>
      <c r="G15" s="36">
        <v>8.0794468759052777E-3</v>
      </c>
      <c r="H15" s="36">
        <v>3.3138809876272846E-3</v>
      </c>
      <c r="I15" s="19">
        <f t="shared" si="1"/>
        <v>143.88122592673497</v>
      </c>
    </row>
    <row r="16" spans="2:9" ht="18.75" customHeight="1">
      <c r="B16" s="11">
        <v>34699</v>
      </c>
      <c r="C16" s="68">
        <v>2120748.9171206262</v>
      </c>
      <c r="D16" s="68">
        <v>265502</v>
      </c>
      <c r="E16" s="20">
        <f t="shared" si="0"/>
        <v>1855246.9171206262</v>
      </c>
      <c r="F16" s="31">
        <v>141.10264289054257</v>
      </c>
      <c r="G16" s="35">
        <v>8.175923873696693E-3</v>
      </c>
      <c r="H16" s="35">
        <v>3.1978407739051808E-3</v>
      </c>
      <c r="I16" s="18">
        <f t="shared" si="1"/>
        <v>142.25999753800875</v>
      </c>
    </row>
    <row r="17" spans="2:9" ht="18.75" customHeight="1">
      <c r="B17" s="12">
        <v>35064</v>
      </c>
      <c r="C17" s="69">
        <v>2147466.3679835289</v>
      </c>
      <c r="D17" s="69">
        <v>264364.93926000001</v>
      </c>
      <c r="E17" s="21">
        <f t="shared" si="0"/>
        <v>1883101.428723529</v>
      </c>
      <c r="F17" s="32">
        <v>144.47640896644759</v>
      </c>
      <c r="G17" s="36">
        <v>8.9735447957576629E-3</v>
      </c>
      <c r="H17" s="36">
        <v>3.2982154949426907E-3</v>
      </c>
      <c r="I17" s="19">
        <f t="shared" si="1"/>
        <v>145.68361580383444</v>
      </c>
    </row>
    <row r="18" spans="2:9" ht="18.75" customHeight="1">
      <c r="B18" s="11">
        <v>35430</v>
      </c>
      <c r="C18" s="68">
        <v>2064609.3478498964</v>
      </c>
      <c r="D18" s="68">
        <v>255733.15125999998</v>
      </c>
      <c r="E18" s="20">
        <f t="shared" si="0"/>
        <v>1808876.1965898965</v>
      </c>
      <c r="F18" s="31">
        <v>135.28385099345124</v>
      </c>
      <c r="G18" s="35">
        <v>9.3856764074453838E-3</v>
      </c>
      <c r="H18" s="35">
        <v>3.0756056297723241E-3</v>
      </c>
      <c r="I18" s="18">
        <f t="shared" si="1"/>
        <v>136.43502338130952</v>
      </c>
    </row>
    <row r="19" spans="2:9" ht="18.75" customHeight="1">
      <c r="B19" s="12">
        <v>35795</v>
      </c>
      <c r="C19" s="69">
        <v>2100614.2090681787</v>
      </c>
      <c r="D19" s="69">
        <v>264826.14397500001</v>
      </c>
      <c r="E19" s="21">
        <f t="shared" si="0"/>
        <v>1835788.0650931788</v>
      </c>
      <c r="F19" s="32">
        <v>139.30049016063398</v>
      </c>
      <c r="G19" s="36">
        <v>9.2114397846767213E-3</v>
      </c>
      <c r="H19" s="36">
        <v>3.2608782097957381E-3</v>
      </c>
      <c r="I19" s="19">
        <f t="shared" si="1"/>
        <v>140.50251786177003</v>
      </c>
    </row>
    <row r="20" spans="2:9" ht="18.75" customHeight="1">
      <c r="B20" s="11">
        <v>36160</v>
      </c>
      <c r="C20" s="68">
        <v>2066381.7403372477</v>
      </c>
      <c r="D20" s="68">
        <v>266286.31959999999</v>
      </c>
      <c r="E20" s="20">
        <f t="shared" si="0"/>
        <v>1800095.4207372477</v>
      </c>
      <c r="F20" s="31">
        <v>134.94531707528949</v>
      </c>
      <c r="G20" s="35">
        <v>9.3359081536878458E-3</v>
      </c>
      <c r="H20" s="35">
        <v>2.9803036649941233E-3</v>
      </c>
      <c r="I20" s="18">
        <f t="shared" si="1"/>
        <v>136.06684527129994</v>
      </c>
    </row>
    <row r="21" spans="2:9" ht="18.75" customHeight="1">
      <c r="B21" s="12">
        <v>36525</v>
      </c>
      <c r="C21" s="69">
        <v>2035350.4142807664</v>
      </c>
      <c r="D21" s="69">
        <v>252114.09581999999</v>
      </c>
      <c r="E21" s="21">
        <f t="shared" si="0"/>
        <v>1783236.3184607665</v>
      </c>
      <c r="F21" s="32">
        <v>132.52273806085662</v>
      </c>
      <c r="G21" s="36">
        <v>8.9593047367507589E-3</v>
      </c>
      <c r="H21" s="36">
        <v>2.9593412156299812E-3</v>
      </c>
      <c r="I21" s="19">
        <f t="shared" si="1"/>
        <v>133.62860436153312</v>
      </c>
    </row>
    <row r="22" spans="2:9" ht="18.75" customHeight="1">
      <c r="B22" s="11">
        <v>36891</v>
      </c>
      <c r="C22" s="68">
        <v>2045096.0636951569</v>
      </c>
      <c r="D22" s="68">
        <v>282692.97603999998</v>
      </c>
      <c r="E22" s="20">
        <f t="shared" si="0"/>
        <v>1762403.0876551569</v>
      </c>
      <c r="F22" s="31">
        <v>129.04282445041244</v>
      </c>
      <c r="G22" s="35">
        <v>9.0456798507723441E-3</v>
      </c>
      <c r="H22" s="35">
        <v>2.7216204200187304E-3</v>
      </c>
      <c r="I22" s="18">
        <f t="shared" si="1"/>
        <v>130.08000933184735</v>
      </c>
    </row>
    <row r="23" spans="2:9" ht="18.75" customHeight="1">
      <c r="B23" s="12">
        <v>37256</v>
      </c>
      <c r="C23" s="69">
        <v>1962042.5483093739</v>
      </c>
      <c r="D23" s="69">
        <v>267061.608205</v>
      </c>
      <c r="E23" s="21">
        <f t="shared" si="0"/>
        <v>1694980.940104374</v>
      </c>
      <c r="F23" s="32">
        <v>121.86901382308058</v>
      </c>
      <c r="G23" s="36">
        <v>8.8211981548389252E-3</v>
      </c>
      <c r="H23" s="36">
        <v>2.6339394057044033E-3</v>
      </c>
      <c r="I23" s="19">
        <f t="shared" si="1"/>
        <v>122.87445771985146</v>
      </c>
    </row>
    <row r="24" spans="2:9" ht="18.75" customHeight="1">
      <c r="B24" s="11">
        <v>37621</v>
      </c>
      <c r="C24" s="68">
        <v>1934826.8335429044</v>
      </c>
      <c r="D24" s="68">
        <v>270001.373915</v>
      </c>
      <c r="E24" s="20">
        <f t="shared" si="0"/>
        <v>1664825.4596279045</v>
      </c>
      <c r="F24" s="31">
        <v>120.97339300826327</v>
      </c>
      <c r="G24" s="35">
        <v>8.6582353826221321E-3</v>
      </c>
      <c r="H24" s="35">
        <v>2.5172884521187633E-3</v>
      </c>
      <c r="I24" s="18">
        <f t="shared" si="1"/>
        <v>121.94000085156021</v>
      </c>
    </row>
    <row r="25" spans="2:9" ht="18.75" customHeight="1">
      <c r="B25" s="12">
        <v>37986</v>
      </c>
      <c r="C25" s="69">
        <v>2017118.3152010406</v>
      </c>
      <c r="D25" s="69">
        <v>273558.85157</v>
      </c>
      <c r="E25" s="21">
        <f t="shared" si="0"/>
        <v>1743559.4636310406</v>
      </c>
      <c r="F25" s="32">
        <v>117.76368731759845</v>
      </c>
      <c r="G25" s="36">
        <v>8.4149622044941575E-3</v>
      </c>
      <c r="H25" s="36">
        <v>2.5758947176524774E-3</v>
      </c>
      <c r="I25" s="19">
        <f t="shared" si="1"/>
        <v>118.74167799857125</v>
      </c>
    </row>
    <row r="26" spans="2:9" ht="18.75" customHeight="1">
      <c r="B26" s="11">
        <v>38352</v>
      </c>
      <c r="C26" s="68">
        <v>2021382.0317632675</v>
      </c>
      <c r="D26" s="68">
        <v>254169.85194000002</v>
      </c>
      <c r="E26" s="20">
        <f t="shared" si="0"/>
        <v>1767212.1798232675</v>
      </c>
      <c r="F26" s="31">
        <v>117.47566264791878</v>
      </c>
      <c r="G26" s="35">
        <v>9.3521431367015254E-3</v>
      </c>
      <c r="H26" s="35">
        <v>2.5390010550365065E-3</v>
      </c>
      <c r="I26" s="18">
        <f t="shared" si="1"/>
        <v>118.4660885407372</v>
      </c>
    </row>
    <row r="27" spans="2:9" ht="18.75" customHeight="1">
      <c r="B27" s="12">
        <v>38717</v>
      </c>
      <c r="C27" s="69">
        <v>1966749.0574287449</v>
      </c>
      <c r="D27" s="69">
        <v>232163.57025000002</v>
      </c>
      <c r="E27" s="21">
        <f t="shared" si="0"/>
        <v>1734585.4871787447</v>
      </c>
      <c r="F27" s="32">
        <v>114.36350540779898</v>
      </c>
      <c r="G27" s="36">
        <v>9.6109606798797549E-3</v>
      </c>
      <c r="H27" s="36">
        <v>2.4077301698878012E-3</v>
      </c>
      <c r="I27" s="19">
        <f t="shared" si="1"/>
        <v>115.32128301542254</v>
      </c>
    </row>
    <row r="28" spans="2:9" ht="18.75" customHeight="1">
      <c r="B28" s="11">
        <v>39082</v>
      </c>
      <c r="C28" s="68">
        <v>1972649.3358346047</v>
      </c>
      <c r="D28" s="68">
        <v>260956.91820000001</v>
      </c>
      <c r="E28" s="20">
        <f t="shared" si="0"/>
        <v>1711692.4176346047</v>
      </c>
      <c r="F28" s="31">
        <v>119.22436317657197</v>
      </c>
      <c r="G28" s="35">
        <v>1.067644111237573E-2</v>
      </c>
      <c r="H28" s="35">
        <v>2.4734482416319077E-3</v>
      </c>
      <c r="I28" s="18">
        <f t="shared" si="1"/>
        <v>120.22836178038767</v>
      </c>
    </row>
    <row r="29" spans="2:9" ht="18.75" customHeight="1">
      <c r="B29" s="12">
        <v>39447</v>
      </c>
      <c r="C29" s="69">
        <v>2039999.2185355572</v>
      </c>
      <c r="D29" s="69">
        <v>243863.50201999999</v>
      </c>
      <c r="E29" s="21">
        <f t="shared" si="0"/>
        <v>1796135.7165155571</v>
      </c>
      <c r="F29" s="32">
        <v>127.03441244830059</v>
      </c>
      <c r="G29" s="36">
        <v>1.0358045090889759E-2</v>
      </c>
      <c r="H29" s="36">
        <v>2.6080570846053817E-3</v>
      </c>
      <c r="I29" s="19">
        <f t="shared" si="1"/>
        <v>128.07056458678522</v>
      </c>
    </row>
    <row r="30" spans="2:9" ht="18.75" customHeight="1">
      <c r="B30" s="11">
        <v>39813</v>
      </c>
      <c r="C30" s="68">
        <v>2028598.3209864558</v>
      </c>
      <c r="D30" s="68">
        <v>214047.04225000003</v>
      </c>
      <c r="E30" s="20">
        <f t="shared" si="0"/>
        <v>1814551.2787364558</v>
      </c>
      <c r="F30" s="31">
        <v>127.19133145372996</v>
      </c>
      <c r="G30" s="35">
        <v>1.0801767908349398E-2</v>
      </c>
      <c r="H30" s="35">
        <v>2.7471963768345674E-3</v>
      </c>
      <c r="I30" s="18">
        <f t="shared" si="1"/>
        <v>128.28004017173538</v>
      </c>
    </row>
    <row r="31" spans="2:9" ht="18.75" customHeight="1">
      <c r="B31" s="12">
        <v>40178</v>
      </c>
      <c r="C31" s="69">
        <v>1804157.6949928044</v>
      </c>
      <c r="D31" s="69">
        <v>176878.42340999999</v>
      </c>
      <c r="E31" s="21">
        <f t="shared" si="0"/>
        <v>1627279.2715828044</v>
      </c>
      <c r="F31" s="32">
        <v>109.11062604437618</v>
      </c>
      <c r="G31" s="36">
        <v>1.002990217814667E-2</v>
      </c>
      <c r="H31" s="36">
        <v>2.4754302426015021E-3</v>
      </c>
      <c r="I31" s="19">
        <f t="shared" si="1"/>
        <v>110.09905181112509</v>
      </c>
    </row>
    <row r="32" spans="2:9" ht="18.75" customHeight="1">
      <c r="B32" s="11">
        <v>40543</v>
      </c>
      <c r="C32" s="68">
        <v>2049040.2431931191</v>
      </c>
      <c r="D32" s="68">
        <v>232309.04333200003</v>
      </c>
      <c r="E32" s="20">
        <f t="shared" si="0"/>
        <v>1816731.199861119</v>
      </c>
      <c r="F32" s="31">
        <v>124.50286024556577</v>
      </c>
      <c r="G32" s="35">
        <v>1.0972231576193156E-2</v>
      </c>
      <c r="H32" s="35">
        <v>2.7556922412384529E-3</v>
      </c>
      <c r="I32" s="18">
        <f t="shared" si="1"/>
        <v>125.59836232285967</v>
      </c>
    </row>
    <row r="33" spans="2:9" ht="18.75" customHeight="1">
      <c r="B33" s="12">
        <v>40908</v>
      </c>
      <c r="C33" s="69">
        <v>2030629.747431369</v>
      </c>
      <c r="D33" s="69">
        <v>233238.46195999999</v>
      </c>
      <c r="E33" s="21">
        <f t="shared" si="0"/>
        <v>1797391.285471369</v>
      </c>
      <c r="F33" s="32">
        <v>121.57324399386268</v>
      </c>
      <c r="G33" s="36">
        <v>1.1319617496174455E-2</v>
      </c>
      <c r="H33" s="36">
        <v>2.740047567624681E-3</v>
      </c>
      <c r="I33" s="19">
        <f t="shared" si="1"/>
        <v>122.6727686064192</v>
      </c>
    </row>
    <row r="34" spans="2:9" ht="18.75" customHeight="1">
      <c r="B34" s="11">
        <v>41274</v>
      </c>
      <c r="C34" s="68">
        <v>1983815.9215209885</v>
      </c>
      <c r="D34" s="68">
        <v>228679.15155800001</v>
      </c>
      <c r="E34" s="20">
        <f t="shared" si="0"/>
        <v>1755136.7699629883</v>
      </c>
      <c r="F34" s="31">
        <v>116.72715398987214</v>
      </c>
      <c r="G34" s="35">
        <v>1.1225764208141881E-2</v>
      </c>
      <c r="H34" s="35">
        <v>2.6142277398611409E-3</v>
      </c>
      <c r="I34" s="18">
        <f t="shared" si="1"/>
        <v>117.78683796155431</v>
      </c>
    </row>
    <row r="35" spans="2:9" ht="18.75" customHeight="1">
      <c r="B35" s="12">
        <v>41639</v>
      </c>
      <c r="C35" s="69">
        <v>1985199.588322737</v>
      </c>
      <c r="D35" s="69">
        <v>244421.95165</v>
      </c>
      <c r="E35" s="21">
        <f t="shared" si="0"/>
        <v>1740777.6366727371</v>
      </c>
      <c r="F35" s="32">
        <v>117.48008685643322</v>
      </c>
      <c r="G35" s="36">
        <v>1.1065439238160222E-2</v>
      </c>
      <c r="H35" s="36">
        <v>2.5512630557639683E-3</v>
      </c>
      <c r="I35" s="19">
        <f t="shared" si="1"/>
        <v>118.51699922800489</v>
      </c>
    </row>
    <row r="36" spans="2:9" ht="18.75" customHeight="1">
      <c r="B36" s="11">
        <v>42004</v>
      </c>
      <c r="C36" s="68">
        <v>1982555.1754927081</v>
      </c>
      <c r="D36" s="68">
        <v>239775.42515599998</v>
      </c>
      <c r="E36" s="20">
        <f t="shared" si="0"/>
        <v>1742779.750336708</v>
      </c>
      <c r="F36" s="31">
        <v>117.26536781457054</v>
      </c>
      <c r="G36" s="35">
        <v>1.1059892688088872E-2</v>
      </c>
      <c r="H36" s="35">
        <v>2.6138623958689888E-3</v>
      </c>
      <c r="I36" s="18">
        <f t="shared" si="1"/>
        <v>118.32079612574172</v>
      </c>
    </row>
    <row r="37" spans="2:9" ht="18.75" customHeight="1">
      <c r="B37" s="12">
        <v>42369</v>
      </c>
      <c r="C37" s="69">
        <v>2045596.915408924</v>
      </c>
      <c r="D37" s="69">
        <v>250355.69176999998</v>
      </c>
      <c r="E37" s="21">
        <f t="shared" si="0"/>
        <v>1795241.2236389241</v>
      </c>
      <c r="F37" s="32">
        <v>125.88912693105574</v>
      </c>
      <c r="G37" s="36">
        <v>1.1324526742675997E-2</v>
      </c>
      <c r="H37" s="36">
        <v>2.7860975019414797E-3</v>
      </c>
      <c r="I37" s="19">
        <f t="shared" si="1"/>
        <v>127.0024971552012</v>
      </c>
    </row>
    <row r="38" spans="2:9" ht="18.75" customHeight="1">
      <c r="B38" s="11">
        <v>42735</v>
      </c>
      <c r="C38" s="68">
        <v>2143766.6133036772</v>
      </c>
      <c r="D38" s="68">
        <v>272949.82885716</v>
      </c>
      <c r="E38" s="20">
        <f t="shared" si="0"/>
        <v>1870816.7844465172</v>
      </c>
      <c r="F38" s="31">
        <v>128.21886187334641</v>
      </c>
      <c r="G38" s="35">
        <v>1.1382531623752894E-2</v>
      </c>
      <c r="H38" s="35">
        <v>2.9213507258873117E-3</v>
      </c>
      <c r="I38" s="18">
        <f t="shared" si="1"/>
        <v>129.37398768025463</v>
      </c>
    </row>
    <row r="39" spans="2:9" ht="18.75" customHeight="1">
      <c r="B39" s="12">
        <v>43100</v>
      </c>
      <c r="C39" s="69">
        <v>2157054.2461689091</v>
      </c>
      <c r="D39" s="69">
        <v>262897.5164600017</v>
      </c>
      <c r="E39" s="21">
        <f t="shared" si="0"/>
        <v>1894156.7297089074</v>
      </c>
      <c r="F39" s="32">
        <v>130.85940541716019</v>
      </c>
      <c r="G39" s="36">
        <v>1.1805459788041844E-2</v>
      </c>
      <c r="H39" s="36">
        <v>2.9155452269632415E-3</v>
      </c>
      <c r="I39" s="19">
        <f t="shared" si="1"/>
        <v>132.02337438949627</v>
      </c>
    </row>
    <row r="40" spans="2:9" ht="18.75" customHeight="1">
      <c r="B40" s="11">
        <v>43465</v>
      </c>
      <c r="C40" s="68">
        <v>2146592.5885246745</v>
      </c>
      <c r="D40" s="68">
        <v>259395.73830999984</v>
      </c>
      <c r="E40" s="20">
        <f t="shared" si="0"/>
        <v>1887196.8502146746</v>
      </c>
      <c r="F40" s="31">
        <v>128.96125549008283</v>
      </c>
      <c r="G40" s="35">
        <v>1.180260503718414E-2</v>
      </c>
      <c r="H40" s="35">
        <v>2.911245101478192E-3</v>
      </c>
      <c r="I40" s="31">
        <f t="shared" si="1"/>
        <v>130.12387165625293</v>
      </c>
    </row>
    <row r="41" spans="2:9" ht="14.25" customHeight="1">
      <c r="B41" s="9" t="s">
        <v>11</v>
      </c>
      <c r="C41" s="9"/>
      <c r="D41" s="9"/>
      <c r="E41" s="9"/>
    </row>
    <row r="42" spans="2:9" ht="18.75" customHeight="1"/>
    <row r="43" spans="2:9" ht="18.75" customHeight="1"/>
    <row r="44" spans="2:9" ht="18.75" customHeight="1"/>
    <row r="45" spans="2:9" ht="18.75" customHeight="1"/>
    <row r="46" spans="2:9" ht="18.75" customHeight="1"/>
    <row r="47" spans="2:9" ht="18.75" customHeight="1"/>
    <row r="48" spans="2:9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F10:I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 r:id="rId3"/>
  <legacyDrawingHF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92D050"/>
  </sheetPr>
  <dimension ref="B2:G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7" width="16.6640625" style="2" customWidth="1"/>
    <col min="8" max="16384" width="11.44140625" style="2"/>
  </cols>
  <sheetData>
    <row r="2" spans="2:7" ht="14.25" customHeight="1">
      <c r="B2" s="1"/>
      <c r="C2" s="1"/>
    </row>
    <row r="3" spans="2:7" ht="22.5" customHeight="1">
      <c r="B3" s="3" t="s">
        <v>183</v>
      </c>
      <c r="C3" s="3"/>
      <c r="D3" s="3"/>
      <c r="E3" s="3"/>
      <c r="F3" s="3"/>
      <c r="G3" s="3"/>
    </row>
    <row r="4" spans="2:7" s="15" customFormat="1" ht="18.75" customHeight="1">
      <c r="B4" s="13" t="s">
        <v>13</v>
      </c>
      <c r="C4" s="14" t="s">
        <v>21</v>
      </c>
      <c r="D4" s="14" t="s">
        <v>19</v>
      </c>
      <c r="E4" s="14" t="s">
        <v>19</v>
      </c>
      <c r="F4" s="14" t="s">
        <v>19</v>
      </c>
      <c r="G4" s="14"/>
    </row>
    <row r="5" spans="2:7" s="15" customFormat="1" ht="18.75" customHeight="1">
      <c r="B5" s="16" t="s">
        <v>14</v>
      </c>
      <c r="C5" s="17" t="s">
        <v>182</v>
      </c>
      <c r="D5" s="17" t="s">
        <v>182</v>
      </c>
      <c r="E5" s="17" t="s">
        <v>182</v>
      </c>
      <c r="F5" s="17" t="s">
        <v>182</v>
      </c>
      <c r="G5" s="17" t="s">
        <v>68</v>
      </c>
    </row>
    <row r="6" spans="2:7" s="15" customFormat="1" ht="18.75" customHeight="1">
      <c r="B6" s="13" t="s">
        <v>15</v>
      </c>
      <c r="C6" s="14"/>
      <c r="D6" s="14" t="s">
        <v>170</v>
      </c>
      <c r="E6" s="14"/>
      <c r="F6" s="14"/>
      <c r="G6" s="14">
        <v>25</v>
      </c>
    </row>
    <row r="7" spans="2:7" s="15" customFormat="1" ht="18.75" customHeight="1">
      <c r="B7" s="16" t="s">
        <v>16</v>
      </c>
      <c r="C7" s="16"/>
      <c r="D7" s="17" t="s">
        <v>32</v>
      </c>
      <c r="E7" s="17" t="s">
        <v>50</v>
      </c>
      <c r="F7" s="17" t="s">
        <v>51</v>
      </c>
      <c r="G7" s="17" t="s">
        <v>69</v>
      </c>
    </row>
    <row r="8" spans="2:7" s="15" customFormat="1" ht="18.75" customHeight="1">
      <c r="B8" s="13" t="s">
        <v>17</v>
      </c>
      <c r="C8" s="13"/>
      <c r="D8" s="14"/>
      <c r="E8" s="14"/>
      <c r="F8" s="14"/>
      <c r="G8" s="14">
        <v>298</v>
      </c>
    </row>
    <row r="9" spans="2:7" s="15" customFormat="1" ht="18.75" customHeight="1">
      <c r="B9" s="13" t="s">
        <v>18</v>
      </c>
      <c r="C9" s="66" t="s">
        <v>22</v>
      </c>
      <c r="D9" s="30" t="s">
        <v>54</v>
      </c>
      <c r="E9" s="30" t="s">
        <v>54</v>
      </c>
      <c r="F9" s="30" t="s">
        <v>54</v>
      </c>
      <c r="G9" s="30" t="s">
        <v>166</v>
      </c>
    </row>
    <row r="10" spans="2:7">
      <c r="B10" s="37"/>
      <c r="C10" s="61" t="s">
        <v>63</v>
      </c>
      <c r="D10" s="77" t="s">
        <v>165</v>
      </c>
      <c r="E10" s="77"/>
      <c r="F10" s="77"/>
      <c r="G10" s="77"/>
    </row>
    <row r="11" spans="2:7" ht="24">
      <c r="B11" s="4" t="s">
        <v>45</v>
      </c>
      <c r="C11" s="62"/>
      <c r="D11" s="62" t="s">
        <v>171</v>
      </c>
      <c r="E11" s="62" t="s">
        <v>47</v>
      </c>
      <c r="F11" s="62" t="s">
        <v>48</v>
      </c>
      <c r="G11" s="62" t="s">
        <v>172</v>
      </c>
    </row>
    <row r="12" spans="2:7" ht="18.75" customHeight="1">
      <c r="B12" s="11">
        <v>33238</v>
      </c>
      <c r="C12" s="31">
        <v>31238.812513959725</v>
      </c>
      <c r="D12" s="31">
        <v>2.2804923215226336</v>
      </c>
      <c r="E12" s="35">
        <v>1.071435924572183E-4</v>
      </c>
      <c r="F12" s="35">
        <v>7.7151044822546682E-5</v>
      </c>
      <c r="G12" s="18">
        <f>SUM(D12,E12*$G$6,F12*$G$8)</f>
        <v>2.3061619226911829</v>
      </c>
    </row>
    <row r="13" spans="2:7" ht="18.75" customHeight="1">
      <c r="B13" s="12">
        <v>33603</v>
      </c>
      <c r="C13" s="32">
        <v>30184.266743295862</v>
      </c>
      <c r="D13" s="32">
        <v>2.203380524546882</v>
      </c>
      <c r="E13" s="36">
        <v>1.0226564690264033E-4</v>
      </c>
      <c r="F13" s="36">
        <v>7.4485092904795025E-5</v>
      </c>
      <c r="G13" s="19">
        <f t="shared" ref="G13:G40" si="0">SUM(D13,E13*$G$6,F13*$G$8)</f>
        <v>2.2281337234050769</v>
      </c>
    </row>
    <row r="14" spans="2:7" ht="18.75" customHeight="1">
      <c r="B14" s="11">
        <v>33969</v>
      </c>
      <c r="C14" s="31">
        <v>30622.909432588604</v>
      </c>
      <c r="D14" s="31">
        <v>2.2377831653937115</v>
      </c>
      <c r="E14" s="35">
        <v>8.6215334510214423E-5</v>
      </c>
      <c r="F14" s="35">
        <v>7.5673450276386766E-5</v>
      </c>
      <c r="G14" s="18">
        <f t="shared" si="0"/>
        <v>2.2624892369388303</v>
      </c>
    </row>
    <row r="15" spans="2:7" ht="18.75" customHeight="1">
      <c r="B15" s="12">
        <v>34334</v>
      </c>
      <c r="C15" s="32">
        <v>29400.156994577341</v>
      </c>
      <c r="D15" s="32">
        <v>2.1497688367947578</v>
      </c>
      <c r="E15" s="36">
        <v>7.7032401543251168E-5</v>
      </c>
      <c r="F15" s="36">
        <v>7.2215766223933042E-5</v>
      </c>
      <c r="G15" s="19">
        <f t="shared" si="0"/>
        <v>2.1732149451680716</v>
      </c>
    </row>
    <row r="16" spans="2:7" ht="18.75" customHeight="1">
      <c r="B16" s="11">
        <v>34699</v>
      </c>
      <c r="C16" s="31">
        <v>29195.71366946237</v>
      </c>
      <c r="D16" s="31">
        <v>2.1349354005701358</v>
      </c>
      <c r="E16" s="35">
        <v>8.1911423103773855E-5</v>
      </c>
      <c r="F16" s="35">
        <v>7.1714442086320064E-5</v>
      </c>
      <c r="G16" s="18">
        <f t="shared" si="0"/>
        <v>2.1583540898894533</v>
      </c>
    </row>
    <row r="17" spans="2:7" ht="18.75" customHeight="1">
      <c r="B17" s="12">
        <v>35064</v>
      </c>
      <c r="C17" s="32">
        <v>30751.132249559028</v>
      </c>
      <c r="D17" s="32">
        <v>2.2489865920736962</v>
      </c>
      <c r="E17" s="36">
        <v>8.3449784682563548E-5</v>
      </c>
      <c r="F17" s="36">
        <v>7.5543692364140377E-5</v>
      </c>
      <c r="G17" s="19">
        <f t="shared" si="0"/>
        <v>2.2735848570152744</v>
      </c>
    </row>
    <row r="18" spans="2:7" ht="18.75" customHeight="1">
      <c r="B18" s="11">
        <v>35430</v>
      </c>
      <c r="C18" s="31">
        <v>29591.76991143568</v>
      </c>
      <c r="D18" s="31">
        <v>2.1646945206321329</v>
      </c>
      <c r="E18" s="35">
        <v>7.6776272260411873E-5</v>
      </c>
      <c r="F18" s="35">
        <v>7.2694816888388238E-5</v>
      </c>
      <c r="G18" s="18">
        <f t="shared" si="0"/>
        <v>2.1882769828713826</v>
      </c>
    </row>
    <row r="19" spans="2:7" ht="18.75" customHeight="1">
      <c r="B19" s="12">
        <v>35795</v>
      </c>
      <c r="C19" s="32">
        <v>31135.991436784956</v>
      </c>
      <c r="D19" s="32">
        <v>2.2771147166931192</v>
      </c>
      <c r="E19" s="36">
        <v>8.4000362068394155E-5</v>
      </c>
      <c r="F19" s="36">
        <v>7.6431463000064219E-5</v>
      </c>
      <c r="G19" s="19">
        <f t="shared" si="0"/>
        <v>2.3019913017188482</v>
      </c>
    </row>
    <row r="20" spans="2:7" ht="18.75" customHeight="1">
      <c r="B20" s="11">
        <v>36160</v>
      </c>
      <c r="C20" s="31">
        <v>31205.661009582043</v>
      </c>
      <c r="D20" s="31">
        <v>2.2826514789179426</v>
      </c>
      <c r="E20" s="35">
        <v>7.9212300925802722E-5</v>
      </c>
      <c r="F20" s="35">
        <v>7.6491576618004602E-5</v>
      </c>
      <c r="G20" s="18">
        <f t="shared" si="0"/>
        <v>2.3074262762732531</v>
      </c>
    </row>
    <row r="21" spans="2:7" ht="18.75" customHeight="1">
      <c r="B21" s="12">
        <v>36525</v>
      </c>
      <c r="C21" s="32">
        <v>31504.292700844791</v>
      </c>
      <c r="D21" s="32">
        <v>2.3042643060930863</v>
      </c>
      <c r="E21" s="36">
        <v>8.1941815379313798E-5</v>
      </c>
      <c r="F21" s="36">
        <v>7.7204190549596272E-5</v>
      </c>
      <c r="G21" s="19">
        <f t="shared" si="0"/>
        <v>2.3293197002613488</v>
      </c>
    </row>
    <row r="22" spans="2:7" ht="18.75" customHeight="1">
      <c r="B22" s="11">
        <v>36891</v>
      </c>
      <c r="C22" s="31">
        <v>33049.000864536414</v>
      </c>
      <c r="D22" s="31">
        <v>2.4173908873324796</v>
      </c>
      <c r="E22" s="35">
        <v>8.4628568342768766E-5</v>
      </c>
      <c r="F22" s="35">
        <v>8.0993966398464062E-5</v>
      </c>
      <c r="G22" s="18">
        <f t="shared" si="0"/>
        <v>2.4436428035277911</v>
      </c>
    </row>
    <row r="23" spans="2:7" ht="18.75" customHeight="1">
      <c r="B23" s="12">
        <v>37256</v>
      </c>
      <c r="C23" s="32">
        <v>32237.412150953816</v>
      </c>
      <c r="D23" s="32">
        <v>2.3583799605302729</v>
      </c>
      <c r="E23" s="36">
        <v>8.3081523690284808E-5</v>
      </c>
      <c r="F23" s="36">
        <v>7.8990294295520517E-5</v>
      </c>
      <c r="G23" s="19">
        <f t="shared" si="0"/>
        <v>2.3839961063225954</v>
      </c>
    </row>
    <row r="24" spans="2:7" ht="18.75" customHeight="1">
      <c r="B24" s="11">
        <v>37621</v>
      </c>
      <c r="C24" s="31">
        <v>30754.56155505115</v>
      </c>
      <c r="D24" s="31">
        <v>2.250276473276827</v>
      </c>
      <c r="E24" s="35">
        <v>8.0311512541482886E-5</v>
      </c>
      <c r="F24" s="35">
        <v>7.5448112868762107E-5</v>
      </c>
      <c r="G24" s="18">
        <f t="shared" si="0"/>
        <v>2.274767798725255</v>
      </c>
    </row>
    <row r="25" spans="2:7" ht="18.75" customHeight="1">
      <c r="B25" s="12">
        <v>37986</v>
      </c>
      <c r="C25" s="32">
        <v>30572.599602530929</v>
      </c>
      <c r="D25" s="32">
        <v>2.2371322604830062</v>
      </c>
      <c r="E25" s="36">
        <v>7.9810028217651546E-5</v>
      </c>
      <c r="F25" s="36">
        <v>7.4950116023621868E-5</v>
      </c>
      <c r="G25" s="19">
        <f t="shared" si="0"/>
        <v>2.2614626457634865</v>
      </c>
    </row>
    <row r="26" spans="2:7" ht="18.75" customHeight="1">
      <c r="B26" s="11">
        <v>38352</v>
      </c>
      <c r="C26" s="31">
        <v>28529.275152542312</v>
      </c>
      <c r="D26" s="31">
        <v>2.0877948765746401</v>
      </c>
      <c r="E26" s="35">
        <v>7.1311827090082033E-5</v>
      </c>
      <c r="F26" s="35">
        <v>7.0265028275453938E-5</v>
      </c>
      <c r="G26" s="18">
        <f t="shared" si="0"/>
        <v>2.1105166506779773</v>
      </c>
    </row>
    <row r="27" spans="2:7" ht="18.75" customHeight="1">
      <c r="B27" s="12">
        <v>38717</v>
      </c>
      <c r="C27" s="32">
        <v>30538.705460584311</v>
      </c>
      <c r="D27" s="32">
        <v>2.2348707192205644</v>
      </c>
      <c r="E27" s="36">
        <v>7.608075794887794E-5</v>
      </c>
      <c r="F27" s="36">
        <v>7.5191346913475383E-5</v>
      </c>
      <c r="G27" s="19">
        <f t="shared" si="0"/>
        <v>2.259179759549502</v>
      </c>
    </row>
    <row r="28" spans="2:7" ht="18.75" customHeight="1">
      <c r="B28" s="11">
        <v>39082</v>
      </c>
      <c r="C28" s="31">
        <v>31229.437919021628</v>
      </c>
      <c r="D28" s="31">
        <v>2.2856175361958484</v>
      </c>
      <c r="E28" s="35">
        <v>7.8791057766380151E-5</v>
      </c>
      <c r="F28" s="35">
        <v>7.6890774335537074E-5</v>
      </c>
      <c r="G28" s="18">
        <f t="shared" si="0"/>
        <v>2.3105007633919978</v>
      </c>
    </row>
    <row r="29" spans="2:7" ht="18.75" customHeight="1">
      <c r="B29" s="12">
        <v>39447</v>
      </c>
      <c r="C29" s="32">
        <v>32145.871113339548</v>
      </c>
      <c r="D29" s="32">
        <v>2.3528885182788017</v>
      </c>
      <c r="E29" s="36">
        <v>8.0785449757787999E-5</v>
      </c>
      <c r="F29" s="36">
        <v>7.9116039672338351E-5</v>
      </c>
      <c r="G29" s="19">
        <f t="shared" si="0"/>
        <v>2.3784847343451032</v>
      </c>
    </row>
    <row r="30" spans="2:7" ht="18.75" customHeight="1">
      <c r="B30" s="11">
        <v>39813</v>
      </c>
      <c r="C30" s="31">
        <v>32511.854167549012</v>
      </c>
      <c r="D30" s="31">
        <v>2.3796110608979704</v>
      </c>
      <c r="E30" s="35">
        <v>8.2587202628703449E-5</v>
      </c>
      <c r="F30" s="35">
        <v>8.0015544166752985E-5</v>
      </c>
      <c r="G30" s="18">
        <f t="shared" si="0"/>
        <v>2.4055203731253805</v>
      </c>
    </row>
    <row r="31" spans="2:7" ht="18.75" customHeight="1">
      <c r="B31" s="12">
        <v>40178</v>
      </c>
      <c r="C31" s="32">
        <v>30576.382867810877</v>
      </c>
      <c r="D31" s="32">
        <v>2.2379694393643539</v>
      </c>
      <c r="E31" s="36">
        <v>7.5780372753704269E-5</v>
      </c>
      <c r="F31" s="36">
        <v>7.5253694572076469E-5</v>
      </c>
      <c r="G31" s="19">
        <f t="shared" si="0"/>
        <v>2.2622895496656752</v>
      </c>
    </row>
    <row r="32" spans="2:7" ht="18.75" customHeight="1">
      <c r="B32" s="11">
        <v>40543</v>
      </c>
      <c r="C32" s="31">
        <v>30430.981254618695</v>
      </c>
      <c r="D32" s="31">
        <v>2.2274025547883474</v>
      </c>
      <c r="E32" s="35">
        <v>7.4694581605222994E-5</v>
      </c>
      <c r="F32" s="35">
        <v>7.49487538539515E-5</v>
      </c>
      <c r="G32" s="18">
        <f t="shared" si="0"/>
        <v>2.2516046479769551</v>
      </c>
    </row>
    <row r="33" spans="2:7" ht="18.75" customHeight="1">
      <c r="B33" s="12">
        <v>40908</v>
      </c>
      <c r="C33" s="32">
        <v>30779.973952947737</v>
      </c>
      <c r="D33" s="32">
        <v>2.2528185878971394</v>
      </c>
      <c r="E33" s="36">
        <v>7.6144556247673446E-5</v>
      </c>
      <c r="F33" s="36">
        <v>7.5812057300987697E-5</v>
      </c>
      <c r="G33" s="19">
        <f t="shared" si="0"/>
        <v>2.2773141948790254</v>
      </c>
    </row>
    <row r="34" spans="2:7" ht="18.75" customHeight="1">
      <c r="B34" s="11">
        <v>41274</v>
      </c>
      <c r="C34" s="31">
        <v>29314.310211784785</v>
      </c>
      <c r="D34" s="31">
        <v>2.1456322608745069</v>
      </c>
      <c r="E34" s="35">
        <v>7.3110777928407289E-5</v>
      </c>
      <c r="F34" s="35">
        <v>7.2246528366215105E-5</v>
      </c>
      <c r="G34" s="18">
        <f t="shared" si="0"/>
        <v>2.1689894957758491</v>
      </c>
    </row>
    <row r="35" spans="2:7" ht="18.75" customHeight="1">
      <c r="B35" s="12">
        <v>41639</v>
      </c>
      <c r="C35" s="32">
        <v>26491.56001635571</v>
      </c>
      <c r="D35" s="32">
        <v>1.9390507445581542</v>
      </c>
      <c r="E35" s="36">
        <v>7.1203541710921375E-5</v>
      </c>
      <c r="F35" s="36">
        <v>6.5277509203310653E-5</v>
      </c>
      <c r="G35" s="19">
        <f t="shared" si="0"/>
        <v>1.9602835308435138</v>
      </c>
    </row>
    <row r="36" spans="2:7" ht="18.75" customHeight="1">
      <c r="B36" s="11">
        <v>42004</v>
      </c>
      <c r="C36" s="31">
        <v>27578.659103726619</v>
      </c>
      <c r="D36" s="31">
        <v>2.0187654193025972</v>
      </c>
      <c r="E36" s="35">
        <v>7.3889057048466832E-5</v>
      </c>
      <c r="F36" s="35">
        <v>6.7918365827836498E-5</v>
      </c>
      <c r="G36" s="18">
        <f t="shared" si="0"/>
        <v>2.0408523187455043</v>
      </c>
    </row>
    <row r="37" spans="2:7" ht="18.75" customHeight="1">
      <c r="B37" s="12">
        <v>42369</v>
      </c>
      <c r="C37" s="32">
        <v>27891.807544683936</v>
      </c>
      <c r="D37" s="32">
        <v>2.0414416854933659</v>
      </c>
      <c r="E37" s="36">
        <v>7.8588736837004362E-5</v>
      </c>
      <c r="F37" s="36">
        <v>6.8701191009032936E-5</v>
      </c>
      <c r="G37" s="19">
        <f t="shared" si="0"/>
        <v>2.0638793588349826</v>
      </c>
    </row>
    <row r="38" spans="2:7" ht="18.75" customHeight="1">
      <c r="B38" s="11">
        <v>42735</v>
      </c>
      <c r="C38" s="31">
        <v>27911.351685986963</v>
      </c>
      <c r="D38" s="31">
        <v>2.0433487871086613</v>
      </c>
      <c r="E38" s="35">
        <v>7.7219582320040583E-5</v>
      </c>
      <c r="F38" s="35">
        <v>6.8822624791308032E-5</v>
      </c>
      <c r="G38" s="18">
        <f t="shared" si="0"/>
        <v>2.065788418854472</v>
      </c>
    </row>
    <row r="39" spans="2:7" ht="18.75" customHeight="1">
      <c r="B39" s="12">
        <v>43100</v>
      </c>
      <c r="C39" s="32">
        <v>27045.432647173529</v>
      </c>
      <c r="D39" s="32">
        <v>1.9799280460013442</v>
      </c>
      <c r="E39" s="36">
        <v>7.8341709959795002E-5</v>
      </c>
      <c r="F39" s="36">
        <v>6.6710659303716402E-5</v>
      </c>
      <c r="G39" s="19">
        <f t="shared" si="0"/>
        <v>2.0017663652228466</v>
      </c>
    </row>
    <row r="40" spans="2:7" ht="18.75" customHeight="1">
      <c r="B40" s="11">
        <v>43465</v>
      </c>
      <c r="C40" s="31">
        <v>27222.202977799363</v>
      </c>
      <c r="D40" s="31">
        <v>1.9929231173416704</v>
      </c>
      <c r="E40" s="35">
        <v>8.0031747089477813E-5</v>
      </c>
      <c r="F40" s="35">
        <v>6.716485908615029E-5</v>
      </c>
      <c r="G40" s="31">
        <f t="shared" si="0"/>
        <v>2.0149390390265802</v>
      </c>
    </row>
    <row r="41" spans="2:7" ht="14.25" customHeight="1">
      <c r="B41" s="9" t="s">
        <v>11</v>
      </c>
      <c r="C41" s="9"/>
    </row>
    <row r="42" spans="2:7" ht="18.75" customHeight="1"/>
    <row r="43" spans="2:7" ht="18.75" customHeight="1"/>
    <row r="44" spans="2:7" ht="18.75" customHeight="1"/>
    <row r="45" spans="2:7" ht="18.75" customHeight="1"/>
    <row r="46" spans="2:7" ht="18.75" customHeight="1"/>
    <row r="47" spans="2:7" ht="18.75" customHeight="1"/>
    <row r="48" spans="2: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92D050"/>
  </sheetPr>
  <dimension ref="B2:G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7" width="16.6640625" style="2" customWidth="1"/>
    <col min="8" max="16384" width="11.44140625" style="2"/>
  </cols>
  <sheetData>
    <row r="2" spans="2:7" ht="14.25" customHeight="1">
      <c r="B2" s="1"/>
      <c r="C2" s="1"/>
    </row>
    <row r="3" spans="2:7" ht="22.5" customHeight="1">
      <c r="B3" s="3" t="s">
        <v>184</v>
      </c>
      <c r="C3" s="3"/>
      <c r="D3" s="3"/>
      <c r="E3" s="3"/>
      <c r="F3" s="3"/>
      <c r="G3" s="3"/>
    </row>
    <row r="4" spans="2:7" s="15" customFormat="1" ht="18.75" customHeight="1">
      <c r="B4" s="13" t="s">
        <v>13</v>
      </c>
      <c r="C4" s="14" t="s">
        <v>21</v>
      </c>
      <c r="D4" s="14" t="s">
        <v>19</v>
      </c>
      <c r="E4" s="14" t="s">
        <v>19</v>
      </c>
      <c r="F4" s="14" t="s">
        <v>19</v>
      </c>
      <c r="G4" s="14"/>
    </row>
    <row r="5" spans="2:7" s="15" customFormat="1" ht="18.75" customHeight="1">
      <c r="B5" s="16" t="s">
        <v>14</v>
      </c>
      <c r="C5" s="17" t="s">
        <v>134</v>
      </c>
      <c r="D5" s="17" t="s">
        <v>134</v>
      </c>
      <c r="E5" s="17" t="s">
        <v>134</v>
      </c>
      <c r="F5" s="17" t="s">
        <v>134</v>
      </c>
      <c r="G5" s="17" t="s">
        <v>68</v>
      </c>
    </row>
    <row r="6" spans="2:7" s="15" customFormat="1" ht="18.75" customHeight="1">
      <c r="B6" s="13" t="s">
        <v>15</v>
      </c>
      <c r="C6" s="14" t="s">
        <v>180</v>
      </c>
      <c r="D6" s="14" t="s">
        <v>170</v>
      </c>
      <c r="E6" s="14"/>
      <c r="F6" s="14"/>
      <c r="G6" s="14">
        <v>25</v>
      </c>
    </row>
    <row r="7" spans="2:7" s="15" customFormat="1" ht="18.75" customHeight="1">
      <c r="B7" s="16" t="s">
        <v>16</v>
      </c>
      <c r="C7" s="67" t="s">
        <v>210</v>
      </c>
      <c r="D7" s="17" t="s">
        <v>32</v>
      </c>
      <c r="E7" s="17" t="s">
        <v>50</v>
      </c>
      <c r="F7" s="17" t="s">
        <v>51</v>
      </c>
      <c r="G7" s="17" t="s">
        <v>69</v>
      </c>
    </row>
    <row r="8" spans="2:7" s="15" customFormat="1" ht="18.75" customHeight="1">
      <c r="B8" s="13" t="s">
        <v>17</v>
      </c>
      <c r="C8" s="13"/>
      <c r="D8" s="14"/>
      <c r="E8" s="14"/>
      <c r="F8" s="14"/>
      <c r="G8" s="14">
        <v>298</v>
      </c>
    </row>
    <row r="9" spans="2:7" s="15" customFormat="1" ht="18.75" customHeight="1">
      <c r="B9" s="13" t="s">
        <v>18</v>
      </c>
      <c r="C9" s="66" t="s">
        <v>22</v>
      </c>
      <c r="D9" s="30" t="s">
        <v>54</v>
      </c>
      <c r="E9" s="30" t="s">
        <v>54</v>
      </c>
      <c r="F9" s="30" t="s">
        <v>54</v>
      </c>
      <c r="G9" s="30" t="s">
        <v>166</v>
      </c>
    </row>
    <row r="10" spans="2:7">
      <c r="B10" s="37"/>
      <c r="C10" s="61" t="s">
        <v>63</v>
      </c>
      <c r="D10" s="77" t="s">
        <v>165</v>
      </c>
      <c r="E10" s="77"/>
      <c r="F10" s="77"/>
      <c r="G10" s="77"/>
    </row>
    <row r="11" spans="2:7" ht="24">
      <c r="B11" s="4" t="s">
        <v>45</v>
      </c>
      <c r="C11" s="62"/>
      <c r="D11" s="62" t="s">
        <v>171</v>
      </c>
      <c r="E11" s="62" t="s">
        <v>47</v>
      </c>
      <c r="F11" s="62" t="s">
        <v>48</v>
      </c>
      <c r="G11" s="62" t="s">
        <v>172</v>
      </c>
    </row>
    <row r="12" spans="2:7" ht="18.75" customHeight="1">
      <c r="B12" s="11">
        <v>33238</v>
      </c>
      <c r="C12" s="20">
        <v>2069196.5812234073</v>
      </c>
      <c r="D12" s="31">
        <v>151.89837502956919</v>
      </c>
      <c r="E12" s="35">
        <v>6.6405039578339944E-2</v>
      </c>
      <c r="F12" s="35">
        <v>4.7653331063875854E-3</v>
      </c>
      <c r="G12" s="18">
        <f>SUM(D12,E12*$G$6,F12*$G$8)</f>
        <v>154.97857028473118</v>
      </c>
    </row>
    <row r="13" spans="2:7" ht="18.75" customHeight="1">
      <c r="B13" s="12">
        <v>33603</v>
      </c>
      <c r="C13" s="21">
        <v>2119374.5534388851</v>
      </c>
      <c r="D13" s="32">
        <v>155.60074067065497</v>
      </c>
      <c r="E13" s="36">
        <v>5.4416434370808509E-2</v>
      </c>
      <c r="F13" s="36">
        <v>5.2477648276436951E-3</v>
      </c>
      <c r="G13" s="19">
        <f t="shared" ref="G13:G40" si="0">SUM(D13,E13*$G$6,F13*$G$8)</f>
        <v>158.524985448563</v>
      </c>
    </row>
    <row r="14" spans="2:7" ht="18.75" customHeight="1">
      <c r="B14" s="11">
        <v>33969</v>
      </c>
      <c r="C14" s="20">
        <v>2199215.3793633576</v>
      </c>
      <c r="D14" s="31">
        <v>161.49392952421479</v>
      </c>
      <c r="E14" s="35">
        <v>4.7434835807288966E-2</v>
      </c>
      <c r="F14" s="35">
        <v>5.7248498326943594E-3</v>
      </c>
      <c r="G14" s="18">
        <f t="shared" si="0"/>
        <v>164.38580566953993</v>
      </c>
    </row>
    <row r="15" spans="2:7" ht="18.75" customHeight="1">
      <c r="B15" s="12">
        <v>34334</v>
      </c>
      <c r="C15" s="21">
        <v>2259969.4277064474</v>
      </c>
      <c r="D15" s="32">
        <v>165.98525196780824</v>
      </c>
      <c r="E15" s="36">
        <v>4.1487217576050117E-2</v>
      </c>
      <c r="F15" s="36">
        <v>6.1868952162088282E-3</v>
      </c>
      <c r="G15" s="19">
        <f t="shared" si="0"/>
        <v>168.86612718163971</v>
      </c>
    </row>
    <row r="16" spans="2:7" ht="18.75" customHeight="1">
      <c r="B16" s="11">
        <v>34699</v>
      </c>
      <c r="C16" s="20">
        <v>2210051.4517586068</v>
      </c>
      <c r="D16" s="31">
        <v>162.37824091096653</v>
      </c>
      <c r="E16" s="35">
        <v>3.5132103538906258E-2</v>
      </c>
      <c r="F16" s="35">
        <v>6.218551217325034E-3</v>
      </c>
      <c r="G16" s="18">
        <f t="shared" si="0"/>
        <v>165.10967176220203</v>
      </c>
    </row>
    <row r="17" spans="2:7" ht="18.75" customHeight="1">
      <c r="B17" s="12">
        <v>35064</v>
      </c>
      <c r="C17" s="21">
        <v>2265206.3869624869</v>
      </c>
      <c r="D17" s="32">
        <v>166.45258798779778</v>
      </c>
      <c r="E17" s="36">
        <v>3.2351431005044812E-2</v>
      </c>
      <c r="F17" s="36">
        <v>6.5944388172383848E-3</v>
      </c>
      <c r="G17" s="19">
        <f t="shared" si="0"/>
        <v>169.22651653046094</v>
      </c>
    </row>
    <row r="18" spans="2:7" ht="18.75" customHeight="1">
      <c r="B18" s="11">
        <v>35430</v>
      </c>
      <c r="C18" s="20">
        <v>2265587.6514224713</v>
      </c>
      <c r="D18" s="31">
        <v>166.48519367052148</v>
      </c>
      <c r="E18" s="35">
        <v>2.9407344399763294E-2</v>
      </c>
      <c r="F18" s="35">
        <v>6.6606266868608844E-3</v>
      </c>
      <c r="G18" s="18">
        <f t="shared" si="0"/>
        <v>169.20524403320013</v>
      </c>
    </row>
    <row r="19" spans="2:7" ht="18.75" customHeight="1">
      <c r="B19" s="12">
        <v>35795</v>
      </c>
      <c r="C19" s="21">
        <v>2277802.2194192852</v>
      </c>
      <c r="D19" s="32">
        <v>167.3930417981046</v>
      </c>
      <c r="E19" s="36">
        <v>2.6357860816744714E-2</v>
      </c>
      <c r="F19" s="36">
        <v>6.5936504204294867E-3</v>
      </c>
      <c r="G19" s="19">
        <f t="shared" si="0"/>
        <v>170.01689614381121</v>
      </c>
    </row>
    <row r="20" spans="2:7" ht="18.75" customHeight="1">
      <c r="B20" s="11">
        <v>36160</v>
      </c>
      <c r="C20" s="20">
        <v>2324203.5883596553</v>
      </c>
      <c r="D20" s="31">
        <v>170.83513602614005</v>
      </c>
      <c r="E20" s="35">
        <v>2.4016327013375093E-2</v>
      </c>
      <c r="F20" s="35">
        <v>6.4925070162212542E-3</v>
      </c>
      <c r="G20" s="18">
        <f t="shared" si="0"/>
        <v>173.37031129230834</v>
      </c>
    </row>
    <row r="21" spans="2:7" ht="18.75" customHeight="1">
      <c r="B21" s="12">
        <v>36525</v>
      </c>
      <c r="C21" s="21">
        <v>2398485.3843185068</v>
      </c>
      <c r="D21" s="32">
        <v>176.34803306530264</v>
      </c>
      <c r="E21" s="36">
        <v>2.1880904825734997E-2</v>
      </c>
      <c r="F21" s="36">
        <v>6.3780884653199922E-3</v>
      </c>
      <c r="G21" s="19">
        <f t="shared" si="0"/>
        <v>178.79572604861136</v>
      </c>
    </row>
    <row r="22" spans="2:7" ht="18.75" customHeight="1">
      <c r="B22" s="11">
        <v>36891</v>
      </c>
      <c r="C22" s="20">
        <v>2345745.2013903777</v>
      </c>
      <c r="D22" s="31">
        <v>172.54092922946492</v>
      </c>
      <c r="E22" s="35">
        <v>1.9662361978791842E-2</v>
      </c>
      <c r="F22" s="35">
        <v>5.7963455962548559E-3</v>
      </c>
      <c r="G22" s="18">
        <f t="shared" si="0"/>
        <v>174.75979926661867</v>
      </c>
    </row>
    <row r="23" spans="2:7" ht="18.75" customHeight="1">
      <c r="B23" s="12">
        <v>37256</v>
      </c>
      <c r="C23" s="21">
        <v>2297372.8655083636</v>
      </c>
      <c r="D23" s="32">
        <v>169.01338412234506</v>
      </c>
      <c r="E23" s="36">
        <v>1.7901045559797307E-2</v>
      </c>
      <c r="F23" s="36">
        <v>5.5622076398894708E-3</v>
      </c>
      <c r="G23" s="19">
        <f t="shared" si="0"/>
        <v>171.11844813802705</v>
      </c>
    </row>
    <row r="24" spans="2:7" ht="18.75" customHeight="1">
      <c r="B24" s="11">
        <v>37621</v>
      </c>
      <c r="C24" s="20">
        <v>2273374.714322519</v>
      </c>
      <c r="D24" s="31">
        <v>167.27725710263491</v>
      </c>
      <c r="E24" s="35">
        <v>1.6699285245311914E-2</v>
      </c>
      <c r="F24" s="35">
        <v>4.1483055817148982E-3</v>
      </c>
      <c r="G24" s="18">
        <f t="shared" si="0"/>
        <v>168.93093429711874</v>
      </c>
    </row>
    <row r="25" spans="2:7" ht="18.75" customHeight="1">
      <c r="B25" s="12">
        <v>37986</v>
      </c>
      <c r="C25" s="21">
        <v>2188103.626360497</v>
      </c>
      <c r="D25" s="32">
        <v>161.05435551969413</v>
      </c>
      <c r="E25" s="36">
        <v>1.5112313633820514E-2</v>
      </c>
      <c r="F25" s="36">
        <v>3.8211802522214676E-3</v>
      </c>
      <c r="G25" s="19">
        <f t="shared" si="0"/>
        <v>162.57087507570165</v>
      </c>
    </row>
    <row r="26" spans="2:7" ht="18.75" customHeight="1">
      <c r="B26" s="11">
        <v>38352</v>
      </c>
      <c r="C26" s="20">
        <v>2185609.1603418784</v>
      </c>
      <c r="D26" s="31">
        <v>160.93792223661922</v>
      </c>
      <c r="E26" s="35">
        <v>1.42130185303049E-2</v>
      </c>
      <c r="F26" s="35">
        <v>3.7039782455015324E-3</v>
      </c>
      <c r="G26" s="18">
        <f t="shared" si="0"/>
        <v>162.3970332170363</v>
      </c>
    </row>
    <row r="27" spans="2:7" ht="18.75" customHeight="1">
      <c r="B27" s="12">
        <v>38717</v>
      </c>
      <c r="C27" s="21">
        <v>2076555.6380043908</v>
      </c>
      <c r="D27" s="32">
        <v>153.03894624806449</v>
      </c>
      <c r="E27" s="36">
        <v>1.2917259422468715E-2</v>
      </c>
      <c r="F27" s="36">
        <v>3.3677640452085566E-3</v>
      </c>
      <c r="G27" s="19">
        <f t="shared" si="0"/>
        <v>154.36547141909836</v>
      </c>
    </row>
    <row r="28" spans="2:7" ht="18.75" customHeight="1">
      <c r="B28" s="11">
        <v>39082</v>
      </c>
      <c r="C28" s="20">
        <v>2022000.1273614035</v>
      </c>
      <c r="D28" s="31">
        <v>149.27541404129468</v>
      </c>
      <c r="E28" s="35">
        <v>1.1964383856201698E-2</v>
      </c>
      <c r="F28" s="35">
        <v>3.2434034109991763E-3</v>
      </c>
      <c r="G28" s="18">
        <f t="shared" si="0"/>
        <v>150.54105785417747</v>
      </c>
    </row>
    <row r="29" spans="2:7" ht="18.75" customHeight="1">
      <c r="B29" s="12">
        <v>39447</v>
      </c>
      <c r="C29" s="21">
        <v>1981833.5340436541</v>
      </c>
      <c r="D29" s="32">
        <v>146.32991058710755</v>
      </c>
      <c r="E29" s="36">
        <v>1.1309703389480442E-2</v>
      </c>
      <c r="F29" s="36">
        <v>3.2954818113701705E-3</v>
      </c>
      <c r="G29" s="19">
        <f t="shared" si="0"/>
        <v>147.59470675163286</v>
      </c>
    </row>
    <row r="30" spans="2:7" ht="18.75" customHeight="1">
      <c r="B30" s="11">
        <v>39813</v>
      </c>
      <c r="C30" s="20">
        <v>1979500.0116660064</v>
      </c>
      <c r="D30" s="31">
        <v>145.9943358321286</v>
      </c>
      <c r="E30" s="35">
        <v>1.0386487331715551E-2</v>
      </c>
      <c r="F30" s="35">
        <v>3.3686834779644587E-3</v>
      </c>
      <c r="G30" s="18">
        <f t="shared" si="0"/>
        <v>147.25786569185487</v>
      </c>
    </row>
    <row r="31" spans="2:7" ht="18.75" customHeight="1">
      <c r="B31" s="12">
        <v>40178</v>
      </c>
      <c r="C31" s="21">
        <v>1976536.0939269008</v>
      </c>
      <c r="D31" s="32">
        <v>145.66245644572001</v>
      </c>
      <c r="E31" s="36">
        <v>1.0062533768331971E-2</v>
      </c>
      <c r="F31" s="36">
        <v>3.5032766344258877E-3</v>
      </c>
      <c r="G31" s="19">
        <f t="shared" si="0"/>
        <v>146.95799622698723</v>
      </c>
    </row>
    <row r="32" spans="2:7" ht="18.75" customHeight="1">
      <c r="B32" s="11">
        <v>40543</v>
      </c>
      <c r="C32" s="20">
        <v>1990150.4148159018</v>
      </c>
      <c r="D32" s="31">
        <v>146.74934077663752</v>
      </c>
      <c r="E32" s="35">
        <v>9.373330427997215E-3</v>
      </c>
      <c r="F32" s="35">
        <v>3.7703269718673419E-3</v>
      </c>
      <c r="G32" s="18">
        <f t="shared" si="0"/>
        <v>148.10723147495392</v>
      </c>
    </row>
    <row r="33" spans="2:7" ht="18.75" customHeight="1">
      <c r="B33" s="12">
        <v>40908</v>
      </c>
      <c r="C33" s="21">
        <v>2017518.1447814407</v>
      </c>
      <c r="D33" s="32">
        <v>148.67453703274509</v>
      </c>
      <c r="E33" s="36">
        <v>9.1445964156511832E-3</v>
      </c>
      <c r="F33" s="36">
        <v>4.0513017591262898E-3</v>
      </c>
      <c r="G33" s="19">
        <f t="shared" si="0"/>
        <v>150.11043986735601</v>
      </c>
    </row>
    <row r="34" spans="2:7" ht="18.75" customHeight="1">
      <c r="B34" s="11">
        <v>41274</v>
      </c>
      <c r="C34" s="20">
        <v>1998230.946952573</v>
      </c>
      <c r="D34" s="31">
        <v>147.35219470405448</v>
      </c>
      <c r="E34" s="35">
        <v>8.580493058625769E-3</v>
      </c>
      <c r="F34" s="35">
        <v>4.3328728295175915E-3</v>
      </c>
      <c r="G34" s="18">
        <f t="shared" si="0"/>
        <v>148.85790313371638</v>
      </c>
    </row>
    <row r="35" spans="2:7" ht="18.75" customHeight="1">
      <c r="B35" s="12">
        <v>41639</v>
      </c>
      <c r="C35" s="21">
        <v>2055371.8002295</v>
      </c>
      <c r="D35" s="32">
        <v>151.5709211204335</v>
      </c>
      <c r="E35" s="36">
        <v>8.5022925245834668E-3</v>
      </c>
      <c r="F35" s="36">
        <v>4.6207880027492E-3</v>
      </c>
      <c r="G35" s="19">
        <f t="shared" si="0"/>
        <v>153.16047325836735</v>
      </c>
    </row>
    <row r="36" spans="2:7" ht="18.75" customHeight="1">
      <c r="B36" s="11">
        <v>42004</v>
      </c>
      <c r="C36" s="20">
        <v>2070549.4678834172</v>
      </c>
      <c r="D36" s="31">
        <v>152.72138689759566</v>
      </c>
      <c r="E36" s="35">
        <v>8.5321990532408933E-3</v>
      </c>
      <c r="F36" s="35">
        <v>4.7638359691893305E-3</v>
      </c>
      <c r="G36" s="18">
        <f t="shared" si="0"/>
        <v>154.35431499274509</v>
      </c>
    </row>
    <row r="37" spans="2:7" ht="18.75" customHeight="1">
      <c r="B37" s="12">
        <v>42369</v>
      </c>
      <c r="C37" s="21">
        <v>2083958.8239013448</v>
      </c>
      <c r="D37" s="32">
        <v>155.31182200753321</v>
      </c>
      <c r="E37" s="36">
        <v>8.3576348181432225E-3</v>
      </c>
      <c r="F37" s="36">
        <v>5.0283843673074851E-3</v>
      </c>
      <c r="G37" s="19">
        <f t="shared" si="0"/>
        <v>157.01922141944442</v>
      </c>
    </row>
    <row r="38" spans="2:7" ht="18.75" customHeight="1">
      <c r="B38" s="11">
        <v>42735</v>
      </c>
      <c r="C38" s="20">
        <v>2125443.3488982567</v>
      </c>
      <c r="D38" s="31">
        <v>158.42731804020229</v>
      </c>
      <c r="E38" s="35">
        <v>8.6031261403452103E-3</v>
      </c>
      <c r="F38" s="35">
        <v>5.3388831131689516E-3</v>
      </c>
      <c r="G38" s="18">
        <f t="shared" si="0"/>
        <v>160.23338336143527</v>
      </c>
    </row>
    <row r="39" spans="2:7" ht="18.75" customHeight="1">
      <c r="B39" s="12">
        <v>43100</v>
      </c>
      <c r="C39" s="21">
        <v>2165749.766836206</v>
      </c>
      <c r="D39" s="32">
        <v>161.45317475665468</v>
      </c>
      <c r="E39" s="36">
        <v>8.9417866667128396E-3</v>
      </c>
      <c r="F39" s="36">
        <v>5.6406193348219206E-3</v>
      </c>
      <c r="G39" s="19">
        <f t="shared" si="0"/>
        <v>163.35762398509945</v>
      </c>
    </row>
    <row r="40" spans="2:7" ht="18.75" customHeight="1">
      <c r="B40" s="11">
        <v>43465</v>
      </c>
      <c r="C40" s="20">
        <v>2089834.4286561187</v>
      </c>
      <c r="D40" s="31">
        <v>155.81270479633102</v>
      </c>
      <c r="E40" s="35">
        <v>8.7261473822756626E-3</v>
      </c>
      <c r="F40" s="35">
        <v>5.6249430734357656E-3</v>
      </c>
      <c r="G40" s="31">
        <f t="shared" si="0"/>
        <v>157.70709151677175</v>
      </c>
    </row>
    <row r="41" spans="2:7" ht="14.25" customHeight="1">
      <c r="B41" s="9" t="s">
        <v>11</v>
      </c>
      <c r="C41" s="9"/>
    </row>
    <row r="42" spans="2:7" ht="18.75" customHeight="1"/>
    <row r="43" spans="2:7" ht="18.75" customHeight="1"/>
    <row r="44" spans="2:7" ht="18.75" customHeight="1"/>
    <row r="45" spans="2:7" ht="18.75" customHeight="1"/>
    <row r="46" spans="2:7" ht="18.75" customHeight="1"/>
    <row r="47" spans="2:7" ht="18.75" customHeight="1"/>
    <row r="48" spans="2: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92D050"/>
  </sheetPr>
  <dimension ref="B2:G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7" width="16.6640625" style="2" customWidth="1"/>
    <col min="8" max="16384" width="11.44140625" style="2"/>
  </cols>
  <sheetData>
    <row r="2" spans="2:7" ht="14.25" customHeight="1">
      <c r="B2" s="1"/>
      <c r="C2" s="1"/>
    </row>
    <row r="3" spans="2:7" ht="22.5" customHeight="1">
      <c r="B3" s="3" t="s">
        <v>186</v>
      </c>
      <c r="C3" s="3"/>
      <c r="D3" s="3"/>
      <c r="E3" s="3"/>
      <c r="F3" s="3"/>
      <c r="G3" s="3"/>
    </row>
    <row r="4" spans="2:7" s="15" customFormat="1" ht="18.75" customHeight="1">
      <c r="B4" s="13" t="s">
        <v>13</v>
      </c>
      <c r="C4" s="14" t="s">
        <v>21</v>
      </c>
      <c r="D4" s="14" t="s">
        <v>19</v>
      </c>
      <c r="E4" s="14" t="s">
        <v>19</v>
      </c>
      <c r="F4" s="14" t="s">
        <v>19</v>
      </c>
      <c r="G4" s="14"/>
    </row>
    <row r="5" spans="2:7" s="15" customFormat="1" ht="18.75" customHeight="1">
      <c r="B5" s="16" t="s">
        <v>14</v>
      </c>
      <c r="C5" s="17" t="s">
        <v>185</v>
      </c>
      <c r="D5" s="17" t="s">
        <v>185</v>
      </c>
      <c r="E5" s="17" t="s">
        <v>185</v>
      </c>
      <c r="F5" s="17" t="s">
        <v>185</v>
      </c>
      <c r="G5" s="17" t="s">
        <v>68</v>
      </c>
    </row>
    <row r="6" spans="2:7" s="15" customFormat="1" ht="18.75" customHeight="1">
      <c r="B6" s="13" t="s">
        <v>15</v>
      </c>
      <c r="C6" s="14" t="s">
        <v>170</v>
      </c>
      <c r="D6" s="14" t="s">
        <v>170</v>
      </c>
      <c r="E6" s="14"/>
      <c r="F6" s="14"/>
      <c r="G6" s="14">
        <v>25</v>
      </c>
    </row>
    <row r="7" spans="2:7" s="15" customFormat="1" ht="18.75" customHeight="1">
      <c r="B7" s="16" t="s">
        <v>16</v>
      </c>
      <c r="C7" s="67" t="s">
        <v>127</v>
      </c>
      <c r="D7" s="17" t="s">
        <v>32</v>
      </c>
      <c r="E7" s="17" t="s">
        <v>50</v>
      </c>
      <c r="F7" s="17" t="s">
        <v>51</v>
      </c>
      <c r="G7" s="17" t="s">
        <v>69</v>
      </c>
    </row>
    <row r="8" spans="2:7" s="15" customFormat="1" ht="18.75" customHeight="1">
      <c r="B8" s="13" t="s">
        <v>17</v>
      </c>
      <c r="C8" s="13"/>
      <c r="D8" s="14"/>
      <c r="E8" s="14"/>
      <c r="F8" s="14"/>
      <c r="G8" s="14">
        <v>298</v>
      </c>
    </row>
    <row r="9" spans="2:7" s="15" customFormat="1" ht="18.75" customHeight="1">
      <c r="B9" s="13" t="s">
        <v>18</v>
      </c>
      <c r="C9" s="66" t="s">
        <v>22</v>
      </c>
      <c r="D9" s="30" t="s">
        <v>54</v>
      </c>
      <c r="E9" s="30" t="s">
        <v>54</v>
      </c>
      <c r="F9" s="30" t="s">
        <v>54</v>
      </c>
      <c r="G9" s="30" t="s">
        <v>166</v>
      </c>
    </row>
    <row r="10" spans="2:7">
      <c r="B10" s="37"/>
      <c r="C10" s="61" t="s">
        <v>63</v>
      </c>
      <c r="D10" s="77" t="s">
        <v>165</v>
      </c>
      <c r="E10" s="77"/>
      <c r="F10" s="77"/>
      <c r="G10" s="77"/>
    </row>
    <row r="11" spans="2:7" ht="24">
      <c r="B11" s="4" t="s">
        <v>45</v>
      </c>
      <c r="C11" s="62"/>
      <c r="D11" s="62" t="s">
        <v>171</v>
      </c>
      <c r="E11" s="62" t="s">
        <v>47</v>
      </c>
      <c r="F11" s="62" t="s">
        <v>48</v>
      </c>
      <c r="G11" s="62" t="s">
        <v>172</v>
      </c>
    </row>
    <row r="12" spans="2:7" ht="18.75" customHeight="1">
      <c r="B12" s="11">
        <v>33238</v>
      </c>
      <c r="C12" s="20" t="s">
        <v>213</v>
      </c>
      <c r="D12" s="31">
        <v>3.6445326747365208</v>
      </c>
      <c r="E12" s="35">
        <v>7.3120137250530797E-5</v>
      </c>
      <c r="F12" s="35">
        <v>1.1465169302502556E-4</v>
      </c>
      <c r="G12" s="18">
        <f>SUM(D12,E12*$G$6,F12*$G$8)</f>
        <v>3.6805268826892417</v>
      </c>
    </row>
    <row r="13" spans="2:7" ht="18.75" customHeight="1">
      <c r="B13" s="12">
        <v>33603</v>
      </c>
      <c r="C13" s="21" t="s">
        <v>213</v>
      </c>
      <c r="D13" s="32">
        <v>3.4194149664727065</v>
      </c>
      <c r="E13" s="36">
        <v>7.1579386960467562E-5</v>
      </c>
      <c r="F13" s="36">
        <v>1.0197296155839453E-4</v>
      </c>
      <c r="G13" s="19">
        <f t="shared" ref="G13:G40" si="0">SUM(D13,E13*$G$6,F13*$G$8)</f>
        <v>3.4515923936911195</v>
      </c>
    </row>
    <row r="14" spans="2:7" ht="18.75" customHeight="1">
      <c r="B14" s="11">
        <v>33969</v>
      </c>
      <c r="C14" s="20" t="s">
        <v>213</v>
      </c>
      <c r="D14" s="31">
        <v>3.4217815868499217</v>
      </c>
      <c r="E14" s="35">
        <v>7.4443788908467936E-5</v>
      </c>
      <c r="F14" s="35">
        <v>9.6420376529356659E-5</v>
      </c>
      <c r="G14" s="18">
        <f t="shared" si="0"/>
        <v>3.4523759537783816</v>
      </c>
    </row>
    <row r="15" spans="2:7" ht="18.75" customHeight="1">
      <c r="B15" s="12">
        <v>34334</v>
      </c>
      <c r="C15" s="21" t="s">
        <v>213</v>
      </c>
      <c r="D15" s="32">
        <v>3.3556323806578727</v>
      </c>
      <c r="E15" s="36">
        <v>7.4452831865357304E-5</v>
      </c>
      <c r="F15" s="36">
        <v>9.0892909523626982E-5</v>
      </c>
      <c r="G15" s="19">
        <f t="shared" si="0"/>
        <v>3.3845797884925477</v>
      </c>
    </row>
    <row r="16" spans="2:7" ht="18.75" customHeight="1">
      <c r="B16" s="11">
        <v>34699</v>
      </c>
      <c r="C16" s="20" t="s">
        <v>213</v>
      </c>
      <c r="D16" s="31">
        <v>3.2963953673930826</v>
      </c>
      <c r="E16" s="35">
        <v>7.1152963291210673E-5</v>
      </c>
      <c r="F16" s="35">
        <v>8.9535404686481282E-5</v>
      </c>
      <c r="G16" s="18">
        <f t="shared" si="0"/>
        <v>3.3248557420719345</v>
      </c>
    </row>
    <row r="17" spans="2:7" ht="18.75" customHeight="1">
      <c r="B17" s="12">
        <v>35064</v>
      </c>
      <c r="C17" s="21" t="s">
        <v>213</v>
      </c>
      <c r="D17" s="32">
        <v>2.8513230597551829</v>
      </c>
      <c r="E17" s="36">
        <v>5.7066322149368486E-5</v>
      </c>
      <c r="F17" s="36">
        <v>8.405527349937871E-5</v>
      </c>
      <c r="G17" s="19">
        <f t="shared" si="0"/>
        <v>2.8777981893117319</v>
      </c>
    </row>
    <row r="18" spans="2:7" ht="18.75" customHeight="1">
      <c r="B18" s="11">
        <v>35430</v>
      </c>
      <c r="C18" s="20" t="s">
        <v>213</v>
      </c>
      <c r="D18" s="31">
        <v>2.6412374868923783</v>
      </c>
      <c r="E18" s="35">
        <v>5.1657159686678408E-5</v>
      </c>
      <c r="F18" s="35">
        <v>7.8523194759099602E-5</v>
      </c>
      <c r="G18" s="18">
        <f t="shared" si="0"/>
        <v>2.6659288279227566</v>
      </c>
    </row>
    <row r="19" spans="2:7" ht="18.75" customHeight="1">
      <c r="B19" s="12">
        <v>35795</v>
      </c>
      <c r="C19" s="21" t="s">
        <v>213</v>
      </c>
      <c r="D19" s="32">
        <v>2.3174988896119917</v>
      </c>
      <c r="E19" s="36">
        <v>4.1768735027126956E-5</v>
      </c>
      <c r="F19" s="36">
        <v>7.4452058167559729E-5</v>
      </c>
      <c r="G19" s="19">
        <f t="shared" si="0"/>
        <v>2.3407298213216028</v>
      </c>
    </row>
    <row r="20" spans="2:7" ht="18.75" customHeight="1">
      <c r="B20" s="11">
        <v>36160</v>
      </c>
      <c r="C20" s="20" t="s">
        <v>213</v>
      </c>
      <c r="D20" s="31">
        <v>2.429462004663844</v>
      </c>
      <c r="E20" s="35">
        <v>3.9845789839565946E-5</v>
      </c>
      <c r="F20" s="35">
        <v>8.4264852127137886E-5</v>
      </c>
      <c r="G20" s="18">
        <f t="shared" si="0"/>
        <v>2.4555690753437203</v>
      </c>
    </row>
    <row r="21" spans="2:7" ht="18.75" customHeight="1">
      <c r="B21" s="12">
        <v>36525</v>
      </c>
      <c r="C21" s="21" t="s">
        <v>213</v>
      </c>
      <c r="D21" s="32">
        <v>2.1717548048009379</v>
      </c>
      <c r="E21" s="36">
        <v>3.3324882081998143E-5</v>
      </c>
      <c r="F21" s="36">
        <v>7.9064538290896368E-5</v>
      </c>
      <c r="G21" s="19">
        <f t="shared" si="0"/>
        <v>2.1961491592636748</v>
      </c>
    </row>
    <row r="22" spans="2:7" ht="18.75" customHeight="1">
      <c r="B22" s="11">
        <v>36891</v>
      </c>
      <c r="C22" s="20" t="s">
        <v>213</v>
      </c>
      <c r="D22" s="31">
        <v>2.0644206001845977</v>
      </c>
      <c r="E22" s="35">
        <v>3.0807166972744786E-5</v>
      </c>
      <c r="F22" s="35">
        <v>7.6103585217774441E-5</v>
      </c>
      <c r="G22" s="18">
        <f t="shared" si="0"/>
        <v>2.0878696477538132</v>
      </c>
    </row>
    <row r="23" spans="2:7" ht="18.75" customHeight="1">
      <c r="B23" s="12">
        <v>37256</v>
      </c>
      <c r="C23" s="21" t="s">
        <v>213</v>
      </c>
      <c r="D23" s="32">
        <v>2.0573561982323119</v>
      </c>
      <c r="E23" s="36">
        <v>2.9922085306388163E-5</v>
      </c>
      <c r="F23" s="36">
        <v>7.6871620265692869E-5</v>
      </c>
      <c r="G23" s="19">
        <f t="shared" si="0"/>
        <v>2.081011993204148</v>
      </c>
    </row>
    <row r="24" spans="2:7" ht="18.75" customHeight="1">
      <c r="B24" s="11">
        <v>37621</v>
      </c>
      <c r="C24" s="20" t="s">
        <v>213</v>
      </c>
      <c r="D24" s="31">
        <v>2.0033982864429731</v>
      </c>
      <c r="E24" s="35">
        <v>2.7385230751990977E-5</v>
      </c>
      <c r="F24" s="35">
        <v>7.8133937366036115E-5</v>
      </c>
      <c r="G24" s="18">
        <f t="shared" si="0"/>
        <v>2.027366830546852</v>
      </c>
    </row>
    <row r="25" spans="2:7" ht="18.75" customHeight="1">
      <c r="B25" s="12">
        <v>37986</v>
      </c>
      <c r="C25" s="21" t="s">
        <v>213</v>
      </c>
      <c r="D25" s="32">
        <v>2.0606551236760433</v>
      </c>
      <c r="E25" s="36">
        <v>2.8134088012017174E-5</v>
      </c>
      <c r="F25" s="36">
        <v>7.9725307545032464E-5</v>
      </c>
      <c r="G25" s="19">
        <f t="shared" si="0"/>
        <v>2.0851166175247635</v>
      </c>
    </row>
    <row r="26" spans="2:7" ht="18.75" customHeight="1">
      <c r="B26" s="11">
        <v>38352</v>
      </c>
      <c r="C26" s="20" t="s">
        <v>213</v>
      </c>
      <c r="D26" s="31">
        <v>1.9875906119346183</v>
      </c>
      <c r="E26" s="35">
        <v>2.8658202847160363E-5</v>
      </c>
      <c r="F26" s="35">
        <v>7.2553117924944937E-5</v>
      </c>
      <c r="G26" s="18">
        <f t="shared" si="0"/>
        <v>2.0099278961474307</v>
      </c>
    </row>
    <row r="27" spans="2:7" ht="18.75" customHeight="1">
      <c r="B27" s="12">
        <v>38717</v>
      </c>
      <c r="C27" s="21" t="s">
        <v>213</v>
      </c>
      <c r="D27" s="32">
        <v>1.9482904959430021</v>
      </c>
      <c r="E27" s="36">
        <v>2.9513916783452248E-5</v>
      </c>
      <c r="F27" s="36">
        <v>6.7203289160667606E-5</v>
      </c>
      <c r="G27" s="19">
        <f t="shared" si="0"/>
        <v>1.9690549240324673</v>
      </c>
    </row>
    <row r="28" spans="2:7" ht="18.75" customHeight="1">
      <c r="B28" s="11">
        <v>39082</v>
      </c>
      <c r="C28" s="20" t="s">
        <v>213</v>
      </c>
      <c r="D28" s="31">
        <v>1.8101805274354288</v>
      </c>
      <c r="E28" s="35">
        <v>2.6401801421101523E-5</v>
      </c>
      <c r="F28" s="35">
        <v>6.4737732685408317E-5</v>
      </c>
      <c r="G28" s="18">
        <f t="shared" si="0"/>
        <v>1.8301324168112081</v>
      </c>
    </row>
    <row r="29" spans="2:7" ht="18.75" customHeight="1">
      <c r="B29" s="12">
        <v>39447</v>
      </c>
      <c r="C29" s="21" t="s">
        <v>213</v>
      </c>
      <c r="D29" s="32">
        <v>1.8700783681695226</v>
      </c>
      <c r="E29" s="36">
        <v>2.674812643862786E-5</v>
      </c>
      <c r="F29" s="36">
        <v>6.8134908988315914E-5</v>
      </c>
      <c r="G29" s="19">
        <f t="shared" si="0"/>
        <v>1.8910512742090064</v>
      </c>
    </row>
    <row r="30" spans="2:7" ht="18.75" customHeight="1">
      <c r="B30" s="11">
        <v>39813</v>
      </c>
      <c r="C30" s="20" t="s">
        <v>213</v>
      </c>
      <c r="D30" s="31">
        <v>1.8490434751063975</v>
      </c>
      <c r="E30" s="35">
        <v>2.5302782580925531E-5</v>
      </c>
      <c r="F30" s="35">
        <v>6.9798286962081361E-5</v>
      </c>
      <c r="G30" s="18">
        <f t="shared" si="0"/>
        <v>1.870475934185621</v>
      </c>
    </row>
    <row r="31" spans="2:7" ht="18.75" customHeight="1">
      <c r="B31" s="12">
        <v>40178</v>
      </c>
      <c r="C31" s="21" t="s">
        <v>213</v>
      </c>
      <c r="D31" s="32">
        <v>1.7644777692674709</v>
      </c>
      <c r="E31" s="36">
        <v>2.5415871012203708E-5</v>
      </c>
      <c r="F31" s="36">
        <v>6.3406882280546658E-5</v>
      </c>
      <c r="G31" s="19">
        <f t="shared" si="0"/>
        <v>1.7840084169623789</v>
      </c>
    </row>
    <row r="32" spans="2:7" ht="18.75" customHeight="1">
      <c r="B32" s="11">
        <v>40543</v>
      </c>
      <c r="C32" s="20" t="s">
        <v>213</v>
      </c>
      <c r="D32" s="31">
        <v>1.687943732704102</v>
      </c>
      <c r="E32" s="35">
        <v>2.4515060803577164E-5</v>
      </c>
      <c r="F32" s="35">
        <v>5.883970129497579E-5</v>
      </c>
      <c r="G32" s="18">
        <f t="shared" si="0"/>
        <v>1.7060908402100943</v>
      </c>
    </row>
    <row r="33" spans="2:7" ht="18.75" customHeight="1">
      <c r="B33" s="12">
        <v>40908</v>
      </c>
      <c r="C33" s="21" t="s">
        <v>213</v>
      </c>
      <c r="D33" s="32">
        <v>1.7340401968299826</v>
      </c>
      <c r="E33" s="36">
        <v>2.5456639806791174E-5</v>
      </c>
      <c r="F33" s="36">
        <v>5.8680021679490438E-5</v>
      </c>
      <c r="G33" s="19">
        <f t="shared" si="0"/>
        <v>1.7521632592856404</v>
      </c>
    </row>
    <row r="34" spans="2:7" ht="18.75" customHeight="1">
      <c r="B34" s="11">
        <v>41274</v>
      </c>
      <c r="C34" s="20" t="s">
        <v>213</v>
      </c>
      <c r="D34" s="31">
        <v>1.7448674079681512</v>
      </c>
      <c r="E34" s="35">
        <v>2.4733377343658194E-5</v>
      </c>
      <c r="F34" s="35">
        <v>6.1182896224396343E-5</v>
      </c>
      <c r="G34" s="18">
        <f t="shared" si="0"/>
        <v>1.7637182454766127</v>
      </c>
    </row>
    <row r="35" spans="2:7" ht="18.75" customHeight="1">
      <c r="B35" s="12">
        <v>41639</v>
      </c>
      <c r="C35" s="21" t="s">
        <v>213</v>
      </c>
      <c r="D35" s="32">
        <v>1.7580356222488043</v>
      </c>
      <c r="E35" s="36">
        <v>2.4811277976397858E-5</v>
      </c>
      <c r="F35" s="36">
        <v>6.119933646699189E-5</v>
      </c>
      <c r="G35" s="19">
        <f t="shared" si="0"/>
        <v>1.7768933064653778</v>
      </c>
    </row>
    <row r="36" spans="2:7" ht="18.75" customHeight="1">
      <c r="B36" s="11">
        <v>42004</v>
      </c>
      <c r="C36" s="20" t="s">
        <v>213</v>
      </c>
      <c r="D36" s="31">
        <v>1.8662819254648377</v>
      </c>
      <c r="E36" s="35">
        <v>2.6287213201974386E-5</v>
      </c>
      <c r="F36" s="35">
        <v>6.4419772093310653E-5</v>
      </c>
      <c r="G36" s="18">
        <f t="shared" si="0"/>
        <v>1.8861361978786937</v>
      </c>
    </row>
    <row r="37" spans="2:7" ht="18.75" customHeight="1">
      <c r="B37" s="12">
        <v>42369</v>
      </c>
      <c r="C37" s="21" t="s">
        <v>213</v>
      </c>
      <c r="D37" s="32">
        <v>1.6931582841736283</v>
      </c>
      <c r="E37" s="36">
        <v>2.5013729753326763E-5</v>
      </c>
      <c r="F37" s="36">
        <v>5.566352390625046E-5</v>
      </c>
      <c r="G37" s="19">
        <f t="shared" si="0"/>
        <v>1.7103713575415243</v>
      </c>
    </row>
    <row r="38" spans="2:7" ht="18.75" customHeight="1">
      <c r="B38" s="11">
        <v>42735</v>
      </c>
      <c r="C38" s="20" t="s">
        <v>213</v>
      </c>
      <c r="D38" s="31">
        <v>1.7913889262973532</v>
      </c>
      <c r="E38" s="35">
        <v>2.5089957122890841E-5</v>
      </c>
      <c r="F38" s="35">
        <v>6.338298425577207E-5</v>
      </c>
      <c r="G38" s="18">
        <f t="shared" si="0"/>
        <v>1.8109043045336457</v>
      </c>
    </row>
    <row r="39" spans="2:7" ht="18.75" customHeight="1">
      <c r="B39" s="12">
        <v>43100</v>
      </c>
      <c r="C39" s="21" t="s">
        <v>213</v>
      </c>
      <c r="D39" s="32">
        <v>1.6607891217088717</v>
      </c>
      <c r="E39" s="36">
        <v>2.3233601771484646E-5</v>
      </c>
      <c r="F39" s="36">
        <v>5.9151466899903732E-5</v>
      </c>
      <c r="G39" s="19">
        <f t="shared" si="0"/>
        <v>1.6789970988893301</v>
      </c>
    </row>
    <row r="40" spans="2:7" ht="18.75" customHeight="1">
      <c r="B40" s="11">
        <v>43465</v>
      </c>
      <c r="C40" s="20" t="s">
        <v>213</v>
      </c>
      <c r="D40" s="31">
        <v>1.6896412812085433</v>
      </c>
      <c r="E40" s="35">
        <v>2.3187617698941598E-5</v>
      </c>
      <c r="F40" s="35">
        <v>6.1663198468527415E-5</v>
      </c>
      <c r="G40" s="31">
        <f t="shared" si="0"/>
        <v>1.7085966047946379</v>
      </c>
    </row>
    <row r="41" spans="2:7" ht="14.25" customHeight="1">
      <c r="B41" s="9" t="s">
        <v>11</v>
      </c>
      <c r="C41" s="9"/>
    </row>
    <row r="42" spans="2:7" ht="18.75" customHeight="1"/>
    <row r="43" spans="2:7" ht="18.75" customHeight="1"/>
    <row r="44" spans="2:7" ht="18.75" customHeight="1"/>
    <row r="45" spans="2:7" ht="18.75" customHeight="1"/>
    <row r="46" spans="2:7" ht="18.75" customHeight="1"/>
    <row r="47" spans="2:7" ht="18.75" customHeight="1"/>
    <row r="48" spans="2: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G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7" width="16.6640625" style="2" customWidth="1"/>
    <col min="8" max="16384" width="11.44140625" style="2"/>
  </cols>
  <sheetData>
    <row r="2" spans="2:7" ht="14.25" customHeight="1">
      <c r="B2" s="1"/>
    </row>
    <row r="3" spans="2:7" ht="22.5" customHeight="1">
      <c r="B3" s="3" t="s">
        <v>62</v>
      </c>
      <c r="C3" s="3"/>
      <c r="D3" s="3"/>
      <c r="E3" s="3"/>
      <c r="F3" s="3"/>
      <c r="G3" s="3"/>
    </row>
    <row r="4" spans="2:7" s="15" customFormat="1" ht="18.75" customHeight="1">
      <c r="B4" s="13" t="s">
        <v>13</v>
      </c>
      <c r="C4" s="14" t="s">
        <v>21</v>
      </c>
      <c r="D4" s="14" t="s">
        <v>19</v>
      </c>
      <c r="E4" s="14" t="s">
        <v>19</v>
      </c>
      <c r="F4" s="14" t="s">
        <v>19</v>
      </c>
      <c r="G4" s="14" t="s">
        <v>68</v>
      </c>
    </row>
    <row r="5" spans="2:7" s="15" customFormat="1" ht="18.75" customHeight="1">
      <c r="B5" s="16" t="s">
        <v>14</v>
      </c>
      <c r="C5" s="17" t="s">
        <v>70</v>
      </c>
      <c r="D5" s="17" t="s">
        <v>70</v>
      </c>
      <c r="E5" s="17" t="s">
        <v>70</v>
      </c>
      <c r="F5" s="17" t="s">
        <v>70</v>
      </c>
      <c r="G5" s="17">
        <v>25</v>
      </c>
    </row>
    <row r="6" spans="2:7" s="15" customFormat="1" ht="18.75" customHeight="1">
      <c r="B6" s="13" t="s">
        <v>15</v>
      </c>
      <c r="C6" s="14"/>
      <c r="D6" s="14" t="s">
        <v>32</v>
      </c>
      <c r="E6" s="14" t="s">
        <v>50</v>
      </c>
      <c r="F6" s="14" t="s">
        <v>51</v>
      </c>
      <c r="G6" s="14" t="s">
        <v>69</v>
      </c>
    </row>
    <row r="7" spans="2:7" s="15" customFormat="1" ht="18.75" customHeight="1">
      <c r="B7" s="16" t="s">
        <v>16</v>
      </c>
      <c r="C7" s="17"/>
      <c r="D7" s="17"/>
      <c r="E7" s="17"/>
      <c r="F7" s="17"/>
      <c r="G7" s="17">
        <v>298</v>
      </c>
    </row>
    <row r="8" spans="2:7" s="15" customFormat="1" ht="18.75" customHeight="1">
      <c r="B8" s="13" t="s">
        <v>17</v>
      </c>
      <c r="C8" s="14"/>
      <c r="D8" s="14"/>
      <c r="E8" s="14"/>
      <c r="F8" s="14"/>
      <c r="G8" s="14"/>
    </row>
    <row r="9" spans="2:7" s="15" customFormat="1" ht="18.75" customHeight="1">
      <c r="B9" s="13" t="s">
        <v>18</v>
      </c>
      <c r="C9" s="30" t="s">
        <v>22</v>
      </c>
      <c r="D9" s="30" t="s">
        <v>54</v>
      </c>
      <c r="E9" s="30" t="s">
        <v>54</v>
      </c>
      <c r="F9" s="30" t="s">
        <v>54</v>
      </c>
      <c r="G9" s="30" t="s">
        <v>54</v>
      </c>
    </row>
    <row r="10" spans="2:7">
      <c r="B10" s="37"/>
      <c r="C10" s="38" t="s">
        <v>63</v>
      </c>
      <c r="D10" s="49" t="s">
        <v>64</v>
      </c>
      <c r="E10" s="50" t="s">
        <v>65</v>
      </c>
      <c r="F10" s="48" t="s">
        <v>66</v>
      </c>
      <c r="G10" s="38" t="s">
        <v>67</v>
      </c>
    </row>
    <row r="11" spans="2:7">
      <c r="B11" s="4" t="s">
        <v>45</v>
      </c>
      <c r="C11" s="5" t="s">
        <v>26</v>
      </c>
      <c r="D11" s="22" t="s">
        <v>26</v>
      </c>
      <c r="E11" s="24" t="s">
        <v>26</v>
      </c>
      <c r="F11" s="26" t="s">
        <v>26</v>
      </c>
      <c r="G11" s="5" t="s">
        <v>26</v>
      </c>
    </row>
    <row r="12" spans="2:7" ht="18.75" customHeight="1">
      <c r="B12" s="11">
        <v>33238</v>
      </c>
      <c r="C12" s="20">
        <v>19449</v>
      </c>
      <c r="D12" s="39">
        <v>1.0832669225</v>
      </c>
      <c r="E12" s="39">
        <v>2.1257757000000001E-4</v>
      </c>
      <c r="F12" s="39">
        <v>4.8622500000000004E-5</v>
      </c>
      <c r="G12" s="39">
        <f>SUM(D12,E12*$G$5,F12*$G$7)</f>
        <v>1.10307086675</v>
      </c>
    </row>
    <row r="13" spans="2:7" ht="18.75" customHeight="1">
      <c r="B13" s="12">
        <v>33603</v>
      </c>
      <c r="C13" s="21">
        <v>20437</v>
      </c>
      <c r="D13" s="40">
        <v>1.1390283825</v>
      </c>
      <c r="E13" s="40">
        <v>2.2337641E-4</v>
      </c>
      <c r="F13" s="40">
        <v>5.1092500000000006E-5</v>
      </c>
      <c r="G13" s="40">
        <f t="shared" ref="G13:G40" si="0">SUM(D13,E13*$G$5,F13*$G$7)</f>
        <v>1.15983835775</v>
      </c>
    </row>
    <row r="14" spans="2:7" ht="18.75" customHeight="1">
      <c r="B14" s="11">
        <v>33969</v>
      </c>
      <c r="C14" s="20">
        <v>20205</v>
      </c>
      <c r="D14" s="39">
        <v>1.1266868711</v>
      </c>
      <c r="E14" s="39">
        <v>2.2084065000000001E-4</v>
      </c>
      <c r="F14" s="39">
        <v>5.0512500000000001E-5</v>
      </c>
      <c r="G14" s="39">
        <f t="shared" si="0"/>
        <v>1.14726061235</v>
      </c>
    </row>
    <row r="15" spans="2:7" ht="18.75" customHeight="1">
      <c r="B15" s="12">
        <v>34334</v>
      </c>
      <c r="C15" s="21">
        <v>21381</v>
      </c>
      <c r="D15" s="40">
        <v>1.1916130585000002</v>
      </c>
      <c r="E15" s="40">
        <v>2.3369432999999998E-4</v>
      </c>
      <c r="F15" s="40">
        <v>5.3452500000000004E-5</v>
      </c>
      <c r="G15" s="40">
        <f t="shared" si="0"/>
        <v>1.2133842617500001</v>
      </c>
    </row>
    <row r="16" spans="2:7" ht="18.75" customHeight="1">
      <c r="B16" s="11">
        <v>34699</v>
      </c>
      <c r="C16" s="20">
        <v>21772</v>
      </c>
      <c r="D16" s="39">
        <v>1.2129793499999999</v>
      </c>
      <c r="E16" s="39">
        <v>2.3796795999999999E-4</v>
      </c>
      <c r="F16" s="39">
        <v>5.4430000000000006E-5</v>
      </c>
      <c r="G16" s="39">
        <f t="shared" si="0"/>
        <v>1.2351486889999999</v>
      </c>
    </row>
    <row r="17" spans="2:7" ht="18.75" customHeight="1">
      <c r="B17" s="12">
        <v>35064</v>
      </c>
      <c r="C17" s="21">
        <v>23740</v>
      </c>
      <c r="D17" s="40">
        <v>1.3237139120000001</v>
      </c>
      <c r="E17" s="40">
        <v>2.5947820000000001E-4</v>
      </c>
      <c r="F17" s="40">
        <v>5.9350000000000006E-5</v>
      </c>
      <c r="G17" s="40">
        <f t="shared" si="0"/>
        <v>1.3478871670000001</v>
      </c>
    </row>
    <row r="18" spans="2:7" ht="18.75" customHeight="1">
      <c r="B18" s="11">
        <v>35430</v>
      </c>
      <c r="C18" s="20">
        <v>26566</v>
      </c>
      <c r="D18" s="39">
        <v>1.4823934264</v>
      </c>
      <c r="E18" s="39">
        <v>2.9035162111111111E-4</v>
      </c>
      <c r="F18" s="39">
        <v>6.0570479999999997E-5</v>
      </c>
      <c r="G18" s="39">
        <f t="shared" si="0"/>
        <v>1.5077022199677776</v>
      </c>
    </row>
    <row r="19" spans="2:7" ht="18.75" customHeight="1">
      <c r="B19" s="12">
        <v>35795</v>
      </c>
      <c r="C19" s="21">
        <v>25379</v>
      </c>
      <c r="D19" s="40">
        <v>1.4173257856000001</v>
      </c>
      <c r="E19" s="40">
        <v>2.7736427111111115E-4</v>
      </c>
      <c r="F19" s="40">
        <v>5.2280740000000005E-5</v>
      </c>
      <c r="G19" s="40">
        <f t="shared" si="0"/>
        <v>1.4398395528977779</v>
      </c>
    </row>
    <row r="20" spans="2:7" ht="18.75" customHeight="1">
      <c r="B20" s="11">
        <v>36160</v>
      </c>
      <c r="C20" s="20">
        <v>25612</v>
      </c>
      <c r="D20" s="39">
        <v>1.4297796552000002</v>
      </c>
      <c r="E20" s="39">
        <v>2.7989647333333332E-4</v>
      </c>
      <c r="F20" s="39">
        <v>4.7126080000000001E-5</v>
      </c>
      <c r="G20" s="39">
        <f t="shared" si="0"/>
        <v>1.4508206388733336</v>
      </c>
    </row>
    <row r="21" spans="2:7" ht="18.75" customHeight="1">
      <c r="B21" s="12">
        <v>36525</v>
      </c>
      <c r="C21" s="21">
        <v>25537</v>
      </c>
      <c r="D21" s="40">
        <v>1.425935006</v>
      </c>
      <c r="E21" s="40">
        <v>2.7906266111111112E-4</v>
      </c>
      <c r="F21" s="40">
        <v>4.1369940000000001E-5</v>
      </c>
      <c r="G21" s="40">
        <f t="shared" si="0"/>
        <v>1.4452398146477776</v>
      </c>
    </row>
    <row r="22" spans="2:7" ht="18.75" customHeight="1">
      <c r="B22" s="11">
        <v>36891</v>
      </c>
      <c r="C22" s="20">
        <v>25324</v>
      </c>
      <c r="D22" s="39">
        <v>1.4142592984000002</v>
      </c>
      <c r="E22" s="39">
        <v>2.767209755555556E-4</v>
      </c>
      <c r="F22" s="39">
        <v>3.5453600000000002E-5</v>
      </c>
      <c r="G22" s="39">
        <f t="shared" si="0"/>
        <v>1.4317424955888891</v>
      </c>
    </row>
    <row r="23" spans="2:7" ht="18.75" customHeight="1">
      <c r="B23" s="12">
        <v>37256</v>
      </c>
      <c r="C23" s="21">
        <v>26706</v>
      </c>
      <c r="D23" s="40">
        <v>1.4924007156000001</v>
      </c>
      <c r="E23" s="40">
        <v>2.9180756000000003E-4</v>
      </c>
      <c r="F23" s="40">
        <v>3.5786040000000002E-5</v>
      </c>
      <c r="G23" s="40">
        <f t="shared" si="0"/>
        <v>1.5103601445200001</v>
      </c>
    </row>
    <row r="24" spans="2:7" ht="18.75" customHeight="1">
      <c r="B24" s="11">
        <v>37621</v>
      </c>
      <c r="C24" s="20">
        <v>28689</v>
      </c>
      <c r="D24" s="39">
        <v>1.6034827191000003</v>
      </c>
      <c r="E24" s="39">
        <v>3.1345920166666675E-4</v>
      </c>
      <c r="F24" s="39">
        <v>3.672192E-5</v>
      </c>
      <c r="G24" s="39">
        <f t="shared" si="0"/>
        <v>1.6222623313016669</v>
      </c>
    </row>
    <row r="25" spans="2:7" ht="18.75" customHeight="1">
      <c r="B25" s="12">
        <v>37986</v>
      </c>
      <c r="C25" s="21">
        <v>26988</v>
      </c>
      <c r="D25" s="40">
        <v>1.507738596</v>
      </c>
      <c r="E25" s="40">
        <v>2.9485889333333336E-4</v>
      </c>
      <c r="F25" s="40">
        <v>3.2925360000000006E-5</v>
      </c>
      <c r="G25" s="40">
        <f t="shared" si="0"/>
        <v>1.5249218256133334</v>
      </c>
    </row>
    <row r="26" spans="2:7" ht="18.75" customHeight="1">
      <c r="B26" s="11">
        <v>38352</v>
      </c>
      <c r="C26" s="20">
        <v>27125</v>
      </c>
      <c r="D26" s="39">
        <v>1.5151455375</v>
      </c>
      <c r="E26" s="39">
        <v>2.9634062500000002E-4</v>
      </c>
      <c r="F26" s="39">
        <v>4.5185319999999997E-5</v>
      </c>
      <c r="G26" s="39">
        <f t="shared" si="0"/>
        <v>1.536019278485</v>
      </c>
    </row>
    <row r="27" spans="2:7" ht="18.75" customHeight="1">
      <c r="B27" s="12">
        <v>38717</v>
      </c>
      <c r="C27" s="21">
        <v>26500.634999999998</v>
      </c>
      <c r="D27" s="40">
        <v>1.4809826868480001</v>
      </c>
      <c r="E27" s="40">
        <v>2.8952084988916667E-4</v>
      </c>
      <c r="F27" s="40">
        <v>4.4034069299999996E-5</v>
      </c>
      <c r="G27" s="40">
        <f t="shared" si="0"/>
        <v>1.5013428607466293</v>
      </c>
    </row>
    <row r="28" spans="2:7" ht="18.75" customHeight="1">
      <c r="B28" s="11">
        <v>39082</v>
      </c>
      <c r="C28" s="20">
        <v>29905.909</v>
      </c>
      <c r="D28" s="39">
        <v>1.6708132299210001</v>
      </c>
      <c r="E28" s="39">
        <v>3.2672509626666666E-4</v>
      </c>
      <c r="F28" s="39">
        <v>4.95995451E-5</v>
      </c>
      <c r="G28" s="39">
        <f t="shared" si="0"/>
        <v>1.6937620217674669</v>
      </c>
    </row>
    <row r="29" spans="2:7" ht="18.75" customHeight="1">
      <c r="B29" s="12">
        <v>39447</v>
      </c>
      <c r="C29" s="21">
        <v>24419.412</v>
      </c>
      <c r="D29" s="40">
        <v>1.3638925345536002</v>
      </c>
      <c r="E29" s="40">
        <v>2.667859281975E-4</v>
      </c>
      <c r="F29" s="40">
        <v>4.0341962760000004E-5</v>
      </c>
      <c r="G29" s="40">
        <f t="shared" si="0"/>
        <v>1.3825840876610176</v>
      </c>
    </row>
    <row r="30" spans="2:7" ht="18.75" customHeight="1">
      <c r="B30" s="11">
        <v>39813</v>
      </c>
      <c r="C30" s="20">
        <v>25646.289000000001</v>
      </c>
      <c r="D30" s="39">
        <v>1.4327991799652999</v>
      </c>
      <c r="E30" s="39">
        <v>2.8019029177500003E-4</v>
      </c>
      <c r="F30" s="39">
        <v>4.2484669950000006E-5</v>
      </c>
      <c r="G30" s="39">
        <f t="shared" si="0"/>
        <v>1.4524643689047749</v>
      </c>
    </row>
    <row r="31" spans="2:7" ht="18.75" customHeight="1">
      <c r="B31" s="12">
        <v>40178</v>
      </c>
      <c r="C31" s="21">
        <v>24167.078999999998</v>
      </c>
      <c r="D31" s="40">
        <v>1.3517154793359001</v>
      </c>
      <c r="E31" s="40">
        <v>2.6403516008333334E-4</v>
      </c>
      <c r="F31" s="40">
        <v>3.9068558189999999E-5</v>
      </c>
      <c r="G31" s="40">
        <f t="shared" si="0"/>
        <v>1.3699587886786033</v>
      </c>
    </row>
    <row r="32" spans="2:7" ht="18.75" customHeight="1">
      <c r="B32" s="11">
        <v>40543</v>
      </c>
      <c r="C32" s="20">
        <v>21020.692000000003</v>
      </c>
      <c r="D32" s="39">
        <v>1.1756452621760003</v>
      </c>
      <c r="E32" s="39">
        <v>2.2966004442000003E-4</v>
      </c>
      <c r="F32" s="39">
        <v>3.4117998800000002E-5</v>
      </c>
      <c r="G32" s="39">
        <f t="shared" si="0"/>
        <v>1.1915539269289002</v>
      </c>
    </row>
    <row r="33" spans="2:7" ht="18.75" customHeight="1">
      <c r="B33" s="12">
        <v>40908</v>
      </c>
      <c r="C33" s="21">
        <v>21941.685000000001</v>
      </c>
      <c r="D33" s="40">
        <v>1.2272774321160003</v>
      </c>
      <c r="E33" s="40">
        <v>2.3972383487500003E-4</v>
      </c>
      <c r="F33" s="40">
        <v>3.5334139500000002E-5</v>
      </c>
      <c r="G33" s="40">
        <f t="shared" si="0"/>
        <v>1.2438001015588753</v>
      </c>
    </row>
    <row r="34" spans="2:7" ht="18.75" customHeight="1">
      <c r="B34" s="11">
        <v>41274</v>
      </c>
      <c r="C34" s="20">
        <v>22109.686999999998</v>
      </c>
      <c r="D34" s="39">
        <v>1.2363029460416002</v>
      </c>
      <c r="E34" s="39">
        <v>2.4155880453500002E-4</v>
      </c>
      <c r="F34" s="39">
        <v>3.5701137100000002E-5</v>
      </c>
      <c r="G34" s="39">
        <f t="shared" si="0"/>
        <v>1.2529808550107751</v>
      </c>
    </row>
    <row r="35" spans="2:7" ht="18.75" customHeight="1">
      <c r="B35" s="12">
        <v>41639</v>
      </c>
      <c r="C35" s="21">
        <v>26272.157999999999</v>
      </c>
      <c r="D35" s="40">
        <v>1.4697585731070775</v>
      </c>
      <c r="E35" s="40">
        <v>2.8703266318999999E-4</v>
      </c>
      <c r="F35" s="40">
        <v>4.2982001399999999E-5</v>
      </c>
      <c r="G35" s="40">
        <f t="shared" si="0"/>
        <v>1.4897430261040274</v>
      </c>
    </row>
    <row r="36" spans="2:7" ht="18.75" customHeight="1">
      <c r="B36" s="11">
        <v>42004</v>
      </c>
      <c r="C36" s="20">
        <v>21364.639999999999</v>
      </c>
      <c r="D36" s="39">
        <v>1.1950525030400001</v>
      </c>
      <c r="E36" s="39">
        <v>2.3341620240000004E-4</v>
      </c>
      <c r="F36" s="39">
        <v>3.4968015999999998E-5</v>
      </c>
      <c r="G36" s="39">
        <f t="shared" si="0"/>
        <v>1.2113083768680002</v>
      </c>
    </row>
    <row r="37" spans="2:7" ht="18.75" customHeight="1">
      <c r="B37" s="12">
        <v>42369</v>
      </c>
      <c r="C37" s="21">
        <v>21876.923999999999</v>
      </c>
      <c r="D37" s="40">
        <v>1.2226750300512002</v>
      </c>
      <c r="E37" s="40">
        <v>2.3901278549500003E-4</v>
      </c>
      <c r="F37" s="40">
        <v>3.5860427700000002E-5</v>
      </c>
      <c r="G37" s="40">
        <f t="shared" si="0"/>
        <v>1.2393367571431753</v>
      </c>
    </row>
    <row r="38" spans="2:7" ht="18.75" customHeight="1">
      <c r="B38" s="11">
        <v>42735</v>
      </c>
      <c r="C38" s="20">
        <v>21992.207999999999</v>
      </c>
      <c r="D38" s="39">
        <v>1.2280532517590399</v>
      </c>
      <c r="E38" s="39">
        <v>2.4030246926500003E-4</v>
      </c>
      <c r="F38" s="39">
        <v>3.0619317899999998E-5</v>
      </c>
      <c r="G38" s="39">
        <f t="shared" si="0"/>
        <v>1.243185370224865</v>
      </c>
    </row>
    <row r="39" spans="2:7" ht="18.75" customHeight="1">
      <c r="B39" s="12">
        <v>43100</v>
      </c>
      <c r="C39" s="21">
        <v>22381.279999999999</v>
      </c>
      <c r="D39" s="40">
        <v>1.2494741232400002</v>
      </c>
      <c r="E39" s="40">
        <v>2.4452479943000004E-4</v>
      </c>
      <c r="F39" s="40">
        <v>3.63713986E-5</v>
      </c>
      <c r="G39" s="40">
        <f t="shared" si="0"/>
        <v>1.2664259200085501</v>
      </c>
    </row>
    <row r="40" spans="2:7" ht="18.75" customHeight="1">
      <c r="B40" s="11">
        <v>43465</v>
      </c>
      <c r="C40" s="20">
        <v>23748.956291999999</v>
      </c>
      <c r="D40" s="39">
        <v>1.3232336596473246</v>
      </c>
      <c r="E40" s="39">
        <v>2.5946257282156001E-4</v>
      </c>
      <c r="F40" s="39">
        <v>3.9432666033600001E-5</v>
      </c>
      <c r="G40" s="39">
        <f t="shared" si="0"/>
        <v>1.3414711584458765</v>
      </c>
    </row>
    <row r="41" spans="2:7" ht="14.25" customHeight="1">
      <c r="B41" s="9" t="s">
        <v>11</v>
      </c>
    </row>
    <row r="42" spans="2:7" ht="18.75" customHeight="1"/>
    <row r="43" spans="2:7" ht="18.75" customHeight="1"/>
    <row r="44" spans="2:7" ht="18.75" customHeight="1"/>
    <row r="45" spans="2:7" ht="18.75" customHeight="1"/>
    <row r="46" spans="2:7" ht="18.75" customHeight="1"/>
    <row r="47" spans="2:7" ht="18.75" customHeight="1"/>
    <row r="48" spans="2: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92D050"/>
  </sheetPr>
  <dimension ref="B2:G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7" width="16.6640625" style="2" customWidth="1"/>
    <col min="8" max="16384" width="11.44140625" style="2"/>
  </cols>
  <sheetData>
    <row r="2" spans="2:7" ht="14.25" customHeight="1">
      <c r="B2" s="1"/>
      <c r="C2" s="1"/>
    </row>
    <row r="3" spans="2:7" ht="22.5" customHeight="1">
      <c r="B3" s="3" t="s">
        <v>188</v>
      </c>
      <c r="C3" s="3"/>
      <c r="D3" s="3"/>
      <c r="E3" s="3"/>
      <c r="F3" s="3"/>
      <c r="G3" s="3"/>
    </row>
    <row r="4" spans="2:7" s="15" customFormat="1" ht="18.75" customHeight="1">
      <c r="B4" s="13" t="s">
        <v>13</v>
      </c>
      <c r="C4" s="14" t="s">
        <v>21</v>
      </c>
      <c r="D4" s="14" t="s">
        <v>19</v>
      </c>
      <c r="E4" s="14" t="s">
        <v>19</v>
      </c>
      <c r="F4" s="14" t="s">
        <v>19</v>
      </c>
      <c r="G4" s="14"/>
    </row>
    <row r="5" spans="2:7" s="15" customFormat="1" ht="18.75" customHeight="1">
      <c r="B5" s="16" t="s">
        <v>14</v>
      </c>
      <c r="C5" s="17" t="s">
        <v>187</v>
      </c>
      <c r="D5" s="17" t="s">
        <v>187</v>
      </c>
      <c r="E5" s="17" t="s">
        <v>187</v>
      </c>
      <c r="F5" s="17" t="s">
        <v>187</v>
      </c>
      <c r="G5" s="17" t="s">
        <v>68</v>
      </c>
    </row>
    <row r="6" spans="2:7" s="15" customFormat="1" ht="18.75" customHeight="1">
      <c r="B6" s="13" t="s">
        <v>15</v>
      </c>
      <c r="C6" s="14" t="s">
        <v>170</v>
      </c>
      <c r="D6" s="14" t="s">
        <v>170</v>
      </c>
      <c r="E6" s="14"/>
      <c r="F6" s="14"/>
      <c r="G6" s="14">
        <v>25</v>
      </c>
    </row>
    <row r="7" spans="2:7" s="15" customFormat="1" ht="18.75" customHeight="1">
      <c r="B7" s="16" t="s">
        <v>16</v>
      </c>
      <c r="C7" s="67"/>
      <c r="D7" s="17" t="s">
        <v>32</v>
      </c>
      <c r="E7" s="17" t="s">
        <v>50</v>
      </c>
      <c r="F7" s="17" t="s">
        <v>51</v>
      </c>
      <c r="G7" s="17" t="s">
        <v>69</v>
      </c>
    </row>
    <row r="8" spans="2:7" s="15" customFormat="1" ht="18.75" customHeight="1">
      <c r="B8" s="13" t="s">
        <v>17</v>
      </c>
      <c r="C8" s="13"/>
      <c r="D8" s="14"/>
      <c r="E8" s="14"/>
      <c r="F8" s="14"/>
      <c r="G8" s="14">
        <v>298</v>
      </c>
    </row>
    <row r="9" spans="2:7" s="15" customFormat="1" ht="18.75" customHeight="1">
      <c r="B9" s="13" t="s">
        <v>18</v>
      </c>
      <c r="C9" s="66" t="s">
        <v>22</v>
      </c>
      <c r="D9" s="30" t="s">
        <v>54</v>
      </c>
      <c r="E9" s="30" t="s">
        <v>54</v>
      </c>
      <c r="F9" s="30" t="s">
        <v>54</v>
      </c>
      <c r="G9" s="30" t="s">
        <v>166</v>
      </c>
    </row>
    <row r="10" spans="2:7">
      <c r="B10" s="37"/>
      <c r="C10" s="61" t="s">
        <v>63</v>
      </c>
      <c r="D10" s="77" t="s">
        <v>165</v>
      </c>
      <c r="E10" s="77"/>
      <c r="F10" s="77"/>
      <c r="G10" s="77"/>
    </row>
    <row r="11" spans="2:7" ht="24">
      <c r="B11" s="4" t="s">
        <v>45</v>
      </c>
      <c r="C11" s="62"/>
      <c r="D11" s="62" t="s">
        <v>171</v>
      </c>
      <c r="E11" s="62" t="s">
        <v>47</v>
      </c>
      <c r="F11" s="62" t="s">
        <v>48</v>
      </c>
      <c r="G11" s="62" t="s">
        <v>172</v>
      </c>
    </row>
    <row r="12" spans="2:7" ht="18.75" customHeight="1">
      <c r="B12" s="11">
        <v>33238</v>
      </c>
      <c r="C12" s="20">
        <v>19449</v>
      </c>
      <c r="D12" s="31">
        <v>1.0832669225</v>
      </c>
      <c r="E12" s="35">
        <v>2.1257757000000001E-4</v>
      </c>
      <c r="F12" s="35">
        <v>4.8622500000000004E-5</v>
      </c>
      <c r="G12" s="18">
        <f>SUM(D12,E12*$G$6,F12*$G$8)</f>
        <v>1.10307086675</v>
      </c>
    </row>
    <row r="13" spans="2:7" ht="18.75" customHeight="1">
      <c r="B13" s="12">
        <v>33603</v>
      </c>
      <c r="C13" s="21">
        <v>20437</v>
      </c>
      <c r="D13" s="32">
        <v>1.1390283825</v>
      </c>
      <c r="E13" s="36">
        <v>2.2337641E-4</v>
      </c>
      <c r="F13" s="36">
        <v>5.1092500000000006E-5</v>
      </c>
      <c r="G13" s="19">
        <f t="shared" ref="G13:G40" si="0">SUM(D13,E13*$G$6,F13*$G$8)</f>
        <v>1.15983835775</v>
      </c>
    </row>
    <row r="14" spans="2:7" ht="18.75" customHeight="1">
      <c r="B14" s="11">
        <v>33969</v>
      </c>
      <c r="C14" s="20">
        <v>20205</v>
      </c>
      <c r="D14" s="31">
        <v>1.1266868711</v>
      </c>
      <c r="E14" s="35">
        <v>2.2084065000000001E-4</v>
      </c>
      <c r="F14" s="35">
        <v>5.0512500000000001E-5</v>
      </c>
      <c r="G14" s="18">
        <f t="shared" si="0"/>
        <v>1.14726061235</v>
      </c>
    </row>
    <row r="15" spans="2:7" ht="18.75" customHeight="1">
      <c r="B15" s="12">
        <v>34334</v>
      </c>
      <c r="C15" s="21">
        <v>21381</v>
      </c>
      <c r="D15" s="32">
        <v>1.1916130585000002</v>
      </c>
      <c r="E15" s="36">
        <v>2.3369432999999998E-4</v>
      </c>
      <c r="F15" s="36">
        <v>5.3452500000000004E-5</v>
      </c>
      <c r="G15" s="19">
        <f t="shared" si="0"/>
        <v>1.2133842617500001</v>
      </c>
    </row>
    <row r="16" spans="2:7" ht="18.75" customHeight="1">
      <c r="B16" s="11">
        <v>34699</v>
      </c>
      <c r="C16" s="20">
        <v>21772</v>
      </c>
      <c r="D16" s="31">
        <v>1.2129793499999999</v>
      </c>
      <c r="E16" s="35">
        <v>2.3796795999999999E-4</v>
      </c>
      <c r="F16" s="35">
        <v>5.4430000000000006E-5</v>
      </c>
      <c r="G16" s="18">
        <f t="shared" si="0"/>
        <v>1.2351486889999999</v>
      </c>
    </row>
    <row r="17" spans="2:7" ht="18.75" customHeight="1">
      <c r="B17" s="12">
        <v>35064</v>
      </c>
      <c r="C17" s="21">
        <v>23740</v>
      </c>
      <c r="D17" s="32">
        <v>1.3237139120000001</v>
      </c>
      <c r="E17" s="36">
        <v>2.5947820000000001E-4</v>
      </c>
      <c r="F17" s="36">
        <v>5.9350000000000006E-5</v>
      </c>
      <c r="G17" s="19">
        <f t="shared" si="0"/>
        <v>1.3478871670000001</v>
      </c>
    </row>
    <row r="18" spans="2:7" ht="18.75" customHeight="1">
      <c r="B18" s="11">
        <v>35430</v>
      </c>
      <c r="C18" s="20">
        <v>26566</v>
      </c>
      <c r="D18" s="31">
        <v>1.4823934264</v>
      </c>
      <c r="E18" s="35">
        <v>2.9035162111111111E-4</v>
      </c>
      <c r="F18" s="35">
        <v>6.0570479999999997E-5</v>
      </c>
      <c r="G18" s="18">
        <f t="shared" si="0"/>
        <v>1.5077022199677776</v>
      </c>
    </row>
    <row r="19" spans="2:7" ht="18.75" customHeight="1">
      <c r="B19" s="12">
        <v>35795</v>
      </c>
      <c r="C19" s="21">
        <v>25379</v>
      </c>
      <c r="D19" s="32">
        <v>1.4173257856000001</v>
      </c>
      <c r="E19" s="36">
        <v>2.7736427111111115E-4</v>
      </c>
      <c r="F19" s="36">
        <v>5.2280740000000005E-5</v>
      </c>
      <c r="G19" s="19">
        <f t="shared" si="0"/>
        <v>1.4398395528977779</v>
      </c>
    </row>
    <row r="20" spans="2:7" ht="18.75" customHeight="1">
      <c r="B20" s="11">
        <v>36160</v>
      </c>
      <c r="C20" s="20">
        <v>25612</v>
      </c>
      <c r="D20" s="31">
        <v>1.4297796552000002</v>
      </c>
      <c r="E20" s="35">
        <v>2.7989647333333332E-4</v>
      </c>
      <c r="F20" s="35">
        <v>4.7126080000000001E-5</v>
      </c>
      <c r="G20" s="18">
        <f t="shared" si="0"/>
        <v>1.4508206388733336</v>
      </c>
    </row>
    <row r="21" spans="2:7" ht="18.75" customHeight="1">
      <c r="B21" s="12">
        <v>36525</v>
      </c>
      <c r="C21" s="21">
        <v>25537</v>
      </c>
      <c r="D21" s="32">
        <v>1.425935006</v>
      </c>
      <c r="E21" s="36">
        <v>2.7906266111111112E-4</v>
      </c>
      <c r="F21" s="36">
        <v>4.1369940000000001E-5</v>
      </c>
      <c r="G21" s="19">
        <f t="shared" si="0"/>
        <v>1.4452398146477776</v>
      </c>
    </row>
    <row r="22" spans="2:7" ht="18.75" customHeight="1">
      <c r="B22" s="11">
        <v>36891</v>
      </c>
      <c r="C22" s="20">
        <v>25324</v>
      </c>
      <c r="D22" s="31">
        <v>1.4142592984000002</v>
      </c>
      <c r="E22" s="35">
        <v>2.767209755555556E-4</v>
      </c>
      <c r="F22" s="35">
        <v>3.5453600000000002E-5</v>
      </c>
      <c r="G22" s="18">
        <f t="shared" si="0"/>
        <v>1.4317424955888891</v>
      </c>
    </row>
    <row r="23" spans="2:7" ht="18.75" customHeight="1">
      <c r="B23" s="12">
        <v>37256</v>
      </c>
      <c r="C23" s="21">
        <v>26706</v>
      </c>
      <c r="D23" s="32">
        <v>1.4924007156000001</v>
      </c>
      <c r="E23" s="36">
        <v>2.9180756000000003E-4</v>
      </c>
      <c r="F23" s="36">
        <v>3.5786040000000002E-5</v>
      </c>
      <c r="G23" s="19">
        <f t="shared" si="0"/>
        <v>1.5103601445200001</v>
      </c>
    </row>
    <row r="24" spans="2:7" ht="18.75" customHeight="1">
      <c r="B24" s="11">
        <v>37621</v>
      </c>
      <c r="C24" s="20">
        <v>28689</v>
      </c>
      <c r="D24" s="31">
        <v>1.6034827191000003</v>
      </c>
      <c r="E24" s="35">
        <v>3.1345920166666675E-4</v>
      </c>
      <c r="F24" s="35">
        <v>3.672192E-5</v>
      </c>
      <c r="G24" s="18">
        <f t="shared" si="0"/>
        <v>1.6222623313016669</v>
      </c>
    </row>
    <row r="25" spans="2:7" ht="18.75" customHeight="1">
      <c r="B25" s="12">
        <v>37986</v>
      </c>
      <c r="C25" s="21">
        <v>26988</v>
      </c>
      <c r="D25" s="32">
        <v>1.507738596</v>
      </c>
      <c r="E25" s="36">
        <v>2.9485889333333336E-4</v>
      </c>
      <c r="F25" s="36">
        <v>3.2925360000000006E-5</v>
      </c>
      <c r="G25" s="19">
        <f t="shared" si="0"/>
        <v>1.5249218256133334</v>
      </c>
    </row>
    <row r="26" spans="2:7" ht="18.75" customHeight="1">
      <c r="B26" s="11">
        <v>38352</v>
      </c>
      <c r="C26" s="20">
        <v>27125</v>
      </c>
      <c r="D26" s="31">
        <v>1.5151455375</v>
      </c>
      <c r="E26" s="35">
        <v>2.9634062500000002E-4</v>
      </c>
      <c r="F26" s="35">
        <v>4.5185319999999997E-5</v>
      </c>
      <c r="G26" s="18">
        <f t="shared" si="0"/>
        <v>1.536019278485</v>
      </c>
    </row>
    <row r="27" spans="2:7" ht="18.75" customHeight="1">
      <c r="B27" s="12">
        <v>38717</v>
      </c>
      <c r="C27" s="21">
        <v>26500.634999999998</v>
      </c>
      <c r="D27" s="32">
        <v>1.4809826868480001</v>
      </c>
      <c r="E27" s="36">
        <v>2.8952084988916667E-4</v>
      </c>
      <c r="F27" s="36">
        <v>4.4034069299999996E-5</v>
      </c>
      <c r="G27" s="19">
        <f t="shared" si="0"/>
        <v>1.5013428607466293</v>
      </c>
    </row>
    <row r="28" spans="2:7" ht="18.75" customHeight="1">
      <c r="B28" s="11">
        <v>39082</v>
      </c>
      <c r="C28" s="20">
        <v>29905.909</v>
      </c>
      <c r="D28" s="31">
        <v>1.6708132299210001</v>
      </c>
      <c r="E28" s="35">
        <v>3.2672509626666666E-4</v>
      </c>
      <c r="F28" s="35">
        <v>4.95995451E-5</v>
      </c>
      <c r="G28" s="18">
        <f t="shared" si="0"/>
        <v>1.6937620217674669</v>
      </c>
    </row>
    <row r="29" spans="2:7" ht="18.75" customHeight="1">
      <c r="B29" s="12">
        <v>39447</v>
      </c>
      <c r="C29" s="21">
        <v>24419.412</v>
      </c>
      <c r="D29" s="32">
        <v>1.3638925345536002</v>
      </c>
      <c r="E29" s="36">
        <v>2.667859281975E-4</v>
      </c>
      <c r="F29" s="36">
        <v>4.0341962760000004E-5</v>
      </c>
      <c r="G29" s="19">
        <f t="shared" si="0"/>
        <v>1.3825840876610176</v>
      </c>
    </row>
    <row r="30" spans="2:7" ht="18.75" customHeight="1">
      <c r="B30" s="11">
        <v>39813</v>
      </c>
      <c r="C30" s="20">
        <v>25646.289000000001</v>
      </c>
      <c r="D30" s="31">
        <v>1.4327991799652999</v>
      </c>
      <c r="E30" s="35">
        <v>2.8019029177500003E-4</v>
      </c>
      <c r="F30" s="35">
        <v>4.2484669950000006E-5</v>
      </c>
      <c r="G30" s="18">
        <f t="shared" si="0"/>
        <v>1.4524643689047749</v>
      </c>
    </row>
    <row r="31" spans="2:7" ht="18.75" customHeight="1">
      <c r="B31" s="12">
        <v>40178</v>
      </c>
      <c r="C31" s="21">
        <v>24167.078999999998</v>
      </c>
      <c r="D31" s="32">
        <v>1.3517154793359001</v>
      </c>
      <c r="E31" s="36">
        <v>2.6403516008333334E-4</v>
      </c>
      <c r="F31" s="36">
        <v>3.9068558189999999E-5</v>
      </c>
      <c r="G31" s="19">
        <f t="shared" si="0"/>
        <v>1.3699587886786033</v>
      </c>
    </row>
    <row r="32" spans="2:7" ht="18.75" customHeight="1">
      <c r="B32" s="11">
        <v>40543</v>
      </c>
      <c r="C32" s="20">
        <v>21020.692000000003</v>
      </c>
      <c r="D32" s="31">
        <v>1.1756452621760003</v>
      </c>
      <c r="E32" s="35">
        <v>2.2966004442000003E-4</v>
      </c>
      <c r="F32" s="35">
        <v>3.4117998800000002E-5</v>
      </c>
      <c r="G32" s="18">
        <f t="shared" si="0"/>
        <v>1.1915539269289002</v>
      </c>
    </row>
    <row r="33" spans="2:7" ht="18.75" customHeight="1">
      <c r="B33" s="12">
        <v>40908</v>
      </c>
      <c r="C33" s="21">
        <v>21941.685000000001</v>
      </c>
      <c r="D33" s="32">
        <v>1.2272774321160003</v>
      </c>
      <c r="E33" s="36">
        <v>2.3972383487500003E-4</v>
      </c>
      <c r="F33" s="36">
        <v>3.5334139500000002E-5</v>
      </c>
      <c r="G33" s="19">
        <f t="shared" si="0"/>
        <v>1.2438001015588753</v>
      </c>
    </row>
    <row r="34" spans="2:7" ht="18.75" customHeight="1">
      <c r="B34" s="11">
        <v>41274</v>
      </c>
      <c r="C34" s="20">
        <v>22109.686999999998</v>
      </c>
      <c r="D34" s="31">
        <v>1.2363029460416002</v>
      </c>
      <c r="E34" s="35">
        <v>2.4155880453500002E-4</v>
      </c>
      <c r="F34" s="35">
        <v>3.5701137100000002E-5</v>
      </c>
      <c r="G34" s="18">
        <f t="shared" si="0"/>
        <v>1.2529808550107751</v>
      </c>
    </row>
    <row r="35" spans="2:7" ht="18.75" customHeight="1">
      <c r="B35" s="12">
        <v>41639</v>
      </c>
      <c r="C35" s="21">
        <v>26272.157999999999</v>
      </c>
      <c r="D35" s="32">
        <v>1.4697585731070775</v>
      </c>
      <c r="E35" s="36">
        <v>2.8703266318999999E-4</v>
      </c>
      <c r="F35" s="36">
        <v>4.2982001399999999E-5</v>
      </c>
      <c r="G35" s="19">
        <f t="shared" si="0"/>
        <v>1.4897430261040274</v>
      </c>
    </row>
    <row r="36" spans="2:7" ht="18.75" customHeight="1">
      <c r="B36" s="11">
        <v>42004</v>
      </c>
      <c r="C36" s="20">
        <v>21364.639999999999</v>
      </c>
      <c r="D36" s="31">
        <v>1.1950525030400001</v>
      </c>
      <c r="E36" s="35">
        <v>2.3341620240000004E-4</v>
      </c>
      <c r="F36" s="35">
        <v>3.4968015999999998E-5</v>
      </c>
      <c r="G36" s="18">
        <f t="shared" si="0"/>
        <v>1.2113083768680002</v>
      </c>
    </row>
    <row r="37" spans="2:7" ht="18.75" customHeight="1">
      <c r="B37" s="12">
        <v>42369</v>
      </c>
      <c r="C37" s="21">
        <v>21876.923999999999</v>
      </c>
      <c r="D37" s="32">
        <v>1.2226750300512002</v>
      </c>
      <c r="E37" s="36">
        <v>2.3901278549500003E-4</v>
      </c>
      <c r="F37" s="36">
        <v>3.5860427700000002E-5</v>
      </c>
      <c r="G37" s="19">
        <f t="shared" si="0"/>
        <v>1.2393367571431753</v>
      </c>
    </row>
    <row r="38" spans="2:7" ht="18.75" customHeight="1">
      <c r="B38" s="11">
        <v>42735</v>
      </c>
      <c r="C38" s="20">
        <v>21992.207999999999</v>
      </c>
      <c r="D38" s="31">
        <v>1.2280532517590399</v>
      </c>
      <c r="E38" s="35">
        <v>2.4030246926500003E-4</v>
      </c>
      <c r="F38" s="35">
        <v>3.0619317899999998E-5</v>
      </c>
      <c r="G38" s="18">
        <f t="shared" si="0"/>
        <v>1.243185370224865</v>
      </c>
    </row>
    <row r="39" spans="2:7" ht="18.75" customHeight="1">
      <c r="B39" s="12">
        <v>43100</v>
      </c>
      <c r="C39" s="21">
        <v>22381.279999999999</v>
      </c>
      <c r="D39" s="32">
        <v>1.2494741232400002</v>
      </c>
      <c r="E39" s="36">
        <v>2.4452479943000004E-4</v>
      </c>
      <c r="F39" s="36">
        <v>3.63713986E-5</v>
      </c>
      <c r="G39" s="19">
        <f t="shared" si="0"/>
        <v>1.2664259200085501</v>
      </c>
    </row>
    <row r="40" spans="2:7" ht="18.75" customHeight="1">
      <c r="B40" s="11">
        <v>43465</v>
      </c>
      <c r="C40" s="20">
        <v>23748.956291999999</v>
      </c>
      <c r="D40" s="31">
        <v>1.3232336596473246</v>
      </c>
      <c r="E40" s="35">
        <v>2.5946257282156001E-4</v>
      </c>
      <c r="F40" s="35">
        <v>3.9432666033600001E-5</v>
      </c>
      <c r="G40" s="31">
        <f t="shared" si="0"/>
        <v>1.3414711584458765</v>
      </c>
    </row>
    <row r="41" spans="2:7" ht="14.25" customHeight="1">
      <c r="B41" s="9" t="s">
        <v>11</v>
      </c>
      <c r="C41" s="9"/>
    </row>
    <row r="42" spans="2:7" ht="18.75" customHeight="1"/>
    <row r="43" spans="2:7" ht="18.75" customHeight="1"/>
    <row r="44" spans="2:7" ht="18.75" customHeight="1"/>
    <row r="45" spans="2:7" ht="18.75" customHeight="1"/>
    <row r="46" spans="2:7" ht="18.75" customHeight="1"/>
    <row r="47" spans="2:7" ht="18.75" customHeight="1"/>
    <row r="48" spans="2: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92D050"/>
  </sheetPr>
  <dimension ref="B2:G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7" width="16.6640625" style="2" customWidth="1"/>
    <col min="8" max="16384" width="11.44140625" style="2"/>
  </cols>
  <sheetData>
    <row r="2" spans="2:7" ht="14.25" customHeight="1">
      <c r="B2" s="1"/>
      <c r="C2" s="1"/>
    </row>
    <row r="3" spans="2:7" ht="22.5" customHeight="1">
      <c r="B3" s="3" t="s">
        <v>189</v>
      </c>
      <c r="C3" s="3"/>
      <c r="D3" s="3"/>
      <c r="E3" s="3"/>
      <c r="F3" s="3"/>
      <c r="G3" s="3"/>
    </row>
    <row r="4" spans="2:7" s="15" customFormat="1" ht="18.75" customHeight="1">
      <c r="B4" s="13" t="s">
        <v>13</v>
      </c>
      <c r="C4" s="14" t="s">
        <v>21</v>
      </c>
      <c r="D4" s="14" t="s">
        <v>19</v>
      </c>
      <c r="E4" s="14" t="s">
        <v>19</v>
      </c>
      <c r="F4" s="14" t="s">
        <v>19</v>
      </c>
      <c r="G4" s="14"/>
    </row>
    <row r="5" spans="2:7" s="15" customFormat="1" ht="18.75" customHeight="1">
      <c r="B5" s="16" t="s">
        <v>14</v>
      </c>
      <c r="C5" s="17" t="s">
        <v>190</v>
      </c>
      <c r="D5" s="17" t="s">
        <v>190</v>
      </c>
      <c r="E5" s="17" t="s">
        <v>190</v>
      </c>
      <c r="F5" s="17" t="s">
        <v>190</v>
      </c>
      <c r="G5" s="17" t="s">
        <v>68</v>
      </c>
    </row>
    <row r="6" spans="2:7" s="15" customFormat="1" ht="18.75" customHeight="1">
      <c r="B6" s="13" t="s">
        <v>15</v>
      </c>
      <c r="C6" s="14"/>
      <c r="D6" s="14" t="s">
        <v>170</v>
      </c>
      <c r="E6" s="14"/>
      <c r="F6" s="14"/>
      <c r="G6" s="14">
        <v>25</v>
      </c>
    </row>
    <row r="7" spans="2:7" s="15" customFormat="1" ht="18.75" customHeight="1">
      <c r="B7" s="16" t="s">
        <v>16</v>
      </c>
      <c r="C7" s="67"/>
      <c r="D7" s="17" t="s">
        <v>32</v>
      </c>
      <c r="E7" s="17" t="s">
        <v>50</v>
      </c>
      <c r="F7" s="17" t="s">
        <v>51</v>
      </c>
      <c r="G7" s="17" t="s">
        <v>69</v>
      </c>
    </row>
    <row r="8" spans="2:7" s="15" customFormat="1" ht="18.75" customHeight="1">
      <c r="B8" s="13" t="s">
        <v>17</v>
      </c>
      <c r="C8" s="13"/>
      <c r="D8" s="14"/>
      <c r="E8" s="14"/>
      <c r="F8" s="14"/>
      <c r="G8" s="14">
        <v>298</v>
      </c>
    </row>
    <row r="9" spans="2:7" s="15" customFormat="1" ht="18.75" customHeight="1">
      <c r="B9" s="13" t="s">
        <v>18</v>
      </c>
      <c r="C9" s="66" t="s">
        <v>22</v>
      </c>
      <c r="D9" s="30" t="s">
        <v>54</v>
      </c>
      <c r="E9" s="30" t="s">
        <v>54</v>
      </c>
      <c r="F9" s="30" t="s">
        <v>54</v>
      </c>
      <c r="G9" s="30" t="s">
        <v>166</v>
      </c>
    </row>
    <row r="10" spans="2:7">
      <c r="B10" s="37"/>
      <c r="C10" s="61" t="s">
        <v>63</v>
      </c>
      <c r="D10" s="77" t="s">
        <v>165</v>
      </c>
      <c r="E10" s="77"/>
      <c r="F10" s="77"/>
      <c r="G10" s="77"/>
    </row>
    <row r="11" spans="2:7" ht="24">
      <c r="B11" s="4" t="s">
        <v>45</v>
      </c>
      <c r="C11" s="62"/>
      <c r="D11" s="62" t="s">
        <v>171</v>
      </c>
      <c r="E11" s="62" t="s">
        <v>47</v>
      </c>
      <c r="F11" s="62" t="s">
        <v>48</v>
      </c>
      <c r="G11" s="62" t="s">
        <v>172</v>
      </c>
    </row>
    <row r="12" spans="2:7" ht="18.75" customHeight="1">
      <c r="B12" s="11">
        <v>33238</v>
      </c>
      <c r="C12" s="20">
        <v>2878673.6887283442</v>
      </c>
      <c r="D12" s="31">
        <v>203.01173657737868</v>
      </c>
      <c r="E12" s="35">
        <v>0.16741914026321239</v>
      </c>
      <c r="F12" s="35">
        <v>3.2745277921548445E-3</v>
      </c>
      <c r="G12" s="18">
        <f>SUM(D12,E12*$G$6,F12*$G$8)</f>
        <v>208.17302436602114</v>
      </c>
    </row>
    <row r="13" spans="2:7" ht="18.75" customHeight="1">
      <c r="B13" s="12">
        <v>33603</v>
      </c>
      <c r="C13" s="21">
        <v>3013280.2359109884</v>
      </c>
      <c r="D13" s="32">
        <v>204.62674785800164</v>
      </c>
      <c r="E13" s="36">
        <v>0.11144733006206921</v>
      </c>
      <c r="F13" s="36">
        <v>2.8916466405515696E-3</v>
      </c>
      <c r="G13" s="19">
        <f t="shared" ref="G13:G40" si="0">SUM(D13,E13*$G$6,F13*$G$8)</f>
        <v>208.27464180843774</v>
      </c>
    </row>
    <row r="14" spans="2:7" ht="18.75" customHeight="1">
      <c r="B14" s="11">
        <v>33969</v>
      </c>
      <c r="C14" s="20">
        <v>2843340.3361803568</v>
      </c>
      <c r="D14" s="31">
        <v>188.40459492035686</v>
      </c>
      <c r="E14" s="35">
        <v>7.6684848844193826E-2</v>
      </c>
      <c r="F14" s="35">
        <v>2.4046431290309189E-3</v>
      </c>
      <c r="G14" s="18">
        <f t="shared" si="0"/>
        <v>191.03829979391293</v>
      </c>
    </row>
    <row r="15" spans="2:7" ht="18.75" customHeight="1">
      <c r="B15" s="12">
        <v>34334</v>
      </c>
      <c r="C15" s="21">
        <v>3000244.9237472205</v>
      </c>
      <c r="D15" s="32">
        <v>197.11276694978648</v>
      </c>
      <c r="E15" s="36">
        <v>6.7699264951122023E-2</v>
      </c>
      <c r="F15" s="36">
        <v>2.4084506914155853E-3</v>
      </c>
      <c r="G15" s="19">
        <f t="shared" si="0"/>
        <v>199.52296687960637</v>
      </c>
    </row>
    <row r="16" spans="2:7" ht="18.75" customHeight="1">
      <c r="B16" s="11">
        <v>34699</v>
      </c>
      <c r="C16" s="20">
        <v>2879949.3167103678</v>
      </c>
      <c r="D16" s="31">
        <v>186.94653909301263</v>
      </c>
      <c r="E16" s="35">
        <v>5.3127844058175791E-2</v>
      </c>
      <c r="F16" s="35">
        <v>2.2416526467677208E-3</v>
      </c>
      <c r="G16" s="18">
        <f t="shared" si="0"/>
        <v>188.94274768320381</v>
      </c>
    </row>
    <row r="17" spans="2:7" ht="18.75" customHeight="1">
      <c r="B17" s="12">
        <v>35064</v>
      </c>
      <c r="C17" s="21">
        <v>2954139.6639754386</v>
      </c>
      <c r="D17" s="32">
        <v>189.80863362648651</v>
      </c>
      <c r="E17" s="36">
        <v>4.7062518611601552E-2</v>
      </c>
      <c r="F17" s="36">
        <v>2.2612451470795381E-3</v>
      </c>
      <c r="G17" s="19">
        <f t="shared" si="0"/>
        <v>191.65904764560625</v>
      </c>
    </row>
    <row r="18" spans="2:7" ht="18.75" customHeight="1">
      <c r="B18" s="11">
        <v>35430</v>
      </c>
      <c r="C18" s="20">
        <v>3357305.2216865034</v>
      </c>
      <c r="D18" s="31">
        <v>214.89167004032097</v>
      </c>
      <c r="E18" s="35">
        <v>4.5430669418204492E-2</v>
      </c>
      <c r="F18" s="35">
        <v>2.3851013631871875E-3</v>
      </c>
      <c r="G18" s="18">
        <f t="shared" si="0"/>
        <v>216.73819698200589</v>
      </c>
    </row>
    <row r="19" spans="2:7" ht="18.75" customHeight="1">
      <c r="B19" s="12">
        <v>35795</v>
      </c>
      <c r="C19" s="21">
        <v>3210843.4304653737</v>
      </c>
      <c r="D19" s="32">
        <v>200.59877565260055</v>
      </c>
      <c r="E19" s="36">
        <v>4.5699277930351619E-2</v>
      </c>
      <c r="F19" s="36">
        <v>2.2959068196276009E-3</v>
      </c>
      <c r="G19" s="19">
        <f t="shared" si="0"/>
        <v>202.42543783310836</v>
      </c>
    </row>
    <row r="20" spans="2:7" ht="18.75" customHeight="1">
      <c r="B20" s="11">
        <v>36160</v>
      </c>
      <c r="C20" s="20">
        <v>3120802.714104014</v>
      </c>
      <c r="D20" s="31">
        <v>192.27597817950485</v>
      </c>
      <c r="E20" s="35">
        <v>3.7825123824830831E-2</v>
      </c>
      <c r="F20" s="35">
        <v>1.9942592025476193E-3</v>
      </c>
      <c r="G20" s="18">
        <f t="shared" si="0"/>
        <v>193.81589551748482</v>
      </c>
    </row>
    <row r="21" spans="2:7" ht="18.75" customHeight="1">
      <c r="B21" s="12">
        <v>36525</v>
      </c>
      <c r="C21" s="21">
        <v>2903587.8957223599</v>
      </c>
      <c r="D21" s="32">
        <v>176.17127797622365</v>
      </c>
      <c r="E21" s="36">
        <v>3.6965816173558978E-2</v>
      </c>
      <c r="F21" s="36">
        <v>1.9079635616820539E-3</v>
      </c>
      <c r="G21" s="19">
        <f t="shared" si="0"/>
        <v>177.66399652194389</v>
      </c>
    </row>
    <row r="22" spans="2:7" ht="18.75" customHeight="1">
      <c r="B22" s="11">
        <v>36891</v>
      </c>
      <c r="C22" s="20">
        <v>2808676.8301497023</v>
      </c>
      <c r="D22" s="31">
        <v>169.56286756287602</v>
      </c>
      <c r="E22" s="35">
        <v>3.5931218876972919E-2</v>
      </c>
      <c r="F22" s="35">
        <v>1.8961538567697585E-3</v>
      </c>
      <c r="G22" s="18">
        <f t="shared" si="0"/>
        <v>171.02620188411774</v>
      </c>
    </row>
    <row r="23" spans="2:7" ht="18.75" customHeight="1">
      <c r="B23" s="12">
        <v>37256</v>
      </c>
      <c r="C23" s="21">
        <v>3146660.4591525639</v>
      </c>
      <c r="D23" s="32">
        <v>190.45319524567083</v>
      </c>
      <c r="E23" s="36">
        <v>3.8205131131062109E-2</v>
      </c>
      <c r="F23" s="36">
        <v>2.0916053422028926E-3</v>
      </c>
      <c r="G23" s="19">
        <f t="shared" si="0"/>
        <v>192.03162191592384</v>
      </c>
    </row>
    <row r="24" spans="2:7" ht="18.75" customHeight="1">
      <c r="B24" s="11">
        <v>37621</v>
      </c>
      <c r="C24" s="20">
        <v>2960905.6883132039</v>
      </c>
      <c r="D24" s="31">
        <v>177.27075015733644</v>
      </c>
      <c r="E24" s="35">
        <v>3.5920975963865044E-2</v>
      </c>
      <c r="F24" s="35">
        <v>1.9813666990703043E-3</v>
      </c>
      <c r="G24" s="18">
        <f t="shared" si="0"/>
        <v>178.759221832756</v>
      </c>
    </row>
    <row r="25" spans="2:7" ht="18.75" customHeight="1">
      <c r="B25" s="12">
        <v>37986</v>
      </c>
      <c r="C25" s="21">
        <v>2844934.1749861888</v>
      </c>
      <c r="D25" s="32">
        <v>169.70358812758161</v>
      </c>
      <c r="E25" s="36">
        <v>3.3220688283250394E-2</v>
      </c>
      <c r="F25" s="36">
        <v>1.835081325156658E-3</v>
      </c>
      <c r="G25" s="19">
        <f t="shared" si="0"/>
        <v>171.08095956955955</v>
      </c>
    </row>
    <row r="26" spans="2:7" ht="18.75" customHeight="1">
      <c r="B26" s="11">
        <v>38352</v>
      </c>
      <c r="C26" s="20">
        <v>2707532.7356539331</v>
      </c>
      <c r="D26" s="31">
        <v>159.33710770066261</v>
      </c>
      <c r="E26" s="35">
        <v>3.0878601295401951E-2</v>
      </c>
      <c r="F26" s="35">
        <v>1.7220064387812688E-3</v>
      </c>
      <c r="G26" s="18">
        <f t="shared" si="0"/>
        <v>160.6222306518045</v>
      </c>
    </row>
    <row r="27" spans="2:7" ht="18.75" customHeight="1">
      <c r="B27" s="12">
        <v>38717</v>
      </c>
      <c r="C27" s="21">
        <v>2660837.7009069836</v>
      </c>
      <c r="D27" s="32">
        <v>156.81879480696514</v>
      </c>
      <c r="E27" s="36">
        <v>3.0749889820591396E-2</v>
      </c>
      <c r="F27" s="36">
        <v>1.7196127394815631E-3</v>
      </c>
      <c r="G27" s="19">
        <f t="shared" si="0"/>
        <v>158.09998664884543</v>
      </c>
    </row>
    <row r="28" spans="2:7" ht="18.75" customHeight="1">
      <c r="B28" s="11">
        <v>39082</v>
      </c>
      <c r="C28" s="20">
        <v>2831489.3622588133</v>
      </c>
      <c r="D28" s="31">
        <v>165.34903648383886</v>
      </c>
      <c r="E28" s="35">
        <v>3.6305592978866881E-2</v>
      </c>
      <c r="F28" s="35">
        <v>1.9473718191771094E-3</v>
      </c>
      <c r="G28" s="18">
        <f t="shared" si="0"/>
        <v>166.83699311042528</v>
      </c>
    </row>
    <row r="29" spans="2:7" ht="18.75" customHeight="1">
      <c r="B29" s="12">
        <v>39447</v>
      </c>
      <c r="C29" s="21">
        <v>2320109.7700810055</v>
      </c>
      <c r="D29" s="32">
        <v>128.86424503804096</v>
      </c>
      <c r="E29" s="36">
        <v>3.7599555560647514E-2</v>
      </c>
      <c r="F29" s="36">
        <v>1.7681502052103739E-3</v>
      </c>
      <c r="G29" s="19">
        <f t="shared" si="0"/>
        <v>130.33114268820984</v>
      </c>
    </row>
    <row r="30" spans="2:7" ht="18.75" customHeight="1">
      <c r="B30" s="11">
        <v>39813</v>
      </c>
      <c r="C30" s="20">
        <v>2745509.4074748936</v>
      </c>
      <c r="D30" s="31">
        <v>154.7507837229947</v>
      </c>
      <c r="E30" s="35">
        <v>4.3334283834984139E-2</v>
      </c>
      <c r="F30" s="35">
        <v>2.0834935721511173E-3</v>
      </c>
      <c r="G30" s="18">
        <f t="shared" si="0"/>
        <v>156.45502190337032</v>
      </c>
    </row>
    <row r="31" spans="2:7" ht="18.75" customHeight="1">
      <c r="B31" s="12">
        <v>40178</v>
      </c>
      <c r="C31" s="21">
        <v>2541511.4918942512</v>
      </c>
      <c r="D31" s="32">
        <v>141.96214711372841</v>
      </c>
      <c r="E31" s="36">
        <v>3.9532243622583514E-2</v>
      </c>
      <c r="F31" s="36">
        <v>1.8417234864767883E-3</v>
      </c>
      <c r="G31" s="19">
        <f t="shared" si="0"/>
        <v>143.49928680326306</v>
      </c>
    </row>
    <row r="32" spans="2:7" ht="18.75" customHeight="1">
      <c r="B32" s="11">
        <v>40543</v>
      </c>
      <c r="C32" s="20">
        <v>2756134.7930983249</v>
      </c>
      <c r="D32" s="31">
        <v>151.39556666517126</v>
      </c>
      <c r="E32" s="35">
        <v>5.0003464099683335E-2</v>
      </c>
      <c r="F32" s="35">
        <v>2.1383975918524817E-3</v>
      </c>
      <c r="G32" s="18">
        <f t="shared" si="0"/>
        <v>153.28289575003538</v>
      </c>
    </row>
    <row r="33" spans="2:7" ht="18.75" customHeight="1">
      <c r="B33" s="12">
        <v>40908</v>
      </c>
      <c r="C33" s="21">
        <v>2380217.2714107181</v>
      </c>
      <c r="D33" s="32">
        <v>131.18949553319342</v>
      </c>
      <c r="E33" s="36">
        <v>4.6101944744566331E-2</v>
      </c>
      <c r="F33" s="36">
        <v>2.0461400603292591E-3</v>
      </c>
      <c r="G33" s="19">
        <f t="shared" si="0"/>
        <v>132.95179388978571</v>
      </c>
    </row>
    <row r="34" spans="2:7" ht="18.75" customHeight="1">
      <c r="B34" s="11">
        <v>41274</v>
      </c>
      <c r="C34" s="20">
        <v>2493185.5546223624</v>
      </c>
      <c r="D34" s="31">
        <v>133.55980406414238</v>
      </c>
      <c r="E34" s="35">
        <v>4.7631997753589041E-2</v>
      </c>
      <c r="F34" s="35">
        <v>1.7749077799484086E-3</v>
      </c>
      <c r="G34" s="18">
        <f t="shared" si="0"/>
        <v>135.27952652640673</v>
      </c>
    </row>
    <row r="35" spans="2:7" ht="18.75" customHeight="1">
      <c r="B35" s="12">
        <v>41639</v>
      </c>
      <c r="C35" s="21">
        <v>2666840.0753925103</v>
      </c>
      <c r="D35" s="32">
        <v>143.08776820973117</v>
      </c>
      <c r="E35" s="36">
        <v>4.8876239838974718E-2</v>
      </c>
      <c r="F35" s="36">
        <v>1.8006639840845095E-3</v>
      </c>
      <c r="G35" s="19">
        <f t="shared" si="0"/>
        <v>144.84627207296271</v>
      </c>
    </row>
    <row r="36" spans="2:7" ht="18.75" customHeight="1">
      <c r="B36" s="11">
        <v>42004</v>
      </c>
      <c r="C36" s="20">
        <v>2266663.5074199568</v>
      </c>
      <c r="D36" s="31">
        <v>122.59427475650836</v>
      </c>
      <c r="E36" s="35">
        <v>4.1236272327436777E-2</v>
      </c>
      <c r="F36" s="35">
        <v>1.5636525140095296E-3</v>
      </c>
      <c r="G36" s="18">
        <f t="shared" si="0"/>
        <v>124.09115001386911</v>
      </c>
    </row>
    <row r="37" spans="2:7" ht="18.75" customHeight="1">
      <c r="B37" s="12">
        <v>42369</v>
      </c>
      <c r="C37" s="21">
        <v>2376703.4485425572</v>
      </c>
      <c r="D37" s="32">
        <v>128.25657404212672</v>
      </c>
      <c r="E37" s="36">
        <v>4.3910843705771405E-2</v>
      </c>
      <c r="F37" s="36">
        <v>1.682867260852567E-3</v>
      </c>
      <c r="G37" s="19">
        <f t="shared" si="0"/>
        <v>129.85583957850505</v>
      </c>
    </row>
    <row r="38" spans="2:7" ht="18.75" customHeight="1">
      <c r="B38" s="11">
        <v>42735</v>
      </c>
      <c r="C38" s="20">
        <v>2384511.7811176344</v>
      </c>
      <c r="D38" s="31">
        <v>129.10263893608607</v>
      </c>
      <c r="E38" s="35">
        <v>4.1429198548397259E-2</v>
      </c>
      <c r="F38" s="35">
        <v>1.5519411763052758E-3</v>
      </c>
      <c r="G38" s="18">
        <f t="shared" si="0"/>
        <v>130.60084737033498</v>
      </c>
    </row>
    <row r="39" spans="2:7" ht="18.75" customHeight="1">
      <c r="B39" s="12">
        <v>43100</v>
      </c>
      <c r="C39" s="21">
        <v>2372614.8431190904</v>
      </c>
      <c r="D39" s="32">
        <v>127.59418777522822</v>
      </c>
      <c r="E39" s="36">
        <v>4.2236607626936221E-2</v>
      </c>
      <c r="F39" s="36">
        <v>1.559309319580581E-3</v>
      </c>
      <c r="G39" s="19">
        <f t="shared" si="0"/>
        <v>129.11477714313665</v>
      </c>
    </row>
    <row r="40" spans="2:7" ht="18.75" customHeight="1">
      <c r="B40" s="11">
        <v>43465</v>
      </c>
      <c r="C40" s="20">
        <v>2255940.3229005095</v>
      </c>
      <c r="D40" s="31">
        <v>120.60987896639826</v>
      </c>
      <c r="E40" s="35">
        <v>4.0671011095023094E-2</v>
      </c>
      <c r="F40" s="35">
        <v>1.4887308795375075E-3</v>
      </c>
      <c r="G40" s="31">
        <f t="shared" si="0"/>
        <v>122.07029604587601</v>
      </c>
    </row>
    <row r="41" spans="2:7" ht="14.25" customHeight="1">
      <c r="B41" s="9" t="s">
        <v>11</v>
      </c>
      <c r="C41" s="9"/>
    </row>
    <row r="42" spans="2:7" ht="18.75" customHeight="1"/>
    <row r="43" spans="2:7" ht="18.75" customHeight="1"/>
    <row r="44" spans="2:7" ht="18.75" customHeight="1"/>
    <row r="45" spans="2:7" ht="18.75" customHeight="1"/>
    <row r="46" spans="2:7" ht="18.75" customHeight="1"/>
    <row r="47" spans="2:7" ht="18.75" customHeight="1"/>
    <row r="48" spans="2: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92D050"/>
  </sheetPr>
  <dimension ref="B2:G56"/>
  <sheetViews>
    <sheetView showGridLines="0" tabSelected="1" zoomScaleNormal="100" zoomScalePageLayoutView="150" workbookViewId="0">
      <selection activeCell="I14" sqref="I14"/>
    </sheetView>
  </sheetViews>
  <sheetFormatPr baseColWidth="10" defaultColWidth="11.44140625" defaultRowHeight="14.4"/>
  <cols>
    <col min="1" max="1" width="5.44140625" style="2" customWidth="1"/>
    <col min="2" max="7" width="16.6640625" style="2" customWidth="1"/>
    <col min="8" max="16384" width="11.44140625" style="2"/>
  </cols>
  <sheetData>
    <row r="2" spans="2:7" ht="14.25" customHeight="1">
      <c r="B2" s="1"/>
      <c r="C2" s="1"/>
    </row>
    <row r="3" spans="2:7" ht="22.5" customHeight="1">
      <c r="B3" s="3" t="s">
        <v>200</v>
      </c>
      <c r="C3" s="3"/>
      <c r="D3" s="3"/>
      <c r="E3" s="3"/>
      <c r="F3" s="3"/>
      <c r="G3" s="3"/>
    </row>
    <row r="4" spans="2:7" s="15" customFormat="1" ht="18.75" customHeight="1">
      <c r="B4" s="13" t="s">
        <v>13</v>
      </c>
      <c r="C4" s="14" t="s">
        <v>21</v>
      </c>
      <c r="D4" s="14" t="s">
        <v>19</v>
      </c>
      <c r="E4" s="14" t="s">
        <v>19</v>
      </c>
      <c r="F4" s="14" t="s">
        <v>19</v>
      </c>
      <c r="G4" s="14"/>
    </row>
    <row r="5" spans="2:7" s="15" customFormat="1" ht="18.75" customHeight="1">
      <c r="B5" s="16" t="s">
        <v>14</v>
      </c>
      <c r="C5" s="17" t="s">
        <v>113</v>
      </c>
      <c r="D5" s="17" t="s">
        <v>113</v>
      </c>
      <c r="E5" s="17" t="s">
        <v>113</v>
      </c>
      <c r="F5" s="17" t="s">
        <v>113</v>
      </c>
      <c r="G5" s="17" t="s">
        <v>68</v>
      </c>
    </row>
    <row r="6" spans="2:7" s="15" customFormat="1" ht="18.75" customHeight="1">
      <c r="B6" s="13" t="s">
        <v>15</v>
      </c>
      <c r="C6" s="14"/>
      <c r="D6" s="14" t="s">
        <v>170</v>
      </c>
      <c r="E6" s="14"/>
      <c r="F6" s="14"/>
      <c r="G6" s="14">
        <v>25</v>
      </c>
    </row>
    <row r="7" spans="2:7" s="15" customFormat="1" ht="18.75" customHeight="1">
      <c r="B7" s="16" t="s">
        <v>16</v>
      </c>
      <c r="C7" s="67"/>
      <c r="D7" s="17" t="s">
        <v>32</v>
      </c>
      <c r="E7" s="17" t="s">
        <v>50</v>
      </c>
      <c r="F7" s="17" t="s">
        <v>51</v>
      </c>
      <c r="G7" s="17" t="s">
        <v>69</v>
      </c>
    </row>
    <row r="8" spans="2:7" s="15" customFormat="1" ht="18.75" customHeight="1">
      <c r="B8" s="13" t="s">
        <v>17</v>
      </c>
      <c r="C8" s="13"/>
      <c r="D8" s="14"/>
      <c r="E8" s="14"/>
      <c r="F8" s="14"/>
      <c r="G8" s="14">
        <v>298</v>
      </c>
    </row>
    <row r="9" spans="2:7" s="15" customFormat="1" ht="18.75" customHeight="1">
      <c r="B9" s="13" t="s">
        <v>18</v>
      </c>
      <c r="C9" s="66" t="s">
        <v>22</v>
      </c>
      <c r="D9" s="30" t="s">
        <v>54</v>
      </c>
      <c r="E9" s="30" t="s">
        <v>54</v>
      </c>
      <c r="F9" s="30" t="s">
        <v>54</v>
      </c>
      <c r="G9" s="30" t="s">
        <v>166</v>
      </c>
    </row>
    <row r="10" spans="2:7">
      <c r="B10" s="37"/>
      <c r="C10" s="61" t="s">
        <v>63</v>
      </c>
      <c r="D10" s="77" t="s">
        <v>165</v>
      </c>
      <c r="E10" s="77"/>
      <c r="F10" s="77"/>
      <c r="G10" s="77"/>
    </row>
    <row r="11" spans="2:7" ht="24">
      <c r="B11" s="4" t="s">
        <v>45</v>
      </c>
      <c r="C11" s="62"/>
      <c r="D11" s="62" t="s">
        <v>171</v>
      </c>
      <c r="E11" s="62" t="s">
        <v>47</v>
      </c>
      <c r="F11" s="62" t="s">
        <v>48</v>
      </c>
      <c r="G11" s="62" t="s">
        <v>172</v>
      </c>
    </row>
    <row r="12" spans="2:7" ht="18.75" customHeight="1">
      <c r="B12" s="11">
        <v>33238</v>
      </c>
      <c r="C12" s="20">
        <v>147445.07534604895</v>
      </c>
      <c r="D12" s="31">
        <v>11.797497419475365</v>
      </c>
      <c r="E12" s="35">
        <v>1.1177342505009744E-2</v>
      </c>
      <c r="F12" s="35">
        <v>2.058098860868848E-4</v>
      </c>
      <c r="G12" s="18">
        <f>SUM(D12,E12*$G$6,F12*$G$8)</f>
        <v>12.1382623281545</v>
      </c>
    </row>
    <row r="13" spans="2:7" ht="18.75" customHeight="1">
      <c r="B13" s="12">
        <v>33603</v>
      </c>
      <c r="C13" s="21">
        <v>105874.39086824494</v>
      </c>
      <c r="D13" s="32">
        <v>8.4441339828864326</v>
      </c>
      <c r="E13" s="36">
        <v>7.0580669582339366E-3</v>
      </c>
      <c r="F13" s="36">
        <v>1.5704934826244908E-4</v>
      </c>
      <c r="G13" s="19">
        <f t="shared" ref="G13:G40" si="0">SUM(D13,E13*$G$6,F13*$G$8)</f>
        <v>8.6673863626244909</v>
      </c>
    </row>
    <row r="14" spans="2:7" ht="18.75" customHeight="1">
      <c r="B14" s="11">
        <v>33969</v>
      </c>
      <c r="C14" s="20">
        <v>81643.055927388516</v>
      </c>
      <c r="D14" s="31">
        <v>6.4280611875749498</v>
      </c>
      <c r="E14" s="35">
        <v>4.63225535970729E-3</v>
      </c>
      <c r="F14" s="35">
        <v>1.3179315872593854E-4</v>
      </c>
      <c r="G14" s="18">
        <f t="shared" si="0"/>
        <v>6.5831419328679619</v>
      </c>
    </row>
    <row r="15" spans="2:7" ht="18.75" customHeight="1">
      <c r="B15" s="12">
        <v>34334</v>
      </c>
      <c r="C15" s="21">
        <v>67353.770415495455</v>
      </c>
      <c r="D15" s="32">
        <v>5.1626322515092555</v>
      </c>
      <c r="E15" s="36">
        <v>3.0071569664561993E-3</v>
      </c>
      <c r="F15" s="36">
        <v>1.123636732091762E-4</v>
      </c>
      <c r="G15" s="19">
        <f t="shared" si="0"/>
        <v>5.2712955502869958</v>
      </c>
    </row>
    <row r="16" spans="2:7" ht="18.75" customHeight="1">
      <c r="B16" s="11">
        <v>34699</v>
      </c>
      <c r="C16" s="20">
        <v>65072.230814678536</v>
      </c>
      <c r="D16" s="31">
        <v>4.7843463601355465</v>
      </c>
      <c r="E16" s="35">
        <v>1.4307879057865191E-3</v>
      </c>
      <c r="F16" s="35">
        <v>1.1508189130482989E-4</v>
      </c>
      <c r="G16" s="18">
        <f t="shared" si="0"/>
        <v>4.8544104613890493</v>
      </c>
    </row>
    <row r="17" spans="2:7" ht="18.75" customHeight="1">
      <c r="B17" s="12">
        <v>35064</v>
      </c>
      <c r="C17" s="21">
        <v>56315.819296113303</v>
      </c>
      <c r="D17" s="32">
        <v>4.0046182683518694</v>
      </c>
      <c r="E17" s="36">
        <v>5.6142906871055299E-4</v>
      </c>
      <c r="F17" s="36">
        <v>9.1599304064573692E-5</v>
      </c>
      <c r="G17" s="19">
        <f t="shared" si="0"/>
        <v>4.0459505876808768</v>
      </c>
    </row>
    <row r="18" spans="2:7" ht="18.75" customHeight="1">
      <c r="B18" s="11">
        <v>35430</v>
      </c>
      <c r="C18" s="20">
        <v>45127.005190657095</v>
      </c>
      <c r="D18" s="31">
        <v>3.1406215974914278</v>
      </c>
      <c r="E18" s="35">
        <v>2.7379240690181858E-4</v>
      </c>
      <c r="F18" s="35">
        <v>7.229989792367154E-5</v>
      </c>
      <c r="G18" s="18">
        <f t="shared" si="0"/>
        <v>3.1690117772452275</v>
      </c>
    </row>
    <row r="19" spans="2:7" ht="18.75" customHeight="1">
      <c r="B19" s="12">
        <v>35795</v>
      </c>
      <c r="C19" s="21">
        <v>43432.085044793326</v>
      </c>
      <c r="D19" s="32">
        <v>3.0332746081662778</v>
      </c>
      <c r="E19" s="36">
        <v>1.9701486403268711E-4</v>
      </c>
      <c r="F19" s="36">
        <v>7.6397655635697569E-5</v>
      </c>
      <c r="G19" s="19">
        <f t="shared" si="0"/>
        <v>3.0609664811465329</v>
      </c>
    </row>
    <row r="20" spans="2:7" ht="18.75" customHeight="1">
      <c r="B20" s="11">
        <v>36160</v>
      </c>
      <c r="C20" s="20">
        <v>43538.908919757028</v>
      </c>
      <c r="D20" s="31">
        <v>3.0433230937776283</v>
      </c>
      <c r="E20" s="35">
        <v>1.7430207451992025E-4</v>
      </c>
      <c r="F20" s="35">
        <v>7.5238360535450277E-5</v>
      </c>
      <c r="G20" s="18">
        <f t="shared" si="0"/>
        <v>3.0701016770801908</v>
      </c>
    </row>
    <row r="21" spans="2:7" ht="18.75" customHeight="1">
      <c r="B21" s="12">
        <v>36525</v>
      </c>
      <c r="C21" s="21">
        <v>37483.750732516797</v>
      </c>
      <c r="D21" s="32">
        <v>2.6007169181076781</v>
      </c>
      <c r="E21" s="36">
        <v>1.338357191258729E-4</v>
      </c>
      <c r="F21" s="36">
        <v>6.1129440966536835E-5</v>
      </c>
      <c r="G21" s="19">
        <f t="shared" si="0"/>
        <v>2.622279384493853</v>
      </c>
    </row>
    <row r="22" spans="2:7" ht="18.75" customHeight="1">
      <c r="B22" s="11">
        <v>36891</v>
      </c>
      <c r="C22" s="20">
        <v>33748.635710299408</v>
      </c>
      <c r="D22" s="31">
        <v>2.3313763203842734</v>
      </c>
      <c r="E22" s="35">
        <v>1.297584741984624E-4</v>
      </c>
      <c r="F22" s="35">
        <v>5.4984925037238277E-5</v>
      </c>
      <c r="G22" s="18">
        <f t="shared" si="0"/>
        <v>2.3510057899003316</v>
      </c>
    </row>
    <row r="23" spans="2:7" ht="18.75" customHeight="1">
      <c r="B23" s="12">
        <v>37256</v>
      </c>
      <c r="C23" s="21">
        <v>28119.875556238399</v>
      </c>
      <c r="D23" s="32">
        <v>1.9123403527070504</v>
      </c>
      <c r="E23" s="36">
        <v>1.2566269503327067E-4</v>
      </c>
      <c r="F23" s="36">
        <v>4.1868463503625651E-5</v>
      </c>
      <c r="G23" s="19">
        <f t="shared" si="0"/>
        <v>1.9279587222069625</v>
      </c>
    </row>
    <row r="24" spans="2:7" ht="18.75" customHeight="1">
      <c r="B24" s="11">
        <v>37621</v>
      </c>
      <c r="C24" s="20">
        <v>28603.986542593786</v>
      </c>
      <c r="D24" s="31">
        <v>1.9494910838855808</v>
      </c>
      <c r="E24" s="35">
        <v>1.2025138601526611E-4</v>
      </c>
      <c r="F24" s="35">
        <v>3.7175182464275631E-5</v>
      </c>
      <c r="G24" s="18">
        <f t="shared" si="0"/>
        <v>1.9635755729103164</v>
      </c>
    </row>
    <row r="25" spans="2:7" ht="18.75" customHeight="1">
      <c r="B25" s="12">
        <v>37986</v>
      </c>
      <c r="C25" s="21">
        <v>28923.485830839116</v>
      </c>
      <c r="D25" s="32">
        <v>1.9689374325851774</v>
      </c>
      <c r="E25" s="36">
        <v>9.9368040930739404E-5</v>
      </c>
      <c r="F25" s="36">
        <v>3.714186186305849E-5</v>
      </c>
      <c r="G25" s="19">
        <f t="shared" si="0"/>
        <v>1.9824899084436371</v>
      </c>
    </row>
    <row r="26" spans="2:7" ht="18.75" customHeight="1">
      <c r="B26" s="11">
        <v>38352</v>
      </c>
      <c r="C26" s="20">
        <v>25032.873804521329</v>
      </c>
      <c r="D26" s="31">
        <v>1.6887703314610227</v>
      </c>
      <c r="E26" s="35">
        <v>8.2992137133280596E-5</v>
      </c>
      <c r="F26" s="35">
        <v>3.0066580163619884E-5</v>
      </c>
      <c r="G26" s="18">
        <f t="shared" si="0"/>
        <v>1.6998049757781135</v>
      </c>
    </row>
    <row r="27" spans="2:7" ht="18.75" customHeight="1">
      <c r="B27" s="12">
        <v>38717</v>
      </c>
      <c r="C27" s="21">
        <v>25800.833173769293</v>
      </c>
      <c r="D27" s="32">
        <v>1.7296641891543059</v>
      </c>
      <c r="E27" s="36">
        <v>9.4633664925715101E-5</v>
      </c>
      <c r="F27" s="36">
        <v>2.6060186021177003E-5</v>
      </c>
      <c r="G27" s="19">
        <f t="shared" si="0"/>
        <v>1.7397959662117595</v>
      </c>
    </row>
    <row r="28" spans="2:7" ht="18.75" customHeight="1">
      <c r="B28" s="11">
        <v>39082</v>
      </c>
      <c r="C28" s="20">
        <v>23702.713127871277</v>
      </c>
      <c r="D28" s="31">
        <v>1.5744780652901182</v>
      </c>
      <c r="E28" s="35">
        <v>8.1192347316155441E-5</v>
      </c>
      <c r="F28" s="35">
        <v>2.2925087036315107E-5</v>
      </c>
      <c r="G28" s="18">
        <f t="shared" si="0"/>
        <v>1.5833395499098439</v>
      </c>
    </row>
    <row r="29" spans="2:7" ht="18.75" customHeight="1">
      <c r="B29" s="12">
        <v>39447</v>
      </c>
      <c r="C29" s="21">
        <v>19673.076121610571</v>
      </c>
      <c r="D29" s="32">
        <v>1.3107768771750012</v>
      </c>
      <c r="E29" s="36">
        <v>6.4010792579645827E-5</v>
      </c>
      <c r="F29" s="36">
        <v>1.9026304848565323E-5</v>
      </c>
      <c r="G29" s="19">
        <f t="shared" si="0"/>
        <v>1.3180469858343649</v>
      </c>
    </row>
    <row r="30" spans="2:7" ht="18.75" customHeight="1">
      <c r="B30" s="11">
        <v>39813</v>
      </c>
      <c r="C30" s="20">
        <v>19933.083297730598</v>
      </c>
      <c r="D30" s="31">
        <v>1.3295722680713862</v>
      </c>
      <c r="E30" s="35">
        <v>6.1646073575562241E-5</v>
      </c>
      <c r="F30" s="35">
        <v>1.9390643850626022E-5</v>
      </c>
      <c r="G30" s="18">
        <f t="shared" si="0"/>
        <v>1.3368918317782619</v>
      </c>
    </row>
    <row r="31" spans="2:7" ht="18.75" customHeight="1">
      <c r="B31" s="12">
        <v>40178</v>
      </c>
      <c r="C31" s="21">
        <v>20250.972711116283</v>
      </c>
      <c r="D31" s="32">
        <v>1.3545286755454031</v>
      </c>
      <c r="E31" s="36">
        <v>5.7951733782775652E-5</v>
      </c>
      <c r="F31" s="36">
        <v>1.9984950064406955E-5</v>
      </c>
      <c r="G31" s="19">
        <f t="shared" si="0"/>
        <v>1.3619329840091658</v>
      </c>
    </row>
    <row r="32" spans="2:7" ht="18.75" customHeight="1">
      <c r="B32" s="11">
        <v>40543</v>
      </c>
      <c r="C32" s="20">
        <v>19860.223293141509</v>
      </c>
      <c r="D32" s="31">
        <v>1.3100423495370768</v>
      </c>
      <c r="E32" s="35">
        <v>5.5606676118904823E-5</v>
      </c>
      <c r="F32" s="35">
        <v>1.7304310266165643E-5</v>
      </c>
      <c r="G32" s="18">
        <f t="shared" si="0"/>
        <v>1.3165892008993667</v>
      </c>
    </row>
    <row r="33" spans="2:7" ht="18.75" customHeight="1">
      <c r="B33" s="12">
        <v>40908</v>
      </c>
      <c r="C33" s="21">
        <v>18326.923690757336</v>
      </c>
      <c r="D33" s="32">
        <v>1.2145355502698001</v>
      </c>
      <c r="E33" s="36">
        <v>5.5818882234280171E-5</v>
      </c>
      <c r="F33" s="36">
        <v>1.7237637262154062E-5</v>
      </c>
      <c r="G33" s="19">
        <f t="shared" si="0"/>
        <v>1.221067838229779</v>
      </c>
    </row>
    <row r="34" spans="2:7" ht="18.75" customHeight="1">
      <c r="B34" s="11">
        <v>41274</v>
      </c>
      <c r="C34" s="20">
        <v>15574.848447587397</v>
      </c>
      <c r="D34" s="31">
        <v>1.0027831826265807</v>
      </c>
      <c r="E34" s="35">
        <v>5.5183877416149078E-5</v>
      </c>
      <c r="F34" s="35">
        <v>1.1018576935414351E-5</v>
      </c>
      <c r="G34" s="18">
        <f t="shared" si="0"/>
        <v>1.0074463154887381</v>
      </c>
    </row>
    <row r="35" spans="2:7" ht="18.75" customHeight="1">
      <c r="B35" s="12">
        <v>41639</v>
      </c>
      <c r="C35" s="21">
        <v>16176.65933072651</v>
      </c>
      <c r="D35" s="32">
        <v>1.0416339262509986</v>
      </c>
      <c r="E35" s="36">
        <v>5.8043564559333032E-5</v>
      </c>
      <c r="F35" s="36">
        <v>1.2200495326745262E-5</v>
      </c>
      <c r="G35" s="19">
        <f t="shared" si="0"/>
        <v>1.0467207629723521</v>
      </c>
    </row>
    <row r="36" spans="2:7" ht="18.75" customHeight="1">
      <c r="B36" s="11">
        <v>42004</v>
      </c>
      <c r="C36" s="20">
        <v>15124.561450144087</v>
      </c>
      <c r="D36" s="31">
        <v>0.98291340566200069</v>
      </c>
      <c r="E36" s="35">
        <v>6.1502160490154757E-5</v>
      </c>
      <c r="F36" s="35">
        <v>1.3518825099359887E-5</v>
      </c>
      <c r="G36" s="18">
        <f t="shared" si="0"/>
        <v>0.98847956955386385</v>
      </c>
    </row>
    <row r="37" spans="2:7" ht="18.75" customHeight="1">
      <c r="B37" s="12">
        <v>42369</v>
      </c>
      <c r="C37" s="21">
        <v>14867.697981035823</v>
      </c>
      <c r="D37" s="32">
        <v>0.97865022827899395</v>
      </c>
      <c r="E37" s="36">
        <v>5.6713566286128975E-5</v>
      </c>
      <c r="F37" s="36">
        <v>1.4107498182629603E-5</v>
      </c>
      <c r="G37" s="19">
        <f t="shared" si="0"/>
        <v>0.98427210189457082</v>
      </c>
    </row>
    <row r="38" spans="2:7" ht="18.75" customHeight="1">
      <c r="B38" s="11">
        <v>42735</v>
      </c>
      <c r="C38" s="20">
        <v>15640.861590928725</v>
      </c>
      <c r="D38" s="31">
        <v>1.0169568344199316</v>
      </c>
      <c r="E38" s="35">
        <v>5.7288909914361574E-5</v>
      </c>
      <c r="F38" s="35">
        <v>1.4729409406425991E-5</v>
      </c>
      <c r="G38" s="18">
        <f t="shared" si="0"/>
        <v>1.0227784211709057</v>
      </c>
    </row>
    <row r="39" spans="2:7" ht="18.75" customHeight="1">
      <c r="B39" s="12">
        <v>43100</v>
      </c>
      <c r="C39" s="21">
        <v>13369.292628015724</v>
      </c>
      <c r="D39" s="32">
        <v>0.84090463857738418</v>
      </c>
      <c r="E39" s="36">
        <v>5.4708355068393401E-5</v>
      </c>
      <c r="F39" s="36">
        <v>1.0215338564129629E-5</v>
      </c>
      <c r="G39" s="19">
        <f t="shared" si="0"/>
        <v>0.84531651834620458</v>
      </c>
    </row>
    <row r="40" spans="2:7" ht="18.75" customHeight="1">
      <c r="B40" s="11">
        <v>43465</v>
      </c>
      <c r="C40" s="20">
        <v>11992.332436891458</v>
      </c>
      <c r="D40" s="31">
        <v>0.74833332776783557</v>
      </c>
      <c r="E40" s="35">
        <v>5.0724325558755895E-5</v>
      </c>
      <c r="F40" s="35">
        <v>8.5704906157577954E-6</v>
      </c>
      <c r="G40" s="31">
        <f t="shared" si="0"/>
        <v>0.75215544211030028</v>
      </c>
    </row>
    <row r="41" spans="2:7" ht="14.25" customHeight="1">
      <c r="B41" s="9" t="s">
        <v>11</v>
      </c>
      <c r="C41" s="9"/>
    </row>
    <row r="42" spans="2:7" ht="18.75" customHeight="1"/>
    <row r="43" spans="2:7" ht="18.75" customHeight="1"/>
    <row r="44" spans="2:7" ht="18.75" customHeight="1"/>
    <row r="45" spans="2:7" ht="18.75" customHeight="1"/>
    <row r="46" spans="2:7" ht="18.75" customHeight="1"/>
    <row r="47" spans="2:7" ht="18.75" customHeight="1"/>
    <row r="48" spans="2: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2:AL56"/>
  <sheetViews>
    <sheetView showGridLines="0" topLeftCell="A34" zoomScaleNormal="100" zoomScalePageLayoutView="150" workbookViewId="0">
      <selection activeCell="G30" sqref="G30"/>
    </sheetView>
  </sheetViews>
  <sheetFormatPr baseColWidth="10" defaultColWidth="11.44140625" defaultRowHeight="14.4"/>
  <cols>
    <col min="1" max="1" width="5.44140625" style="2" customWidth="1"/>
    <col min="2" max="20" width="16.6640625" style="2" customWidth="1"/>
    <col min="21" max="24" width="12.109375" style="2" bestFit="1" customWidth="1"/>
    <col min="25" max="25" width="12.109375" style="2" customWidth="1"/>
    <col min="26" max="29" width="12.109375" style="2" bestFit="1" customWidth="1"/>
    <col min="30" max="38" width="11.44140625" style="2"/>
    <col min="39" max="39" width="12.44140625" style="2" bestFit="1" customWidth="1"/>
    <col min="40" max="16384" width="11.44140625" style="2"/>
  </cols>
  <sheetData>
    <row r="2" spans="2:38" ht="14.25" customHeight="1">
      <c r="B2" s="1"/>
    </row>
    <row r="3" spans="2:38" ht="22.5" customHeight="1">
      <c r="B3" s="3" t="s">
        <v>159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 t="s">
        <v>19</v>
      </c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/>
      <c r="U4" s="14" t="s">
        <v>19</v>
      </c>
      <c r="V4" s="14" t="s">
        <v>19</v>
      </c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/>
      <c r="AD4" s="14" t="s">
        <v>52</v>
      </c>
      <c r="AE4" s="28">
        <v>25</v>
      </c>
      <c r="AF4" s="14"/>
      <c r="AG4" s="14"/>
      <c r="AH4" s="14"/>
      <c r="AI4" s="14"/>
      <c r="AJ4" s="14"/>
      <c r="AK4" s="14"/>
      <c r="AL4" s="14"/>
    </row>
    <row r="5" spans="2:38" s="15" customFormat="1" ht="18.75" customHeight="1">
      <c r="B5" s="16" t="s">
        <v>14</v>
      </c>
      <c r="C5" s="17" t="s">
        <v>158</v>
      </c>
      <c r="D5" s="17" t="s">
        <v>158</v>
      </c>
      <c r="E5" s="17" t="s">
        <v>158</v>
      </c>
      <c r="F5" s="17" t="s">
        <v>158</v>
      </c>
      <c r="G5" s="17" t="s">
        <v>158</v>
      </c>
      <c r="H5" s="17" t="s">
        <v>158</v>
      </c>
      <c r="I5" s="17" t="s">
        <v>158</v>
      </c>
      <c r="J5" s="17" t="s">
        <v>158</v>
      </c>
      <c r="K5" s="17"/>
      <c r="L5" s="17" t="s">
        <v>158</v>
      </c>
      <c r="M5" s="17" t="s">
        <v>158</v>
      </c>
      <c r="N5" s="17" t="s">
        <v>158</v>
      </c>
      <c r="O5" s="17" t="s">
        <v>158</v>
      </c>
      <c r="P5" s="17" t="s">
        <v>158</v>
      </c>
      <c r="Q5" s="17" t="s">
        <v>158</v>
      </c>
      <c r="R5" s="17" t="s">
        <v>158</v>
      </c>
      <c r="S5" s="17" t="s">
        <v>158</v>
      </c>
      <c r="T5" s="17"/>
      <c r="U5" s="17" t="s">
        <v>158</v>
      </c>
      <c r="V5" s="17" t="s">
        <v>158</v>
      </c>
      <c r="W5" s="17" t="s">
        <v>158</v>
      </c>
      <c r="X5" s="17" t="s">
        <v>158</v>
      </c>
      <c r="Y5" s="17" t="s">
        <v>158</v>
      </c>
      <c r="Z5" s="17" t="s">
        <v>158</v>
      </c>
      <c r="AA5" s="17" t="s">
        <v>158</v>
      </c>
      <c r="AB5" s="17" t="s">
        <v>158</v>
      </c>
      <c r="AC5" s="17"/>
      <c r="AD5" s="17" t="s">
        <v>53</v>
      </c>
      <c r="AE5" s="29">
        <v>298</v>
      </c>
      <c r="AF5" s="17"/>
      <c r="AG5" s="17"/>
      <c r="AH5" s="17"/>
      <c r="AI5" s="17"/>
      <c r="AJ5" s="17"/>
      <c r="AK5" s="17"/>
      <c r="AL5" s="17"/>
    </row>
    <row r="6" spans="2:38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 t="s">
        <v>36</v>
      </c>
      <c r="M6" s="14" t="s">
        <v>37</v>
      </c>
      <c r="N6" s="14" t="s">
        <v>38</v>
      </c>
      <c r="O6" s="14" t="s">
        <v>39</v>
      </c>
      <c r="P6" s="14" t="s">
        <v>40</v>
      </c>
      <c r="Q6" s="14" t="s">
        <v>73</v>
      </c>
      <c r="R6" s="14" t="s">
        <v>192</v>
      </c>
      <c r="S6" s="14" t="s">
        <v>41</v>
      </c>
      <c r="T6" s="14"/>
      <c r="U6" s="14" t="s">
        <v>36</v>
      </c>
      <c r="V6" s="14" t="s">
        <v>37</v>
      </c>
      <c r="W6" s="14" t="s">
        <v>38</v>
      </c>
      <c r="X6" s="14" t="s">
        <v>39</v>
      </c>
      <c r="Y6" s="14" t="s">
        <v>40</v>
      </c>
      <c r="Z6" s="14" t="s">
        <v>73</v>
      </c>
      <c r="AA6" s="14" t="s">
        <v>192</v>
      </c>
      <c r="AB6" s="14" t="s">
        <v>41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2:38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 t="s">
        <v>50</v>
      </c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/>
      <c r="U7" s="17" t="s">
        <v>51</v>
      </c>
      <c r="V7" s="17" t="s">
        <v>51</v>
      </c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2:38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2:38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55</v>
      </c>
      <c r="AE9" s="30" t="s">
        <v>55</v>
      </c>
      <c r="AF9" s="30" t="s">
        <v>55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</row>
    <row r="10" spans="2:38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4" t="s">
        <v>47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6" t="s">
        <v>48</v>
      </c>
      <c r="V10" s="26" t="s">
        <v>48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5" t="s">
        <v>49</v>
      </c>
      <c r="AE10" s="5" t="s">
        <v>49</v>
      </c>
      <c r="AF10" s="5" t="s">
        <v>49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</row>
    <row r="11" spans="2:38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27</v>
      </c>
      <c r="H11" s="22" t="s">
        <v>28</v>
      </c>
      <c r="I11" s="22" t="s">
        <v>29</v>
      </c>
      <c r="J11" s="22" t="s">
        <v>30</v>
      </c>
      <c r="K11" s="22" t="s">
        <v>44</v>
      </c>
      <c r="L11" s="24" t="s">
        <v>23</v>
      </c>
      <c r="M11" s="60" t="s">
        <v>24</v>
      </c>
      <c r="N11" s="24" t="s">
        <v>25</v>
      </c>
      <c r="O11" s="24" t="s">
        <v>26</v>
      </c>
      <c r="P11" s="24" t="s">
        <v>27</v>
      </c>
      <c r="Q11" s="24" t="s">
        <v>28</v>
      </c>
      <c r="R11" s="24" t="s">
        <v>29</v>
      </c>
      <c r="S11" s="24" t="s">
        <v>30</v>
      </c>
      <c r="T11" s="24" t="s">
        <v>31</v>
      </c>
      <c r="U11" s="26" t="s">
        <v>23</v>
      </c>
      <c r="V11" s="27" t="s">
        <v>24</v>
      </c>
      <c r="W11" s="26" t="s">
        <v>25</v>
      </c>
      <c r="X11" s="26" t="s">
        <v>26</v>
      </c>
      <c r="Y11" s="26" t="s">
        <v>27</v>
      </c>
      <c r="Z11" s="26" t="s">
        <v>28</v>
      </c>
      <c r="AA11" s="26" t="s">
        <v>29</v>
      </c>
      <c r="AB11" s="26" t="s">
        <v>30</v>
      </c>
      <c r="AC11" s="26" t="s">
        <v>31</v>
      </c>
      <c r="AD11" s="5" t="s">
        <v>23</v>
      </c>
      <c r="AE11" s="59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58</v>
      </c>
      <c r="AL11" s="5" t="s">
        <v>57</v>
      </c>
    </row>
    <row r="12" spans="2:38" ht="18.75" customHeight="1">
      <c r="B12" s="11">
        <v>33238</v>
      </c>
      <c r="C12" s="31">
        <v>16.7436055352</v>
      </c>
      <c r="D12" s="31">
        <v>14.518951729200003</v>
      </c>
      <c r="E12" s="31">
        <v>5.7108215352300009</v>
      </c>
      <c r="F12" s="31">
        <v>15.445959567800001</v>
      </c>
      <c r="G12" s="31">
        <v>12.8936271065</v>
      </c>
      <c r="H12" s="31">
        <v>0.99026329909999999</v>
      </c>
      <c r="I12" s="31">
        <v>2.1830725320000002</v>
      </c>
      <c r="J12" s="31">
        <v>2.4524334360000002</v>
      </c>
      <c r="K12" s="31">
        <f>SUM(C12:I12)</f>
        <v>68.486301305029997</v>
      </c>
      <c r="L12" s="35">
        <v>1.8311269000000001E-4</v>
      </c>
      <c r="M12" s="35">
        <v>1.7524315E-4</v>
      </c>
      <c r="N12" s="35">
        <v>2.8693970000000002E-4</v>
      </c>
      <c r="O12" s="35">
        <v>1.0264380099999999E-3</v>
      </c>
      <c r="P12" s="35">
        <v>0</v>
      </c>
      <c r="Q12" s="35">
        <v>9.8354000000000007E-6</v>
      </c>
      <c r="R12" s="35">
        <v>3.2556100000000004E-4</v>
      </c>
      <c r="S12" s="35">
        <v>3.5457900000000005E-4</v>
      </c>
      <c r="T12" s="35">
        <f t="shared" ref="T12:T40" si="0">SUM(L12:S12)</f>
        <v>2.3617089500000002E-3</v>
      </c>
      <c r="U12" s="35">
        <v>5.2032910000000007E-4</v>
      </c>
      <c r="V12" s="35">
        <v>7.5633410000000003E-4</v>
      </c>
      <c r="W12" s="35">
        <v>1.1944980000000002E-4</v>
      </c>
      <c r="X12" s="35">
        <v>1.9089749999999999E-4</v>
      </c>
      <c r="Y12" s="35">
        <v>2.4363499999999998E-5</v>
      </c>
      <c r="Z12" s="35">
        <v>1.0102000000000001E-5</v>
      </c>
      <c r="AA12" s="35">
        <v>8.8574999999999998E-5</v>
      </c>
      <c r="AB12" s="35">
        <v>9.6489000000000004E-5</v>
      </c>
      <c r="AC12" s="35">
        <f t="shared" ref="AC12:AC40" si="1">SUM(U12:AB12)</f>
        <v>1.8065399999999999E-3</v>
      </c>
      <c r="AD12" s="31">
        <f t="shared" ref="AD12:AG40" si="2">SUM(C12,L12*$AE$4,U12*$AE$5)</f>
        <v>16.903241424249998</v>
      </c>
      <c r="AE12" s="31">
        <f t="shared" si="2"/>
        <v>14.748720369750004</v>
      </c>
      <c r="AF12" s="31">
        <f t="shared" si="2"/>
        <v>5.7535910681300004</v>
      </c>
      <c r="AG12" s="31">
        <f t="shared" si="2"/>
        <v>15.528507973050001</v>
      </c>
      <c r="AH12" s="31">
        <f t="shared" ref="AH12:AH40" si="3">SUM(G12,Y12*$AE$5)</f>
        <v>12.900887429500001</v>
      </c>
      <c r="AI12" s="31">
        <f t="shared" ref="AI12:AJ40" si="4">SUM(H12,Q12*$AE$4,Z12*$AE$5)</f>
        <v>0.99351958009999997</v>
      </c>
      <c r="AJ12" s="31">
        <f t="shared" si="4"/>
        <v>2.2176069070000004</v>
      </c>
      <c r="AK12" s="31">
        <f t="shared" ref="AK12:AK40" si="5">SUM(S12*$AE$4,AB12*$AE$5)</f>
        <v>3.7618197000000006E-2</v>
      </c>
      <c r="AL12" s="31">
        <f t="shared" ref="AL12:AL40" si="6">SUM(AD12:AK12)</f>
        <v>69.083692948780012</v>
      </c>
    </row>
    <row r="13" spans="2:38" ht="18.75" customHeight="1">
      <c r="B13" s="12">
        <v>33603</v>
      </c>
      <c r="C13" s="32">
        <v>10.861196747099999</v>
      </c>
      <c r="D13" s="32">
        <v>13.154921812199998</v>
      </c>
      <c r="E13" s="32">
        <v>5.6475250215400017</v>
      </c>
      <c r="F13" s="32">
        <v>15.504942395700002</v>
      </c>
      <c r="G13" s="32">
        <v>12.384783038000002</v>
      </c>
      <c r="H13" s="32">
        <v>0.69516404450000002</v>
      </c>
      <c r="I13" s="32">
        <v>1.9690147160000002</v>
      </c>
      <c r="J13" s="32">
        <v>2.4628090039999999</v>
      </c>
      <c r="K13" s="32">
        <f t="shared" ref="K13:K40" si="7">SUM(C13:I13)</f>
        <v>60.217547775040003</v>
      </c>
      <c r="L13" s="36">
        <v>1.4690456000000004E-4</v>
      </c>
      <c r="M13" s="36">
        <v>1.4323989999999998E-4</v>
      </c>
      <c r="N13" s="36">
        <v>2.8855280000000003E-4</v>
      </c>
      <c r="O13" s="36">
        <v>1.1246563299999999E-3</v>
      </c>
      <c r="P13" s="36">
        <v>0</v>
      </c>
      <c r="Q13" s="36">
        <v>8.9880999999999995E-6</v>
      </c>
      <c r="R13" s="36">
        <v>1.8790870000000003E-4</v>
      </c>
      <c r="S13" s="36">
        <v>2.4110470000000004E-4</v>
      </c>
      <c r="T13" s="36">
        <f t="shared" si="0"/>
        <v>2.1413550899999998E-3</v>
      </c>
      <c r="U13" s="36">
        <v>4.1858348000000002E-4</v>
      </c>
      <c r="V13" s="36">
        <v>6.3323427999999985E-4</v>
      </c>
      <c r="W13" s="36">
        <v>1.202593E-4</v>
      </c>
      <c r="X13" s="36">
        <v>1.9441869999999999E-4</v>
      </c>
      <c r="Y13" s="36">
        <v>2.3402000000000001E-5</v>
      </c>
      <c r="Z13" s="36">
        <v>8.4893000000000002E-6</v>
      </c>
      <c r="AA13" s="36">
        <v>7.9889999999999996E-5</v>
      </c>
      <c r="AB13" s="36">
        <v>9.4398E-5</v>
      </c>
      <c r="AC13" s="36">
        <f t="shared" si="1"/>
        <v>1.5726750600000001E-3</v>
      </c>
      <c r="AD13" s="32">
        <f t="shared" si="2"/>
        <v>10.989607238139998</v>
      </c>
      <c r="AE13" s="32">
        <f t="shared" si="2"/>
        <v>13.347206625139998</v>
      </c>
      <c r="AF13" s="32">
        <f t="shared" si="2"/>
        <v>5.6905761129400014</v>
      </c>
      <c r="AG13" s="32">
        <f t="shared" si="2"/>
        <v>15.590995576550002</v>
      </c>
      <c r="AH13" s="32">
        <f t="shared" si="3"/>
        <v>12.391756834000002</v>
      </c>
      <c r="AI13" s="32">
        <f t="shared" si="4"/>
        <v>0.69791855839999994</v>
      </c>
      <c r="AJ13" s="32">
        <f t="shared" si="4"/>
        <v>1.9975196535000002</v>
      </c>
      <c r="AK13" s="32">
        <f t="shared" si="5"/>
        <v>3.4158221500000002E-2</v>
      </c>
      <c r="AL13" s="32">
        <f t="shared" si="6"/>
        <v>60.739738820169997</v>
      </c>
    </row>
    <row r="14" spans="2:38" ht="18.75" customHeight="1">
      <c r="B14" s="11">
        <v>33969</v>
      </c>
      <c r="C14" s="31">
        <v>6.9498411176999992</v>
      </c>
      <c r="D14" s="31">
        <v>12.7142506258</v>
      </c>
      <c r="E14" s="31">
        <v>5.0502622262900001</v>
      </c>
      <c r="F14" s="31">
        <v>16.720585891399999</v>
      </c>
      <c r="G14" s="31">
        <v>12.149809802</v>
      </c>
      <c r="H14" s="31">
        <v>0.69387896440000008</v>
      </c>
      <c r="I14" s="31">
        <v>2.0076986350000001</v>
      </c>
      <c r="J14" s="31">
        <v>2.5015950310000004</v>
      </c>
      <c r="K14" s="31">
        <f t="shared" si="7"/>
        <v>56.286327262589992</v>
      </c>
      <c r="L14" s="35">
        <v>1.2221907000000004E-4</v>
      </c>
      <c r="M14" s="35">
        <v>1.3844419999999998E-4</v>
      </c>
      <c r="N14" s="35">
        <v>2.5792399999999998E-4</v>
      </c>
      <c r="O14" s="35">
        <v>1.2388241199999999E-3</v>
      </c>
      <c r="P14" s="35">
        <v>0</v>
      </c>
      <c r="Q14" s="35">
        <v>7.4394999999999997E-6</v>
      </c>
      <c r="R14" s="35">
        <v>1.6301780000000003E-4</v>
      </c>
      <c r="S14" s="35">
        <v>2.1622480000000005E-4</v>
      </c>
      <c r="T14" s="35">
        <f t="shared" si="0"/>
        <v>2.1440934899999999E-3</v>
      </c>
      <c r="U14" s="35">
        <v>2.9027782000000006E-4</v>
      </c>
      <c r="V14" s="35">
        <v>6.1259128000000008E-4</v>
      </c>
      <c r="W14" s="35">
        <v>1.0891800000000002E-4</v>
      </c>
      <c r="X14" s="35">
        <v>2.1106399999999996E-4</v>
      </c>
      <c r="Y14" s="35">
        <v>2.2958000000000003E-5</v>
      </c>
      <c r="Z14" s="35">
        <v>8.201500000000001E-6</v>
      </c>
      <c r="AA14" s="35">
        <v>8.1375000000000013E-5</v>
      </c>
      <c r="AB14" s="35">
        <v>9.5885999999999996E-5</v>
      </c>
      <c r="AC14" s="35">
        <f t="shared" si="1"/>
        <v>1.4312716000000002E-3</v>
      </c>
      <c r="AD14" s="31">
        <f t="shared" si="2"/>
        <v>7.0393993848099994</v>
      </c>
      <c r="AE14" s="31">
        <f t="shared" si="2"/>
        <v>12.90026393224</v>
      </c>
      <c r="AF14" s="31">
        <f t="shared" si="2"/>
        <v>5.0891678902900006</v>
      </c>
      <c r="AG14" s="31">
        <f t="shared" si="2"/>
        <v>16.814453566399997</v>
      </c>
      <c r="AH14" s="31">
        <f t="shared" si="3"/>
        <v>12.156651286000001</v>
      </c>
      <c r="AI14" s="31">
        <f t="shared" si="4"/>
        <v>0.69650899890000006</v>
      </c>
      <c r="AJ14" s="31">
        <f t="shared" si="4"/>
        <v>2.03602383</v>
      </c>
      <c r="AK14" s="31">
        <f t="shared" si="5"/>
        <v>3.3979648000000001E-2</v>
      </c>
      <c r="AL14" s="31">
        <f t="shared" si="6"/>
        <v>56.766448536639992</v>
      </c>
    </row>
    <row r="15" spans="2:38" ht="18.75" customHeight="1">
      <c r="B15" s="12">
        <v>34334</v>
      </c>
      <c r="C15" s="32">
        <v>4.1150988002000002</v>
      </c>
      <c r="D15" s="32">
        <v>11.707106016900001</v>
      </c>
      <c r="E15" s="32">
        <v>4.1265783028200005</v>
      </c>
      <c r="F15" s="32">
        <v>17.981484247000001</v>
      </c>
      <c r="G15" s="32">
        <v>10.906364892400001</v>
      </c>
      <c r="H15" s="32">
        <v>0.65118923519999994</v>
      </c>
      <c r="I15" s="32">
        <v>1.6588834724999999</v>
      </c>
      <c r="J15" s="32">
        <v>2.1826975124999999</v>
      </c>
      <c r="K15" s="32">
        <f t="shared" si="7"/>
        <v>51.146704967020007</v>
      </c>
      <c r="L15" s="36">
        <v>7.3496390000000016E-5</v>
      </c>
      <c r="M15" s="36">
        <v>1.2677984999999998E-4</v>
      </c>
      <c r="N15" s="36">
        <v>2.094292E-4</v>
      </c>
      <c r="O15" s="36">
        <v>1.3263108300000002E-3</v>
      </c>
      <c r="P15" s="36">
        <v>0</v>
      </c>
      <c r="Q15" s="36">
        <v>8.6426999999999994E-6</v>
      </c>
      <c r="R15" s="36">
        <v>1.3181790000000001E-4</v>
      </c>
      <c r="S15" s="36">
        <v>1.8824790000000001E-4</v>
      </c>
      <c r="T15" s="36">
        <f t="shared" si="0"/>
        <v>2.0647247700000004E-3</v>
      </c>
      <c r="U15" s="36">
        <v>1.5035863999999998E-4</v>
      </c>
      <c r="V15" s="36">
        <v>5.6216915999999996E-4</v>
      </c>
      <c r="W15" s="36">
        <v>8.4888200000000005E-5</v>
      </c>
      <c r="X15" s="36">
        <v>2.228625E-4</v>
      </c>
      <c r="Y15" s="36">
        <v>2.1350500000000005E-5</v>
      </c>
      <c r="Z15" s="36">
        <v>7.7895000000000006E-6</v>
      </c>
      <c r="AA15" s="36">
        <v>6.7168499999999999E-5</v>
      </c>
      <c r="AB15" s="36">
        <v>8.2558499999999999E-5</v>
      </c>
      <c r="AC15" s="36">
        <f t="shared" si="1"/>
        <v>1.1991455000000002E-3</v>
      </c>
      <c r="AD15" s="32">
        <f t="shared" si="2"/>
        <v>4.1617430846700003</v>
      </c>
      <c r="AE15" s="32">
        <f t="shared" si="2"/>
        <v>11.877801922830002</v>
      </c>
      <c r="AF15" s="32">
        <f t="shared" si="2"/>
        <v>4.1571107164200001</v>
      </c>
      <c r="AG15" s="32">
        <f t="shared" si="2"/>
        <v>18.081055042750002</v>
      </c>
      <c r="AH15" s="32">
        <f t="shared" si="3"/>
        <v>10.9127273414</v>
      </c>
      <c r="AI15" s="32">
        <f t="shared" si="4"/>
        <v>0.65372657369999998</v>
      </c>
      <c r="AJ15" s="32">
        <f t="shared" si="4"/>
        <v>1.6821951329999998</v>
      </c>
      <c r="AK15" s="32">
        <f t="shared" si="5"/>
        <v>2.9308630500000002E-2</v>
      </c>
      <c r="AL15" s="32">
        <f t="shared" si="6"/>
        <v>51.555668445270001</v>
      </c>
    </row>
    <row r="16" spans="2:38" ht="18.75" customHeight="1">
      <c r="B16" s="11">
        <v>34699</v>
      </c>
      <c r="C16" s="31">
        <v>4.0007644573999999</v>
      </c>
      <c r="D16" s="31">
        <v>11.159350634700001</v>
      </c>
      <c r="E16" s="31">
        <v>3.8270216360100004</v>
      </c>
      <c r="F16" s="31">
        <v>18.443667918799999</v>
      </c>
      <c r="G16" s="31">
        <v>11.293992406199999</v>
      </c>
      <c r="H16" s="31">
        <v>0.46930768600000006</v>
      </c>
      <c r="I16" s="31">
        <v>1.4280055775</v>
      </c>
      <c r="J16" s="31">
        <v>2.0414704415</v>
      </c>
      <c r="K16" s="31">
        <f t="shared" si="7"/>
        <v>50.622110316610005</v>
      </c>
      <c r="L16" s="35">
        <v>7.0881630000000018E-5</v>
      </c>
      <c r="M16" s="35">
        <v>1.3633510000000005E-4</v>
      </c>
      <c r="N16" s="35">
        <v>1.8768349999999999E-4</v>
      </c>
      <c r="O16" s="35">
        <v>1.3489244300000001E-3</v>
      </c>
      <c r="P16" s="35">
        <v>0</v>
      </c>
      <c r="Q16" s="35">
        <v>3.1715999999999998E-6</v>
      </c>
      <c r="R16" s="35">
        <v>1.0158940000000001E-4</v>
      </c>
      <c r="S16" s="35">
        <v>1.6767740000000003E-4</v>
      </c>
      <c r="T16" s="35">
        <f t="shared" si="0"/>
        <v>2.0162630600000001E-3</v>
      </c>
      <c r="U16" s="35">
        <v>1.2715990000000002E-4</v>
      </c>
      <c r="V16" s="35">
        <v>5.7510960000000007E-4</v>
      </c>
      <c r="W16" s="35">
        <v>8.4376200000000007E-5</v>
      </c>
      <c r="X16" s="35">
        <v>2.2587600000000002E-4</v>
      </c>
      <c r="Y16" s="35">
        <v>2.1959000000000004E-5</v>
      </c>
      <c r="Z16" s="35">
        <v>5.2859999999999999E-6</v>
      </c>
      <c r="AA16" s="35">
        <v>5.765850000000001E-5</v>
      </c>
      <c r="AB16" s="35">
        <v>7.5682500000000006E-5</v>
      </c>
      <c r="AC16" s="35">
        <f t="shared" si="1"/>
        <v>1.1731077000000003E-3</v>
      </c>
      <c r="AD16" s="31">
        <f t="shared" si="2"/>
        <v>4.0404301483499996</v>
      </c>
      <c r="AE16" s="31">
        <f t="shared" si="2"/>
        <v>11.334141673000001</v>
      </c>
      <c r="AF16" s="31">
        <f t="shared" si="2"/>
        <v>3.8568578311100006</v>
      </c>
      <c r="AG16" s="31">
        <f t="shared" si="2"/>
        <v>18.544702077549999</v>
      </c>
      <c r="AH16" s="31">
        <f t="shared" si="3"/>
        <v>11.300536188199999</v>
      </c>
      <c r="AI16" s="31">
        <f t="shared" si="4"/>
        <v>0.47096220400000005</v>
      </c>
      <c r="AJ16" s="31">
        <f t="shared" si="4"/>
        <v>1.4477275455</v>
      </c>
      <c r="AK16" s="31">
        <f t="shared" si="5"/>
        <v>2.6745320000000003E-2</v>
      </c>
      <c r="AL16" s="31">
        <f t="shared" si="6"/>
        <v>51.022102987710007</v>
      </c>
    </row>
    <row r="17" spans="2:38" ht="18.75" customHeight="1">
      <c r="B17" s="12">
        <v>35064</v>
      </c>
      <c r="C17" s="32">
        <v>3.6337459065611242</v>
      </c>
      <c r="D17" s="32">
        <v>9.9286091143070259</v>
      </c>
      <c r="E17" s="32">
        <v>3.7118980651459439</v>
      </c>
      <c r="F17" s="32">
        <v>16.514953061478483</v>
      </c>
      <c r="G17" s="32">
        <v>13.855070675162636</v>
      </c>
      <c r="H17" s="32">
        <v>0.60054547696913874</v>
      </c>
      <c r="I17" s="32">
        <v>2.5177212318266462</v>
      </c>
      <c r="J17" s="32">
        <v>3.0646869204786897</v>
      </c>
      <c r="K17" s="32">
        <f t="shared" si="7"/>
        <v>50.762543531451001</v>
      </c>
      <c r="L17" s="36">
        <v>3.9667271786550004E-5</v>
      </c>
      <c r="M17" s="36">
        <v>1.720796685985E-4</v>
      </c>
      <c r="N17" s="36">
        <v>2.0477107036528998E-4</v>
      </c>
      <c r="O17" s="36">
        <v>3.0978898040750005E-3</v>
      </c>
      <c r="P17" s="36" t="s">
        <v>211</v>
      </c>
      <c r="Q17" s="36">
        <v>1.32360654368E-5</v>
      </c>
      <c r="R17" s="36">
        <v>1.2574808408332501E-4</v>
      </c>
      <c r="S17" s="36">
        <v>1.1281705191575001E-4</v>
      </c>
      <c r="T17" s="36">
        <f t="shared" si="0"/>
        <v>3.7662090162612159E-3</v>
      </c>
      <c r="U17" s="36">
        <v>1.2876505196866004E-4</v>
      </c>
      <c r="V17" s="36">
        <v>6.2332547432400009E-4</v>
      </c>
      <c r="W17" s="36">
        <v>8.4225255581681999E-5</v>
      </c>
      <c r="X17" s="36">
        <v>3.3918409554260001E-4</v>
      </c>
      <c r="Y17" s="36">
        <v>2.6948721396500005E-5</v>
      </c>
      <c r="Z17" s="36">
        <v>8.042215642200001E-6</v>
      </c>
      <c r="AA17" s="36">
        <v>9.6647790149996998E-5</v>
      </c>
      <c r="AB17" s="36">
        <v>6.8860481849669988E-5</v>
      </c>
      <c r="AC17" s="36">
        <f t="shared" si="1"/>
        <v>1.375999086455309E-3</v>
      </c>
      <c r="AD17" s="32">
        <f t="shared" si="2"/>
        <v>3.6731095738424488</v>
      </c>
      <c r="AE17" s="32">
        <f t="shared" si="2"/>
        <v>10.118662097370541</v>
      </c>
      <c r="AF17" s="32">
        <f t="shared" si="2"/>
        <v>3.7421164680684171</v>
      </c>
      <c r="AG17" s="32">
        <f t="shared" si="2"/>
        <v>16.693477167052055</v>
      </c>
      <c r="AH17" s="32">
        <f t="shared" si="3"/>
        <v>13.863101394138793</v>
      </c>
      <c r="AI17" s="32">
        <f t="shared" si="4"/>
        <v>0.60327295886643428</v>
      </c>
      <c r="AJ17" s="32">
        <f t="shared" si="4"/>
        <v>2.5496659753934288</v>
      </c>
      <c r="AK17" s="32">
        <f t="shared" si="5"/>
        <v>2.3340849889095405E-2</v>
      </c>
      <c r="AL17" s="32">
        <f t="shared" si="6"/>
        <v>51.266746484621223</v>
      </c>
    </row>
    <row r="18" spans="2:38" ht="18.75" customHeight="1">
      <c r="B18" s="11">
        <v>35430</v>
      </c>
      <c r="C18" s="31">
        <v>3.158214659264706</v>
      </c>
      <c r="D18" s="31">
        <v>7.1539589229821567</v>
      </c>
      <c r="E18" s="31">
        <v>3.4521890179313317</v>
      </c>
      <c r="F18" s="31">
        <v>16.114153676026483</v>
      </c>
      <c r="G18" s="31">
        <v>11.530201470047466</v>
      </c>
      <c r="H18" s="31">
        <v>0.57377167206031821</v>
      </c>
      <c r="I18" s="31">
        <v>2.6210559975449543</v>
      </c>
      <c r="J18" s="31">
        <v>3.2838808410611247</v>
      </c>
      <c r="K18" s="31">
        <f t="shared" si="7"/>
        <v>44.603545415857418</v>
      </c>
      <c r="L18" s="35">
        <v>3.6598241269550004E-5</v>
      </c>
      <c r="M18" s="35">
        <v>1.15842196636E-4</v>
      </c>
      <c r="N18" s="35">
        <v>1.9031236927366505E-4</v>
      </c>
      <c r="O18" s="35">
        <v>3.5982898510988613E-3</v>
      </c>
      <c r="P18" s="35" t="s">
        <v>211</v>
      </c>
      <c r="Q18" s="35">
        <v>1.2430520501300003E-5</v>
      </c>
      <c r="R18" s="35">
        <v>1.07891877166675E-4</v>
      </c>
      <c r="S18" s="35">
        <v>1.0670738050174999E-4</v>
      </c>
      <c r="T18" s="35">
        <f t="shared" si="0"/>
        <v>4.1680724364478016E-3</v>
      </c>
      <c r="U18" s="35">
        <v>1.0849546868847002E-4</v>
      </c>
      <c r="V18" s="35">
        <v>4.2589395570600001E-4</v>
      </c>
      <c r="W18" s="35">
        <v>7.5211119673166879E-5</v>
      </c>
      <c r="X18" s="35">
        <v>3.3326012319910011E-4</v>
      </c>
      <c r="Y18" s="35">
        <v>2.2257769949500001E-5</v>
      </c>
      <c r="Z18" s="35">
        <v>7.7495756468999999E-6</v>
      </c>
      <c r="AA18" s="35">
        <v>1.00978024500003E-4</v>
      </c>
      <c r="AB18" s="35">
        <v>7.2159118500630015E-5</v>
      </c>
      <c r="AC18" s="35">
        <f t="shared" si="1"/>
        <v>1.1460051558637701E-3</v>
      </c>
      <c r="AD18" s="31">
        <f t="shared" si="2"/>
        <v>3.1914612649656089</v>
      </c>
      <c r="AE18" s="31">
        <f t="shared" si="2"/>
        <v>7.2837713766984447</v>
      </c>
      <c r="AF18" s="31">
        <f t="shared" si="2"/>
        <v>3.4793597408257773</v>
      </c>
      <c r="AG18" s="31">
        <f t="shared" si="2"/>
        <v>16.303422439017286</v>
      </c>
      <c r="AH18" s="31">
        <f t="shared" si="3"/>
        <v>11.536834285492416</v>
      </c>
      <c r="AI18" s="31">
        <f t="shared" si="4"/>
        <v>0.57639180861562689</v>
      </c>
      <c r="AJ18" s="31">
        <f t="shared" si="4"/>
        <v>2.6538447457751224</v>
      </c>
      <c r="AK18" s="31">
        <f t="shared" si="5"/>
        <v>2.4171101825731494E-2</v>
      </c>
      <c r="AL18" s="31">
        <f t="shared" si="6"/>
        <v>45.049256763216015</v>
      </c>
    </row>
    <row r="19" spans="2:38" ht="18.75" customHeight="1">
      <c r="B19" s="12">
        <v>35795</v>
      </c>
      <c r="C19" s="32">
        <v>2.993093246734631</v>
      </c>
      <c r="D19" s="32">
        <v>9.9402135801944329</v>
      </c>
      <c r="E19" s="32">
        <v>3.3436865827260456</v>
      </c>
      <c r="F19" s="32">
        <v>15.999936750496948</v>
      </c>
      <c r="G19" s="32">
        <v>12.673412740333857</v>
      </c>
      <c r="H19" s="32">
        <v>0.71343847308425834</v>
      </c>
      <c r="I19" s="32">
        <v>2.7834800075730461</v>
      </c>
      <c r="J19" s="32">
        <v>3.2732217397743684</v>
      </c>
      <c r="K19" s="32">
        <f t="shared" si="7"/>
        <v>48.447261381143221</v>
      </c>
      <c r="L19" s="36">
        <v>4.2401755013500006E-5</v>
      </c>
      <c r="M19" s="36">
        <v>1.5765570191749999E-4</v>
      </c>
      <c r="N19" s="36">
        <v>1.8193902419673505E-4</v>
      </c>
      <c r="O19" s="36">
        <v>3.3469624466495426E-3</v>
      </c>
      <c r="P19" s="36" t="s">
        <v>211</v>
      </c>
      <c r="Q19" s="36">
        <v>1.4298928447300001E-5</v>
      </c>
      <c r="R19" s="36">
        <v>1.1478310583332502E-4</v>
      </c>
      <c r="S19" s="36">
        <v>1.0871948116650001E-4</v>
      </c>
      <c r="T19" s="36">
        <f t="shared" si="0"/>
        <v>3.9667604432244031E-3</v>
      </c>
      <c r="U19" s="36">
        <v>9.6785294347240012E-5</v>
      </c>
      <c r="V19" s="36">
        <v>5.8857140545200007E-4</v>
      </c>
      <c r="W19" s="36">
        <v>7.2174835310950865E-5</v>
      </c>
      <c r="X19" s="36">
        <v>3.3556454709929995E-4</v>
      </c>
      <c r="Y19" s="36">
        <v>2.4477133351000001E-5</v>
      </c>
      <c r="Z19" s="36">
        <v>9.5987651039000001E-6</v>
      </c>
      <c r="AA19" s="36">
        <v>1.07480872499997E-4</v>
      </c>
      <c r="AB19" s="36">
        <v>7.5401134499940013E-5</v>
      </c>
      <c r="AC19" s="36">
        <f t="shared" si="1"/>
        <v>1.3100539876643278E-3</v>
      </c>
      <c r="AD19" s="32">
        <f t="shared" si="2"/>
        <v>3.0229953083254459</v>
      </c>
      <c r="AE19" s="32">
        <f t="shared" si="2"/>
        <v>10.119549251567067</v>
      </c>
      <c r="AF19" s="32">
        <f t="shared" si="2"/>
        <v>3.3697431592536273</v>
      </c>
      <c r="AG19" s="32">
        <f t="shared" si="2"/>
        <v>16.183609046698781</v>
      </c>
      <c r="AH19" s="32">
        <f t="shared" si="3"/>
        <v>12.680706926072455</v>
      </c>
      <c r="AI19" s="32">
        <f t="shared" si="4"/>
        <v>0.71665637829640305</v>
      </c>
      <c r="AJ19" s="32">
        <f t="shared" si="4"/>
        <v>2.8183788852238782</v>
      </c>
      <c r="AK19" s="32">
        <f t="shared" si="5"/>
        <v>2.5187525110144625E-2</v>
      </c>
      <c r="AL19" s="32">
        <f t="shared" si="6"/>
        <v>48.936826480547808</v>
      </c>
    </row>
    <row r="20" spans="2:38" ht="18.75" customHeight="1">
      <c r="B20" s="11">
        <v>36160</v>
      </c>
      <c r="C20" s="31">
        <v>3.0423728305276647</v>
      </c>
      <c r="D20" s="31">
        <v>8.8833661222819806</v>
      </c>
      <c r="E20" s="31">
        <v>3.1921959018111203</v>
      </c>
      <c r="F20" s="31">
        <v>15.89599091504971</v>
      </c>
      <c r="G20" s="31">
        <v>13.226609570663035</v>
      </c>
      <c r="H20" s="31">
        <v>0.80974444326404005</v>
      </c>
      <c r="I20" s="31">
        <v>3.3986982085614459</v>
      </c>
      <c r="J20" s="31">
        <v>4.2964577978552967</v>
      </c>
      <c r="K20" s="31">
        <f t="shared" si="7"/>
        <v>48.448977992158994</v>
      </c>
      <c r="L20" s="35">
        <v>3.9494981692299999E-5</v>
      </c>
      <c r="M20" s="35">
        <v>1.4349905919000002E-4</v>
      </c>
      <c r="N20" s="35">
        <v>1.7423160048088098E-4</v>
      </c>
      <c r="O20" s="35">
        <v>3.4206625498520251E-3</v>
      </c>
      <c r="P20" s="35" t="s">
        <v>211</v>
      </c>
      <c r="Q20" s="35">
        <v>1.3221728597300002E-5</v>
      </c>
      <c r="R20" s="35">
        <v>1.16095836583325E-4</v>
      </c>
      <c r="S20" s="35">
        <v>1.3166717941650005E-4</v>
      </c>
      <c r="T20" s="35">
        <f t="shared" si="0"/>
        <v>4.038872935812331E-3</v>
      </c>
      <c r="U20" s="35">
        <v>9.9948505045450013E-5</v>
      </c>
      <c r="V20" s="35">
        <v>5.2905629999999996E-4</v>
      </c>
      <c r="W20" s="35">
        <v>6.8571696589952595E-5</v>
      </c>
      <c r="X20" s="35">
        <v>3.3771656139210002E-4</v>
      </c>
      <c r="Y20" s="35">
        <v>2.5564247982000001E-5</v>
      </c>
      <c r="Z20" s="35">
        <v>1.06122831351E-5</v>
      </c>
      <c r="AA20" s="35">
        <v>1.3372221284999703E-4</v>
      </c>
      <c r="AB20" s="35">
        <v>1.1298283514994E-4</v>
      </c>
      <c r="AC20" s="35">
        <f t="shared" si="1"/>
        <v>1.3181746421445397E-3</v>
      </c>
      <c r="AD20" s="31">
        <f t="shared" si="2"/>
        <v>3.0731448595735165</v>
      </c>
      <c r="AE20" s="31">
        <f t="shared" si="2"/>
        <v>9.0446123761617301</v>
      </c>
      <c r="AF20" s="31">
        <f t="shared" si="2"/>
        <v>3.216986057406948</v>
      </c>
      <c r="AG20" s="31">
        <f t="shared" si="2"/>
        <v>16.082147014090857</v>
      </c>
      <c r="AH20" s="31">
        <f t="shared" si="3"/>
        <v>13.234227716561671</v>
      </c>
      <c r="AI20" s="31">
        <f t="shared" si="4"/>
        <v>0.8132374468532324</v>
      </c>
      <c r="AJ20" s="31">
        <f t="shared" si="4"/>
        <v>3.4414498239053279</v>
      </c>
      <c r="AK20" s="31">
        <f t="shared" si="5"/>
        <v>3.6960564360094622E-2</v>
      </c>
      <c r="AL20" s="31">
        <f t="shared" si="6"/>
        <v>48.942765858913376</v>
      </c>
    </row>
    <row r="21" spans="2:38" ht="18.75" customHeight="1">
      <c r="B21" s="12">
        <v>36525</v>
      </c>
      <c r="C21" s="32">
        <v>2.8704293362352011</v>
      </c>
      <c r="D21" s="32">
        <v>7.6829996286886804</v>
      </c>
      <c r="E21" s="32">
        <v>2.5842021053398243</v>
      </c>
      <c r="F21" s="32">
        <v>16.108045099945901</v>
      </c>
      <c r="G21" s="32">
        <v>12.517367801621578</v>
      </c>
      <c r="H21" s="32">
        <v>0.67901845684532425</v>
      </c>
      <c r="I21" s="32">
        <v>3.4451810631558462</v>
      </c>
      <c r="J21" s="32">
        <v>4.1284334030799066</v>
      </c>
      <c r="K21" s="32">
        <f t="shared" si="7"/>
        <v>45.887243491832351</v>
      </c>
      <c r="L21" s="36">
        <v>3.7639592975850005E-5</v>
      </c>
      <c r="M21" s="36">
        <v>1.5097159959200001E-4</v>
      </c>
      <c r="N21" s="36">
        <v>1.41969827917902E-4</v>
      </c>
      <c r="O21" s="36">
        <v>3.3018192826313889E-3</v>
      </c>
      <c r="P21" s="36" t="s">
        <v>211</v>
      </c>
      <c r="Q21" s="36">
        <v>1.1438707017699999E-5</v>
      </c>
      <c r="R21" s="36">
        <v>1.0783647033332501E-4</v>
      </c>
      <c r="S21" s="36">
        <v>1.202178536665E-4</v>
      </c>
      <c r="T21" s="36">
        <f t="shared" si="0"/>
        <v>3.8718933341346656E-3</v>
      </c>
      <c r="U21" s="36">
        <v>9.4092719302630012E-5</v>
      </c>
      <c r="V21" s="36">
        <v>5.1664734994800001E-4</v>
      </c>
      <c r="W21" s="36">
        <v>5.2216698564471198E-5</v>
      </c>
      <c r="X21" s="36">
        <v>3.4664970225419998E-4</v>
      </c>
      <c r="Y21" s="36">
        <v>2.4203022923500001E-5</v>
      </c>
      <c r="Z21" s="36">
        <v>8.7679616277000011E-6</v>
      </c>
      <c r="AA21" s="36">
        <v>1.3445696219999701E-4</v>
      </c>
      <c r="AB21" s="36">
        <v>1.0558646579994002E-4</v>
      </c>
      <c r="AC21" s="36">
        <f t="shared" si="1"/>
        <v>1.2826208826204385E-3</v>
      </c>
      <c r="AD21" s="32">
        <f t="shared" si="2"/>
        <v>2.8994099564117812</v>
      </c>
      <c r="AE21" s="32">
        <f t="shared" si="2"/>
        <v>7.8407348289629848</v>
      </c>
      <c r="AF21" s="32">
        <f t="shared" si="2"/>
        <v>2.6033119272099841</v>
      </c>
      <c r="AG21" s="32">
        <f t="shared" si="2"/>
        <v>16.29389219328344</v>
      </c>
      <c r="AH21" s="32">
        <f t="shared" si="3"/>
        <v>12.524580302452781</v>
      </c>
      <c r="AI21" s="32">
        <f t="shared" si="4"/>
        <v>0.68191727708582139</v>
      </c>
      <c r="AJ21" s="32">
        <f t="shared" si="4"/>
        <v>3.4879451496497782</v>
      </c>
      <c r="AK21" s="32">
        <f t="shared" si="5"/>
        <v>3.4470213150044622E-2</v>
      </c>
      <c r="AL21" s="32">
        <f t="shared" si="6"/>
        <v>46.366261848206612</v>
      </c>
    </row>
    <row r="22" spans="2:38" ht="18.75" customHeight="1">
      <c r="B22" s="11">
        <v>36891</v>
      </c>
      <c r="C22" s="31">
        <v>1.7311574179711882</v>
      </c>
      <c r="D22" s="31">
        <v>4.9260146338800004</v>
      </c>
      <c r="E22" s="31">
        <v>2.7026808396350703</v>
      </c>
      <c r="F22" s="31">
        <v>16.614578418832895</v>
      </c>
      <c r="G22" s="31">
        <v>12.032394828614139</v>
      </c>
      <c r="H22" s="31">
        <v>0.60721359127456109</v>
      </c>
      <c r="I22" s="31">
        <v>3.2315494533840003</v>
      </c>
      <c r="J22" s="31">
        <v>4.2247710386778845</v>
      </c>
      <c r="K22" s="31">
        <f t="shared" si="7"/>
        <v>41.845589183591848</v>
      </c>
      <c r="L22" s="35">
        <v>2.8461219516250003E-5</v>
      </c>
      <c r="M22" s="35">
        <v>9.2333623680000004E-5</v>
      </c>
      <c r="N22" s="35">
        <v>1.4605523704412098E-4</v>
      </c>
      <c r="O22" s="35">
        <v>3.4101921906270175E-3</v>
      </c>
      <c r="P22" s="35" t="s">
        <v>211</v>
      </c>
      <c r="Q22" s="35">
        <v>1.0973066279699998E-5</v>
      </c>
      <c r="R22" s="35">
        <v>7.6123116E-5</v>
      </c>
      <c r="S22" s="35">
        <v>1.0855097433250001E-4</v>
      </c>
      <c r="T22" s="35">
        <f t="shared" si="0"/>
        <v>3.8726894274795885E-3</v>
      </c>
      <c r="U22" s="35">
        <v>5.6225418946280002E-5</v>
      </c>
      <c r="V22" s="35">
        <v>3.3349724352000005E-4</v>
      </c>
      <c r="W22" s="35">
        <v>5.4541466322609676E-5</v>
      </c>
      <c r="X22" s="35">
        <v>3.651715632522E-4</v>
      </c>
      <c r="Y22" s="35">
        <v>2.3257503118000001E-5</v>
      </c>
      <c r="Z22" s="35">
        <v>8.0539719813000006E-6</v>
      </c>
      <c r="AA22" s="35">
        <v>1.26343836E-4</v>
      </c>
      <c r="AB22" s="35">
        <v>1.1296377299970003E-4</v>
      </c>
      <c r="AC22" s="35">
        <f t="shared" si="1"/>
        <v>1.0800547761400897E-3</v>
      </c>
      <c r="AD22" s="31">
        <f t="shared" si="2"/>
        <v>1.7486241233050859</v>
      </c>
      <c r="AE22" s="31">
        <f t="shared" si="2"/>
        <v>5.0277051530409604</v>
      </c>
      <c r="AF22" s="31">
        <f t="shared" si="2"/>
        <v>2.7225855775253112</v>
      </c>
      <c r="AG22" s="31">
        <f t="shared" si="2"/>
        <v>16.808654349447725</v>
      </c>
      <c r="AH22" s="31">
        <f t="shared" si="3"/>
        <v>12.039325564543303</v>
      </c>
      <c r="AI22" s="31">
        <f t="shared" si="4"/>
        <v>0.60988800158198098</v>
      </c>
      <c r="AJ22" s="31">
        <f t="shared" si="4"/>
        <v>3.2711029944120007</v>
      </c>
      <c r="AK22" s="31">
        <f t="shared" si="5"/>
        <v>3.6376978712223104E-2</v>
      </c>
      <c r="AL22" s="31">
        <f t="shared" si="6"/>
        <v>42.26426274256859</v>
      </c>
    </row>
    <row r="23" spans="2:38" ht="18.75" customHeight="1">
      <c r="B23" s="12">
        <v>37256</v>
      </c>
      <c r="C23" s="32">
        <v>1.3144734438920729</v>
      </c>
      <c r="D23" s="32">
        <v>4.3370488843233899</v>
      </c>
      <c r="E23" s="32">
        <v>2.6903598965326081</v>
      </c>
      <c r="F23" s="32">
        <v>17.014217206005426</v>
      </c>
      <c r="G23" s="32">
        <v>9.9556016690556053</v>
      </c>
      <c r="H23" s="32">
        <v>0.54244205205506479</v>
      </c>
      <c r="I23" s="32">
        <v>3.0572934655437543</v>
      </c>
      <c r="J23" s="32">
        <v>3.6552075960160773</v>
      </c>
      <c r="K23" s="32">
        <f t="shared" si="7"/>
        <v>38.911436617407915</v>
      </c>
      <c r="L23" s="36">
        <v>2.0850047664750001E-5</v>
      </c>
      <c r="M23" s="36">
        <v>1.0604014537400002E-4</v>
      </c>
      <c r="N23" s="36">
        <v>1.4498662377931601E-4</v>
      </c>
      <c r="O23" s="36">
        <v>3.4658732599223336E-3</v>
      </c>
      <c r="P23" s="36" t="s">
        <v>211</v>
      </c>
      <c r="Q23" s="36">
        <v>1.03991231407E-5</v>
      </c>
      <c r="R23" s="36">
        <v>7.1343276666675001E-5</v>
      </c>
      <c r="S23" s="36">
        <v>9.5009888668250015E-5</v>
      </c>
      <c r="T23" s="36">
        <f t="shared" si="0"/>
        <v>3.9145023652160243E-3</v>
      </c>
      <c r="U23" s="36">
        <v>4.4088277619890003E-5</v>
      </c>
      <c r="V23" s="36">
        <v>3.5015219214600002E-4</v>
      </c>
      <c r="W23" s="36">
        <v>5.4195295276898796E-5</v>
      </c>
      <c r="X23" s="36">
        <v>3.7798345593331246E-4</v>
      </c>
      <c r="Y23" s="36">
        <v>1.9232637424500002E-5</v>
      </c>
      <c r="Z23" s="36">
        <v>7.0609014105000004E-6</v>
      </c>
      <c r="AA23" s="36">
        <v>1.18344853200003E-4</v>
      </c>
      <c r="AB23" s="36">
        <v>9.2988130800570012E-5</v>
      </c>
      <c r="AC23" s="36">
        <f t="shared" si="1"/>
        <v>1.0640457438116742E-3</v>
      </c>
      <c r="AD23" s="32">
        <f t="shared" si="2"/>
        <v>1.3281330018144188</v>
      </c>
      <c r="AE23" s="32">
        <f t="shared" si="2"/>
        <v>4.444045241217248</v>
      </c>
      <c r="AF23" s="32">
        <f t="shared" si="2"/>
        <v>2.7101347601196069</v>
      </c>
      <c r="AG23" s="32">
        <f t="shared" si="2"/>
        <v>17.213503107371611</v>
      </c>
      <c r="AH23" s="32">
        <f t="shared" si="3"/>
        <v>9.9613329950081066</v>
      </c>
      <c r="AI23" s="32">
        <f t="shared" si="4"/>
        <v>0.54480617875391135</v>
      </c>
      <c r="AJ23" s="32">
        <f t="shared" si="4"/>
        <v>3.0943438137140222</v>
      </c>
      <c r="AK23" s="32">
        <f t="shared" si="5"/>
        <v>3.0085710195276113E-2</v>
      </c>
      <c r="AL23" s="32">
        <f t="shared" si="6"/>
        <v>39.326384808194192</v>
      </c>
    </row>
    <row r="24" spans="2:38" ht="18.75" customHeight="1">
      <c r="B24" s="11">
        <v>37621</v>
      </c>
      <c r="C24" s="31">
        <v>1.9197011035598812</v>
      </c>
      <c r="D24" s="31">
        <v>5.0236644670145933</v>
      </c>
      <c r="E24" s="31">
        <v>2.4297508903137732</v>
      </c>
      <c r="F24" s="31">
        <v>17.177565635516849</v>
      </c>
      <c r="G24" s="31">
        <v>12.16105297860067</v>
      </c>
      <c r="H24" s="31">
        <v>0.49527352468949454</v>
      </c>
      <c r="I24" s="31">
        <v>2.2972308671372001</v>
      </c>
      <c r="J24" s="31">
        <v>3.9642087905025227</v>
      </c>
      <c r="K24" s="31">
        <f t="shared" si="7"/>
        <v>41.504239466832466</v>
      </c>
      <c r="L24" s="35">
        <v>3.00143876612E-5</v>
      </c>
      <c r="M24" s="35">
        <v>9.5053698970650008E-5</v>
      </c>
      <c r="N24" s="35">
        <v>1.3123753070021151E-4</v>
      </c>
      <c r="O24" s="35">
        <v>3.5571036798448786E-3</v>
      </c>
      <c r="P24" s="35" t="s">
        <v>211</v>
      </c>
      <c r="Q24" s="35">
        <v>1.0081777944853473E-5</v>
      </c>
      <c r="R24" s="35">
        <v>5.2516886000000007E-5</v>
      </c>
      <c r="S24" s="35">
        <v>1.0237989166575001E-4</v>
      </c>
      <c r="T24" s="35">
        <f t="shared" si="0"/>
        <v>3.9783878527875436E-3</v>
      </c>
      <c r="U24" s="35">
        <v>6.3231943300850007E-5</v>
      </c>
      <c r="V24" s="35">
        <v>3.4166866515599999E-4</v>
      </c>
      <c r="W24" s="35">
        <v>4.7836749631634308E-5</v>
      </c>
      <c r="X24" s="35">
        <v>3.8557842983435743E-4</v>
      </c>
      <c r="Y24" s="35">
        <v>2.3512422762E-5</v>
      </c>
      <c r="Z24" s="35">
        <v>6.6306978640224546E-6</v>
      </c>
      <c r="AA24" s="35">
        <v>8.6995702800000003E-5</v>
      </c>
      <c r="AB24" s="35">
        <v>8.9137252199670026E-5</v>
      </c>
      <c r="AC24" s="35">
        <f t="shared" si="1"/>
        <v>1.0445918635485342E-3</v>
      </c>
      <c r="AD24" s="31">
        <f t="shared" si="2"/>
        <v>1.9392945823550645</v>
      </c>
      <c r="AE24" s="31">
        <f t="shared" si="2"/>
        <v>5.1278580717053481</v>
      </c>
      <c r="AF24" s="31">
        <f t="shared" si="2"/>
        <v>2.4472871799715055</v>
      </c>
      <c r="AG24" s="31">
        <f t="shared" si="2"/>
        <v>17.381395599603611</v>
      </c>
      <c r="AH24" s="31">
        <f t="shared" si="3"/>
        <v>12.168059680583747</v>
      </c>
      <c r="AI24" s="31">
        <f t="shared" si="4"/>
        <v>0.49750151710159451</v>
      </c>
      <c r="AJ24" s="31">
        <f t="shared" si="4"/>
        <v>2.3244685087215999</v>
      </c>
      <c r="AK24" s="31">
        <f t="shared" si="5"/>
        <v>2.9122398447145419E-2</v>
      </c>
      <c r="AL24" s="31">
        <f t="shared" si="6"/>
        <v>41.914987538489619</v>
      </c>
    </row>
    <row r="25" spans="2:38" ht="18.75" customHeight="1">
      <c r="B25" s="12">
        <v>37986</v>
      </c>
      <c r="C25" s="32">
        <v>1.8473847351073454</v>
      </c>
      <c r="D25" s="32">
        <v>5.2296712241209553</v>
      </c>
      <c r="E25" s="32">
        <v>2.5639081975109108</v>
      </c>
      <c r="F25" s="32">
        <v>15.779332125857085</v>
      </c>
      <c r="G25" s="32">
        <v>8.6985756820903095</v>
      </c>
      <c r="H25" s="32">
        <v>1.162048001154341</v>
      </c>
      <c r="I25" s="32">
        <v>3.9500383540299997</v>
      </c>
      <c r="J25" s="32">
        <v>5.7591885704279999</v>
      </c>
      <c r="K25" s="32">
        <f t="shared" si="7"/>
        <v>39.230958319870943</v>
      </c>
      <c r="L25" s="36">
        <v>2.743218499881E-5</v>
      </c>
      <c r="M25" s="36">
        <v>9.8587977662500012E-5</v>
      </c>
      <c r="N25" s="36">
        <v>1.3772293090036597E-4</v>
      </c>
      <c r="O25" s="36">
        <v>2.9591438659291231E-3</v>
      </c>
      <c r="P25" s="36" t="s">
        <v>211</v>
      </c>
      <c r="Q25" s="36">
        <v>1.4030230408300001E-5</v>
      </c>
      <c r="R25" s="36">
        <v>9.4508152000000027E-5</v>
      </c>
      <c r="S25" s="36">
        <v>4.8138065146000004E-4</v>
      </c>
      <c r="T25" s="36">
        <f t="shared" si="0"/>
        <v>3.8128059933590992E-3</v>
      </c>
      <c r="U25" s="36">
        <v>6.3081068198849997E-5</v>
      </c>
      <c r="V25" s="36">
        <v>3.5450377213599999E-4</v>
      </c>
      <c r="W25" s="36">
        <v>5.020340327031236E-5</v>
      </c>
      <c r="X25" s="36">
        <v>3.604242720842762E-4</v>
      </c>
      <c r="Y25" s="36">
        <v>1.6811330299500003E-5</v>
      </c>
      <c r="Z25" s="36">
        <v>1.1528469389700003E-5</v>
      </c>
      <c r="AA25" s="36">
        <v>1.5692526000000002E-4</v>
      </c>
      <c r="AB25" s="36">
        <v>1.26112387E-4</v>
      </c>
      <c r="AC25" s="36">
        <f t="shared" si="1"/>
        <v>1.1395899623786385E-3</v>
      </c>
      <c r="AD25" s="32">
        <f t="shared" si="2"/>
        <v>1.8668686980555729</v>
      </c>
      <c r="AE25" s="32">
        <f t="shared" si="2"/>
        <v>5.3377780476590457</v>
      </c>
      <c r="AF25" s="32">
        <f t="shared" si="2"/>
        <v>2.5823118849579734</v>
      </c>
      <c r="AG25" s="32">
        <f t="shared" si="2"/>
        <v>15.960717155586428</v>
      </c>
      <c r="AH25" s="32">
        <f t="shared" si="3"/>
        <v>8.7035854585195604</v>
      </c>
      <c r="AI25" s="32">
        <f t="shared" si="4"/>
        <v>1.1658342407926792</v>
      </c>
      <c r="AJ25" s="32">
        <f t="shared" si="4"/>
        <v>3.9991647853099996</v>
      </c>
      <c r="AK25" s="32">
        <f t="shared" si="5"/>
        <v>4.9616007612499999E-2</v>
      </c>
      <c r="AL25" s="32">
        <f t="shared" si="6"/>
        <v>39.665876278493755</v>
      </c>
    </row>
    <row r="26" spans="2:38" ht="18.75" customHeight="1">
      <c r="B26" s="11">
        <v>38352</v>
      </c>
      <c r="C26" s="31">
        <v>1.8514129418801175</v>
      </c>
      <c r="D26" s="31">
        <v>3.2499962763188912</v>
      </c>
      <c r="E26" s="31">
        <v>2.6596809766273357</v>
      </c>
      <c r="F26" s="31">
        <v>16.831228557428375</v>
      </c>
      <c r="G26" s="31">
        <v>8.132560621089949</v>
      </c>
      <c r="H26" s="31">
        <v>1.4449893640028417</v>
      </c>
      <c r="I26" s="31">
        <v>2.8895406559800003</v>
      </c>
      <c r="J26" s="31">
        <v>6.9285199926000001</v>
      </c>
      <c r="K26" s="31">
        <f t="shared" si="7"/>
        <v>37.059409393327513</v>
      </c>
      <c r="L26" s="35">
        <v>2.4256027615339997E-5</v>
      </c>
      <c r="M26" s="35">
        <v>6.4567020291150006E-5</v>
      </c>
      <c r="N26" s="35">
        <v>1.4704886950427096E-4</v>
      </c>
      <c r="O26" s="35">
        <v>3.5765524723610003E-3</v>
      </c>
      <c r="P26" s="35" t="s">
        <v>211</v>
      </c>
      <c r="Q26" s="35">
        <v>1.5285586004999998E-5</v>
      </c>
      <c r="R26" s="35">
        <v>6.8115474000000011E-5</v>
      </c>
      <c r="S26" s="35">
        <v>6.4776510100999997E-4</v>
      </c>
      <c r="T26" s="35">
        <f t="shared" si="0"/>
        <v>4.5435905507867609E-3</v>
      </c>
      <c r="U26" s="35">
        <v>6.1860117214180006E-5</v>
      </c>
      <c r="V26" s="35">
        <v>2.2798903267799998E-4</v>
      </c>
      <c r="W26" s="35">
        <v>5.2559009548334599E-5</v>
      </c>
      <c r="X26" s="35">
        <v>3.8095290793245003E-4</v>
      </c>
      <c r="Y26" s="35">
        <v>1.5720621786000002E-5</v>
      </c>
      <c r="Z26" s="35">
        <v>1.3526999590200001E-5</v>
      </c>
      <c r="AA26" s="35">
        <v>1.1296425000000002E-4</v>
      </c>
      <c r="AB26" s="35">
        <v>1.5656325E-4</v>
      </c>
      <c r="AC26" s="35">
        <f t="shared" si="1"/>
        <v>1.0221361887491646E-3</v>
      </c>
      <c r="AD26" s="31">
        <f t="shared" si="2"/>
        <v>1.8704536575003265</v>
      </c>
      <c r="AE26" s="31">
        <f t="shared" si="2"/>
        <v>3.3195511835642142</v>
      </c>
      <c r="AF26" s="31">
        <f t="shared" si="2"/>
        <v>2.6790197832103462</v>
      </c>
      <c r="AG26" s="31">
        <f t="shared" si="2"/>
        <v>17.03416633580127</v>
      </c>
      <c r="AH26" s="31">
        <f t="shared" si="3"/>
        <v>8.1372453663821762</v>
      </c>
      <c r="AI26" s="31">
        <f t="shared" si="4"/>
        <v>1.4494025495308462</v>
      </c>
      <c r="AJ26" s="31">
        <f t="shared" si="4"/>
        <v>2.9249068893300003</v>
      </c>
      <c r="AK26" s="31">
        <f t="shared" si="5"/>
        <v>6.2849976025249998E-2</v>
      </c>
      <c r="AL26" s="31">
        <f t="shared" si="6"/>
        <v>37.47759574134443</v>
      </c>
    </row>
    <row r="27" spans="2:38" ht="18.75" customHeight="1">
      <c r="B27" s="12">
        <v>38717</v>
      </c>
      <c r="C27" s="32">
        <v>2.1824417520000492</v>
      </c>
      <c r="D27" s="32">
        <v>3.2994449283580769</v>
      </c>
      <c r="E27" s="32">
        <v>2.8054167133772538</v>
      </c>
      <c r="F27" s="32">
        <v>16.838000562164403</v>
      </c>
      <c r="G27" s="32">
        <v>10.974072074224608</v>
      </c>
      <c r="H27" s="32">
        <v>1.1203559182280289</v>
      </c>
      <c r="I27" s="32">
        <v>3.1100536680299999</v>
      </c>
      <c r="J27" s="32">
        <v>8.093291671740003</v>
      </c>
      <c r="K27" s="32">
        <f t="shared" si="7"/>
        <v>40.329785616382416</v>
      </c>
      <c r="L27" s="36">
        <v>2.8829425869679997E-5</v>
      </c>
      <c r="M27" s="36">
        <v>5.06096648728E-5</v>
      </c>
      <c r="N27" s="36">
        <v>1.4996800567079803E-4</v>
      </c>
      <c r="O27" s="36">
        <v>4.0006257786892423E-3</v>
      </c>
      <c r="P27" s="36" t="s">
        <v>211</v>
      </c>
      <c r="Q27" s="36">
        <v>1.3734598945600001E-5</v>
      </c>
      <c r="R27" s="36">
        <v>7.3852794000000009E-5</v>
      </c>
      <c r="S27" s="36">
        <v>7.5505137967999997E-4</v>
      </c>
      <c r="T27" s="36">
        <f t="shared" si="0"/>
        <v>5.0726716477281202E-3</v>
      </c>
      <c r="U27" s="36">
        <v>7.4050190650940006E-5</v>
      </c>
      <c r="V27" s="36">
        <v>1.9720870356800002E-4</v>
      </c>
      <c r="W27" s="36">
        <v>5.427688453413701E-5</v>
      </c>
      <c r="X27" s="36">
        <v>3.9677247957955E-4</v>
      </c>
      <c r="Y27" s="36">
        <v>2.1694818096500004E-5</v>
      </c>
      <c r="Z27" s="36">
        <v>1.13860479532E-5</v>
      </c>
      <c r="AA27" s="36">
        <v>1.2248235000000002E-4</v>
      </c>
      <c r="AB27" s="36">
        <v>1.7759870999999998E-4</v>
      </c>
      <c r="AC27" s="36">
        <f t="shared" si="1"/>
        <v>1.0554701843823271E-3</v>
      </c>
      <c r="AD27" s="32">
        <f t="shared" si="2"/>
        <v>2.2052294444607714</v>
      </c>
      <c r="AE27" s="32">
        <f t="shared" si="2"/>
        <v>3.3594783636431607</v>
      </c>
      <c r="AF27" s="32">
        <f t="shared" si="2"/>
        <v>2.8253404251101966</v>
      </c>
      <c r="AG27" s="32">
        <f t="shared" si="2"/>
        <v>17.056254405546341</v>
      </c>
      <c r="AH27" s="32">
        <f t="shared" si="3"/>
        <v>10.980537130017366</v>
      </c>
      <c r="AI27" s="32">
        <f t="shared" si="4"/>
        <v>1.1240923254917226</v>
      </c>
      <c r="AJ27" s="32">
        <f t="shared" si="4"/>
        <v>3.1483997281799998</v>
      </c>
      <c r="AK27" s="32">
        <f t="shared" si="5"/>
        <v>7.1800700071999998E-2</v>
      </c>
      <c r="AL27" s="32">
        <f t="shared" si="6"/>
        <v>40.771132522521562</v>
      </c>
    </row>
    <row r="28" spans="2:38" ht="18.75" customHeight="1">
      <c r="B28" s="11">
        <v>39082</v>
      </c>
      <c r="C28" s="31">
        <v>2.5869794146102354</v>
      </c>
      <c r="D28" s="31">
        <v>3.1913212253060603</v>
      </c>
      <c r="E28" s="31">
        <v>3.0117899198986238</v>
      </c>
      <c r="F28" s="31">
        <v>17.451420539496766</v>
      </c>
      <c r="G28" s="31">
        <v>11.629724750700092</v>
      </c>
      <c r="H28" s="31">
        <v>1.0048613550099266</v>
      </c>
      <c r="I28" s="31">
        <v>3.3917894100660919</v>
      </c>
      <c r="J28" s="31">
        <v>7.2271658323109182</v>
      </c>
      <c r="K28" s="31">
        <f t="shared" si="7"/>
        <v>42.267886615087797</v>
      </c>
      <c r="L28" s="35">
        <v>3.3198282185920006E-5</v>
      </c>
      <c r="M28" s="35">
        <v>4.4502013082150003E-5</v>
      </c>
      <c r="N28" s="35">
        <v>1.5955335178752199E-4</v>
      </c>
      <c r="O28" s="35">
        <v>4.7994177467927512E-3</v>
      </c>
      <c r="P28" s="35" t="s">
        <v>211</v>
      </c>
      <c r="Q28" s="35">
        <v>1.4646320950000002E-5</v>
      </c>
      <c r="R28" s="35">
        <v>8.1127251666649987E-5</v>
      </c>
      <c r="S28" s="35">
        <v>8.3374691526649997E-4</v>
      </c>
      <c r="T28" s="35">
        <f t="shared" si="0"/>
        <v>5.9661918817314925E-3</v>
      </c>
      <c r="U28" s="35">
        <v>8.6110265859549992E-5</v>
      </c>
      <c r="V28" s="35">
        <v>1.8046761861200002E-4</v>
      </c>
      <c r="W28" s="35">
        <v>6.0317935381644345E-5</v>
      </c>
      <c r="X28" s="35">
        <v>4.0859114190730002E-4</v>
      </c>
      <c r="Y28" s="35">
        <v>2.2662933886E-5</v>
      </c>
      <c r="Z28" s="35">
        <v>1.1328337425600001E-5</v>
      </c>
      <c r="AA28" s="35">
        <v>1.3468642499999401E-4</v>
      </c>
      <c r="AB28" s="35">
        <v>1.6445073499994002E-4</v>
      </c>
      <c r="AC28" s="35">
        <f t="shared" si="1"/>
        <v>1.0686153930720285E-3</v>
      </c>
      <c r="AD28" s="31">
        <f t="shared" si="2"/>
        <v>2.6134702308910294</v>
      </c>
      <c r="AE28" s="31">
        <f t="shared" si="2"/>
        <v>3.24621312597949</v>
      </c>
      <c r="AF28" s="31">
        <f t="shared" si="2"/>
        <v>3.0337534984370418</v>
      </c>
      <c r="AG28" s="31">
        <f t="shared" si="2"/>
        <v>17.69316614345496</v>
      </c>
      <c r="AH28" s="31">
        <f t="shared" si="3"/>
        <v>11.63647830499812</v>
      </c>
      <c r="AI28" s="31">
        <f t="shared" si="4"/>
        <v>1.0086033575865054</v>
      </c>
      <c r="AJ28" s="31">
        <f t="shared" si="4"/>
        <v>3.4339541460077565</v>
      </c>
      <c r="AK28" s="31">
        <f t="shared" si="5"/>
        <v>6.9849991911644621E-2</v>
      </c>
      <c r="AL28" s="31">
        <f t="shared" si="6"/>
        <v>42.735488799266555</v>
      </c>
    </row>
    <row r="29" spans="2:38" ht="18.75" customHeight="1">
      <c r="B29" s="12">
        <v>39447</v>
      </c>
      <c r="C29" s="32">
        <v>2.2944014001909379</v>
      </c>
      <c r="D29" s="32">
        <v>3.0277614827221964</v>
      </c>
      <c r="E29" s="32">
        <v>2.8191482479250149</v>
      </c>
      <c r="F29" s="32">
        <v>16.735364342645514</v>
      </c>
      <c r="G29" s="32">
        <v>14.685625268600001</v>
      </c>
      <c r="H29" s="32">
        <v>1.5695311486704915</v>
      </c>
      <c r="I29" s="32">
        <v>3.7317103753691381</v>
      </c>
      <c r="J29" s="32">
        <v>10.153697544231377</v>
      </c>
      <c r="K29" s="32">
        <f t="shared" si="7"/>
        <v>44.863542266123297</v>
      </c>
      <c r="L29" s="36">
        <v>3.6294000708250002E-5</v>
      </c>
      <c r="M29" s="36">
        <v>4.2659477485200006E-5</v>
      </c>
      <c r="N29" s="36">
        <v>1.4923815836386103E-4</v>
      </c>
      <c r="O29" s="36">
        <v>4.0015946809754755E-3</v>
      </c>
      <c r="P29" s="36" t="s">
        <v>211</v>
      </c>
      <c r="Q29" s="36">
        <v>1.7180542475800003E-5</v>
      </c>
      <c r="R29" s="36">
        <v>8.9064187999975003E-5</v>
      </c>
      <c r="S29" s="36">
        <v>9.4836436738975007E-4</v>
      </c>
      <c r="T29" s="36">
        <f t="shared" si="0"/>
        <v>5.2843954153983111E-3</v>
      </c>
      <c r="U29" s="36">
        <v>7.3312572034939997E-5</v>
      </c>
      <c r="V29" s="36">
        <v>1.7234237797000002E-4</v>
      </c>
      <c r="W29" s="36">
        <v>5.5048736537819001E-5</v>
      </c>
      <c r="X29" s="36">
        <v>3.9486243575524997E-4</v>
      </c>
      <c r="Y29" s="36">
        <v>2.9447000000000001E-5</v>
      </c>
      <c r="Z29" s="36">
        <v>1.5053210815400001E-5</v>
      </c>
      <c r="AA29" s="36">
        <v>1.4780363999999103E-4</v>
      </c>
      <c r="AB29" s="36">
        <v>2.1110645999991001E-4</v>
      </c>
      <c r="AC29" s="36">
        <f t="shared" si="1"/>
        <v>1.0989764331133102E-3</v>
      </c>
      <c r="AD29" s="32">
        <f t="shared" si="2"/>
        <v>2.3171558966750561</v>
      </c>
      <c r="AE29" s="32">
        <f t="shared" si="2"/>
        <v>3.0801859982943864</v>
      </c>
      <c r="AF29" s="32">
        <f t="shared" si="2"/>
        <v>2.8392837253723817</v>
      </c>
      <c r="AG29" s="32">
        <f t="shared" si="2"/>
        <v>16.953073215524963</v>
      </c>
      <c r="AH29" s="32">
        <f t="shared" si="3"/>
        <v>14.6944004746</v>
      </c>
      <c r="AI29" s="32">
        <f t="shared" si="4"/>
        <v>1.5744465190553758</v>
      </c>
      <c r="AJ29" s="32">
        <f t="shared" si="4"/>
        <v>3.7779824647891345</v>
      </c>
      <c r="AK29" s="32">
        <f t="shared" si="5"/>
        <v>8.6618834264716935E-2</v>
      </c>
      <c r="AL29" s="32">
        <f t="shared" si="6"/>
        <v>45.323147128576018</v>
      </c>
    </row>
    <row r="30" spans="2:38" ht="18.75" customHeight="1">
      <c r="B30" s="11">
        <v>39813</v>
      </c>
      <c r="C30" s="31">
        <v>2.5175347774094798</v>
      </c>
      <c r="D30" s="31">
        <v>3.231689072881708</v>
      </c>
      <c r="E30" s="31">
        <v>2.8169918553411426</v>
      </c>
      <c r="F30" s="31">
        <v>17.195946190428444</v>
      </c>
      <c r="G30" s="31">
        <v>14.921698239617616</v>
      </c>
      <c r="H30" s="31">
        <v>1.2511886974190398</v>
      </c>
      <c r="I30" s="31">
        <v>4.1842681480420003</v>
      </c>
      <c r="J30" s="31">
        <v>11.348407463772</v>
      </c>
      <c r="K30" s="31">
        <f t="shared" si="7"/>
        <v>46.119316981139427</v>
      </c>
      <c r="L30" s="35">
        <v>4.3330967985720009E-5</v>
      </c>
      <c r="M30" s="35">
        <v>5.7019084548550009E-5</v>
      </c>
      <c r="N30" s="35">
        <v>1.4800860067155206E-4</v>
      </c>
      <c r="O30" s="35">
        <v>4.1704367682133328E-3</v>
      </c>
      <c r="P30" s="35" t="s">
        <v>211</v>
      </c>
      <c r="Q30" s="35">
        <v>1.36049327141E-5</v>
      </c>
      <c r="R30" s="35">
        <v>1.0044534400000001E-4</v>
      </c>
      <c r="S30" s="35">
        <v>1.0858722999700001E-3</v>
      </c>
      <c r="T30" s="35">
        <f t="shared" si="0"/>
        <v>5.6187179981032542E-3</v>
      </c>
      <c r="U30" s="35">
        <v>8.169952098303001E-5</v>
      </c>
      <c r="V30" s="35">
        <v>2.0990270637599999E-4</v>
      </c>
      <c r="W30" s="35">
        <v>5.1602947914772004E-5</v>
      </c>
      <c r="X30" s="35">
        <v>4.0540279028525002E-4</v>
      </c>
      <c r="Y30" s="35">
        <v>2.8974081322500001E-5</v>
      </c>
      <c r="Z30" s="35">
        <v>1.21682425235E-5</v>
      </c>
      <c r="AA30" s="35">
        <v>1.6674178800000003E-4</v>
      </c>
      <c r="AB30" s="35">
        <v>2.5279447800000002E-4</v>
      </c>
      <c r="AC30" s="35">
        <f t="shared" si="1"/>
        <v>1.2092865554050522E-3</v>
      </c>
      <c r="AD30" s="31">
        <f t="shared" si="2"/>
        <v>2.5429645088620658</v>
      </c>
      <c r="AE30" s="31">
        <f t="shared" si="2"/>
        <v>3.2956655564954698</v>
      </c>
      <c r="AF30" s="31">
        <f t="shared" si="2"/>
        <v>2.8360697488365334</v>
      </c>
      <c r="AG30" s="31">
        <f t="shared" si="2"/>
        <v>17.421017141138783</v>
      </c>
      <c r="AH30" s="31">
        <f t="shared" si="3"/>
        <v>14.93033251585172</v>
      </c>
      <c r="AI30" s="31">
        <f t="shared" si="4"/>
        <v>1.2551549570088953</v>
      </c>
      <c r="AJ30" s="31">
        <f t="shared" si="4"/>
        <v>4.2364683344660001</v>
      </c>
      <c r="AK30" s="31">
        <f t="shared" si="5"/>
        <v>0.10247956194325</v>
      </c>
      <c r="AL30" s="31">
        <f t="shared" si="6"/>
        <v>46.620152324602721</v>
      </c>
    </row>
    <row r="31" spans="2:38" ht="18.75" customHeight="1">
      <c r="B31" s="12">
        <v>40178</v>
      </c>
      <c r="C31" s="32">
        <v>2.5806582155496551</v>
      </c>
      <c r="D31" s="32">
        <v>2.7997820730831631</v>
      </c>
      <c r="E31" s="32">
        <v>2.1493921162996541</v>
      </c>
      <c r="F31" s="32">
        <v>17.75376631737193</v>
      </c>
      <c r="G31" s="32">
        <v>9.4622441452938002</v>
      </c>
      <c r="H31" s="32">
        <v>1.0900990446248018</v>
      </c>
      <c r="I31" s="32">
        <v>4.0120002055999997</v>
      </c>
      <c r="J31" s="32">
        <v>11.728263677940001</v>
      </c>
      <c r="K31" s="32">
        <f t="shared" si="7"/>
        <v>39.84794211782301</v>
      </c>
      <c r="L31" s="36">
        <v>4.3376790012655005E-5</v>
      </c>
      <c r="M31" s="36">
        <v>4.3762490744550003E-5</v>
      </c>
      <c r="N31" s="36">
        <v>1.1451873837749003E-4</v>
      </c>
      <c r="O31" s="36">
        <v>4.2858607293612084E-3</v>
      </c>
      <c r="P31" s="36" t="s">
        <v>211</v>
      </c>
      <c r="Q31" s="36">
        <v>1.1592246420199999E-5</v>
      </c>
      <c r="R31" s="36">
        <v>9.6405041000000008E-5</v>
      </c>
      <c r="S31" s="36">
        <v>1.1367563351700001E-3</v>
      </c>
      <c r="T31" s="36">
        <f t="shared" si="0"/>
        <v>5.7322723710861037E-3</v>
      </c>
      <c r="U31" s="36">
        <v>8.4219012158540018E-5</v>
      </c>
      <c r="V31" s="36">
        <v>1.6904114476800001E-4</v>
      </c>
      <c r="W31" s="36">
        <v>3.7532220537566012E-5</v>
      </c>
      <c r="X31" s="36">
        <v>4.1782736484364998E-4</v>
      </c>
      <c r="Y31" s="36">
        <v>1.7790660999999999E-5</v>
      </c>
      <c r="Z31" s="36">
        <v>1.08626056108E-5</v>
      </c>
      <c r="AA31" s="36">
        <v>1.60359345E-4</v>
      </c>
      <c r="AB31" s="36">
        <v>2.7525567499999998E-4</v>
      </c>
      <c r="AC31" s="36">
        <f t="shared" si="1"/>
        <v>1.1728880289185561E-3</v>
      </c>
      <c r="AD31" s="32">
        <f t="shared" si="2"/>
        <v>2.6068399009232164</v>
      </c>
      <c r="AE31" s="32">
        <f t="shared" si="2"/>
        <v>2.8512503964926412</v>
      </c>
      <c r="AF31" s="32">
        <f t="shared" si="2"/>
        <v>2.1634396864792862</v>
      </c>
      <c r="AG31" s="32">
        <f t="shared" si="2"/>
        <v>17.985425390329368</v>
      </c>
      <c r="AH31" s="32">
        <f t="shared" si="3"/>
        <v>9.4675457622718007</v>
      </c>
      <c r="AI31" s="32">
        <f t="shared" si="4"/>
        <v>1.0936259072573251</v>
      </c>
      <c r="AJ31" s="32">
        <f t="shared" si="4"/>
        <v>4.0621974164349997</v>
      </c>
      <c r="AK31" s="32">
        <f t="shared" si="5"/>
        <v>0.11044509952925</v>
      </c>
      <c r="AL31" s="32">
        <f t="shared" si="6"/>
        <v>40.340769559717884</v>
      </c>
    </row>
    <row r="32" spans="2:38" ht="18.75" customHeight="1">
      <c r="B32" s="11">
        <v>40543</v>
      </c>
      <c r="C32" s="31">
        <v>2.977629996012586</v>
      </c>
      <c r="D32" s="31">
        <v>2.9894097859430726</v>
      </c>
      <c r="E32" s="31">
        <v>1.681760220207138</v>
      </c>
      <c r="F32" s="31">
        <v>18.861253035877585</v>
      </c>
      <c r="G32" s="31">
        <v>14.506081995642001</v>
      </c>
      <c r="H32" s="31">
        <v>1.1482650088197504</v>
      </c>
      <c r="I32" s="31">
        <v>4.2123554954599998</v>
      </c>
      <c r="J32" s="31">
        <v>13.209606083960001</v>
      </c>
      <c r="K32" s="31">
        <f t="shared" si="7"/>
        <v>46.376755537962133</v>
      </c>
      <c r="L32" s="35">
        <v>5.7118084016149999E-5</v>
      </c>
      <c r="M32" s="35">
        <v>5.5877614695200008E-5</v>
      </c>
      <c r="N32" s="35">
        <v>8.7727894454424978E-5</v>
      </c>
      <c r="O32" s="35">
        <v>4.5183501091936498E-3</v>
      </c>
      <c r="P32" s="35" t="s">
        <v>211</v>
      </c>
      <c r="Q32" s="35">
        <v>1.25558871365E-5</v>
      </c>
      <c r="R32" s="35">
        <v>1.00797245E-4</v>
      </c>
      <c r="S32" s="35">
        <v>1.1939154526600002E-3</v>
      </c>
      <c r="T32" s="35">
        <f t="shared" si="0"/>
        <v>6.0263422871559245E-3</v>
      </c>
      <c r="U32" s="35">
        <v>9.6611230005400021E-5</v>
      </c>
      <c r="V32" s="35">
        <v>2.0158719628600002E-4</v>
      </c>
      <c r="W32" s="35">
        <v>3.2208633281528007E-5</v>
      </c>
      <c r="X32" s="35">
        <v>4.4465059007785007E-4</v>
      </c>
      <c r="Y32" s="35">
        <v>2.792401E-5</v>
      </c>
      <c r="Z32" s="35">
        <v>1.1778400083300001E-5</v>
      </c>
      <c r="AA32" s="35">
        <v>1.67636565E-4</v>
      </c>
      <c r="AB32" s="35">
        <v>3.1810803499999997E-4</v>
      </c>
      <c r="AC32" s="35">
        <f t="shared" si="1"/>
        <v>1.300504659734078E-3</v>
      </c>
      <c r="AD32" s="31">
        <f t="shared" si="2"/>
        <v>3.0078480946545993</v>
      </c>
      <c r="AE32" s="31">
        <f t="shared" si="2"/>
        <v>3.0508797108036809</v>
      </c>
      <c r="AF32" s="31">
        <f t="shared" si="2"/>
        <v>1.693551590286394</v>
      </c>
      <c r="AG32" s="31">
        <f t="shared" si="2"/>
        <v>19.106717664450628</v>
      </c>
      <c r="AH32" s="31">
        <f t="shared" si="3"/>
        <v>14.514403350622</v>
      </c>
      <c r="AI32" s="31">
        <f t="shared" si="4"/>
        <v>1.1520888692229863</v>
      </c>
      <c r="AJ32" s="31">
        <f t="shared" si="4"/>
        <v>4.2648311229549991</v>
      </c>
      <c r="AK32" s="31">
        <f t="shared" si="5"/>
        <v>0.12464408074650001</v>
      </c>
      <c r="AL32" s="31">
        <f t="shared" si="6"/>
        <v>46.914964483741791</v>
      </c>
    </row>
    <row r="33" spans="2:38" ht="18.75" customHeight="1">
      <c r="B33" s="12">
        <v>40908</v>
      </c>
      <c r="C33" s="32">
        <v>2.9554401069295992</v>
      </c>
      <c r="D33" s="32">
        <v>2.8509128293544816</v>
      </c>
      <c r="E33" s="32">
        <v>1.3550303929689778</v>
      </c>
      <c r="F33" s="32">
        <v>18.401298398538415</v>
      </c>
      <c r="G33" s="32">
        <v>13.364011924120001</v>
      </c>
      <c r="H33" s="32">
        <v>0.97451859041697997</v>
      </c>
      <c r="I33" s="32">
        <v>4.2026747845000001</v>
      </c>
      <c r="J33" s="32">
        <v>14.765833337950005</v>
      </c>
      <c r="K33" s="32">
        <f t="shared" si="7"/>
        <v>44.103887026828453</v>
      </c>
      <c r="L33" s="36">
        <v>5.8711628765700002E-5</v>
      </c>
      <c r="M33" s="36">
        <v>4.1389923129250002E-5</v>
      </c>
      <c r="N33" s="36">
        <v>6.8764148540486017E-5</v>
      </c>
      <c r="O33" s="36">
        <v>4.3942039277044005E-3</v>
      </c>
      <c r="P33" s="36" t="s">
        <v>211</v>
      </c>
      <c r="Q33" s="36">
        <v>1.15266251763E-5</v>
      </c>
      <c r="R33" s="36">
        <v>9.9338128000000007E-5</v>
      </c>
      <c r="S33" s="36">
        <v>1.4262563611E-3</v>
      </c>
      <c r="T33" s="36">
        <f t="shared" si="0"/>
        <v>6.1001907424161374E-3</v>
      </c>
      <c r="U33" s="36">
        <v>9.4613057147400009E-5</v>
      </c>
      <c r="V33" s="36">
        <v>1.6476094545400002E-4</v>
      </c>
      <c r="W33" s="36">
        <v>2.6002371461376398E-5</v>
      </c>
      <c r="X33" s="36">
        <v>4.3427346844185003E-4</v>
      </c>
      <c r="Y33" s="36">
        <v>2.5247300000000001E-5</v>
      </c>
      <c r="Z33" s="36">
        <v>1.0172363604100001E-5</v>
      </c>
      <c r="AA33" s="36">
        <v>1.6500755999999999E-4</v>
      </c>
      <c r="AB33" s="36">
        <v>3.6318035000000007E-4</v>
      </c>
      <c r="AC33" s="36">
        <f t="shared" si="1"/>
        <v>1.2832574161087264E-3</v>
      </c>
      <c r="AD33" s="32">
        <f t="shared" si="2"/>
        <v>2.9851025886786671</v>
      </c>
      <c r="AE33" s="32">
        <f t="shared" si="2"/>
        <v>2.9010463391780048</v>
      </c>
      <c r="AF33" s="32">
        <f t="shared" si="2"/>
        <v>1.3644982033779802</v>
      </c>
      <c r="AG33" s="32">
        <f t="shared" si="2"/>
        <v>18.640566990326697</v>
      </c>
      <c r="AH33" s="32">
        <f t="shared" si="3"/>
        <v>13.371535619520001</v>
      </c>
      <c r="AI33" s="32">
        <f t="shared" si="4"/>
        <v>0.97783812040040929</v>
      </c>
      <c r="AJ33" s="32">
        <f t="shared" si="4"/>
        <v>4.2543304905800001</v>
      </c>
      <c r="AK33" s="32">
        <f t="shared" si="5"/>
        <v>0.14388415332750004</v>
      </c>
      <c r="AL33" s="32">
        <f t="shared" si="6"/>
        <v>44.638802505389258</v>
      </c>
    </row>
    <row r="34" spans="2:38" ht="18.75" customHeight="1">
      <c r="B34" s="11">
        <v>41274</v>
      </c>
      <c r="C34" s="31">
        <v>2.9744765864929064</v>
      </c>
      <c r="D34" s="31">
        <v>2.5427917665386706</v>
      </c>
      <c r="E34" s="31">
        <v>1.1440426507051207</v>
      </c>
      <c r="F34" s="31">
        <v>17.578383122967164</v>
      </c>
      <c r="G34" s="31">
        <v>13.345706059940101</v>
      </c>
      <c r="H34" s="31">
        <v>1.0983769002200638</v>
      </c>
      <c r="I34" s="31">
        <v>3.7390404505500001</v>
      </c>
      <c r="J34" s="31">
        <v>15.066048450989999</v>
      </c>
      <c r="K34" s="31">
        <f t="shared" si="7"/>
        <v>42.422817537414026</v>
      </c>
      <c r="L34" s="35">
        <v>6.2935150254750014E-5</v>
      </c>
      <c r="M34" s="35">
        <v>2.7144943950000003E-5</v>
      </c>
      <c r="N34" s="35">
        <v>5.6193544338584504E-5</v>
      </c>
      <c r="O34" s="35">
        <v>4.1906038837942004E-3</v>
      </c>
      <c r="P34" s="35" t="s">
        <v>211</v>
      </c>
      <c r="Q34" s="35">
        <v>1.1943519640599997E-5</v>
      </c>
      <c r="R34" s="35">
        <v>8.9123625000000003E-5</v>
      </c>
      <c r="S34" s="35">
        <v>1.6458652787600002E-3</v>
      </c>
      <c r="T34" s="35">
        <f t="shared" si="0"/>
        <v>6.0838099457381344E-3</v>
      </c>
      <c r="U34" s="35">
        <v>9.3085954495600011E-5</v>
      </c>
      <c r="V34" s="35">
        <v>1.2486674217E-4</v>
      </c>
      <c r="W34" s="35">
        <v>2.2623853849711804E-5</v>
      </c>
      <c r="X34" s="35">
        <v>4.1537915926815E-4</v>
      </c>
      <c r="Y34" s="35">
        <v>2.5319116031000003E-5</v>
      </c>
      <c r="Z34" s="35">
        <v>1.1612994432600001E-5</v>
      </c>
      <c r="AA34" s="35">
        <v>1.4792932500000002E-4</v>
      </c>
      <c r="AB34" s="35">
        <v>3.7039162500000002E-4</v>
      </c>
      <c r="AC34" s="35">
        <f t="shared" si="1"/>
        <v>1.2112087702470617E-3</v>
      </c>
      <c r="AD34" s="31">
        <f t="shared" si="2"/>
        <v>3.0037895796889638</v>
      </c>
      <c r="AE34" s="31">
        <f t="shared" si="2"/>
        <v>2.5806806793040806</v>
      </c>
      <c r="AF34" s="31">
        <f t="shared" si="2"/>
        <v>1.1521893977607993</v>
      </c>
      <c r="AG34" s="31">
        <f t="shared" si="2"/>
        <v>17.806931209523928</v>
      </c>
      <c r="AH34" s="31">
        <f t="shared" si="3"/>
        <v>13.353251156517338</v>
      </c>
      <c r="AI34" s="31">
        <f t="shared" si="4"/>
        <v>1.1021361605519935</v>
      </c>
      <c r="AJ34" s="31">
        <f t="shared" si="4"/>
        <v>3.7853514800250001</v>
      </c>
      <c r="AK34" s="31">
        <f t="shared" si="5"/>
        <v>0.15152333621900002</v>
      </c>
      <c r="AL34" s="31">
        <f t="shared" si="6"/>
        <v>42.935852999591106</v>
      </c>
    </row>
    <row r="35" spans="2:38" ht="18.75" customHeight="1">
      <c r="B35" s="12">
        <v>41639</v>
      </c>
      <c r="C35" s="32">
        <v>2.922829022779895</v>
      </c>
      <c r="D35" s="32">
        <v>2.4028105860893034</v>
      </c>
      <c r="E35" s="32">
        <v>1.3104462150477951</v>
      </c>
      <c r="F35" s="32">
        <v>17.953100041811506</v>
      </c>
      <c r="G35" s="32">
        <v>13.962340051252719</v>
      </c>
      <c r="H35" s="32">
        <v>1.160065399279389</v>
      </c>
      <c r="I35" s="32">
        <v>3.5573650952000002</v>
      </c>
      <c r="J35" s="32">
        <v>14.32208694192</v>
      </c>
      <c r="K35" s="32">
        <f t="shared" si="7"/>
        <v>43.268956411460607</v>
      </c>
      <c r="L35" s="36">
        <v>6.1375322281800003E-5</v>
      </c>
      <c r="M35" s="36">
        <v>2.5736191130000003E-5</v>
      </c>
      <c r="N35" s="36">
        <v>5.9836551031839489E-5</v>
      </c>
      <c r="O35" s="36">
        <v>4.2619379153054004E-3</v>
      </c>
      <c r="P35" s="36" t="s">
        <v>211</v>
      </c>
      <c r="Q35" s="36">
        <v>1.2379409232700002E-5</v>
      </c>
      <c r="R35" s="36">
        <v>8.4723419000000015E-5</v>
      </c>
      <c r="S35" s="36">
        <v>1.5743245143100002E-3</v>
      </c>
      <c r="T35" s="36">
        <f t="shared" si="0"/>
        <v>6.0803133222917397E-3</v>
      </c>
      <c r="U35" s="36">
        <v>9.2024072602700014E-5</v>
      </c>
      <c r="V35" s="36">
        <v>1.1838647919799999E-4</v>
      </c>
      <c r="W35" s="36">
        <v>2.4000762847072004E-5</v>
      </c>
      <c r="X35" s="36">
        <v>4.2417856806524994E-4</v>
      </c>
      <c r="Y35" s="36">
        <v>2.6897600603000002E-5</v>
      </c>
      <c r="Z35" s="36">
        <v>1.23956110549E-5</v>
      </c>
      <c r="AA35" s="36">
        <v>1.4091055500000001E-4</v>
      </c>
      <c r="AB35" s="36">
        <v>3.512418350000001E-4</v>
      </c>
      <c r="AC35" s="36">
        <f t="shared" si="1"/>
        <v>1.1900354843709222E-3</v>
      </c>
      <c r="AD35" s="32">
        <f t="shared" si="2"/>
        <v>2.9517865794725449</v>
      </c>
      <c r="AE35" s="32">
        <f t="shared" si="2"/>
        <v>2.4387331616685577</v>
      </c>
      <c r="AF35" s="32">
        <f t="shared" si="2"/>
        <v>1.3190943561520185</v>
      </c>
      <c r="AG35" s="32">
        <f t="shared" si="2"/>
        <v>18.186053702977585</v>
      </c>
      <c r="AH35" s="32">
        <f t="shared" si="3"/>
        <v>13.970355536232413</v>
      </c>
      <c r="AI35" s="32">
        <f t="shared" si="4"/>
        <v>1.1640687766045665</v>
      </c>
      <c r="AJ35" s="32">
        <f t="shared" si="4"/>
        <v>3.6014745260650001</v>
      </c>
      <c r="AK35" s="32">
        <f t="shared" si="5"/>
        <v>0.14402817968775003</v>
      </c>
      <c r="AL35" s="32">
        <f t="shared" si="6"/>
        <v>43.775594818860434</v>
      </c>
    </row>
    <row r="36" spans="2:38" ht="18.75" customHeight="1">
      <c r="B36" s="11">
        <v>42004</v>
      </c>
      <c r="C36" s="31">
        <v>2.9482490675152686</v>
      </c>
      <c r="D36" s="31">
        <v>2.4008364436369543</v>
      </c>
      <c r="E36" s="31">
        <v>1.1695185752919004</v>
      </c>
      <c r="F36" s="31">
        <v>18.354037670533501</v>
      </c>
      <c r="G36" s="31">
        <v>13.720507494694999</v>
      </c>
      <c r="H36" s="31">
        <v>1.170531818209678</v>
      </c>
      <c r="I36" s="31">
        <v>3.6877019112100005</v>
      </c>
      <c r="J36" s="31">
        <v>14.652822444240002</v>
      </c>
      <c r="K36" s="31">
        <f t="shared" si="7"/>
        <v>43.451382981092301</v>
      </c>
      <c r="L36" s="35">
        <v>6.2320376668950004E-5</v>
      </c>
      <c r="M36" s="35">
        <v>3.5351654930049999E-5</v>
      </c>
      <c r="N36" s="35">
        <v>5.2485693709163474E-5</v>
      </c>
      <c r="O36" s="35">
        <v>4.35823304528555E-3</v>
      </c>
      <c r="P36" s="35" t="s">
        <v>211</v>
      </c>
      <c r="Q36" s="35">
        <v>1.3987629713799998E-5</v>
      </c>
      <c r="R36" s="35">
        <v>8.7572056000000015E-5</v>
      </c>
      <c r="S36" s="35">
        <v>1.6726012058400003E-3</v>
      </c>
      <c r="T36" s="35">
        <f t="shared" si="0"/>
        <v>6.2825516621475138E-3</v>
      </c>
      <c r="U36" s="35">
        <v>9.3451217184950007E-5</v>
      </c>
      <c r="V36" s="35">
        <v>1.4030833182399998E-4</v>
      </c>
      <c r="W36" s="35">
        <v>2.0343455206572606E-5</v>
      </c>
      <c r="X36" s="35">
        <v>4.3384896261920014E-4</v>
      </c>
      <c r="Y36" s="35">
        <v>2.6712500000000002E-5</v>
      </c>
      <c r="Z36" s="35">
        <v>1.2859390484E-5</v>
      </c>
      <c r="AA36" s="35">
        <v>1.4568065999999999E-4</v>
      </c>
      <c r="AB36" s="35">
        <v>3.5669628000000006E-4</v>
      </c>
      <c r="AC36" s="35">
        <f t="shared" si="1"/>
        <v>1.2299007973187227E-3</v>
      </c>
      <c r="AD36" s="31">
        <f t="shared" si="2"/>
        <v>2.9776555396531075</v>
      </c>
      <c r="AE36" s="31">
        <f t="shared" si="2"/>
        <v>2.4435321178937577</v>
      </c>
      <c r="AF36" s="31">
        <f t="shared" si="2"/>
        <v>1.1768930672861881</v>
      </c>
      <c r="AG36" s="31">
        <f t="shared" si="2"/>
        <v>18.59228048752616</v>
      </c>
      <c r="AH36" s="31">
        <f t="shared" si="3"/>
        <v>13.728467819695</v>
      </c>
      <c r="AI36" s="31">
        <f t="shared" si="4"/>
        <v>1.174713607316755</v>
      </c>
      <c r="AJ36" s="31">
        <f t="shared" si="4"/>
        <v>3.7333040492900005</v>
      </c>
      <c r="AK36" s="31">
        <f t="shared" si="5"/>
        <v>0.14811052158600002</v>
      </c>
      <c r="AL36" s="31">
        <f t="shared" si="6"/>
        <v>43.974957210246963</v>
      </c>
    </row>
    <row r="37" spans="2:38" ht="18.75" customHeight="1">
      <c r="B37" s="12">
        <v>42369</v>
      </c>
      <c r="C37" s="32">
        <v>2.9412369257525532</v>
      </c>
      <c r="D37" s="32">
        <v>2.4205784668163388</v>
      </c>
      <c r="E37" s="32">
        <v>2.5175506898793643</v>
      </c>
      <c r="F37" s="32">
        <v>19.13881348325425</v>
      </c>
      <c r="G37" s="32">
        <v>19.993947220520003</v>
      </c>
      <c r="H37" s="32">
        <v>1.5241491439912338</v>
      </c>
      <c r="I37" s="32">
        <v>3.4553615558300002</v>
      </c>
      <c r="J37" s="32">
        <v>14.710039217586964</v>
      </c>
      <c r="K37" s="32">
        <f t="shared" si="7"/>
        <v>51.991637486043743</v>
      </c>
      <c r="L37" s="36">
        <v>5.7538626405050006E-5</v>
      </c>
      <c r="M37" s="36">
        <v>4.7949235318500001E-5</v>
      </c>
      <c r="N37" s="36">
        <v>1.1747745752827647E-4</v>
      </c>
      <c r="O37" s="36">
        <v>4.5471197063293506E-3</v>
      </c>
      <c r="P37" s="36" t="s">
        <v>211</v>
      </c>
      <c r="Q37" s="36">
        <v>1.3415131047600002E-5</v>
      </c>
      <c r="R37" s="36">
        <v>8.2420511000000005E-5</v>
      </c>
      <c r="S37" s="36">
        <v>1.65481743907E-3</v>
      </c>
      <c r="T37" s="36">
        <f t="shared" si="0"/>
        <v>6.5207381066987773E-3</v>
      </c>
      <c r="U37" s="36">
        <v>9.5061447201700005E-5</v>
      </c>
      <c r="V37" s="36">
        <v>1.6977339306000001E-4</v>
      </c>
      <c r="W37" s="36">
        <v>3.8971180641615398E-5</v>
      </c>
      <c r="X37" s="36">
        <v>4.5213816126605003E-4</v>
      </c>
      <c r="Y37" s="36">
        <v>3.8265500000000001E-5</v>
      </c>
      <c r="Z37" s="36">
        <v>1.63544197128E-5</v>
      </c>
      <c r="AA37" s="36">
        <v>1.37212515E-4</v>
      </c>
      <c r="AB37" s="36">
        <v>3.6036384500000003E-4</v>
      </c>
      <c r="AC37" s="36">
        <f t="shared" si="1"/>
        <v>1.3081404618821655E-3</v>
      </c>
      <c r="AD37" s="32">
        <f t="shared" si="2"/>
        <v>2.9710037026787863</v>
      </c>
      <c r="AE37" s="32">
        <f t="shared" si="2"/>
        <v>2.4723696688311816</v>
      </c>
      <c r="AF37" s="32">
        <f t="shared" si="2"/>
        <v>2.5321010381487725</v>
      </c>
      <c r="AG37" s="32">
        <f t="shared" si="2"/>
        <v>19.387228647969764</v>
      </c>
      <c r="AH37" s="32">
        <f t="shared" si="3"/>
        <v>20.005350339520003</v>
      </c>
      <c r="AI37" s="32">
        <f t="shared" si="4"/>
        <v>1.5293581393418381</v>
      </c>
      <c r="AJ37" s="32">
        <f t="shared" si="4"/>
        <v>3.4983113980750002</v>
      </c>
      <c r="AK37" s="32">
        <f t="shared" si="5"/>
        <v>0.14875886178675002</v>
      </c>
      <c r="AL37" s="32">
        <f t="shared" si="6"/>
        <v>52.544481796352102</v>
      </c>
    </row>
    <row r="38" spans="2:38" ht="18.75" customHeight="1">
      <c r="B38" s="11">
        <v>42735</v>
      </c>
      <c r="C38" s="31">
        <v>3.103644121570075</v>
      </c>
      <c r="D38" s="31">
        <v>4.8777594098614436</v>
      </c>
      <c r="E38" s="31">
        <v>2.3606855132727014</v>
      </c>
      <c r="F38" s="31">
        <v>20.197379047139563</v>
      </c>
      <c r="G38" s="31">
        <v>19.213045291380002</v>
      </c>
      <c r="H38" s="31">
        <v>1.618170377818964</v>
      </c>
      <c r="I38" s="31">
        <v>4.0355805590000005</v>
      </c>
      <c r="J38" s="31">
        <v>14.996863466625081</v>
      </c>
      <c r="K38" s="31">
        <f t="shared" si="7"/>
        <v>55.406264320042752</v>
      </c>
      <c r="L38" s="35">
        <v>6.2559026580500017E-5</v>
      </c>
      <c r="M38" s="35">
        <v>7.9234087203800002E-5</v>
      </c>
      <c r="N38" s="35">
        <v>1.1086499432329402E-4</v>
      </c>
      <c r="O38" s="35">
        <v>4.8027985096172014E-3</v>
      </c>
      <c r="P38" s="35" t="s">
        <v>211</v>
      </c>
      <c r="Q38" s="35">
        <v>1.54746862633E-5</v>
      </c>
      <c r="R38" s="35">
        <v>9.6307097000000003E-5</v>
      </c>
      <c r="S38" s="35">
        <v>1.7101930889799998E-3</v>
      </c>
      <c r="T38" s="35">
        <f t="shared" si="0"/>
        <v>6.8774314899680963E-3</v>
      </c>
      <c r="U38" s="35">
        <v>9.893849054859001E-5</v>
      </c>
      <c r="V38" s="35">
        <v>3.0208862472199999E-4</v>
      </c>
      <c r="W38" s="35">
        <v>3.6569524397799796E-5</v>
      </c>
      <c r="X38" s="35">
        <v>4.7851791098385001E-4</v>
      </c>
      <c r="Y38" s="35">
        <v>3.7422999999999997E-5</v>
      </c>
      <c r="Z38" s="35">
        <v>1.8326946799300003E-5</v>
      </c>
      <c r="AA38" s="35">
        <v>1.6034506500000001E-4</v>
      </c>
      <c r="AB38" s="35">
        <v>3.6698583500000004E-4</v>
      </c>
      <c r="AC38" s="35">
        <f t="shared" si="1"/>
        <v>1.4991953974515396E-3</v>
      </c>
      <c r="AD38" s="31">
        <f t="shared" si="2"/>
        <v>3.1346917674180674</v>
      </c>
      <c r="AE38" s="31">
        <f t="shared" si="2"/>
        <v>4.9697626722086943</v>
      </c>
      <c r="AF38" s="31">
        <f t="shared" si="2"/>
        <v>2.3743548564013279</v>
      </c>
      <c r="AG38" s="31">
        <f t="shared" si="2"/>
        <v>20.460047347353182</v>
      </c>
      <c r="AH38" s="31">
        <f t="shared" si="3"/>
        <v>19.224197345380002</v>
      </c>
      <c r="AI38" s="31">
        <f t="shared" si="4"/>
        <v>1.624018675121738</v>
      </c>
      <c r="AJ38" s="31">
        <f t="shared" si="4"/>
        <v>4.0857710657950008</v>
      </c>
      <c r="AK38" s="31">
        <f t="shared" si="5"/>
        <v>0.1521166060545</v>
      </c>
      <c r="AL38" s="31">
        <f t="shared" si="6"/>
        <v>56.024960335732516</v>
      </c>
    </row>
    <row r="39" spans="2:38" ht="18.75" customHeight="1">
      <c r="B39" s="12">
        <v>43100</v>
      </c>
      <c r="C39" s="32">
        <v>2.8297025438388781</v>
      </c>
      <c r="D39" s="32">
        <v>4.8878052012917781</v>
      </c>
      <c r="E39" s="32">
        <v>2.5774603828847766</v>
      </c>
      <c r="F39" s="32">
        <v>21.174927447915564</v>
      </c>
      <c r="G39" s="32">
        <v>19.022006892779999</v>
      </c>
      <c r="H39" s="32">
        <v>2.4822498054702375</v>
      </c>
      <c r="I39" s="32">
        <v>3.7190362841700004</v>
      </c>
      <c r="J39" s="32">
        <v>13.890788431710002</v>
      </c>
      <c r="K39" s="32">
        <f t="shared" si="7"/>
        <v>56.693188558351238</v>
      </c>
      <c r="L39" s="36">
        <v>5.697649535910001E-5</v>
      </c>
      <c r="M39" s="36">
        <v>7.9561491937950004E-5</v>
      </c>
      <c r="N39" s="36">
        <v>1.1627800823155746E-4</v>
      </c>
      <c r="O39" s="36">
        <v>5.256368652509601E-3</v>
      </c>
      <c r="P39" s="36" t="s">
        <v>211</v>
      </c>
      <c r="Q39" s="36">
        <v>4.0109547798400003E-5</v>
      </c>
      <c r="R39" s="36">
        <v>8.8884240000000001E-5</v>
      </c>
      <c r="S39" s="36">
        <v>1.5759929864099999E-3</v>
      </c>
      <c r="T39" s="36">
        <f t="shared" si="0"/>
        <v>7.2141714222466085E-3</v>
      </c>
      <c r="U39" s="36">
        <v>8.980907750200001E-5</v>
      </c>
      <c r="V39" s="36">
        <v>3.0333689107799999E-4</v>
      </c>
      <c r="W39" s="36">
        <v>4.0046330692124199E-5</v>
      </c>
      <c r="X39" s="36">
        <v>5.0087016622835003E-4</v>
      </c>
      <c r="Y39" s="36">
        <v>3.6819000000000001E-5</v>
      </c>
      <c r="Z39" s="36">
        <v>2.8268871887800003E-5</v>
      </c>
      <c r="AA39" s="36">
        <v>1.4799438000000003E-4</v>
      </c>
      <c r="AB39" s="36">
        <v>3.3616088000000001E-4</v>
      </c>
      <c r="AC39" s="36">
        <f t="shared" si="1"/>
        <v>1.4833055973882741E-3</v>
      </c>
      <c r="AD39" s="32">
        <f t="shared" si="2"/>
        <v>2.8578900613184515</v>
      </c>
      <c r="AE39" s="32">
        <f t="shared" si="2"/>
        <v>4.9801886321314708</v>
      </c>
      <c r="AF39" s="32">
        <f t="shared" si="2"/>
        <v>2.5923011396368185</v>
      </c>
      <c r="AG39" s="32">
        <f t="shared" si="2"/>
        <v>21.455595973764353</v>
      </c>
      <c r="AH39" s="32">
        <f t="shared" si="3"/>
        <v>19.032978954779999</v>
      </c>
      <c r="AI39" s="32">
        <f t="shared" si="4"/>
        <v>2.491676667987762</v>
      </c>
      <c r="AJ39" s="32">
        <f t="shared" si="4"/>
        <v>3.7653607154100004</v>
      </c>
      <c r="AK39" s="32">
        <f t="shared" si="5"/>
        <v>0.13957576690025</v>
      </c>
      <c r="AL39" s="32">
        <f t="shared" si="6"/>
        <v>57.315567911929101</v>
      </c>
    </row>
    <row r="40" spans="2:38" ht="18.75" customHeight="1">
      <c r="B40" s="11">
        <v>43465</v>
      </c>
      <c r="C40" s="31">
        <v>2.7486180849109143</v>
      </c>
      <c r="D40" s="31">
        <v>4.8096982593077051</v>
      </c>
      <c r="E40" s="31">
        <v>2.5891360884293046</v>
      </c>
      <c r="F40" s="31">
        <v>21.110987608824683</v>
      </c>
      <c r="G40" s="31">
        <v>18.815926867200005</v>
      </c>
      <c r="H40" s="31">
        <v>2.5594369258635279</v>
      </c>
      <c r="I40" s="31">
        <v>3.7422248809000003</v>
      </c>
      <c r="J40" s="31">
        <v>13.616040256630001</v>
      </c>
      <c r="K40" s="31">
        <f t="shared" si="7"/>
        <v>56.376028715436149</v>
      </c>
      <c r="L40" s="35">
        <v>5.6128074275790009E-5</v>
      </c>
      <c r="M40" s="35">
        <v>7.8516707250050007E-5</v>
      </c>
      <c r="N40" s="35">
        <v>1.2139812785507351E-4</v>
      </c>
      <c r="O40" s="35">
        <v>5.1931581900462008E-3</v>
      </c>
      <c r="P40" s="35" t="s">
        <v>211</v>
      </c>
      <c r="Q40" s="35">
        <v>3.8212844713500007E-5</v>
      </c>
      <c r="R40" s="35">
        <v>8.9480980000000005E-5</v>
      </c>
      <c r="S40" s="35">
        <v>1.5873990504099999E-3</v>
      </c>
      <c r="T40" s="35">
        <f t="shared" si="0"/>
        <v>7.1642939745506133E-3</v>
      </c>
      <c r="U40" s="35">
        <v>8.7137490649809995E-5</v>
      </c>
      <c r="V40" s="35">
        <v>2.9935353516999998E-4</v>
      </c>
      <c r="W40" s="35">
        <v>4.067636614782281E-5</v>
      </c>
      <c r="X40" s="35">
        <v>5.0057701940549998E-4</v>
      </c>
      <c r="Y40" s="35">
        <v>3.6240000000000005E-5</v>
      </c>
      <c r="Z40" s="35">
        <v>2.8749297782500005E-5</v>
      </c>
      <c r="AA40" s="35">
        <v>1.4888670000000001E-4</v>
      </c>
      <c r="AB40" s="35">
        <v>3.3911690000000002E-4</v>
      </c>
      <c r="AC40" s="35">
        <f t="shared" si="1"/>
        <v>1.4807373091556327E-3</v>
      </c>
      <c r="AD40" s="31">
        <f t="shared" si="2"/>
        <v>2.7759882589814522</v>
      </c>
      <c r="AE40" s="31">
        <f t="shared" si="2"/>
        <v>4.9008685304696167</v>
      </c>
      <c r="AF40" s="31">
        <f t="shared" si="2"/>
        <v>2.6042925987377328</v>
      </c>
      <c r="AG40" s="31">
        <f t="shared" si="2"/>
        <v>21.389988515358677</v>
      </c>
      <c r="AH40" s="31">
        <f t="shared" si="3"/>
        <v>18.826726387200004</v>
      </c>
      <c r="AI40" s="31">
        <f t="shared" si="4"/>
        <v>2.5689595377205503</v>
      </c>
      <c r="AJ40" s="31">
        <f t="shared" si="4"/>
        <v>3.7888301420000001</v>
      </c>
      <c r="AK40" s="31">
        <f t="shared" si="5"/>
        <v>0.14074181246025</v>
      </c>
      <c r="AL40" s="31">
        <f t="shared" si="6"/>
        <v>56.996395782928289</v>
      </c>
    </row>
    <row r="41" spans="2:38" ht="14.25" customHeight="1">
      <c r="B41" s="9" t="s">
        <v>11</v>
      </c>
      <c r="T41" s="10" t="s">
        <v>12</v>
      </c>
      <c r="AL41" s="10" t="s">
        <v>12</v>
      </c>
    </row>
    <row r="42" spans="2:38" ht="18.75" customHeight="1"/>
    <row r="43" spans="2:38" ht="18.75" customHeight="1"/>
    <row r="44" spans="2:38" ht="18.75" customHeight="1"/>
    <row r="45" spans="2:38" ht="18.75" customHeight="1"/>
    <row r="46" spans="2:38" ht="18.75" customHeight="1"/>
    <row r="47" spans="2:38" ht="18.75" customHeight="1"/>
    <row r="48" spans="2:3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2:AL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15" width="16.6640625" style="2" customWidth="1"/>
    <col min="16" max="16" width="16.6640625" style="2" hidden="1" customWidth="1"/>
    <col min="17" max="20" width="16.6640625" style="2" customWidth="1"/>
    <col min="21" max="24" width="12.109375" style="2" bestFit="1" customWidth="1"/>
    <col min="25" max="25" width="12.109375" style="2" customWidth="1"/>
    <col min="26" max="29" width="12.109375" style="2" bestFit="1" customWidth="1"/>
    <col min="30" max="38" width="11.44140625" style="2"/>
    <col min="39" max="39" width="12.44140625" style="2" bestFit="1" customWidth="1"/>
    <col min="40" max="16384" width="11.44140625" style="2"/>
  </cols>
  <sheetData>
    <row r="2" spans="2:38" ht="14.25" customHeight="1">
      <c r="B2" s="1"/>
    </row>
    <row r="3" spans="2:38" ht="22.5" customHeight="1">
      <c r="B3" s="3" t="s">
        <v>147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 t="s">
        <v>19</v>
      </c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 t="s">
        <v>19</v>
      </c>
      <c r="T4" s="14"/>
      <c r="U4" s="14" t="s">
        <v>19</v>
      </c>
      <c r="V4" s="14" t="s">
        <v>19</v>
      </c>
      <c r="W4" s="14" t="s">
        <v>19</v>
      </c>
      <c r="X4" s="14" t="s">
        <v>19</v>
      </c>
      <c r="Y4" s="14" t="s">
        <v>19</v>
      </c>
      <c r="Z4" s="14" t="s">
        <v>19</v>
      </c>
      <c r="AA4" s="14" t="s">
        <v>19</v>
      </c>
      <c r="AB4" s="14" t="s">
        <v>19</v>
      </c>
      <c r="AC4" s="14"/>
      <c r="AD4" s="14" t="s">
        <v>52</v>
      </c>
      <c r="AE4" s="28">
        <v>25</v>
      </c>
      <c r="AF4" s="14"/>
      <c r="AG4" s="14"/>
      <c r="AH4" s="14"/>
      <c r="AI4" s="14"/>
      <c r="AJ4" s="14"/>
      <c r="AK4" s="14"/>
      <c r="AL4" s="14"/>
    </row>
    <row r="5" spans="2:38" s="15" customFormat="1" ht="18.75" customHeight="1">
      <c r="B5" s="16" t="s">
        <v>14</v>
      </c>
      <c r="C5" s="17" t="s">
        <v>71</v>
      </c>
      <c r="D5" s="17" t="s">
        <v>71</v>
      </c>
      <c r="E5" s="17" t="s">
        <v>71</v>
      </c>
      <c r="F5" s="17" t="s">
        <v>71</v>
      </c>
      <c r="G5" s="17" t="s">
        <v>71</v>
      </c>
      <c r="H5" s="17" t="s">
        <v>71</v>
      </c>
      <c r="I5" s="17" t="s">
        <v>71</v>
      </c>
      <c r="J5" s="17" t="s">
        <v>71</v>
      </c>
      <c r="K5" s="17"/>
      <c r="L5" s="17" t="s">
        <v>71</v>
      </c>
      <c r="M5" s="17" t="s">
        <v>71</v>
      </c>
      <c r="N5" s="17" t="s">
        <v>71</v>
      </c>
      <c r="O5" s="17" t="s">
        <v>71</v>
      </c>
      <c r="P5" s="17" t="s">
        <v>71</v>
      </c>
      <c r="Q5" s="17" t="s">
        <v>71</v>
      </c>
      <c r="R5" s="17" t="s">
        <v>71</v>
      </c>
      <c r="S5" s="17" t="s">
        <v>71</v>
      </c>
      <c r="T5" s="17"/>
      <c r="U5" s="17" t="s">
        <v>71</v>
      </c>
      <c r="V5" s="17" t="s">
        <v>71</v>
      </c>
      <c r="W5" s="17" t="s">
        <v>71</v>
      </c>
      <c r="X5" s="17" t="s">
        <v>71</v>
      </c>
      <c r="Y5" s="17" t="s">
        <v>71</v>
      </c>
      <c r="Z5" s="17" t="s">
        <v>71</v>
      </c>
      <c r="AA5" s="17" t="s">
        <v>71</v>
      </c>
      <c r="AB5" s="17" t="s">
        <v>71</v>
      </c>
      <c r="AC5" s="17"/>
      <c r="AD5" s="17" t="s">
        <v>53</v>
      </c>
      <c r="AE5" s="29">
        <v>298</v>
      </c>
      <c r="AF5" s="17"/>
      <c r="AG5" s="17"/>
      <c r="AH5" s="17"/>
      <c r="AI5" s="17"/>
      <c r="AJ5" s="17"/>
      <c r="AK5" s="17"/>
      <c r="AL5" s="17"/>
    </row>
    <row r="6" spans="2:38" s="15" customFormat="1" ht="18.75" customHeight="1">
      <c r="B6" s="13" t="s">
        <v>15</v>
      </c>
      <c r="C6" s="14" t="s">
        <v>36</v>
      </c>
      <c r="D6" s="14" t="s">
        <v>37</v>
      </c>
      <c r="E6" s="14" t="s">
        <v>38</v>
      </c>
      <c r="F6" s="14" t="s">
        <v>39</v>
      </c>
      <c r="G6" s="14" t="s">
        <v>40</v>
      </c>
      <c r="H6" s="14" t="s">
        <v>73</v>
      </c>
      <c r="I6" s="14" t="s">
        <v>192</v>
      </c>
      <c r="J6" s="14" t="s">
        <v>41</v>
      </c>
      <c r="K6" s="14"/>
      <c r="L6" s="14" t="s">
        <v>36</v>
      </c>
      <c r="M6" s="14" t="s">
        <v>37</v>
      </c>
      <c r="N6" s="14" t="s">
        <v>38</v>
      </c>
      <c r="O6" s="14" t="s">
        <v>39</v>
      </c>
      <c r="P6" s="14" t="s">
        <v>40</v>
      </c>
      <c r="Q6" s="14" t="s">
        <v>73</v>
      </c>
      <c r="R6" s="14" t="s">
        <v>192</v>
      </c>
      <c r="S6" s="14" t="s">
        <v>41</v>
      </c>
      <c r="T6" s="14"/>
      <c r="U6" s="14" t="s">
        <v>36</v>
      </c>
      <c r="V6" s="14" t="s">
        <v>37</v>
      </c>
      <c r="W6" s="14" t="s">
        <v>38</v>
      </c>
      <c r="X6" s="14" t="s">
        <v>39</v>
      </c>
      <c r="Y6" s="14" t="s">
        <v>40</v>
      </c>
      <c r="Z6" s="14" t="s">
        <v>73</v>
      </c>
      <c r="AA6" s="14" t="s">
        <v>192</v>
      </c>
      <c r="AB6" s="14" t="s">
        <v>41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2:38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 t="s">
        <v>50</v>
      </c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 t="s">
        <v>50</v>
      </c>
      <c r="T7" s="17"/>
      <c r="U7" s="17" t="s">
        <v>51</v>
      </c>
      <c r="V7" s="17" t="s">
        <v>51</v>
      </c>
      <c r="W7" s="17" t="s">
        <v>51</v>
      </c>
      <c r="X7" s="17" t="s">
        <v>51</v>
      </c>
      <c r="Y7" s="17" t="s">
        <v>51</v>
      </c>
      <c r="Z7" s="17" t="s">
        <v>51</v>
      </c>
      <c r="AA7" s="17" t="s">
        <v>51</v>
      </c>
      <c r="AB7" s="17" t="s">
        <v>51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2:38" s="15" customFormat="1" ht="18.75" customHeight="1">
      <c r="B8" s="13" t="s">
        <v>17</v>
      </c>
      <c r="C8" s="14" t="s">
        <v>72</v>
      </c>
      <c r="D8" s="14" t="s">
        <v>72</v>
      </c>
      <c r="E8" s="14" t="s">
        <v>72</v>
      </c>
      <c r="F8" s="14" t="s">
        <v>72</v>
      </c>
      <c r="G8" s="14" t="s">
        <v>72</v>
      </c>
      <c r="H8" s="14" t="s">
        <v>72</v>
      </c>
      <c r="I8" s="14" t="s">
        <v>72</v>
      </c>
      <c r="J8" s="14" t="s">
        <v>72</v>
      </c>
      <c r="K8" s="14"/>
      <c r="L8" s="14" t="s">
        <v>72</v>
      </c>
      <c r="M8" s="14" t="s">
        <v>72</v>
      </c>
      <c r="N8" s="14" t="s">
        <v>72</v>
      </c>
      <c r="O8" s="14" t="s">
        <v>72</v>
      </c>
      <c r="P8" s="14" t="s">
        <v>72</v>
      </c>
      <c r="Q8" s="14" t="s">
        <v>72</v>
      </c>
      <c r="R8" s="14" t="s">
        <v>72</v>
      </c>
      <c r="S8" s="14" t="s">
        <v>72</v>
      </c>
      <c r="T8" s="14"/>
      <c r="U8" s="14" t="s">
        <v>72</v>
      </c>
      <c r="V8" s="14" t="s">
        <v>72</v>
      </c>
      <c r="W8" s="14" t="s">
        <v>72</v>
      </c>
      <c r="X8" s="14" t="s">
        <v>72</v>
      </c>
      <c r="Y8" s="14" t="s">
        <v>72</v>
      </c>
      <c r="Z8" s="14" t="s">
        <v>72</v>
      </c>
      <c r="AA8" s="14" t="s">
        <v>72</v>
      </c>
      <c r="AB8" s="14" t="s">
        <v>72</v>
      </c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2:38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55</v>
      </c>
      <c r="AE9" s="30" t="s">
        <v>55</v>
      </c>
      <c r="AF9" s="30" t="s">
        <v>55</v>
      </c>
      <c r="AG9" s="30" t="s">
        <v>55</v>
      </c>
      <c r="AH9" s="30" t="s">
        <v>55</v>
      </c>
      <c r="AI9" s="30" t="s">
        <v>55</v>
      </c>
      <c r="AJ9" s="30" t="s">
        <v>55</v>
      </c>
      <c r="AK9" s="30" t="s">
        <v>55</v>
      </c>
      <c r="AL9" s="30" t="s">
        <v>55</v>
      </c>
    </row>
    <row r="10" spans="2:38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4" t="s">
        <v>47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6" t="s">
        <v>48</v>
      </c>
      <c r="V10" s="26" t="s">
        <v>48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26" t="s">
        <v>48</v>
      </c>
      <c r="AC10" s="26" t="s">
        <v>48</v>
      </c>
      <c r="AD10" s="5" t="s">
        <v>49</v>
      </c>
      <c r="AE10" s="5" t="s">
        <v>49</v>
      </c>
      <c r="AF10" s="5" t="s">
        <v>49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49</v>
      </c>
      <c r="AL10" s="5" t="s">
        <v>49</v>
      </c>
    </row>
    <row r="11" spans="2:38" ht="48">
      <c r="B11" s="4" t="s">
        <v>45</v>
      </c>
      <c r="C11" s="22" t="s">
        <v>23</v>
      </c>
      <c r="D11" s="23" t="s">
        <v>24</v>
      </c>
      <c r="E11" s="22" t="s">
        <v>25</v>
      </c>
      <c r="F11" s="22" t="s">
        <v>26</v>
      </c>
      <c r="G11" s="22" t="s">
        <v>74</v>
      </c>
      <c r="H11" s="22" t="s">
        <v>28</v>
      </c>
      <c r="I11" s="22" t="s">
        <v>29</v>
      </c>
      <c r="J11" s="22" t="s">
        <v>30</v>
      </c>
      <c r="K11" s="22" t="s">
        <v>44</v>
      </c>
      <c r="L11" s="24" t="s">
        <v>23</v>
      </c>
      <c r="M11" s="25" t="s">
        <v>24</v>
      </c>
      <c r="N11" s="24" t="s">
        <v>25</v>
      </c>
      <c r="O11" s="24" t="s">
        <v>26</v>
      </c>
      <c r="P11" s="24" t="s">
        <v>27</v>
      </c>
      <c r="Q11" s="24" t="s">
        <v>28</v>
      </c>
      <c r="R11" s="24" t="s">
        <v>29</v>
      </c>
      <c r="S11" s="24" t="s">
        <v>30</v>
      </c>
      <c r="T11" s="24" t="s">
        <v>31</v>
      </c>
      <c r="U11" s="26" t="s">
        <v>23</v>
      </c>
      <c r="V11" s="27" t="s">
        <v>24</v>
      </c>
      <c r="W11" s="26" t="s">
        <v>25</v>
      </c>
      <c r="X11" s="26" t="s">
        <v>26</v>
      </c>
      <c r="Y11" s="41" t="s">
        <v>74</v>
      </c>
      <c r="Z11" s="26" t="s">
        <v>28</v>
      </c>
      <c r="AA11" s="26" t="s">
        <v>29</v>
      </c>
      <c r="AB11" s="26" t="s">
        <v>30</v>
      </c>
      <c r="AC11" s="26" t="s">
        <v>31</v>
      </c>
      <c r="AD11" s="5" t="s">
        <v>23</v>
      </c>
      <c r="AE11" s="6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58</v>
      </c>
      <c r="AL11" s="5" t="s">
        <v>57</v>
      </c>
    </row>
    <row r="12" spans="2:38" ht="18.75" customHeight="1">
      <c r="B12" s="11">
        <v>33238</v>
      </c>
      <c r="C12" s="31">
        <v>25.463521520900002</v>
      </c>
      <c r="D12" s="31">
        <v>16.712785810499998</v>
      </c>
      <c r="E12" s="31">
        <v>20.21388756930001</v>
      </c>
      <c r="F12" s="31">
        <v>29.954134856700001</v>
      </c>
      <c r="G12" s="31">
        <v>10.426672738000001</v>
      </c>
      <c r="H12" s="31">
        <v>9.5544000298991989</v>
      </c>
      <c r="I12" s="31">
        <v>0.69054480840950005</v>
      </c>
      <c r="J12" s="31">
        <v>1.7853506864169</v>
      </c>
      <c r="K12" s="31">
        <f>SUM(C12:I12)</f>
        <v>113.01594733370871</v>
      </c>
      <c r="L12" s="35">
        <v>1.7480775000000006E-3</v>
      </c>
      <c r="M12" s="35">
        <v>3.0915477000000003E-3</v>
      </c>
      <c r="N12" s="35">
        <v>9.5856749999999997E-4</v>
      </c>
      <c r="O12" s="35">
        <v>9.3053010000000008E-4</v>
      </c>
      <c r="P12" s="35" t="s">
        <v>211</v>
      </c>
      <c r="Q12" s="35">
        <v>3.406196E-4</v>
      </c>
      <c r="R12" s="35">
        <v>1.6975764375000004E-4</v>
      </c>
      <c r="S12" s="35">
        <v>2.1218960625000001E-4</v>
      </c>
      <c r="T12" s="35">
        <f t="shared" ref="T12:T40" si="0">SUM(L12:S12)</f>
        <v>7.4512896500000007E-3</v>
      </c>
      <c r="U12" s="35">
        <v>7.7322479999999982E-4</v>
      </c>
      <c r="V12" s="35">
        <v>6.6587979999999992E-4</v>
      </c>
      <c r="W12" s="35">
        <v>4.806545600000001E-4</v>
      </c>
      <c r="X12" s="35">
        <v>4.0492896000000005E-4</v>
      </c>
      <c r="Y12" s="35">
        <v>3.2747999999999999E-5</v>
      </c>
      <c r="Z12" s="35">
        <v>1.7067755000000002E-4</v>
      </c>
      <c r="AA12" s="35">
        <v>2.8995792750000006E-5</v>
      </c>
      <c r="AB12" s="35">
        <v>3.0000968250000001E-5</v>
      </c>
      <c r="AC12" s="35">
        <f t="shared" ref="AC12:AC40" si="1">SUM(U12:AB12)</f>
        <v>2.5871104310000001E-3</v>
      </c>
      <c r="AD12" s="31">
        <f t="shared" ref="AD12:AD40" si="2">SUM(C12,L12*$AE$4,U12*$AE$5)</f>
        <v>25.737644448800001</v>
      </c>
      <c r="AE12" s="31">
        <f t="shared" ref="AE12:AE40" si="3">SUM(D12,M12*$AE$4,V12*$AE$5)</f>
        <v>16.988506683400001</v>
      </c>
      <c r="AF12" s="31">
        <f t="shared" ref="AF12:AF40" si="4">SUM(E12,N12*$AE$4,W12*$AE$5)</f>
        <v>20.381086815680007</v>
      </c>
      <c r="AG12" s="31">
        <f t="shared" ref="AG12:AG40" si="5">SUM(F12,O12*$AE$4,X12*$AE$5)</f>
        <v>30.098066939280002</v>
      </c>
      <c r="AH12" s="31">
        <f t="shared" ref="AH12:AH40" si="6">SUM(G12,Y12*$AE$5)</f>
        <v>10.436431642000001</v>
      </c>
      <c r="AI12" s="31">
        <f t="shared" ref="AI12:AI40" si="7">SUM(H12,Q12*$AE$4,Z12*$AE$5)</f>
        <v>9.6137774297991996</v>
      </c>
      <c r="AJ12" s="31">
        <f t="shared" ref="AJ12:AJ40" si="8">SUM(I12,R12*$AE$4,AA12*$AE$5)</f>
        <v>0.70342949574275004</v>
      </c>
      <c r="AK12" s="31">
        <f t="shared" ref="AK12:AK40" si="9">SUM(S12*$AE$4,AB12*$AE$5)</f>
        <v>1.424502869475E-2</v>
      </c>
      <c r="AL12" s="31">
        <f t="shared" ref="AL12:AL40" si="10">SUM(AD12:AK12)</f>
        <v>113.97318848339671</v>
      </c>
    </row>
    <row r="13" spans="2:38" ht="18.75" customHeight="1">
      <c r="B13" s="12">
        <v>33603</v>
      </c>
      <c r="C13" s="32">
        <v>13.644189375200002</v>
      </c>
      <c r="D13" s="32">
        <v>14.869727290400004</v>
      </c>
      <c r="E13" s="32">
        <v>22.412368522900007</v>
      </c>
      <c r="F13" s="32">
        <v>29.901330667600003</v>
      </c>
      <c r="G13" s="32">
        <v>9.5555782640000011</v>
      </c>
      <c r="H13" s="32">
        <v>9.0252001107615989</v>
      </c>
      <c r="I13" s="32">
        <v>0.50718100686138512</v>
      </c>
      <c r="J13" s="32">
        <v>1.7378431028808152</v>
      </c>
      <c r="K13" s="32">
        <f t="shared" ref="K13:K40" si="11">SUM(C13:I13)</f>
        <v>99.915575237723019</v>
      </c>
      <c r="L13" s="36">
        <v>9.5335218000000012E-4</v>
      </c>
      <c r="M13" s="36">
        <v>3.0967638000000005E-3</v>
      </c>
      <c r="N13" s="36">
        <v>1.0419419999999997E-3</v>
      </c>
      <c r="O13" s="36">
        <v>9.1193329999999996E-4</v>
      </c>
      <c r="P13" s="36" t="s">
        <v>211</v>
      </c>
      <c r="Q13" s="36">
        <v>3.1190899999999997E-4</v>
      </c>
      <c r="R13" s="36">
        <v>2.4713787800000004E-5</v>
      </c>
      <c r="S13" s="36">
        <v>8.2647348250000028E-5</v>
      </c>
      <c r="T13" s="36">
        <f t="shared" si="0"/>
        <v>6.4232614160499996E-3</v>
      </c>
      <c r="U13" s="36">
        <v>4.7442898000000014E-4</v>
      </c>
      <c r="V13" s="36">
        <v>5.9577922000000026E-4</v>
      </c>
      <c r="W13" s="36">
        <v>5.079369400000001E-4</v>
      </c>
      <c r="X13" s="36">
        <v>3.8852823000000007E-4</v>
      </c>
      <c r="Y13" s="36">
        <v>2.8109000000000005E-5</v>
      </c>
      <c r="Z13" s="36">
        <v>1.5625580000000003E-4</v>
      </c>
      <c r="AA13" s="36">
        <v>2.1554202450000002E-5</v>
      </c>
      <c r="AB13" s="36">
        <v>2.6210998949999998E-5</v>
      </c>
      <c r="AC13" s="36">
        <f t="shared" si="1"/>
        <v>2.1988033714000006E-3</v>
      </c>
      <c r="AD13" s="32">
        <f t="shared" si="2"/>
        <v>13.809403015740003</v>
      </c>
      <c r="AE13" s="32">
        <f t="shared" si="3"/>
        <v>15.124688592960004</v>
      </c>
      <c r="AF13" s="32">
        <f t="shared" si="4"/>
        <v>22.589782281020007</v>
      </c>
      <c r="AG13" s="32">
        <f t="shared" si="5"/>
        <v>30.039910412640001</v>
      </c>
      <c r="AH13" s="32">
        <f t="shared" si="6"/>
        <v>9.5639547460000003</v>
      </c>
      <c r="AI13" s="32">
        <f t="shared" si="7"/>
        <v>9.0795620641615979</v>
      </c>
      <c r="AJ13" s="32">
        <f t="shared" si="8"/>
        <v>0.5142220038864852</v>
      </c>
      <c r="AK13" s="32">
        <f t="shared" si="9"/>
        <v>9.8770613933499996E-3</v>
      </c>
      <c r="AL13" s="32">
        <f t="shared" si="10"/>
        <v>100.73140017780145</v>
      </c>
    </row>
    <row r="14" spans="2:38" ht="18.75" customHeight="1">
      <c r="B14" s="11">
        <v>33969</v>
      </c>
      <c r="C14" s="31">
        <v>9.149194615799999</v>
      </c>
      <c r="D14" s="31">
        <v>14.642188165300002</v>
      </c>
      <c r="E14" s="31">
        <v>22.753168664400011</v>
      </c>
      <c r="F14" s="31">
        <v>28.768872637099999</v>
      </c>
      <c r="G14" s="31">
        <v>9.7643551595000009</v>
      </c>
      <c r="H14" s="31">
        <v>8.0232091926168003</v>
      </c>
      <c r="I14" s="31">
        <v>0.57087406964036502</v>
      </c>
      <c r="J14" s="31">
        <v>1.7824992222114349</v>
      </c>
      <c r="K14" s="31">
        <f t="shared" si="11"/>
        <v>93.671862504357179</v>
      </c>
      <c r="L14" s="35">
        <v>7.8417852000000048E-4</v>
      </c>
      <c r="M14" s="35">
        <v>2.9043259499999994E-3</v>
      </c>
      <c r="N14" s="35">
        <v>1.0648448E-3</v>
      </c>
      <c r="O14" s="35">
        <v>8.8634650000000005E-4</v>
      </c>
      <c r="P14" s="35" t="s">
        <v>211</v>
      </c>
      <c r="Q14" s="35">
        <v>2.7618469999999998E-4</v>
      </c>
      <c r="R14" s="35">
        <v>2.7765994200000002E-5</v>
      </c>
      <c r="S14" s="35">
        <v>8.3518319249999994E-5</v>
      </c>
      <c r="T14" s="35">
        <f t="shared" si="0"/>
        <v>6.0271647834500008E-3</v>
      </c>
      <c r="U14" s="35">
        <v>3.4247108000000012E-4</v>
      </c>
      <c r="V14" s="35">
        <v>5.9578254000000001E-4</v>
      </c>
      <c r="W14" s="35">
        <v>5.1865163000000016E-4</v>
      </c>
      <c r="X14" s="35">
        <v>3.8189194999999998E-4</v>
      </c>
      <c r="Y14" s="35">
        <v>2.72355E-5</v>
      </c>
      <c r="Z14" s="35">
        <v>1.341367E-4</v>
      </c>
      <c r="AA14" s="35">
        <v>2.4177503050000001E-5</v>
      </c>
      <c r="AB14" s="35">
        <v>2.6641061550000002E-5</v>
      </c>
      <c r="AC14" s="35">
        <f t="shared" si="1"/>
        <v>2.0509879646000003E-3</v>
      </c>
      <c r="AD14" s="31">
        <f t="shared" si="2"/>
        <v>9.27085546064</v>
      </c>
      <c r="AE14" s="31">
        <f t="shared" si="3"/>
        <v>14.892339510970002</v>
      </c>
      <c r="AF14" s="31">
        <f t="shared" si="4"/>
        <v>22.934347970140013</v>
      </c>
      <c r="AG14" s="31">
        <f t="shared" si="5"/>
        <v>28.904835100700002</v>
      </c>
      <c r="AH14" s="31">
        <f t="shared" si="6"/>
        <v>9.7724713385000008</v>
      </c>
      <c r="AI14" s="31">
        <f t="shared" si="7"/>
        <v>8.0700865467167997</v>
      </c>
      <c r="AJ14" s="31">
        <f t="shared" si="8"/>
        <v>0.57877311540426513</v>
      </c>
      <c r="AK14" s="31">
        <f t="shared" si="9"/>
        <v>1.0026994323150001E-2</v>
      </c>
      <c r="AL14" s="31">
        <f t="shared" si="10"/>
        <v>94.433736037394226</v>
      </c>
    </row>
    <row r="15" spans="2:38" ht="18.75" customHeight="1">
      <c r="B15" s="12">
        <v>34334</v>
      </c>
      <c r="C15" s="32">
        <v>8.7659447326999995</v>
      </c>
      <c r="D15" s="32">
        <v>12.717524540400001</v>
      </c>
      <c r="E15" s="32">
        <v>21.446001255500004</v>
      </c>
      <c r="F15" s="32">
        <v>27.517023977000004</v>
      </c>
      <c r="G15" s="32">
        <v>8.8342040912000002</v>
      </c>
      <c r="H15" s="32">
        <v>8.1135129393880003</v>
      </c>
      <c r="I15" s="32">
        <v>0.59089861551345002</v>
      </c>
      <c r="J15" s="32">
        <v>2.3471398519713498</v>
      </c>
      <c r="K15" s="32">
        <f t="shared" si="11"/>
        <v>87.985110151701477</v>
      </c>
      <c r="L15" s="36">
        <v>7.8235199999999983E-4</v>
      </c>
      <c r="M15" s="36">
        <v>2.6969374499999994E-3</v>
      </c>
      <c r="N15" s="36">
        <v>1.0195416000000003E-3</v>
      </c>
      <c r="O15" s="36">
        <v>8.5363410000000018E-4</v>
      </c>
      <c r="P15" s="36" t="s">
        <v>211</v>
      </c>
      <c r="Q15" s="36">
        <v>2.7476060000000007E-4</v>
      </c>
      <c r="R15" s="36">
        <v>3.1447786599999999E-5</v>
      </c>
      <c r="S15" s="36">
        <v>1.0130505525000002E-4</v>
      </c>
      <c r="T15" s="36">
        <f t="shared" si="0"/>
        <v>5.7599785918499994E-3</v>
      </c>
      <c r="U15" s="36">
        <v>3.8560740000000002E-4</v>
      </c>
      <c r="V15" s="36">
        <v>5.1401004000000013E-4</v>
      </c>
      <c r="W15" s="36">
        <v>4.9959825999999991E-4</v>
      </c>
      <c r="X15" s="36">
        <v>3.6909766E-4</v>
      </c>
      <c r="Y15" s="36">
        <v>2.5718E-5</v>
      </c>
      <c r="Z15" s="36">
        <v>1.3127599999999999E-4</v>
      </c>
      <c r="AA15" s="36">
        <v>2.4964047650000004E-5</v>
      </c>
      <c r="AB15" s="36">
        <v>3.1911183149999994E-5</v>
      </c>
      <c r="AC15" s="36">
        <f t="shared" si="1"/>
        <v>1.9821825907999999E-3</v>
      </c>
      <c r="AD15" s="32">
        <f t="shared" si="2"/>
        <v>8.9004145378999997</v>
      </c>
      <c r="AE15" s="32">
        <f t="shared" si="3"/>
        <v>12.938122968570001</v>
      </c>
      <c r="AF15" s="32">
        <f t="shared" si="4"/>
        <v>21.620370076980006</v>
      </c>
      <c r="AG15" s="32">
        <f t="shared" si="5"/>
        <v>27.648355932180003</v>
      </c>
      <c r="AH15" s="32">
        <f t="shared" si="6"/>
        <v>8.8418680552000009</v>
      </c>
      <c r="AI15" s="32">
        <f t="shared" si="7"/>
        <v>8.1595022023879995</v>
      </c>
      <c r="AJ15" s="32">
        <f t="shared" si="8"/>
        <v>0.59912409637815001</v>
      </c>
      <c r="AK15" s="32">
        <f t="shared" si="9"/>
        <v>1.2042158959949999E-2</v>
      </c>
      <c r="AL15" s="32">
        <f t="shared" si="10"/>
        <v>88.719800028556094</v>
      </c>
    </row>
    <row r="16" spans="2:38" ht="18.75" customHeight="1">
      <c r="B16" s="11">
        <v>34699</v>
      </c>
      <c r="C16" s="31">
        <v>7.0921736353</v>
      </c>
      <c r="D16" s="31">
        <v>13.128623347500001</v>
      </c>
      <c r="E16" s="31">
        <v>20.261174711500008</v>
      </c>
      <c r="F16" s="31">
        <v>28.419196626300003</v>
      </c>
      <c r="G16" s="31">
        <v>8.8332197540999999</v>
      </c>
      <c r="H16" s="31">
        <v>8.4535584554816019</v>
      </c>
      <c r="I16" s="31">
        <v>0.69130127918399997</v>
      </c>
      <c r="J16" s="31">
        <v>2.5968615808960007</v>
      </c>
      <c r="K16" s="31">
        <f t="shared" si="11"/>
        <v>86.879247809365623</v>
      </c>
      <c r="L16" s="35">
        <v>7.3235718000000003E-4</v>
      </c>
      <c r="M16" s="35">
        <v>2.9257873999999997E-3</v>
      </c>
      <c r="N16" s="35">
        <v>9.4943080000000019E-4</v>
      </c>
      <c r="O16" s="35">
        <v>8.6896260000000013E-4</v>
      </c>
      <c r="P16" s="35" t="s">
        <v>211</v>
      </c>
      <c r="Q16" s="35">
        <v>2.8617280000000001E-4</v>
      </c>
      <c r="R16" s="35">
        <v>3.689135E-5</v>
      </c>
      <c r="S16" s="35">
        <v>1.0942875000000001E-4</v>
      </c>
      <c r="T16" s="35">
        <f t="shared" si="0"/>
        <v>5.9090308800000008E-3</v>
      </c>
      <c r="U16" s="35">
        <v>2.804754E-4</v>
      </c>
      <c r="V16" s="35">
        <v>5.2413516000000002E-4</v>
      </c>
      <c r="W16" s="35">
        <v>4.8463557000000019E-4</v>
      </c>
      <c r="X16" s="35">
        <v>3.7801106000000007E-4</v>
      </c>
      <c r="Y16" s="35">
        <v>2.59915E-5</v>
      </c>
      <c r="Z16" s="35">
        <v>1.3286855000000004E-4</v>
      </c>
      <c r="AA16" s="35">
        <v>2.9171580000000002E-5</v>
      </c>
      <c r="AB16" s="35">
        <v>3.4693319999999997E-5</v>
      </c>
      <c r="AC16" s="35">
        <f t="shared" si="1"/>
        <v>1.8899821400000002E-3</v>
      </c>
      <c r="AD16" s="31">
        <f t="shared" si="2"/>
        <v>7.1940642339999998</v>
      </c>
      <c r="AE16" s="31">
        <f t="shared" si="3"/>
        <v>13.357960310180003</v>
      </c>
      <c r="AF16" s="31">
        <f t="shared" si="4"/>
        <v>20.429331881360007</v>
      </c>
      <c r="AG16" s="31">
        <f t="shared" si="5"/>
        <v>28.553567987180003</v>
      </c>
      <c r="AH16" s="31">
        <f t="shared" si="6"/>
        <v>8.8409652210999994</v>
      </c>
      <c r="AI16" s="31">
        <f t="shared" si="7"/>
        <v>8.5003076033816019</v>
      </c>
      <c r="AJ16" s="31">
        <f t="shared" si="8"/>
        <v>0.70091669377400001</v>
      </c>
      <c r="AK16" s="31">
        <f t="shared" si="9"/>
        <v>1.3074328109999998E-2</v>
      </c>
      <c r="AL16" s="31">
        <f t="shared" si="10"/>
        <v>87.590188259085608</v>
      </c>
    </row>
    <row r="17" spans="2:38" ht="18.75" customHeight="1">
      <c r="B17" s="12">
        <v>35064</v>
      </c>
      <c r="C17" s="32">
        <v>5.6999658317543549</v>
      </c>
      <c r="D17" s="32">
        <v>15.464397522065546</v>
      </c>
      <c r="E17" s="32">
        <v>19.212615459245811</v>
      </c>
      <c r="F17" s="32">
        <v>32.550406737152215</v>
      </c>
      <c r="G17" s="32">
        <v>8.11951718701253</v>
      </c>
      <c r="H17" s="32">
        <v>8.6822235037975926</v>
      </c>
      <c r="I17" s="32">
        <v>0.37247912873170708</v>
      </c>
      <c r="J17" s="32">
        <v>0.2431681316432977</v>
      </c>
      <c r="K17" s="32">
        <f t="shared" si="11"/>
        <v>90.101605369759767</v>
      </c>
      <c r="L17" s="36">
        <v>1.8123395933645001E-4</v>
      </c>
      <c r="M17" s="36">
        <v>2.5821130972136E-3</v>
      </c>
      <c r="N17" s="36">
        <v>7.6355804846899998E-4</v>
      </c>
      <c r="O17" s="36">
        <v>1.1379545286862502E-3</v>
      </c>
      <c r="P17" s="36" t="s">
        <v>211</v>
      </c>
      <c r="Q17" s="36">
        <v>2.4842743327749999E-4</v>
      </c>
      <c r="R17" s="36">
        <v>1.7844940123759999E-5</v>
      </c>
      <c r="S17" s="36">
        <v>7.4231113180250001E-6</v>
      </c>
      <c r="T17" s="36">
        <f t="shared" si="0"/>
        <v>4.9385551184245842E-3</v>
      </c>
      <c r="U17" s="36">
        <v>1.7827973999910002E-4</v>
      </c>
      <c r="V17" s="36">
        <v>6.778507822049998E-4</v>
      </c>
      <c r="W17" s="36">
        <v>4.0177679658999992E-4</v>
      </c>
      <c r="X17" s="36">
        <v>3.7352771333545008E-4</v>
      </c>
      <c r="Y17" s="36">
        <v>2.8427072009850001E-5</v>
      </c>
      <c r="Z17" s="36">
        <v>1.1229724703790001E-4</v>
      </c>
      <c r="AA17" s="36">
        <v>1.338370509282E-5</v>
      </c>
      <c r="AB17" s="36">
        <v>2.8402079125290003E-6</v>
      </c>
      <c r="AC17" s="36">
        <f t="shared" si="1"/>
        <v>1.788383264182649E-3</v>
      </c>
      <c r="AD17" s="32">
        <f t="shared" si="2"/>
        <v>5.7576240432574979</v>
      </c>
      <c r="AE17" s="32">
        <f t="shared" si="3"/>
        <v>15.730949882592977</v>
      </c>
      <c r="AF17" s="32">
        <f t="shared" si="4"/>
        <v>19.351433895841357</v>
      </c>
      <c r="AG17" s="32">
        <f t="shared" si="5"/>
        <v>32.690166858943336</v>
      </c>
      <c r="AH17" s="32">
        <f t="shared" si="6"/>
        <v>8.1279884544714651</v>
      </c>
      <c r="AI17" s="32">
        <f t="shared" si="7"/>
        <v>8.7218987692468257</v>
      </c>
      <c r="AJ17" s="32">
        <f t="shared" si="8"/>
        <v>0.37691359635246141</v>
      </c>
      <c r="AK17" s="32">
        <f t="shared" si="9"/>
        <v>1.0319597408842672E-3</v>
      </c>
      <c r="AL17" s="32">
        <f t="shared" si="10"/>
        <v>90.758007460446791</v>
      </c>
    </row>
    <row r="18" spans="2:38" ht="18.75" customHeight="1">
      <c r="B18" s="11">
        <v>35430</v>
      </c>
      <c r="C18" s="31">
        <v>5.564338014081315</v>
      </c>
      <c r="D18" s="31">
        <v>15.432708228335656</v>
      </c>
      <c r="E18" s="31">
        <v>18.889873536094122</v>
      </c>
      <c r="F18" s="31">
        <v>32.231677679782074</v>
      </c>
      <c r="G18" s="31">
        <v>6.1764651759539575</v>
      </c>
      <c r="H18" s="31">
        <v>8.5311297637915366</v>
      </c>
      <c r="I18" s="31">
        <v>0.44434599723028478</v>
      </c>
      <c r="J18" s="31">
        <v>0.2903564045724169</v>
      </c>
      <c r="K18" s="31">
        <f t="shared" si="11"/>
        <v>87.270538395268957</v>
      </c>
      <c r="L18" s="35">
        <v>1.7630544232934999E-4</v>
      </c>
      <c r="M18" s="35">
        <v>2.6385110682872006E-3</v>
      </c>
      <c r="N18" s="35">
        <v>7.4553455221200026E-4</v>
      </c>
      <c r="O18" s="35">
        <v>1.128767978762E-3</v>
      </c>
      <c r="P18" s="35" t="s">
        <v>211</v>
      </c>
      <c r="Q18" s="35">
        <v>2.4529543582525E-4</v>
      </c>
      <c r="R18" s="35">
        <v>2.1290444267920003E-5</v>
      </c>
      <c r="S18" s="35">
        <v>8.8669885754500021E-6</v>
      </c>
      <c r="T18" s="35">
        <f t="shared" si="0"/>
        <v>4.9645719102591719E-3</v>
      </c>
      <c r="U18" s="35">
        <v>1.7289177490910004E-4</v>
      </c>
      <c r="V18" s="35">
        <v>7.1993031311884002E-4</v>
      </c>
      <c r="W18" s="35">
        <v>3.8852101828299991E-4</v>
      </c>
      <c r="X18" s="35">
        <v>3.7098641134612E-4</v>
      </c>
      <c r="Y18" s="35">
        <v>2.1461360794110005E-5</v>
      </c>
      <c r="Z18" s="35">
        <v>1.1003531282108999E-4</v>
      </c>
      <c r="AA18" s="35">
        <v>1.5967833200940003E-5</v>
      </c>
      <c r="AB18" s="35">
        <v>3.3923236484220002E-6</v>
      </c>
      <c r="AC18" s="35">
        <f t="shared" si="1"/>
        <v>1.803186348121622E-3</v>
      </c>
      <c r="AD18" s="31">
        <f t="shared" si="2"/>
        <v>5.6202673990624605</v>
      </c>
      <c r="AE18" s="31">
        <f t="shared" si="3"/>
        <v>15.71321023835225</v>
      </c>
      <c r="AF18" s="31">
        <f t="shared" si="4"/>
        <v>19.024291163347758</v>
      </c>
      <c r="AG18" s="31">
        <f t="shared" si="5"/>
        <v>32.370450829832265</v>
      </c>
      <c r="AH18" s="31">
        <f t="shared" si="6"/>
        <v>6.1828606614706025</v>
      </c>
      <c r="AI18" s="31">
        <f t="shared" si="7"/>
        <v>8.5700526729078526</v>
      </c>
      <c r="AJ18" s="31">
        <f t="shared" si="8"/>
        <v>0.44963667263086293</v>
      </c>
      <c r="AK18" s="31">
        <f t="shared" si="9"/>
        <v>1.2325871616160062E-3</v>
      </c>
      <c r="AL18" s="31">
        <f t="shared" si="10"/>
        <v>87.932002224765654</v>
      </c>
    </row>
    <row r="19" spans="2:38" ht="18.75" customHeight="1">
      <c r="B19" s="12">
        <v>35795</v>
      </c>
      <c r="C19" s="32">
        <v>5.4505134132078101</v>
      </c>
      <c r="D19" s="32">
        <v>16.121019679428226</v>
      </c>
      <c r="E19" s="32">
        <v>17.45006227709856</v>
      </c>
      <c r="F19" s="32">
        <v>32.246298036562543</v>
      </c>
      <c r="G19" s="32">
        <v>6.824709629822701</v>
      </c>
      <c r="H19" s="32">
        <v>8.7694726887548722</v>
      </c>
      <c r="I19" s="32">
        <v>0.5350792452883173</v>
      </c>
      <c r="J19" s="32">
        <v>0.3498417068845367</v>
      </c>
      <c r="K19" s="32">
        <f t="shared" si="11"/>
        <v>87.397154970163029</v>
      </c>
      <c r="L19" s="36">
        <v>1.7556083101450003E-4</v>
      </c>
      <c r="M19" s="36">
        <v>2.7251224303389003E-3</v>
      </c>
      <c r="N19" s="36">
        <v>6.8746411404999996E-4</v>
      </c>
      <c r="O19" s="36">
        <v>1.1220065878535001E-3</v>
      </c>
      <c r="P19" s="36" t="s">
        <v>211</v>
      </c>
      <c r="Q19" s="36">
        <v>2.4809068911650005E-4</v>
      </c>
      <c r="R19" s="36">
        <v>2.563963814532E-5</v>
      </c>
      <c r="S19" s="36">
        <v>1.0686023558250002E-5</v>
      </c>
      <c r="T19" s="36">
        <f t="shared" si="0"/>
        <v>4.9945703140769704E-3</v>
      </c>
      <c r="U19" s="36">
        <v>1.6902424922200004E-4</v>
      </c>
      <c r="V19" s="36">
        <v>7.4572056756640008E-4</v>
      </c>
      <c r="W19" s="36">
        <v>3.7188206486699998E-4</v>
      </c>
      <c r="X19" s="36">
        <v>3.7634641171326006E-4</v>
      </c>
      <c r="Y19" s="36">
        <v>2.3725952591039999E-5</v>
      </c>
      <c r="Z19" s="36">
        <v>1.1218412210094E-4</v>
      </c>
      <c r="AA19" s="36">
        <v>1.9229728608990004E-5</v>
      </c>
      <c r="AB19" s="36">
        <v>4.0880050010580009E-6</v>
      </c>
      <c r="AC19" s="36">
        <f t="shared" si="1"/>
        <v>1.822201101670688E-3</v>
      </c>
      <c r="AD19" s="32">
        <f t="shared" si="2"/>
        <v>5.5052716602513287</v>
      </c>
      <c r="AE19" s="32">
        <f t="shared" si="3"/>
        <v>16.411372469321485</v>
      </c>
      <c r="AF19" s="32">
        <f t="shared" si="4"/>
        <v>17.578069735280177</v>
      </c>
      <c r="AG19" s="32">
        <f t="shared" si="5"/>
        <v>32.386499431949431</v>
      </c>
      <c r="AH19" s="32">
        <f t="shared" si="6"/>
        <v>6.8317799636948306</v>
      </c>
      <c r="AI19" s="32">
        <f t="shared" si="7"/>
        <v>8.8091058243688654</v>
      </c>
      <c r="AJ19" s="32">
        <f t="shared" si="8"/>
        <v>0.54145069536742929</v>
      </c>
      <c r="AK19" s="32">
        <f t="shared" si="9"/>
        <v>1.4853760792715343E-3</v>
      </c>
      <c r="AL19" s="32">
        <f t="shared" si="10"/>
        <v>88.065035156312831</v>
      </c>
    </row>
    <row r="20" spans="2:38" ht="18.75" customHeight="1">
      <c r="B20" s="11">
        <v>36160</v>
      </c>
      <c r="C20" s="31">
        <v>5.0066853246736764</v>
      </c>
      <c r="D20" s="31">
        <v>12.460711662969915</v>
      </c>
      <c r="E20" s="31">
        <v>16.454246732085583</v>
      </c>
      <c r="F20" s="31">
        <v>32.791376388591239</v>
      </c>
      <c r="G20" s="31">
        <v>7.0036751656045002</v>
      </c>
      <c r="H20" s="31">
        <v>8.7539693899185522</v>
      </c>
      <c r="I20" s="31">
        <v>0.63027666638049817</v>
      </c>
      <c r="J20" s="31">
        <v>0.41208310404691378</v>
      </c>
      <c r="K20" s="31">
        <f t="shared" si="11"/>
        <v>83.100941330223975</v>
      </c>
      <c r="L20" s="35">
        <v>1.60971709940195E-4</v>
      </c>
      <c r="M20" s="35">
        <v>2.8073985241984997E-3</v>
      </c>
      <c r="N20" s="35">
        <v>6.4992378155000002E-4</v>
      </c>
      <c r="O20" s="35">
        <v>1.1441013024997501E-3</v>
      </c>
      <c r="P20" s="35" t="s">
        <v>211</v>
      </c>
      <c r="Q20" s="35">
        <v>2.4964018073900002E-4</v>
      </c>
      <c r="R20" s="35">
        <v>3.0201250843840001E-5</v>
      </c>
      <c r="S20" s="35">
        <v>1.2587200231E-5</v>
      </c>
      <c r="T20" s="35">
        <f t="shared" si="0"/>
        <v>5.0548239500022843E-3</v>
      </c>
      <c r="U20" s="35">
        <v>1.5720549207537003E-4</v>
      </c>
      <c r="V20" s="35">
        <v>4.7485689663360017E-4</v>
      </c>
      <c r="W20" s="35">
        <v>3.5877879669900004E-4</v>
      </c>
      <c r="X20" s="35">
        <v>3.8265885232051004E-4</v>
      </c>
      <c r="Y20" s="35">
        <v>2.436592975488E-5</v>
      </c>
      <c r="Z20" s="35">
        <v>1.1018092729104002E-4</v>
      </c>
      <c r="AA20" s="35">
        <v>2.2650938132880002E-5</v>
      </c>
      <c r="AB20" s="35">
        <v>4.8153120831599996E-6</v>
      </c>
      <c r="AC20" s="35">
        <f t="shared" si="1"/>
        <v>1.5355131449904403E-3</v>
      </c>
      <c r="AD20" s="31">
        <f t="shared" si="2"/>
        <v>5.0575568540606417</v>
      </c>
      <c r="AE20" s="31">
        <f t="shared" si="3"/>
        <v>12.672403981271691</v>
      </c>
      <c r="AF20" s="31">
        <f t="shared" si="4"/>
        <v>16.577410908040633</v>
      </c>
      <c r="AG20" s="31">
        <f t="shared" si="5"/>
        <v>32.934011259145244</v>
      </c>
      <c r="AH20" s="31">
        <f t="shared" si="6"/>
        <v>7.0109362126714547</v>
      </c>
      <c r="AI20" s="31">
        <f t="shared" si="7"/>
        <v>8.7930443107697585</v>
      </c>
      <c r="AJ20" s="31">
        <f t="shared" si="8"/>
        <v>0.63778167721519241</v>
      </c>
      <c r="AK20" s="31">
        <f t="shared" si="9"/>
        <v>1.7496430065566798E-3</v>
      </c>
      <c r="AL20" s="31">
        <f t="shared" si="10"/>
        <v>83.684894846181166</v>
      </c>
    </row>
    <row r="21" spans="2:38" ht="18.75" customHeight="1">
      <c r="B21" s="12">
        <v>36525</v>
      </c>
      <c r="C21" s="32">
        <v>4.8494343398037429</v>
      </c>
      <c r="D21" s="32">
        <v>12.3754420943404</v>
      </c>
      <c r="E21" s="32">
        <v>15.165188519148016</v>
      </c>
      <c r="F21" s="32">
        <v>33.987151342326385</v>
      </c>
      <c r="G21" s="32">
        <v>6.8592888810031019</v>
      </c>
      <c r="H21" s="32">
        <v>9.0134323922005457</v>
      </c>
      <c r="I21" s="32">
        <v>0.75800332334072207</v>
      </c>
      <c r="J21" s="32">
        <v>0.49611042218517803</v>
      </c>
      <c r="K21" s="32">
        <f t="shared" si="11"/>
        <v>83.007940892162907</v>
      </c>
      <c r="L21" s="36">
        <v>1.56330404630745E-4</v>
      </c>
      <c r="M21" s="36">
        <v>2.5774173210667008E-3</v>
      </c>
      <c r="N21" s="36">
        <v>5.999914780979998E-4</v>
      </c>
      <c r="O21" s="36">
        <v>1.1861496087824999E-3</v>
      </c>
      <c r="P21" s="36" t="s">
        <v>211</v>
      </c>
      <c r="Q21" s="36">
        <v>2.6411758790075002E-4</v>
      </c>
      <c r="R21" s="36">
        <v>3.6970618799999997E-5</v>
      </c>
      <c r="S21" s="36">
        <v>1.5695838249999999E-5</v>
      </c>
      <c r="T21" s="36">
        <f t="shared" si="0"/>
        <v>4.8366728575286958E-3</v>
      </c>
      <c r="U21" s="36">
        <v>1.5349586083847003E-4</v>
      </c>
      <c r="V21" s="36">
        <v>4.9264885895500005E-4</v>
      </c>
      <c r="W21" s="36">
        <v>3.3098578069699994E-4</v>
      </c>
      <c r="X21" s="36">
        <v>3.9488161919150002E-4</v>
      </c>
      <c r="Y21" s="36">
        <v>2.3873065933860002E-5</v>
      </c>
      <c r="Z21" s="36">
        <v>1.1158981272927E-4</v>
      </c>
      <c r="AA21" s="36">
        <v>2.7727964100000003E-5</v>
      </c>
      <c r="AB21" s="36">
        <v>5.8533017700000006E-6</v>
      </c>
      <c r="AC21" s="36">
        <f t="shared" si="1"/>
        <v>1.5410562642151E-3</v>
      </c>
      <c r="AD21" s="32">
        <f t="shared" si="2"/>
        <v>4.8990843664493759</v>
      </c>
      <c r="AE21" s="32">
        <f t="shared" si="3"/>
        <v>12.586686887335658</v>
      </c>
      <c r="AF21" s="32">
        <f t="shared" si="4"/>
        <v>15.278822068748172</v>
      </c>
      <c r="AG21" s="32">
        <f t="shared" si="5"/>
        <v>34.13447980506502</v>
      </c>
      <c r="AH21" s="32">
        <f t="shared" si="6"/>
        <v>6.8664030546513919</v>
      </c>
      <c r="AI21" s="32">
        <f t="shared" si="7"/>
        <v>9.0532890960913868</v>
      </c>
      <c r="AJ21" s="32">
        <f t="shared" si="8"/>
        <v>0.76719052211252203</v>
      </c>
      <c r="AK21" s="32">
        <f t="shared" si="9"/>
        <v>2.13667988371E-3</v>
      </c>
      <c r="AL21" s="32">
        <f t="shared" si="10"/>
        <v>83.588092480337238</v>
      </c>
    </row>
    <row r="22" spans="2:38" ht="18.75" customHeight="1">
      <c r="B22" s="11">
        <v>36891</v>
      </c>
      <c r="C22" s="31">
        <v>4.6693072741293715</v>
      </c>
      <c r="D22" s="31">
        <v>12.515547733201339</v>
      </c>
      <c r="E22" s="31">
        <v>13.518681035264006</v>
      </c>
      <c r="F22" s="31">
        <v>35.404786210560751</v>
      </c>
      <c r="G22" s="31">
        <v>7.0606212265405635</v>
      </c>
      <c r="H22" s="31">
        <v>9.57823239924614</v>
      </c>
      <c r="I22" s="31">
        <v>1.0216640740763661</v>
      </c>
      <c r="J22" s="31">
        <v>0.56278778234873394</v>
      </c>
      <c r="K22" s="31">
        <f t="shared" si="11"/>
        <v>83.768839953018528</v>
      </c>
      <c r="L22" s="35">
        <v>1.5091053009055004E-4</v>
      </c>
      <c r="M22" s="35">
        <v>2.7005004159397004E-3</v>
      </c>
      <c r="N22" s="35">
        <v>5.2772389611060013E-4</v>
      </c>
      <c r="O22" s="35">
        <v>1.2286775446997502E-3</v>
      </c>
      <c r="P22" s="35" t="s">
        <v>211</v>
      </c>
      <c r="Q22" s="35">
        <v>2.7566735213725003E-4</v>
      </c>
      <c r="R22" s="35">
        <v>4.9923312800000003E-5</v>
      </c>
      <c r="S22" s="35">
        <v>1.8222429500000001E-5</v>
      </c>
      <c r="T22" s="35">
        <f t="shared" si="0"/>
        <v>4.9516254812778503E-3</v>
      </c>
      <c r="U22" s="35">
        <v>1.4953314107460003E-4</v>
      </c>
      <c r="V22" s="35">
        <v>4.759128426975001E-4</v>
      </c>
      <c r="W22" s="35">
        <v>2.9402186767699996E-4</v>
      </c>
      <c r="X22" s="35">
        <v>4.0644008544071005E-4</v>
      </c>
      <c r="Y22" s="35">
        <v>2.456554663926E-5</v>
      </c>
      <c r="Z22" s="35">
        <v>1.1770421413041001E-4</v>
      </c>
      <c r="AA22" s="35">
        <v>3.7442484600000005E-5</v>
      </c>
      <c r="AB22" s="35">
        <v>6.9547546200000017E-6</v>
      </c>
      <c r="AC22" s="35">
        <f t="shared" si="1"/>
        <v>1.5125749368794798E-3</v>
      </c>
      <c r="AD22" s="31">
        <f t="shared" si="2"/>
        <v>4.7176409134218664</v>
      </c>
      <c r="AE22" s="31">
        <f t="shared" si="3"/>
        <v>12.724882270723686</v>
      </c>
      <c r="AF22" s="31">
        <f t="shared" si="4"/>
        <v>13.619492649234516</v>
      </c>
      <c r="AG22" s="31">
        <f t="shared" si="5"/>
        <v>35.556622294639574</v>
      </c>
      <c r="AH22" s="31">
        <f t="shared" si="6"/>
        <v>7.067941759439063</v>
      </c>
      <c r="AI22" s="31">
        <f t="shared" si="7"/>
        <v>9.6201999388604342</v>
      </c>
      <c r="AJ22" s="31">
        <f t="shared" si="8"/>
        <v>1.0340700173071662</v>
      </c>
      <c r="AK22" s="31">
        <f t="shared" si="9"/>
        <v>2.5280776142600006E-3</v>
      </c>
      <c r="AL22" s="31">
        <f t="shared" si="10"/>
        <v>84.343377921240574</v>
      </c>
    </row>
    <row r="23" spans="2:38" ht="18.75" customHeight="1">
      <c r="B23" s="12">
        <v>37256</v>
      </c>
      <c r="C23" s="32">
        <v>4.3554032575788622</v>
      </c>
      <c r="D23" s="32">
        <v>11.49126999023048</v>
      </c>
      <c r="E23" s="32">
        <v>13.287759842104279</v>
      </c>
      <c r="F23" s="32">
        <v>34.65786609027591</v>
      </c>
      <c r="G23" s="32">
        <v>6.1586614865312024</v>
      </c>
      <c r="H23" s="32">
        <v>8.8735574904619412</v>
      </c>
      <c r="I23" s="32">
        <v>0.79605806871040008</v>
      </c>
      <c r="J23" s="32">
        <v>1.0281294190696</v>
      </c>
      <c r="K23" s="32">
        <f t="shared" si="11"/>
        <v>79.62057622589306</v>
      </c>
      <c r="L23" s="36">
        <v>1.3967156833875004E-4</v>
      </c>
      <c r="M23" s="36">
        <v>2.5136574201337493E-3</v>
      </c>
      <c r="N23" s="36">
        <v>5.1394557698880008E-4</v>
      </c>
      <c r="O23" s="36">
        <v>1.1953752916472502E-3</v>
      </c>
      <c r="P23" s="36" t="s">
        <v>211</v>
      </c>
      <c r="Q23" s="36">
        <v>2.5320902663550002E-4</v>
      </c>
      <c r="R23" s="36">
        <v>4.0156400000000007E-5</v>
      </c>
      <c r="S23" s="36">
        <v>3.2760750000000003E-5</v>
      </c>
      <c r="T23" s="36">
        <f t="shared" si="0"/>
        <v>4.6887760337440496E-3</v>
      </c>
      <c r="U23" s="36">
        <v>1.3975348675879999E-4</v>
      </c>
      <c r="V23" s="36">
        <v>4.517261160207001E-4</v>
      </c>
      <c r="W23" s="36">
        <v>2.8844077759600006E-4</v>
      </c>
      <c r="X23" s="36">
        <v>3.9514681859401004E-4</v>
      </c>
      <c r="Y23" s="36">
        <v>2.1415596283439997E-5</v>
      </c>
      <c r="Z23" s="36">
        <v>1.0629693789678002E-4</v>
      </c>
      <c r="AA23" s="36">
        <v>3.0117300000000004E-5</v>
      </c>
      <c r="AB23" s="36">
        <v>1.229151E-5</v>
      </c>
      <c r="AC23" s="36">
        <f t="shared" si="1"/>
        <v>1.4451885431497301E-3</v>
      </c>
      <c r="AD23" s="32">
        <f t="shared" si="2"/>
        <v>4.4005415858414532</v>
      </c>
      <c r="AE23" s="32">
        <f t="shared" si="3"/>
        <v>11.688725808307993</v>
      </c>
      <c r="AF23" s="32">
        <f t="shared" si="4"/>
        <v>13.386563833252607</v>
      </c>
      <c r="AG23" s="32">
        <f t="shared" si="5"/>
        <v>34.805504224508105</v>
      </c>
      <c r="AH23" s="32">
        <f t="shared" si="6"/>
        <v>6.1650433342236672</v>
      </c>
      <c r="AI23" s="32">
        <f t="shared" si="7"/>
        <v>8.9115642036210687</v>
      </c>
      <c r="AJ23" s="32">
        <f t="shared" si="8"/>
        <v>0.80603693411040012</v>
      </c>
      <c r="AK23" s="32">
        <f t="shared" si="9"/>
        <v>4.4818887300000004E-3</v>
      </c>
      <c r="AL23" s="32">
        <f t="shared" si="10"/>
        <v>80.168461812595297</v>
      </c>
    </row>
    <row r="24" spans="2:38" ht="18.75" customHeight="1">
      <c r="B24" s="11">
        <v>37621</v>
      </c>
      <c r="C24" s="31">
        <v>3.9221301460373481</v>
      </c>
      <c r="D24" s="31">
        <v>10.160912147798788</v>
      </c>
      <c r="E24" s="31">
        <v>12.76301478350466</v>
      </c>
      <c r="F24" s="31">
        <v>33.731564635619435</v>
      </c>
      <c r="G24" s="31">
        <v>5.8743812309601733</v>
      </c>
      <c r="H24" s="31">
        <v>8.8843134603165836</v>
      </c>
      <c r="I24" s="31">
        <v>0.91500549400285014</v>
      </c>
      <c r="J24" s="31">
        <v>1.1643014081471501</v>
      </c>
      <c r="K24" s="31">
        <f t="shared" si="11"/>
        <v>76.251321898239837</v>
      </c>
      <c r="L24" s="35">
        <v>1.2936560567025E-4</v>
      </c>
      <c r="M24" s="35">
        <v>2.3467272974512501E-3</v>
      </c>
      <c r="N24" s="35">
        <v>5.0174626286299999E-4</v>
      </c>
      <c r="O24" s="35">
        <v>1.1619175587897501E-3</v>
      </c>
      <c r="P24" s="35" t="s">
        <v>211</v>
      </c>
      <c r="Q24" s="35">
        <v>2.5314264122750001E-4</v>
      </c>
      <c r="R24" s="35">
        <v>4.6614019999999999E-5</v>
      </c>
      <c r="S24" s="35">
        <v>3.657623750000001E-5</v>
      </c>
      <c r="T24" s="35">
        <f t="shared" si="0"/>
        <v>4.4760896235017502E-3</v>
      </c>
      <c r="U24" s="35">
        <v>1.2489374848289998E-4</v>
      </c>
      <c r="V24" s="35">
        <v>3.9408458853580001E-4</v>
      </c>
      <c r="W24" s="35">
        <v>2.7334889189700002E-4</v>
      </c>
      <c r="X24" s="35">
        <v>3.8560773682671005E-4</v>
      </c>
      <c r="Y24" s="35">
        <v>2.0443762836899999E-5</v>
      </c>
      <c r="Z24" s="35">
        <v>1.0574539684290001E-4</v>
      </c>
      <c r="AA24" s="35">
        <v>3.4960515000000006E-5</v>
      </c>
      <c r="AB24" s="35">
        <v>1.3424845499999998E-5</v>
      </c>
      <c r="AC24" s="35">
        <f t="shared" si="1"/>
        <v>1.35250948592221E-3</v>
      </c>
      <c r="AD24" s="31">
        <f t="shared" si="2"/>
        <v>3.9625826232270085</v>
      </c>
      <c r="AE24" s="31">
        <f t="shared" si="3"/>
        <v>10.337017537618738</v>
      </c>
      <c r="AF24" s="31">
        <f t="shared" si="4"/>
        <v>12.857016409861542</v>
      </c>
      <c r="AG24" s="31">
        <f t="shared" si="5"/>
        <v>33.875523680163539</v>
      </c>
      <c r="AH24" s="31">
        <f t="shared" si="6"/>
        <v>5.8804734722855692</v>
      </c>
      <c r="AI24" s="31">
        <f t="shared" si="7"/>
        <v>8.9221541546064547</v>
      </c>
      <c r="AJ24" s="31">
        <f t="shared" si="8"/>
        <v>0.92658907797285017</v>
      </c>
      <c r="AK24" s="31">
        <f t="shared" si="9"/>
        <v>4.9150098964999998E-3</v>
      </c>
      <c r="AL24" s="31">
        <f t="shared" si="10"/>
        <v>76.7662719656322</v>
      </c>
    </row>
    <row r="25" spans="2:38" ht="18.75" customHeight="1">
      <c r="B25" s="12">
        <v>37986</v>
      </c>
      <c r="C25" s="32">
        <v>4.5655780477867403</v>
      </c>
      <c r="D25" s="32">
        <v>9.3684822274376955</v>
      </c>
      <c r="E25" s="32">
        <v>11.492781991705712</v>
      </c>
      <c r="F25" s="32">
        <v>35.37363632961074</v>
      </c>
      <c r="G25" s="32">
        <v>5.2756467433695615</v>
      </c>
      <c r="H25" s="32">
        <v>8.2045479859277517</v>
      </c>
      <c r="I25" s="32">
        <v>1.1272817650758999</v>
      </c>
      <c r="J25" s="32">
        <v>1.5153973992619001</v>
      </c>
      <c r="K25" s="32">
        <f t="shared" si="11"/>
        <v>75.407955090914101</v>
      </c>
      <c r="L25" s="36">
        <v>1.5560974919016151E-4</v>
      </c>
      <c r="M25" s="36">
        <v>2.2229818210521002E-3</v>
      </c>
      <c r="N25" s="36">
        <v>4.7322628661799994E-4</v>
      </c>
      <c r="O25" s="36">
        <v>1.2255674677235002E-3</v>
      </c>
      <c r="P25" s="36" t="s">
        <v>211</v>
      </c>
      <c r="Q25" s="36">
        <v>2.3063779976050002E-4</v>
      </c>
      <c r="R25" s="36">
        <v>5.7245080000000011E-5</v>
      </c>
      <c r="S25" s="36">
        <v>4.8735475000000006E-5</v>
      </c>
      <c r="T25" s="36">
        <f t="shared" si="0"/>
        <v>4.4140036793442611E-3</v>
      </c>
      <c r="U25" s="36">
        <v>1.4234428413406001E-4</v>
      </c>
      <c r="V25" s="36">
        <v>3.6050750856180013E-4</v>
      </c>
      <c r="W25" s="36">
        <v>2.3493447473899994E-4</v>
      </c>
      <c r="X25" s="36">
        <v>4.0683250192786004E-4</v>
      </c>
      <c r="Y25" s="36">
        <v>1.8352792197000002E-5</v>
      </c>
      <c r="Z25" s="36">
        <v>9.5542263822780002E-5</v>
      </c>
      <c r="AA25" s="36">
        <v>4.2933810000000006E-5</v>
      </c>
      <c r="AB25" s="36">
        <v>1.7919171000000004E-5</v>
      </c>
      <c r="AC25" s="36">
        <f t="shared" si="1"/>
        <v>1.3193668063825003E-3</v>
      </c>
      <c r="AD25" s="32">
        <f t="shared" si="2"/>
        <v>4.6118868881884438</v>
      </c>
      <c r="AE25" s="32">
        <f t="shared" si="3"/>
        <v>9.5314880105154156</v>
      </c>
      <c r="AF25" s="32">
        <f t="shared" si="4"/>
        <v>11.574623122343384</v>
      </c>
      <c r="AG25" s="32">
        <f t="shared" si="5"/>
        <v>35.525511601878328</v>
      </c>
      <c r="AH25" s="32">
        <f t="shared" si="6"/>
        <v>5.2811158754442671</v>
      </c>
      <c r="AI25" s="32">
        <f t="shared" si="7"/>
        <v>8.238785525540953</v>
      </c>
      <c r="AJ25" s="32">
        <f t="shared" si="8"/>
        <v>1.1415071674559001</v>
      </c>
      <c r="AK25" s="32">
        <f t="shared" si="9"/>
        <v>6.5582998330000006E-3</v>
      </c>
      <c r="AL25" s="32">
        <f t="shared" si="10"/>
        <v>75.911476491199693</v>
      </c>
    </row>
    <row r="26" spans="2:38" ht="18.75" customHeight="1">
      <c r="B26" s="11">
        <v>38352</v>
      </c>
      <c r="C26" s="31">
        <v>5.404942636668669</v>
      </c>
      <c r="D26" s="31">
        <v>9.71233363971076</v>
      </c>
      <c r="E26" s="31">
        <v>10.246925853186253</v>
      </c>
      <c r="F26" s="31">
        <v>35.909593346663378</v>
      </c>
      <c r="G26" s="31">
        <v>6.3504880969751083</v>
      </c>
      <c r="H26" s="31">
        <v>8.4247090443261836</v>
      </c>
      <c r="I26" s="31">
        <v>1.4211069975464001</v>
      </c>
      <c r="J26" s="31">
        <v>1.5889374578170001</v>
      </c>
      <c r="K26" s="31">
        <f t="shared" si="11"/>
        <v>77.470099615076748</v>
      </c>
      <c r="L26" s="35">
        <v>1.7882341951215E-4</v>
      </c>
      <c r="M26" s="35">
        <v>2.4123997437839493E-3</v>
      </c>
      <c r="N26" s="35">
        <v>4.3643857976789996E-4</v>
      </c>
      <c r="O26" s="35">
        <v>1.2488198811230001E-3</v>
      </c>
      <c r="P26" s="35" t="s">
        <v>211</v>
      </c>
      <c r="Q26" s="35">
        <v>2.3545823709700004E-4</v>
      </c>
      <c r="R26" s="35">
        <v>7.2104800000000001E-5</v>
      </c>
      <c r="S26" s="35">
        <v>5.0737650000000004E-5</v>
      </c>
      <c r="T26" s="35">
        <f t="shared" si="0"/>
        <v>4.6347823112839999E-3</v>
      </c>
      <c r="U26" s="35">
        <v>1.7180084523070002E-4</v>
      </c>
      <c r="V26" s="35">
        <v>3.8940528144369989E-4</v>
      </c>
      <c r="W26" s="35">
        <v>2.2005135115669996E-4</v>
      </c>
      <c r="X26" s="35">
        <v>4.3108330120028001E-4</v>
      </c>
      <c r="Y26" s="35">
        <v>2.2096425360330004E-5</v>
      </c>
      <c r="Z26" s="35">
        <v>9.8961550378920014E-5</v>
      </c>
      <c r="AA26" s="35">
        <v>5.4078600000000008E-5</v>
      </c>
      <c r="AB26" s="35">
        <v>1.8488634000000001E-5</v>
      </c>
      <c r="AC26" s="35">
        <f t="shared" si="1"/>
        <v>1.4059659887706297E-3</v>
      </c>
      <c r="AD26" s="31">
        <f t="shared" si="2"/>
        <v>5.4606098740352209</v>
      </c>
      <c r="AE26" s="31">
        <f t="shared" si="3"/>
        <v>9.888686407175582</v>
      </c>
      <c r="AF26" s="31">
        <f t="shared" si="4"/>
        <v>10.323412120325147</v>
      </c>
      <c r="AG26" s="31">
        <f t="shared" si="5"/>
        <v>36.069276667449138</v>
      </c>
      <c r="AH26" s="31">
        <f t="shared" si="6"/>
        <v>6.3570728317324869</v>
      </c>
      <c r="AI26" s="31">
        <f t="shared" si="7"/>
        <v>8.4600860422665285</v>
      </c>
      <c r="AJ26" s="31">
        <f t="shared" si="8"/>
        <v>1.4390250403464002</v>
      </c>
      <c r="AK26" s="31">
        <f t="shared" si="9"/>
        <v>6.7780541820000005E-3</v>
      </c>
      <c r="AL26" s="31">
        <f t="shared" si="10"/>
        <v>78.004947037512494</v>
      </c>
    </row>
    <row r="27" spans="2:38" ht="18.75" customHeight="1">
      <c r="B27" s="12">
        <v>38717</v>
      </c>
      <c r="C27" s="32">
        <v>4.8928728109397648</v>
      </c>
      <c r="D27" s="32">
        <v>7.7458006133467467</v>
      </c>
      <c r="E27" s="32">
        <v>10.078578818981876</v>
      </c>
      <c r="F27" s="32">
        <v>31.381702935285961</v>
      </c>
      <c r="G27" s="32">
        <v>6.6506557645418454</v>
      </c>
      <c r="H27" s="32">
        <v>8.9480673668343087</v>
      </c>
      <c r="I27" s="32">
        <v>1.5866619703347999</v>
      </c>
      <c r="J27" s="32">
        <v>1.5003528899304002</v>
      </c>
      <c r="K27" s="32">
        <f t="shared" si="11"/>
        <v>71.284340280265297</v>
      </c>
      <c r="L27" s="36">
        <v>1.5714414961205003E-4</v>
      </c>
      <c r="M27" s="36">
        <v>2.3089226277036991E-3</v>
      </c>
      <c r="N27" s="36">
        <v>4.2993775034649991E-4</v>
      </c>
      <c r="O27" s="36">
        <v>1.0914604274727499E-3</v>
      </c>
      <c r="P27" s="36" t="s">
        <v>211</v>
      </c>
      <c r="Q27" s="36">
        <v>2.6249857850250003E-4</v>
      </c>
      <c r="R27" s="36">
        <v>8.09672E-5</v>
      </c>
      <c r="S27" s="36">
        <v>4.7908150000000006E-5</v>
      </c>
      <c r="T27" s="36">
        <f t="shared" si="0"/>
        <v>4.3788388836374986E-3</v>
      </c>
      <c r="U27" s="36">
        <v>1.6017994708899998E-4</v>
      </c>
      <c r="V27" s="36">
        <v>2.8790073929759998E-4</v>
      </c>
      <c r="W27" s="36">
        <v>2.1339624888130004E-4</v>
      </c>
      <c r="X27" s="36">
        <v>3.7581295232218996E-4</v>
      </c>
      <c r="Y27" s="36">
        <v>2.3666017400370001E-5</v>
      </c>
      <c r="Z27" s="36">
        <v>1.086158349369E-4</v>
      </c>
      <c r="AA27" s="36">
        <v>6.0725400000000006E-5</v>
      </c>
      <c r="AB27" s="36">
        <v>1.7435694E-5</v>
      </c>
      <c r="AC27" s="36">
        <f t="shared" si="1"/>
        <v>1.2477328339273602E-3</v>
      </c>
      <c r="AD27" s="32">
        <f t="shared" si="2"/>
        <v>4.9445350389125879</v>
      </c>
      <c r="AE27" s="32">
        <f t="shared" si="3"/>
        <v>7.8893180993500245</v>
      </c>
      <c r="AF27" s="32">
        <f t="shared" si="4"/>
        <v>10.152919344907167</v>
      </c>
      <c r="AG27" s="32">
        <f t="shared" si="5"/>
        <v>31.52098170576479</v>
      </c>
      <c r="AH27" s="32">
        <f t="shared" si="6"/>
        <v>6.6577082377271557</v>
      </c>
      <c r="AI27" s="32">
        <f t="shared" si="7"/>
        <v>8.9869973501080676</v>
      </c>
      <c r="AJ27" s="32">
        <f t="shared" si="8"/>
        <v>1.6067823195347999</v>
      </c>
      <c r="AK27" s="32">
        <f t="shared" si="9"/>
        <v>6.393540562E-3</v>
      </c>
      <c r="AL27" s="32">
        <f t="shared" si="10"/>
        <v>71.765635636866591</v>
      </c>
    </row>
    <row r="28" spans="2:38" ht="18.75" customHeight="1">
      <c r="B28" s="11">
        <v>39082</v>
      </c>
      <c r="C28" s="31">
        <v>4.7143637826100688</v>
      </c>
      <c r="D28" s="31">
        <v>8.412202997326423</v>
      </c>
      <c r="E28" s="31">
        <v>9.8352337919031019</v>
      </c>
      <c r="F28" s="31">
        <v>32.904861875160208</v>
      </c>
      <c r="G28" s="31">
        <v>7.3243482441316416</v>
      </c>
      <c r="H28" s="31">
        <v>9.1206265413813892</v>
      </c>
      <c r="I28" s="31">
        <v>1.8037535084980001</v>
      </c>
      <c r="J28" s="31">
        <v>1.5419995259763999</v>
      </c>
      <c r="K28" s="31">
        <f t="shared" si="11"/>
        <v>74.115390741010842</v>
      </c>
      <c r="L28" s="35">
        <v>1.4900727372157502E-4</v>
      </c>
      <c r="M28" s="35">
        <v>2.4480852362960001E-3</v>
      </c>
      <c r="N28" s="35">
        <v>4.0805458916400001E-4</v>
      </c>
      <c r="O28" s="35">
        <v>1.1439259610004999E-3</v>
      </c>
      <c r="P28" s="35" t="s">
        <v>211</v>
      </c>
      <c r="Q28" s="35">
        <v>2.6160233824825004E-4</v>
      </c>
      <c r="R28" s="35">
        <v>9.2558359999999988E-5</v>
      </c>
      <c r="S28" s="35">
        <v>4.9506525000000006E-5</v>
      </c>
      <c r="T28" s="35">
        <f t="shared" si="0"/>
        <v>4.5527402834303248E-3</v>
      </c>
      <c r="U28" s="35">
        <v>1.5766530161125006E-4</v>
      </c>
      <c r="V28" s="35">
        <v>3.1423835157780007E-4</v>
      </c>
      <c r="W28" s="35">
        <v>2.0667400165099998E-4</v>
      </c>
      <c r="X28" s="35">
        <v>3.9526265224318E-4</v>
      </c>
      <c r="Y28" s="35">
        <v>2.5691424554880006E-5</v>
      </c>
      <c r="Z28" s="35">
        <v>1.0910801123937002E-4</v>
      </c>
      <c r="AA28" s="35">
        <v>6.9418770000000005E-5</v>
      </c>
      <c r="AB28" s="35">
        <v>1.7872269E-5</v>
      </c>
      <c r="AC28" s="35">
        <f t="shared" si="1"/>
        <v>1.2959307818774801E-3</v>
      </c>
      <c r="AD28" s="31">
        <f t="shared" si="2"/>
        <v>4.7650732243332605</v>
      </c>
      <c r="AE28" s="31">
        <f t="shared" si="3"/>
        <v>8.5670481570040078</v>
      </c>
      <c r="AF28" s="31">
        <f t="shared" si="4"/>
        <v>9.9070240091241999</v>
      </c>
      <c r="AG28" s="31">
        <f t="shared" si="5"/>
        <v>33.051248294553687</v>
      </c>
      <c r="AH28" s="31">
        <f t="shared" si="6"/>
        <v>7.3320042886489958</v>
      </c>
      <c r="AI28" s="31">
        <f t="shared" si="7"/>
        <v>9.159680787186927</v>
      </c>
      <c r="AJ28" s="31">
        <f t="shared" si="8"/>
        <v>1.8267542609580001</v>
      </c>
      <c r="AK28" s="31">
        <f t="shared" si="9"/>
        <v>6.563599287E-3</v>
      </c>
      <c r="AL28" s="31">
        <f t="shared" si="10"/>
        <v>74.615396621096082</v>
      </c>
    </row>
    <row r="29" spans="2:38" ht="18.75" customHeight="1">
      <c r="B29" s="12">
        <v>39447</v>
      </c>
      <c r="C29" s="32">
        <v>5.1298685102070483</v>
      </c>
      <c r="D29" s="32">
        <v>9.8311661306716864</v>
      </c>
      <c r="E29" s="32">
        <v>9.7574767559609121</v>
      </c>
      <c r="F29" s="32">
        <v>35.462885848721065</v>
      </c>
      <c r="G29" s="32">
        <v>8.7045655317586359</v>
      </c>
      <c r="H29" s="32">
        <v>8.4476769186467422</v>
      </c>
      <c r="I29" s="32">
        <v>2.1027941917041999</v>
      </c>
      <c r="J29" s="32">
        <v>1.6660528113809998</v>
      </c>
      <c r="K29" s="32">
        <f t="shared" si="11"/>
        <v>79.436433887670304</v>
      </c>
      <c r="L29" s="36">
        <v>1.6457551614141504E-4</v>
      </c>
      <c r="M29" s="36">
        <v>2.7232467367742041E-3</v>
      </c>
      <c r="N29" s="36">
        <v>4.0873420532059994E-4</v>
      </c>
      <c r="O29" s="36">
        <v>1.2345313904532499E-3</v>
      </c>
      <c r="P29" s="36" t="s">
        <v>211</v>
      </c>
      <c r="Q29" s="36">
        <v>2.3855453151750002E-4</v>
      </c>
      <c r="R29" s="36">
        <v>1.0785168000000003E-4</v>
      </c>
      <c r="S29" s="36">
        <v>5.3905200000000007E-5</v>
      </c>
      <c r="T29" s="36">
        <f t="shared" si="0"/>
        <v>4.9313992602069692E-3</v>
      </c>
      <c r="U29" s="36">
        <v>1.7165220538489006E-4</v>
      </c>
      <c r="V29" s="36">
        <v>3.6914559472167005E-4</v>
      </c>
      <c r="W29" s="36">
        <v>2.0744645116199998E-4</v>
      </c>
      <c r="X29" s="36">
        <v>4.2231645772017009E-4</v>
      </c>
      <c r="Y29" s="36">
        <v>3.1417253657640005E-5</v>
      </c>
      <c r="Z29" s="36">
        <v>1.001875688433E-4</v>
      </c>
      <c r="AA29" s="36">
        <v>8.0888760000000001E-5</v>
      </c>
      <c r="AB29" s="36">
        <v>1.9405872E-5</v>
      </c>
      <c r="AC29" s="36">
        <f t="shared" si="1"/>
        <v>1.4024601634896705E-3</v>
      </c>
      <c r="AD29" s="32">
        <f t="shared" si="2"/>
        <v>5.1851352553152807</v>
      </c>
      <c r="AE29" s="32">
        <f t="shared" si="3"/>
        <v>10.009252686318099</v>
      </c>
      <c r="AF29" s="32">
        <f t="shared" si="4"/>
        <v>9.8295141535402024</v>
      </c>
      <c r="AG29" s="32">
        <f t="shared" si="5"/>
        <v>35.619599437883004</v>
      </c>
      <c r="AH29" s="32">
        <f t="shared" si="6"/>
        <v>8.713927873348613</v>
      </c>
      <c r="AI29" s="32">
        <f t="shared" si="7"/>
        <v>8.4834966774499829</v>
      </c>
      <c r="AJ29" s="32">
        <f t="shared" si="8"/>
        <v>2.1295953341842</v>
      </c>
      <c r="AK29" s="32">
        <f t="shared" si="9"/>
        <v>7.1305798559999998E-3</v>
      </c>
      <c r="AL29" s="32">
        <f t="shared" si="10"/>
        <v>79.977651997895379</v>
      </c>
    </row>
    <row r="30" spans="2:38" ht="18.75" customHeight="1">
      <c r="B30" s="11">
        <v>39813</v>
      </c>
      <c r="C30" s="31">
        <v>5.3506885219106461</v>
      </c>
      <c r="D30" s="31">
        <v>10.045049076003354</v>
      </c>
      <c r="E30" s="31">
        <v>9.5717266959957978</v>
      </c>
      <c r="F30" s="31">
        <v>35.341808160765382</v>
      </c>
      <c r="G30" s="31">
        <v>7.1905670433948607</v>
      </c>
      <c r="H30" s="31">
        <v>8.4719442972082533</v>
      </c>
      <c r="I30" s="31">
        <v>2.2119955198765</v>
      </c>
      <c r="J30" s="31">
        <v>1.5524613063109001</v>
      </c>
      <c r="K30" s="31">
        <f t="shared" si="11"/>
        <v>78.183779315154794</v>
      </c>
      <c r="L30" s="35">
        <v>1.7416077181074999E-4</v>
      </c>
      <c r="M30" s="35">
        <v>2.8227524073479249E-3</v>
      </c>
      <c r="N30" s="35">
        <v>3.9761328948484999E-4</v>
      </c>
      <c r="O30" s="35">
        <v>1.2290154692665002E-3</v>
      </c>
      <c r="P30" s="35" t="s">
        <v>211</v>
      </c>
      <c r="Q30" s="35">
        <v>2.4134498053974998E-4</v>
      </c>
      <c r="R30" s="35">
        <v>1.1406108E-4</v>
      </c>
      <c r="S30" s="35">
        <v>5.0463875000000008E-5</v>
      </c>
      <c r="T30" s="35">
        <f t="shared" si="0"/>
        <v>5.0294118734497753E-3</v>
      </c>
      <c r="U30" s="35">
        <v>1.7627501655240001E-4</v>
      </c>
      <c r="V30" s="35">
        <v>3.9698319887195E-4</v>
      </c>
      <c r="W30" s="35">
        <v>2.0499489313587001E-4</v>
      </c>
      <c r="X30" s="35">
        <v>4.1872405325894005E-4</v>
      </c>
      <c r="Y30" s="35">
        <v>2.513200090662E-5</v>
      </c>
      <c r="Z30" s="35">
        <v>9.9677160860310018E-5</v>
      </c>
      <c r="AA30" s="35">
        <v>8.5545810000000011E-5</v>
      </c>
      <c r="AB30" s="35">
        <v>1.8166995000000004E-5</v>
      </c>
      <c r="AC30" s="35">
        <f t="shared" si="1"/>
        <v>1.4254991285860901E-3</v>
      </c>
      <c r="AD30" s="31">
        <f t="shared" si="2"/>
        <v>5.4075724961385303</v>
      </c>
      <c r="AE30" s="31">
        <f t="shared" si="3"/>
        <v>10.233918879450892</v>
      </c>
      <c r="AF30" s="31">
        <f t="shared" si="4"/>
        <v>9.6427555063874095</v>
      </c>
      <c r="AG30" s="31">
        <f t="shared" si="5"/>
        <v>35.497313315368203</v>
      </c>
      <c r="AH30" s="31">
        <f t="shared" si="6"/>
        <v>7.1980563796650339</v>
      </c>
      <c r="AI30" s="31">
        <f t="shared" si="7"/>
        <v>8.5076817156581193</v>
      </c>
      <c r="AJ30" s="31">
        <f t="shared" si="8"/>
        <v>2.2403396982564998</v>
      </c>
      <c r="AK30" s="31">
        <f t="shared" si="9"/>
        <v>6.6753613850000018E-3</v>
      </c>
      <c r="AL30" s="31">
        <f t="shared" si="10"/>
        <v>78.734313352309698</v>
      </c>
    </row>
    <row r="31" spans="2:38" ht="18.75" customHeight="1">
      <c r="B31" s="12">
        <v>40178</v>
      </c>
      <c r="C31" s="32">
        <v>4.6227404766922549</v>
      </c>
      <c r="D31" s="32">
        <v>7.443585066140912</v>
      </c>
      <c r="E31" s="32">
        <v>9.2595090282027002</v>
      </c>
      <c r="F31" s="32">
        <v>29.087046380905246</v>
      </c>
      <c r="G31" s="32">
        <v>6.2811854170024031</v>
      </c>
      <c r="H31" s="32">
        <v>7.4187729973685297</v>
      </c>
      <c r="I31" s="32">
        <v>2.2329854486805001</v>
      </c>
      <c r="J31" s="32">
        <v>1.4763027694536999</v>
      </c>
      <c r="K31" s="32">
        <f t="shared" si="11"/>
        <v>66.34582481499254</v>
      </c>
      <c r="L31" s="36">
        <v>1.5129746143085002E-4</v>
      </c>
      <c r="M31" s="36">
        <v>2.2247159693304847E-3</v>
      </c>
      <c r="N31" s="36">
        <v>3.9117348466949597E-4</v>
      </c>
      <c r="O31" s="36">
        <v>1.0180012845365E-3</v>
      </c>
      <c r="P31" s="36" t="s">
        <v>211</v>
      </c>
      <c r="Q31" s="36">
        <v>2.2714725351659999E-4</v>
      </c>
      <c r="R31" s="36">
        <v>1.1448076E-4</v>
      </c>
      <c r="S31" s="36">
        <v>4.8083475E-5</v>
      </c>
      <c r="T31" s="36">
        <f t="shared" si="0"/>
        <v>4.1748996884839306E-3</v>
      </c>
      <c r="U31" s="36">
        <v>1.5261311435440004E-4</v>
      </c>
      <c r="V31" s="36">
        <v>2.8293917381099002E-4</v>
      </c>
      <c r="W31" s="36">
        <v>1.9163728486482404E-4</v>
      </c>
      <c r="X31" s="36">
        <v>3.4181254235914001E-4</v>
      </c>
      <c r="Y31" s="36">
        <v>2.1257493432749999E-5</v>
      </c>
      <c r="Z31" s="36">
        <v>9.1043499857976004E-5</v>
      </c>
      <c r="AA31" s="36">
        <v>8.5860570000000021E-5</v>
      </c>
      <c r="AB31" s="36">
        <v>1.7310051000000001E-5</v>
      </c>
      <c r="AC31" s="36">
        <f t="shared" si="1"/>
        <v>1.1844737296800802E-3</v>
      </c>
      <c r="AD31" s="32">
        <f t="shared" si="2"/>
        <v>4.672001621305637</v>
      </c>
      <c r="AE31" s="32">
        <f t="shared" si="3"/>
        <v>7.5835188391698489</v>
      </c>
      <c r="AF31" s="32">
        <f t="shared" si="4"/>
        <v>9.3263962762091559</v>
      </c>
      <c r="AG31" s="32">
        <f t="shared" si="5"/>
        <v>29.214356550641682</v>
      </c>
      <c r="AH31" s="32">
        <f t="shared" si="6"/>
        <v>6.2875201500453626</v>
      </c>
      <c r="AI31" s="32">
        <f t="shared" si="7"/>
        <v>7.4515826416641211</v>
      </c>
      <c r="AJ31" s="32">
        <f t="shared" si="8"/>
        <v>2.2614339175405003</v>
      </c>
      <c r="AK31" s="32">
        <f t="shared" si="9"/>
        <v>6.3604820730000008E-3</v>
      </c>
      <c r="AL31" s="32">
        <f t="shared" si="10"/>
        <v>66.803170478649307</v>
      </c>
    </row>
    <row r="32" spans="2:38" ht="18.75" customHeight="1">
      <c r="B32" s="11">
        <v>40543</v>
      </c>
      <c r="C32" s="31">
        <v>4.7842919175228946</v>
      </c>
      <c r="D32" s="31">
        <v>9.4633007770047008</v>
      </c>
      <c r="E32" s="31">
        <v>8.4748147927184245</v>
      </c>
      <c r="F32" s="31">
        <v>33.568164182153282</v>
      </c>
      <c r="G32" s="31">
        <v>8.3975490205769177</v>
      </c>
      <c r="H32" s="31">
        <v>8.2902852376018483</v>
      </c>
      <c r="I32" s="31">
        <v>2.3523582910901997</v>
      </c>
      <c r="J32" s="31">
        <v>1.5142253275262001</v>
      </c>
      <c r="K32" s="31">
        <f t="shared" si="11"/>
        <v>75.330764218668264</v>
      </c>
      <c r="L32" s="35">
        <v>1.5868793044387502E-4</v>
      </c>
      <c r="M32" s="35">
        <v>2.7326731589087244E-3</v>
      </c>
      <c r="N32" s="35">
        <v>3.4739346023301997E-4</v>
      </c>
      <c r="O32" s="35">
        <v>1.1539160880194999E-3</v>
      </c>
      <c r="P32" s="35" t="s">
        <v>211</v>
      </c>
      <c r="Q32" s="35">
        <v>2.6790250667010007E-4</v>
      </c>
      <c r="R32" s="35">
        <v>1.211916E-4</v>
      </c>
      <c r="S32" s="35">
        <v>4.9888950000000006E-5</v>
      </c>
      <c r="T32" s="35">
        <f t="shared" si="0"/>
        <v>4.8316536942752198E-3</v>
      </c>
      <c r="U32" s="35">
        <v>1.5713853101945004E-4</v>
      </c>
      <c r="V32" s="35">
        <v>3.7790843780324991E-4</v>
      </c>
      <c r="W32" s="35">
        <v>1.6224001864046002E-4</v>
      </c>
      <c r="X32" s="35">
        <v>3.9897879642402013E-4</v>
      </c>
      <c r="Y32" s="35">
        <v>2.9097301201919999E-5</v>
      </c>
      <c r="Z32" s="35">
        <v>1.0817470425423601E-4</v>
      </c>
      <c r="AA32" s="35">
        <v>9.0893700000000007E-5</v>
      </c>
      <c r="AB32" s="35">
        <v>1.7960022000000001E-5</v>
      </c>
      <c r="AC32" s="35">
        <f t="shared" si="1"/>
        <v>1.3423915113433362E-3</v>
      </c>
      <c r="AD32" s="31">
        <f t="shared" si="2"/>
        <v>4.8350863980277872</v>
      </c>
      <c r="AE32" s="31">
        <f t="shared" si="3"/>
        <v>9.6442343204427861</v>
      </c>
      <c r="AF32" s="31">
        <f t="shared" si="4"/>
        <v>8.5318471547791059</v>
      </c>
      <c r="AG32" s="31">
        <f t="shared" si="5"/>
        <v>33.715907765688129</v>
      </c>
      <c r="AH32" s="31">
        <f t="shared" si="6"/>
        <v>8.4062200163350891</v>
      </c>
      <c r="AI32" s="31">
        <f t="shared" si="7"/>
        <v>8.3292188621363632</v>
      </c>
      <c r="AJ32" s="31">
        <f t="shared" si="8"/>
        <v>2.3824744036901997</v>
      </c>
      <c r="AK32" s="31">
        <f t="shared" si="9"/>
        <v>6.5993103060000002E-3</v>
      </c>
      <c r="AL32" s="31">
        <f t="shared" si="10"/>
        <v>75.851588231405444</v>
      </c>
    </row>
    <row r="33" spans="2:38" ht="18.75" customHeight="1">
      <c r="B33" s="12">
        <v>40908</v>
      </c>
      <c r="C33" s="32">
        <v>5.5438932836064687</v>
      </c>
      <c r="D33" s="32">
        <v>9.6862437613773338</v>
      </c>
      <c r="E33" s="32">
        <v>7.291507839431457</v>
      </c>
      <c r="F33" s="32">
        <v>33.703907110493127</v>
      </c>
      <c r="G33" s="32">
        <v>7.4064861807918057</v>
      </c>
      <c r="H33" s="32">
        <v>8.5824229412329629</v>
      </c>
      <c r="I33" s="32">
        <v>2.3946027893807003</v>
      </c>
      <c r="J33" s="32">
        <v>1.6804967804394</v>
      </c>
      <c r="K33" s="32">
        <f t="shared" si="11"/>
        <v>74.60906390631385</v>
      </c>
      <c r="L33" s="36">
        <v>1.8299649914969501E-4</v>
      </c>
      <c r="M33" s="36">
        <v>3.0036872290427454E-3</v>
      </c>
      <c r="N33" s="36">
        <v>2.9049995066648E-4</v>
      </c>
      <c r="O33" s="36">
        <v>1.1741423135217502E-3</v>
      </c>
      <c r="P33" s="36" t="s">
        <v>211</v>
      </c>
      <c r="Q33" s="36">
        <v>2.8012812897110001E-4</v>
      </c>
      <c r="R33" s="36">
        <v>1.2455588E-4</v>
      </c>
      <c r="S33" s="36">
        <v>5.5607650000000003E-5</v>
      </c>
      <c r="T33" s="36">
        <f t="shared" si="0"/>
        <v>5.1116176513517709E-3</v>
      </c>
      <c r="U33" s="36">
        <v>1.8228645202767002E-4</v>
      </c>
      <c r="V33" s="36">
        <v>3.6514902662833007E-4</v>
      </c>
      <c r="W33" s="36">
        <v>1.4232043875540005E-4</v>
      </c>
      <c r="X33" s="36">
        <v>3.9848170459582999E-4</v>
      </c>
      <c r="Y33" s="36">
        <v>2.5186209298919998E-5</v>
      </c>
      <c r="Z33" s="36">
        <v>1.1399043380259602E-4</v>
      </c>
      <c r="AA33" s="36">
        <v>9.3416909999999997E-5</v>
      </c>
      <c r="AB33" s="36">
        <v>2.0018754E-5</v>
      </c>
      <c r="AC33" s="36">
        <f t="shared" si="1"/>
        <v>1.3408499291087462E-3</v>
      </c>
      <c r="AD33" s="32">
        <f t="shared" si="2"/>
        <v>5.6027895587894569</v>
      </c>
      <c r="AE33" s="32">
        <f t="shared" si="3"/>
        <v>9.8701503520386442</v>
      </c>
      <c r="AF33" s="32">
        <f t="shared" si="4"/>
        <v>7.3411818289472279</v>
      </c>
      <c r="AG33" s="32">
        <f t="shared" si="5"/>
        <v>33.852008216300725</v>
      </c>
      <c r="AH33" s="32">
        <f t="shared" si="6"/>
        <v>7.4139916711628837</v>
      </c>
      <c r="AI33" s="32">
        <f t="shared" si="7"/>
        <v>8.6233952937304146</v>
      </c>
      <c r="AJ33" s="32">
        <f t="shared" si="8"/>
        <v>2.4255549255607001</v>
      </c>
      <c r="AK33" s="32">
        <f t="shared" si="9"/>
        <v>7.3557799420000004E-3</v>
      </c>
      <c r="AL33" s="32">
        <f t="shared" si="10"/>
        <v>75.136427626472056</v>
      </c>
    </row>
    <row r="34" spans="2:38" ht="18.75" customHeight="1">
      <c r="B34" s="11">
        <v>41274</v>
      </c>
      <c r="C34" s="31">
        <v>5.0826634055056541</v>
      </c>
      <c r="D34" s="31">
        <v>9.307978329006616</v>
      </c>
      <c r="E34" s="31">
        <v>6.6333908181473502</v>
      </c>
      <c r="F34" s="31">
        <v>34.111293645743288</v>
      </c>
      <c r="G34" s="31">
        <v>5.8122394872284406</v>
      </c>
      <c r="H34" s="31">
        <v>8.2802049295156905</v>
      </c>
      <c r="I34" s="31">
        <v>2.3741311030664001</v>
      </c>
      <c r="J34" s="31">
        <v>1.7391645197540999</v>
      </c>
      <c r="K34" s="31">
        <f t="shared" si="11"/>
        <v>71.601901718213441</v>
      </c>
      <c r="L34" s="35">
        <v>1.6755425222788502E-4</v>
      </c>
      <c r="M34" s="35">
        <v>2.9854059731604242E-3</v>
      </c>
      <c r="N34" s="35">
        <v>2.6162183625860015E-4</v>
      </c>
      <c r="O34" s="35">
        <v>1.1989385729525002E-3</v>
      </c>
      <c r="P34" s="35" t="s">
        <v>211</v>
      </c>
      <c r="Q34" s="35">
        <v>2.7675365380530002E-4</v>
      </c>
      <c r="R34" s="35">
        <v>1.2483711999999999E-4</v>
      </c>
      <c r="S34" s="35">
        <v>5.810417500000001E-5</v>
      </c>
      <c r="T34" s="35">
        <f t="shared" si="0"/>
        <v>5.0732155834047107E-3</v>
      </c>
      <c r="U34" s="35">
        <v>1.6786384235722003E-4</v>
      </c>
      <c r="V34" s="35">
        <v>3.4703306694663639E-4</v>
      </c>
      <c r="W34" s="35">
        <v>1.27317845284612E-4</v>
      </c>
      <c r="X34" s="35">
        <v>4.0160936990089999E-4</v>
      </c>
      <c r="Y34" s="35">
        <v>1.9848285101520002E-5</v>
      </c>
      <c r="Z34" s="35">
        <v>1.1280559738690801E-4</v>
      </c>
      <c r="AA34" s="35">
        <v>9.3627840000000008E-5</v>
      </c>
      <c r="AB34" s="35">
        <v>2.0917502999999999E-5</v>
      </c>
      <c r="AC34" s="35">
        <f t="shared" si="1"/>
        <v>1.2910233499777966E-3</v>
      </c>
      <c r="AD34" s="31">
        <f t="shared" si="2"/>
        <v>5.136875686833803</v>
      </c>
      <c r="AE34" s="31">
        <f t="shared" si="3"/>
        <v>9.4860293322857245</v>
      </c>
      <c r="AF34" s="31">
        <f t="shared" si="4"/>
        <v>6.6778720819486299</v>
      </c>
      <c r="AG34" s="31">
        <f t="shared" si="5"/>
        <v>34.260946702297566</v>
      </c>
      <c r="AH34" s="31">
        <f t="shared" si="6"/>
        <v>5.818154276188694</v>
      </c>
      <c r="AI34" s="31">
        <f t="shared" si="7"/>
        <v>8.3207398388821225</v>
      </c>
      <c r="AJ34" s="31">
        <f t="shared" si="8"/>
        <v>2.4051531273864</v>
      </c>
      <c r="AK34" s="31">
        <f t="shared" si="9"/>
        <v>7.6860202690000002E-3</v>
      </c>
      <c r="AL34" s="31">
        <f t="shared" si="10"/>
        <v>72.113457066091939</v>
      </c>
    </row>
    <row r="35" spans="2:38" ht="18.75" customHeight="1">
      <c r="B35" s="12">
        <v>41639</v>
      </c>
      <c r="C35" s="32">
        <v>4.8545917434512491</v>
      </c>
      <c r="D35" s="32">
        <v>8.5113215485956584</v>
      </c>
      <c r="E35" s="32">
        <v>6.1989570060766255</v>
      </c>
      <c r="F35" s="32">
        <v>34.359587660607623</v>
      </c>
      <c r="G35" s="32">
        <v>6.9254777050238445</v>
      </c>
      <c r="H35" s="32">
        <v>8.1967529086131599</v>
      </c>
      <c r="I35" s="32">
        <v>2.3453402513036998</v>
      </c>
      <c r="J35" s="32">
        <v>1.6373756981604002</v>
      </c>
      <c r="K35" s="32">
        <f t="shared" si="11"/>
        <v>71.392028823671851</v>
      </c>
      <c r="L35" s="36">
        <v>1.5852025851976505E-4</v>
      </c>
      <c r="M35" s="36">
        <v>2.868385867527815E-3</v>
      </c>
      <c r="N35" s="36">
        <v>2.3547175431971765E-4</v>
      </c>
      <c r="O35" s="36">
        <v>1.2116624172652502E-3</v>
      </c>
      <c r="P35" s="36" t="s">
        <v>211</v>
      </c>
      <c r="Q35" s="36">
        <v>2.6497288018630002E-4</v>
      </c>
      <c r="R35" s="36">
        <v>1.2359932E-4</v>
      </c>
      <c r="S35" s="36">
        <v>5.5409399999999998E-5</v>
      </c>
      <c r="T35" s="36">
        <f t="shared" si="0"/>
        <v>4.9180218978188478E-3</v>
      </c>
      <c r="U35" s="36">
        <v>1.6103765521279003E-4</v>
      </c>
      <c r="V35" s="36">
        <v>3.1799554751163001E-4</v>
      </c>
      <c r="W35" s="36">
        <v>1.1642892361631042E-4</v>
      </c>
      <c r="X35" s="36">
        <v>4.0422167702649001E-4</v>
      </c>
      <c r="Y35" s="36">
        <v>2.4014722367430003E-5</v>
      </c>
      <c r="Z35" s="36">
        <v>1.0882564960006802E-4</v>
      </c>
      <c r="AA35" s="36">
        <v>9.2699490000000009E-5</v>
      </c>
      <c r="AB35" s="36">
        <v>1.9947384000000001E-5</v>
      </c>
      <c r="AC35" s="36">
        <f t="shared" si="1"/>
        <v>1.2451710493347184E-3</v>
      </c>
      <c r="AD35" s="32">
        <f t="shared" si="2"/>
        <v>4.9065439711676548</v>
      </c>
      <c r="AE35" s="32">
        <f t="shared" si="3"/>
        <v>8.6777938684423184</v>
      </c>
      <c r="AF35" s="32">
        <f t="shared" si="4"/>
        <v>6.2395396191722785</v>
      </c>
      <c r="AG35" s="32">
        <f t="shared" si="5"/>
        <v>34.510337280793145</v>
      </c>
      <c r="AH35" s="32">
        <f t="shared" si="6"/>
        <v>6.932634092289339</v>
      </c>
      <c r="AI35" s="32">
        <f t="shared" si="7"/>
        <v>8.2358072741986383</v>
      </c>
      <c r="AJ35" s="32">
        <f t="shared" si="8"/>
        <v>2.3760546823237001</v>
      </c>
      <c r="AK35" s="32">
        <f t="shared" si="9"/>
        <v>7.3295554319999998E-3</v>
      </c>
      <c r="AL35" s="32">
        <f t="shared" si="10"/>
        <v>71.886040343819062</v>
      </c>
    </row>
    <row r="36" spans="2:38" ht="18.75" customHeight="1">
      <c r="B36" s="11">
        <v>42004</v>
      </c>
      <c r="C36" s="31">
        <v>4.7795915184981084</v>
      </c>
      <c r="D36" s="31">
        <v>8.8690369941056666</v>
      </c>
      <c r="E36" s="31">
        <v>5.2421648411243753</v>
      </c>
      <c r="F36" s="31">
        <v>33.154538777577812</v>
      </c>
      <c r="G36" s="31">
        <v>7.9563160378454274</v>
      </c>
      <c r="H36" s="31">
        <v>8.2224427577082757</v>
      </c>
      <c r="I36" s="31">
        <v>2.6352047754580004</v>
      </c>
      <c r="J36" s="31">
        <v>1.5609687909430399</v>
      </c>
      <c r="K36" s="31">
        <f t="shared" si="11"/>
        <v>70.859295702317667</v>
      </c>
      <c r="L36" s="35">
        <v>1.5901259423371653E-4</v>
      </c>
      <c r="M36" s="35">
        <v>2.7128368895306355E-3</v>
      </c>
      <c r="N36" s="35">
        <v>2.0100663637120166E-4</v>
      </c>
      <c r="O36" s="35">
        <v>1.1709127079919997E-3</v>
      </c>
      <c r="P36" s="35" t="s">
        <v>211</v>
      </c>
      <c r="Q36" s="35">
        <v>2.777330316229E-4</v>
      </c>
      <c r="R36" s="35">
        <v>1.3648208E-4</v>
      </c>
      <c r="S36" s="35">
        <v>5.2493700000000002E-5</v>
      </c>
      <c r="T36" s="35">
        <f t="shared" si="0"/>
        <v>4.7104776397504525E-3</v>
      </c>
      <c r="U36" s="35">
        <v>1.5744541432497904E-4</v>
      </c>
      <c r="V36" s="35">
        <v>3.4267786560074006E-4</v>
      </c>
      <c r="W36" s="35">
        <v>1.0521264101382432E-4</v>
      </c>
      <c r="X36" s="35">
        <v>3.9309846992211992E-4</v>
      </c>
      <c r="Y36" s="35">
        <v>2.7882318933E-5</v>
      </c>
      <c r="Z36" s="35">
        <v>1.1456299334624401E-4</v>
      </c>
      <c r="AA36" s="35">
        <v>1.0236156E-4</v>
      </c>
      <c r="AB36" s="35">
        <v>1.8897732000000001E-5</v>
      </c>
      <c r="AC36" s="35">
        <f t="shared" si="1"/>
        <v>1.2621389951409071E-3</v>
      </c>
      <c r="AD36" s="31">
        <f t="shared" si="2"/>
        <v>4.8304855668227953</v>
      </c>
      <c r="AE36" s="31">
        <f t="shared" si="3"/>
        <v>9.0389759202929518</v>
      </c>
      <c r="AF36" s="31">
        <f t="shared" si="4"/>
        <v>5.2785433740557748</v>
      </c>
      <c r="AG36" s="31">
        <f t="shared" si="5"/>
        <v>33.300954939314401</v>
      </c>
      <c r="AH36" s="31">
        <f t="shared" si="6"/>
        <v>7.9646249688874615</v>
      </c>
      <c r="AI36" s="31">
        <f t="shared" si="7"/>
        <v>8.2635258555160291</v>
      </c>
      <c r="AJ36" s="31">
        <f t="shared" si="8"/>
        <v>2.669120572338</v>
      </c>
      <c r="AK36" s="31">
        <f t="shared" si="9"/>
        <v>6.943866636E-3</v>
      </c>
      <c r="AL36" s="31">
        <f t="shared" si="10"/>
        <v>71.353175063863432</v>
      </c>
    </row>
    <row r="37" spans="2:38" ht="18.75" customHeight="1">
      <c r="B37" s="12">
        <v>42369</v>
      </c>
      <c r="C37" s="32">
        <v>4.6500542525475304</v>
      </c>
      <c r="D37" s="32">
        <v>10.319213714083684</v>
      </c>
      <c r="E37" s="32">
        <v>4.7144135776114018</v>
      </c>
      <c r="F37" s="32">
        <v>32.715338357229548</v>
      </c>
      <c r="G37" s="32">
        <v>7.7560584012556006</v>
      </c>
      <c r="H37" s="32">
        <v>7.9143164107343447</v>
      </c>
      <c r="I37" s="32">
        <v>2.5854409480647003</v>
      </c>
      <c r="J37" s="32">
        <v>1.5616375272387999</v>
      </c>
      <c r="K37" s="32">
        <f t="shared" si="11"/>
        <v>70.654835661526818</v>
      </c>
      <c r="L37" s="36">
        <v>1.5235843864513002E-4</v>
      </c>
      <c r="M37" s="36">
        <v>2.7296262650583101E-3</v>
      </c>
      <c r="N37" s="36">
        <v>1.9720183059776904E-4</v>
      </c>
      <c r="O37" s="36">
        <v>1.1566335028782501E-3</v>
      </c>
      <c r="P37" s="36" t="s">
        <v>211</v>
      </c>
      <c r="Q37" s="36">
        <v>2.6612377607360002E-4</v>
      </c>
      <c r="R37" s="36">
        <v>1.3423748000000003E-4</v>
      </c>
      <c r="S37" s="36">
        <v>5.2334299999999998E-5</v>
      </c>
      <c r="T37" s="36">
        <f t="shared" si="0"/>
        <v>4.6885155932530603E-3</v>
      </c>
      <c r="U37" s="36">
        <v>1.5352225179918002E-4</v>
      </c>
      <c r="V37" s="36">
        <v>4.5025062680653996E-4</v>
      </c>
      <c r="W37" s="36">
        <v>1.0387825278448102E-4</v>
      </c>
      <c r="X37" s="36">
        <v>3.8603580145017002E-4</v>
      </c>
      <c r="Y37" s="36">
        <v>2.6719137000000001E-5</v>
      </c>
      <c r="Z37" s="36">
        <v>1.0917410387349601E-4</v>
      </c>
      <c r="AA37" s="36">
        <v>1.0067811000000001E-4</v>
      </c>
      <c r="AB37" s="36">
        <v>1.8840348000000001E-5</v>
      </c>
      <c r="AC37" s="36">
        <f t="shared" si="1"/>
        <v>1.3490986317138672E-3</v>
      </c>
      <c r="AD37" s="32">
        <f t="shared" si="2"/>
        <v>4.6996128445498142</v>
      </c>
      <c r="AE37" s="32">
        <f t="shared" si="3"/>
        <v>10.52162905749849</v>
      </c>
      <c r="AF37" s="32">
        <f t="shared" si="4"/>
        <v>4.7502993427061213</v>
      </c>
      <c r="AG37" s="32">
        <f t="shared" si="5"/>
        <v>32.859292863633655</v>
      </c>
      <c r="AH37" s="32">
        <f t="shared" si="6"/>
        <v>7.7640207040816005</v>
      </c>
      <c r="AI37" s="32">
        <f t="shared" si="7"/>
        <v>7.9535033880904864</v>
      </c>
      <c r="AJ37" s="32">
        <f t="shared" si="8"/>
        <v>2.6187989618447003</v>
      </c>
      <c r="AK37" s="32">
        <f t="shared" si="9"/>
        <v>6.9227812040000003E-3</v>
      </c>
      <c r="AL37" s="32">
        <f t="shared" si="10"/>
        <v>71.174079943608874</v>
      </c>
    </row>
    <row r="38" spans="2:38" ht="18.75" customHeight="1">
      <c r="B38" s="11">
        <v>42735</v>
      </c>
      <c r="C38" s="31">
        <v>4.8948819213467525</v>
      </c>
      <c r="D38" s="31">
        <v>8.7789350410642726</v>
      </c>
      <c r="E38" s="31">
        <v>4.4873791724894341</v>
      </c>
      <c r="F38" s="31">
        <v>34.01381128647666</v>
      </c>
      <c r="G38" s="31">
        <v>6.6541424914128005</v>
      </c>
      <c r="H38" s="31">
        <v>8.0290538791808395</v>
      </c>
      <c r="I38" s="31">
        <v>2.5962579496868998</v>
      </c>
      <c r="J38" s="31">
        <v>1.5812980935020999</v>
      </c>
      <c r="K38" s="31">
        <f t="shared" si="11"/>
        <v>69.454461741657653</v>
      </c>
      <c r="L38" s="35">
        <v>1.6161257963460252E-4</v>
      </c>
      <c r="M38" s="35">
        <v>2.3445268349784553E-3</v>
      </c>
      <c r="N38" s="35">
        <v>1.8814230697479999E-4</v>
      </c>
      <c r="O38" s="35">
        <v>1.211503961715E-3</v>
      </c>
      <c r="P38" s="35" t="s">
        <v>211</v>
      </c>
      <c r="Q38" s="35">
        <v>2.9720474779480006E-4</v>
      </c>
      <c r="R38" s="35">
        <v>1.3475980000000003E-4</v>
      </c>
      <c r="S38" s="35">
        <v>5.2487774999999994E-5</v>
      </c>
      <c r="T38" s="35">
        <f t="shared" si="0"/>
        <v>4.3902380060976583E-3</v>
      </c>
      <c r="U38" s="35">
        <v>1.6177919961501503E-4</v>
      </c>
      <c r="V38" s="35">
        <v>3.6026460397727E-4</v>
      </c>
      <c r="W38" s="35">
        <v>1.0041492479236002E-4</v>
      </c>
      <c r="X38" s="35">
        <v>4.0289901759240005E-4</v>
      </c>
      <c r="Y38" s="35">
        <v>2.3329584000000004E-5</v>
      </c>
      <c r="Z38" s="35">
        <v>1.2021122813212802E-4</v>
      </c>
      <c r="AA38" s="35">
        <v>1.0106985000000001E-4</v>
      </c>
      <c r="AB38" s="35">
        <v>1.8895599E-5</v>
      </c>
      <c r="AC38" s="35">
        <f t="shared" si="1"/>
        <v>1.2888640071091731E-3</v>
      </c>
      <c r="AD38" s="31">
        <f t="shared" si="2"/>
        <v>4.9471324373228924</v>
      </c>
      <c r="AE38" s="31">
        <f t="shared" si="3"/>
        <v>8.9449070639239601</v>
      </c>
      <c r="AF38" s="31">
        <f t="shared" si="4"/>
        <v>4.5220063777519277</v>
      </c>
      <c r="AG38" s="31">
        <f t="shared" si="5"/>
        <v>34.164162792762063</v>
      </c>
      <c r="AH38" s="31">
        <f t="shared" si="6"/>
        <v>6.6610947074448008</v>
      </c>
      <c r="AI38" s="31">
        <f t="shared" si="7"/>
        <v>8.0723069438590844</v>
      </c>
      <c r="AJ38" s="31">
        <f t="shared" si="8"/>
        <v>2.6297457599868999</v>
      </c>
      <c r="AK38" s="31">
        <f t="shared" si="9"/>
        <v>6.9430828770000001E-3</v>
      </c>
      <c r="AL38" s="31">
        <f t="shared" si="10"/>
        <v>69.948299165928645</v>
      </c>
    </row>
    <row r="39" spans="2:38" ht="18.75" customHeight="1">
      <c r="B39" s="12">
        <v>43100</v>
      </c>
      <c r="C39" s="32">
        <v>4.950996808997945</v>
      </c>
      <c r="D39" s="32">
        <v>9.0206780745286181</v>
      </c>
      <c r="E39" s="32">
        <v>4.2853270635878964</v>
      </c>
      <c r="F39" s="32">
        <v>35.775447112345411</v>
      </c>
      <c r="G39" s="32">
        <v>6.9655389045339398</v>
      </c>
      <c r="H39" s="32">
        <v>7.1222271076894685</v>
      </c>
      <c r="I39" s="32">
        <v>2.6085099112774999</v>
      </c>
      <c r="J39" s="32">
        <v>1.5878923819350002</v>
      </c>
      <c r="K39" s="32">
        <f t="shared" si="11"/>
        <v>70.72872498296077</v>
      </c>
      <c r="L39" s="36">
        <v>1.6438450145048311E-4</v>
      </c>
      <c r="M39" s="36">
        <v>2.4291442590085254E-3</v>
      </c>
      <c r="N39" s="36">
        <v>1.8142959039137502E-4</v>
      </c>
      <c r="O39" s="36">
        <v>1.2764511357444997E-3</v>
      </c>
      <c r="P39" s="36" t="s">
        <v>211</v>
      </c>
      <c r="Q39" s="36">
        <v>2.3994421844450003E-4</v>
      </c>
      <c r="R39" s="36">
        <v>1.3551976000000001E-4</v>
      </c>
      <c r="S39" s="36">
        <v>5.2332525000000003E-5</v>
      </c>
      <c r="T39" s="36">
        <f t="shared" si="0"/>
        <v>4.4792059900393829E-3</v>
      </c>
      <c r="U39" s="36">
        <v>1.6329223106695067E-4</v>
      </c>
      <c r="V39" s="36">
        <v>3.7037246673583108E-4</v>
      </c>
      <c r="W39" s="36">
        <v>9.585692883328501E-5</v>
      </c>
      <c r="X39" s="36">
        <v>4.2163619961502002E-4</v>
      </c>
      <c r="Y39" s="36">
        <v>2.4268497066000003E-5</v>
      </c>
      <c r="Z39" s="36">
        <v>9.9680714530019999E-5</v>
      </c>
      <c r="AA39" s="36">
        <v>1.0163982E-4</v>
      </c>
      <c r="AB39" s="36">
        <v>1.8839709000000003E-5</v>
      </c>
      <c r="AC39" s="36">
        <f t="shared" si="1"/>
        <v>1.2955865668471066E-3</v>
      </c>
      <c r="AD39" s="32">
        <f t="shared" si="2"/>
        <v>5.0037675063921583</v>
      </c>
      <c r="AE39" s="32">
        <f t="shared" si="3"/>
        <v>9.1917776760911085</v>
      </c>
      <c r="AF39" s="32">
        <f t="shared" si="4"/>
        <v>4.3184281681399996</v>
      </c>
      <c r="AG39" s="32">
        <f t="shared" si="5"/>
        <v>35.933005978224301</v>
      </c>
      <c r="AH39" s="32">
        <f t="shared" si="6"/>
        <v>6.9727709166596075</v>
      </c>
      <c r="AI39" s="32">
        <f t="shared" si="7"/>
        <v>7.1579305660805268</v>
      </c>
      <c r="AJ39" s="32">
        <f t="shared" si="8"/>
        <v>2.6421865716375001</v>
      </c>
      <c r="AK39" s="32">
        <f t="shared" si="9"/>
        <v>6.9225464070000013E-3</v>
      </c>
      <c r="AL39" s="32">
        <f t="shared" si="10"/>
        <v>71.22678992963219</v>
      </c>
    </row>
    <row r="40" spans="2:38" ht="18.75" customHeight="1">
      <c r="B40" s="11">
        <v>43465</v>
      </c>
      <c r="C40" s="31">
        <v>4.9186986293029351</v>
      </c>
      <c r="D40" s="31">
        <v>9.0952007630461882</v>
      </c>
      <c r="E40" s="31">
        <v>4.1654859943632516</v>
      </c>
      <c r="F40" s="31">
        <v>35.648378573872094</v>
      </c>
      <c r="G40" s="31">
        <v>6.1086654460729477</v>
      </c>
      <c r="H40" s="31">
        <v>6.597820687273785</v>
      </c>
      <c r="I40" s="31">
        <v>2.8489504928764999</v>
      </c>
      <c r="J40" s="31">
        <v>1.6323391136080001</v>
      </c>
      <c r="K40" s="31">
        <f t="shared" si="11"/>
        <v>69.383200586807703</v>
      </c>
      <c r="L40" s="35">
        <v>1.642572022915342E-4</v>
      </c>
      <c r="M40" s="35">
        <v>2.4762868161971111E-3</v>
      </c>
      <c r="N40" s="35">
        <v>1.7845544707710152E-4</v>
      </c>
      <c r="O40" s="35">
        <v>1.2735071398610003E-3</v>
      </c>
      <c r="P40" s="35" t="s">
        <v>211</v>
      </c>
      <c r="Q40" s="35">
        <v>2.3894956988810003E-4</v>
      </c>
      <c r="R40" s="35">
        <v>1.4776012000000002E-4</v>
      </c>
      <c r="S40" s="35">
        <v>5.4568500000000004E-5</v>
      </c>
      <c r="T40" s="35">
        <f t="shared" si="0"/>
        <v>4.5337847953148469E-3</v>
      </c>
      <c r="U40" s="35">
        <v>1.6316587079988459E-4</v>
      </c>
      <c r="V40" s="35">
        <v>3.7300506756437498E-4</v>
      </c>
      <c r="W40" s="35">
        <v>9.7461474463103037E-5</v>
      </c>
      <c r="X40" s="35">
        <v>4.2057420930595999E-4</v>
      </c>
      <c r="Y40" s="35">
        <v>2.1177828081000001E-5</v>
      </c>
      <c r="Z40" s="35">
        <v>9.7436074495716013E-5</v>
      </c>
      <c r="AA40" s="35">
        <v>1.1082009000000001E-4</v>
      </c>
      <c r="AB40" s="35">
        <v>1.9644660000000002E-5</v>
      </c>
      <c r="AC40" s="35">
        <f t="shared" si="1"/>
        <v>1.3032852747100387E-3</v>
      </c>
      <c r="AD40" s="31">
        <f t="shared" si="2"/>
        <v>4.9714284888585896</v>
      </c>
      <c r="AE40" s="31">
        <f t="shared" si="3"/>
        <v>9.2682634435852993</v>
      </c>
      <c r="AF40" s="31">
        <f t="shared" si="4"/>
        <v>4.1989908999301839</v>
      </c>
      <c r="AG40" s="31">
        <f t="shared" si="5"/>
        <v>35.805547366741791</v>
      </c>
      <c r="AH40" s="31">
        <f t="shared" si="6"/>
        <v>6.1149764388410857</v>
      </c>
      <c r="AI40" s="31">
        <f t="shared" si="7"/>
        <v>6.6328303767207109</v>
      </c>
      <c r="AJ40" s="31">
        <f t="shared" si="8"/>
        <v>2.8856688826965002</v>
      </c>
      <c r="AK40" s="31">
        <f t="shared" si="9"/>
        <v>7.2183211800000008E-3</v>
      </c>
      <c r="AL40" s="31">
        <f t="shared" si="10"/>
        <v>69.884924218554161</v>
      </c>
    </row>
    <row r="41" spans="2:38" ht="14.25" customHeight="1">
      <c r="B41" s="9" t="s">
        <v>11</v>
      </c>
      <c r="T41" s="10" t="s">
        <v>12</v>
      </c>
      <c r="AL41" s="10" t="s">
        <v>12</v>
      </c>
    </row>
    <row r="42" spans="2:38" ht="18.75" customHeight="1"/>
    <row r="43" spans="2:38" ht="18.75" customHeight="1"/>
    <row r="44" spans="2:38" ht="18.75" customHeight="1"/>
    <row r="45" spans="2:38" ht="18.75" customHeight="1"/>
    <row r="46" spans="2:38" ht="18.75" customHeight="1"/>
    <row r="47" spans="2:38" ht="18.75" customHeight="1"/>
    <row r="48" spans="2:3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2:V56"/>
  <sheetViews>
    <sheetView showGridLines="0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22" width="16.6640625" style="2" customWidth="1"/>
    <col min="23" max="16384" width="11.44140625" style="2"/>
  </cols>
  <sheetData>
    <row r="2" spans="2:22" ht="14.25" customHeight="1">
      <c r="B2" s="1"/>
    </row>
    <row r="3" spans="2:22" ht="22.5" customHeight="1">
      <c r="B3" s="3" t="s">
        <v>75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5" customFormat="1" ht="18.75" customHeight="1">
      <c r="B4" s="13" t="s">
        <v>13</v>
      </c>
      <c r="C4" s="14" t="s">
        <v>21</v>
      </c>
      <c r="D4" s="14" t="s">
        <v>21</v>
      </c>
      <c r="E4" s="14" t="s">
        <v>21</v>
      </c>
      <c r="F4" s="14"/>
      <c r="G4" s="14" t="s">
        <v>19</v>
      </c>
      <c r="H4" s="14" t="s">
        <v>19</v>
      </c>
      <c r="I4" s="14" t="s">
        <v>19</v>
      </c>
      <c r="J4" s="14"/>
      <c r="K4" s="14" t="s">
        <v>19</v>
      </c>
      <c r="L4" s="14" t="s">
        <v>19</v>
      </c>
      <c r="M4" s="14" t="s">
        <v>19</v>
      </c>
      <c r="N4" s="14"/>
      <c r="O4" s="14" t="s">
        <v>19</v>
      </c>
      <c r="P4" s="14" t="s">
        <v>19</v>
      </c>
      <c r="Q4" s="14" t="s">
        <v>19</v>
      </c>
      <c r="R4" s="14"/>
      <c r="S4" s="14" t="s">
        <v>68</v>
      </c>
      <c r="T4" s="14"/>
      <c r="U4" s="14"/>
      <c r="V4" s="14"/>
    </row>
    <row r="5" spans="2:22" s="15" customFormat="1" ht="18.75" customHeight="1">
      <c r="B5" s="16" t="s">
        <v>14</v>
      </c>
      <c r="C5" s="17" t="s">
        <v>76</v>
      </c>
      <c r="D5" s="17" t="s">
        <v>76</v>
      </c>
      <c r="E5" s="17" t="s">
        <v>76</v>
      </c>
      <c r="F5" s="17"/>
      <c r="G5" s="17" t="s">
        <v>76</v>
      </c>
      <c r="H5" s="17" t="s">
        <v>76</v>
      </c>
      <c r="I5" s="17" t="s">
        <v>76</v>
      </c>
      <c r="J5" s="17"/>
      <c r="K5" s="17" t="s">
        <v>76</v>
      </c>
      <c r="L5" s="17" t="s">
        <v>76</v>
      </c>
      <c r="M5" s="17" t="s">
        <v>76</v>
      </c>
      <c r="N5" s="17"/>
      <c r="O5" s="17" t="s">
        <v>76</v>
      </c>
      <c r="P5" s="17" t="s">
        <v>76</v>
      </c>
      <c r="Q5" s="17" t="s">
        <v>76</v>
      </c>
      <c r="R5" s="17"/>
      <c r="S5" s="17">
        <v>25</v>
      </c>
      <c r="T5" s="17"/>
      <c r="U5" s="17"/>
      <c r="V5" s="17"/>
    </row>
    <row r="6" spans="2:22" s="15" customFormat="1" ht="18.75" customHeight="1">
      <c r="B6" s="13" t="s">
        <v>15</v>
      </c>
      <c r="C6" s="14" t="s">
        <v>80</v>
      </c>
      <c r="D6" s="14" t="s">
        <v>81</v>
      </c>
      <c r="E6" s="14" t="s">
        <v>82</v>
      </c>
      <c r="F6" s="14"/>
      <c r="G6" s="14" t="s">
        <v>209</v>
      </c>
      <c r="H6" s="14" t="s">
        <v>208</v>
      </c>
      <c r="I6" s="14" t="s">
        <v>82</v>
      </c>
      <c r="J6" s="14"/>
      <c r="K6" s="14" t="s">
        <v>80</v>
      </c>
      <c r="L6" s="14" t="s">
        <v>81</v>
      </c>
      <c r="M6" s="14" t="s">
        <v>82</v>
      </c>
      <c r="N6" s="14"/>
      <c r="O6" s="14" t="s">
        <v>80</v>
      </c>
      <c r="P6" s="14" t="s">
        <v>81</v>
      </c>
      <c r="Q6" s="14" t="s">
        <v>82</v>
      </c>
      <c r="R6" s="14"/>
      <c r="S6" s="14" t="s">
        <v>69</v>
      </c>
      <c r="T6" s="14"/>
      <c r="U6" s="14"/>
      <c r="V6" s="14"/>
    </row>
    <row r="7" spans="2:22" s="15" customFormat="1" ht="18.75" customHeight="1">
      <c r="B7" s="16" t="s">
        <v>16</v>
      </c>
      <c r="C7" s="17"/>
      <c r="D7" s="17"/>
      <c r="E7" s="17"/>
      <c r="F7" s="17"/>
      <c r="G7" s="17" t="s">
        <v>32</v>
      </c>
      <c r="H7" s="17" t="s">
        <v>32</v>
      </c>
      <c r="I7" s="17" t="s">
        <v>32</v>
      </c>
      <c r="J7" s="17"/>
      <c r="K7" s="17" t="s">
        <v>50</v>
      </c>
      <c r="L7" s="17" t="s">
        <v>50</v>
      </c>
      <c r="M7" s="17" t="s">
        <v>50</v>
      </c>
      <c r="N7" s="17"/>
      <c r="O7" s="17" t="s">
        <v>51</v>
      </c>
      <c r="P7" s="17" t="s">
        <v>51</v>
      </c>
      <c r="Q7" s="17" t="s">
        <v>51</v>
      </c>
      <c r="R7" s="17"/>
      <c r="S7" s="17">
        <v>298</v>
      </c>
      <c r="T7" s="17"/>
      <c r="U7" s="17"/>
      <c r="V7" s="17"/>
    </row>
    <row r="8" spans="2:22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2:22" s="15" customFormat="1" ht="18.75" customHeight="1">
      <c r="B9" s="13" t="s">
        <v>18</v>
      </c>
      <c r="C9" s="30" t="s">
        <v>22</v>
      </c>
      <c r="D9" s="30" t="s">
        <v>22</v>
      </c>
      <c r="E9" s="30" t="s">
        <v>22</v>
      </c>
      <c r="F9" s="30" t="s">
        <v>22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/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</row>
    <row r="10" spans="2:22">
      <c r="B10" s="37"/>
      <c r="C10" s="76" t="s">
        <v>63</v>
      </c>
      <c r="D10" s="77"/>
      <c r="E10" s="77"/>
      <c r="F10" s="78"/>
      <c r="G10" s="79" t="s">
        <v>83</v>
      </c>
      <c r="H10" s="79"/>
      <c r="I10" s="79"/>
      <c r="J10" s="79"/>
      <c r="K10" s="80" t="s">
        <v>65</v>
      </c>
      <c r="L10" s="81"/>
      <c r="M10" s="81"/>
      <c r="N10" s="82"/>
      <c r="O10" s="74" t="s">
        <v>66</v>
      </c>
      <c r="P10" s="75"/>
      <c r="Q10" s="75"/>
      <c r="R10" s="75"/>
      <c r="S10" s="76" t="s">
        <v>67</v>
      </c>
      <c r="T10" s="77"/>
      <c r="U10" s="77"/>
      <c r="V10" s="77"/>
    </row>
    <row r="11" spans="2:22" ht="60">
      <c r="B11" s="4" t="s">
        <v>45</v>
      </c>
      <c r="C11" s="5" t="s">
        <v>77</v>
      </c>
      <c r="D11" s="6" t="s">
        <v>78</v>
      </c>
      <c r="E11" s="5" t="s">
        <v>79</v>
      </c>
      <c r="F11" s="5" t="s">
        <v>31</v>
      </c>
      <c r="G11" s="22" t="s">
        <v>77</v>
      </c>
      <c r="H11" s="23" t="s">
        <v>78</v>
      </c>
      <c r="I11" s="22" t="s">
        <v>79</v>
      </c>
      <c r="J11" s="22" t="s">
        <v>84</v>
      </c>
      <c r="K11" s="24" t="s">
        <v>77</v>
      </c>
      <c r="L11" s="25" t="s">
        <v>78</v>
      </c>
      <c r="M11" s="24" t="s">
        <v>79</v>
      </c>
      <c r="N11" s="24" t="s">
        <v>31</v>
      </c>
      <c r="O11" s="26" t="s">
        <v>77</v>
      </c>
      <c r="P11" s="27" t="s">
        <v>78</v>
      </c>
      <c r="Q11" s="26" t="s">
        <v>79</v>
      </c>
      <c r="R11" s="26" t="s">
        <v>31</v>
      </c>
      <c r="S11" s="5" t="s">
        <v>77</v>
      </c>
      <c r="T11" s="6" t="s">
        <v>78</v>
      </c>
      <c r="U11" s="5" t="s">
        <v>85</v>
      </c>
      <c r="V11" s="5" t="s">
        <v>86</v>
      </c>
    </row>
    <row r="12" spans="2:22" ht="18.75" customHeight="1">
      <c r="B12" s="11">
        <v>33238</v>
      </c>
      <c r="C12" s="20">
        <v>1419.8153200484687</v>
      </c>
      <c r="D12" s="20">
        <v>47301.473469783159</v>
      </c>
      <c r="E12" s="20" t="s">
        <v>211</v>
      </c>
      <c r="F12" s="20">
        <f>SUM(C12:E12)</f>
        <v>48721.288789831626</v>
      </c>
      <c r="G12" s="31">
        <v>0.10374449470351071</v>
      </c>
      <c r="H12" s="31">
        <v>3.5015639678710815</v>
      </c>
      <c r="I12" s="31" t="s">
        <v>211</v>
      </c>
      <c r="J12" s="31">
        <f>SUM(G12:H12)</f>
        <v>3.6053084625745924</v>
      </c>
      <c r="K12" s="35">
        <v>3.3863119842052281E-5</v>
      </c>
      <c r="L12" s="35">
        <v>2.153833073268013E-4</v>
      </c>
      <c r="M12" s="35" t="s">
        <v>211</v>
      </c>
      <c r="N12" s="35">
        <f>SUM(K12:M12)</f>
        <v>2.4924642716885357E-4</v>
      </c>
      <c r="O12" s="35">
        <v>1.8963745164408587E-6</v>
      </c>
      <c r="P12" s="35">
        <v>1.3348794357116126E-4</v>
      </c>
      <c r="Q12" s="35" t="s">
        <v>211</v>
      </c>
      <c r="R12" s="35">
        <f>SUM(O12:Q12)</f>
        <v>1.3538431808760211E-4</v>
      </c>
      <c r="S12" s="43">
        <f>SUM(G12,K12*$S$5,O12*$S$7)</f>
        <v>0.1051561923054614</v>
      </c>
      <c r="T12" s="43">
        <f t="shared" ref="T12:T40" si="0">SUM(H12,L12*$S$5,P12*$S$7)</f>
        <v>3.5467279577384576</v>
      </c>
      <c r="U12" s="43">
        <f>SUM(M12*$S$5,Q12*$S$7)</f>
        <v>0</v>
      </c>
      <c r="V12" s="43">
        <f t="shared" ref="V12:V40" si="1">SUM(S12:U12)</f>
        <v>3.651884150043919</v>
      </c>
    </row>
    <row r="13" spans="2:22" ht="18.75" customHeight="1">
      <c r="B13" s="12">
        <v>33603</v>
      </c>
      <c r="C13" s="21">
        <v>2544.4301620651331</v>
      </c>
      <c r="D13" s="21">
        <v>48392.25284920718</v>
      </c>
      <c r="E13" s="21" t="s">
        <v>211</v>
      </c>
      <c r="F13" s="21">
        <f t="shared" ref="F13:F40" si="2">SUM(C13:E13)</f>
        <v>50936.683011272311</v>
      </c>
      <c r="G13" s="32">
        <v>0.18589787176305217</v>
      </c>
      <c r="H13" s="32">
        <v>3.5823105808561562</v>
      </c>
      <c r="I13" s="32" t="s">
        <v>211</v>
      </c>
      <c r="J13" s="32">
        <f t="shared" ref="J13:J40" si="3">SUM(G13:H13)</f>
        <v>3.7682084526192083</v>
      </c>
      <c r="K13" s="36">
        <v>6.0017008684909472E-5</v>
      </c>
      <c r="L13" s="36">
        <v>2.1448929177076301E-4</v>
      </c>
      <c r="M13" s="36" t="s">
        <v>211</v>
      </c>
      <c r="N13" s="36">
        <f t="shared" ref="N13:N40" si="4">SUM(K13:M13)</f>
        <v>2.7450630045567248E-4</v>
      </c>
      <c r="O13" s="36">
        <v>3.4142489873704751E-6</v>
      </c>
      <c r="P13" s="36">
        <v>1.3716274089216991E-4</v>
      </c>
      <c r="Q13" s="36" t="s">
        <v>211</v>
      </c>
      <c r="R13" s="36">
        <f t="shared" ref="R13:R40" si="5">SUM(O13:Q13)</f>
        <v>1.4057698987954037E-4</v>
      </c>
      <c r="S13" s="44">
        <f t="shared" ref="S13:S40" si="6">SUM(G13,K13*$S$5,O13*$S$7)</f>
        <v>0.18841574317841131</v>
      </c>
      <c r="T13" s="44">
        <f t="shared" si="0"/>
        <v>3.6285473099362919</v>
      </c>
      <c r="U13" s="44">
        <f t="shared" ref="U13:U40" si="7">SUM(M13*$S$5,Q13*$S$7)</f>
        <v>0</v>
      </c>
      <c r="V13" s="44">
        <f t="shared" si="1"/>
        <v>3.8169630531147032</v>
      </c>
    </row>
    <row r="14" spans="2:22" ht="18.75" customHeight="1">
      <c r="B14" s="11">
        <v>33969</v>
      </c>
      <c r="C14" s="20">
        <v>3017.1575070558165</v>
      </c>
      <c r="D14" s="20">
        <v>44278.144740530377</v>
      </c>
      <c r="E14" s="20" t="s">
        <v>211</v>
      </c>
      <c r="F14" s="20">
        <f t="shared" si="2"/>
        <v>47295.302247586194</v>
      </c>
      <c r="G14" s="31">
        <v>0.22042391309110212</v>
      </c>
      <c r="H14" s="31">
        <v>3.2777574315240958</v>
      </c>
      <c r="I14" s="31" t="s">
        <v>211</v>
      </c>
      <c r="J14" s="31">
        <f t="shared" si="3"/>
        <v>3.4981813446151979</v>
      </c>
      <c r="K14" s="35">
        <v>6.997788485989217E-5</v>
      </c>
      <c r="L14" s="35">
        <v>1.8925546084634323E-4</v>
      </c>
      <c r="M14" s="35" t="s">
        <v>211</v>
      </c>
      <c r="N14" s="35">
        <f t="shared" si="4"/>
        <v>2.5923334570623538E-4</v>
      </c>
      <c r="O14" s="35">
        <v>4.0754623645532214E-6</v>
      </c>
      <c r="P14" s="35">
        <v>1.2622429387009599E-4</v>
      </c>
      <c r="Q14" s="35" t="s">
        <v>211</v>
      </c>
      <c r="R14" s="35">
        <f t="shared" si="5"/>
        <v>1.3029975623464921E-4</v>
      </c>
      <c r="S14" s="43">
        <f t="shared" si="6"/>
        <v>0.22338784799723629</v>
      </c>
      <c r="T14" s="43">
        <f t="shared" si="0"/>
        <v>3.3201036576185432</v>
      </c>
      <c r="U14" s="43">
        <f t="shared" si="7"/>
        <v>0</v>
      </c>
      <c r="V14" s="43">
        <f t="shared" si="1"/>
        <v>3.5434915056157794</v>
      </c>
    </row>
    <row r="15" spans="2:22" ht="18.75" customHeight="1">
      <c r="B15" s="12">
        <v>34334</v>
      </c>
      <c r="C15" s="21">
        <v>3065.7126472408299</v>
      </c>
      <c r="D15" s="21">
        <v>45063.815970195392</v>
      </c>
      <c r="E15" s="21" t="s">
        <v>211</v>
      </c>
      <c r="F15" s="21">
        <f t="shared" si="2"/>
        <v>48129.528617436219</v>
      </c>
      <c r="G15" s="32">
        <v>0.22397015504362214</v>
      </c>
      <c r="H15" s="32">
        <v>3.3359179467593223</v>
      </c>
      <c r="I15" s="32" t="s">
        <v>211</v>
      </c>
      <c r="J15" s="32">
        <f t="shared" si="3"/>
        <v>3.5598881018029442</v>
      </c>
      <c r="K15" s="36">
        <v>6.9814093823003409E-5</v>
      </c>
      <c r="L15" s="36">
        <v>1.8492942023227364E-4</v>
      </c>
      <c r="M15" s="36" t="s">
        <v>211</v>
      </c>
      <c r="N15" s="36">
        <f t="shared" si="4"/>
        <v>2.5474351405527706E-4</v>
      </c>
      <c r="O15" s="36">
        <v>4.1670700548356085E-6</v>
      </c>
      <c r="P15" s="36">
        <v>1.2838582677245232E-4</v>
      </c>
      <c r="Q15" s="36" t="s">
        <v>211</v>
      </c>
      <c r="R15" s="36">
        <f t="shared" si="5"/>
        <v>1.3255289682728794E-4</v>
      </c>
      <c r="S15" s="44">
        <f t="shared" si="6"/>
        <v>0.22695729426553823</v>
      </c>
      <c r="T15" s="44">
        <f t="shared" si="0"/>
        <v>3.3788001586433198</v>
      </c>
      <c r="U15" s="44">
        <f t="shared" si="7"/>
        <v>0</v>
      </c>
      <c r="V15" s="44">
        <f t="shared" si="1"/>
        <v>3.6057574529088581</v>
      </c>
    </row>
    <row r="16" spans="2:22" ht="18.75" customHeight="1">
      <c r="B16" s="11">
        <v>34699</v>
      </c>
      <c r="C16" s="20">
        <v>3120.0373464452223</v>
      </c>
      <c r="D16" s="20">
        <v>45568.879774181092</v>
      </c>
      <c r="E16" s="20" t="s">
        <v>211</v>
      </c>
      <c r="F16" s="20">
        <f t="shared" si="2"/>
        <v>48688.917120626313</v>
      </c>
      <c r="G16" s="31">
        <v>0.22797869672433851</v>
      </c>
      <c r="H16" s="31">
        <v>3.3733060678427389</v>
      </c>
      <c r="I16" s="31" t="s">
        <v>211</v>
      </c>
      <c r="J16" s="31">
        <f t="shared" si="3"/>
        <v>3.6012847645670774</v>
      </c>
      <c r="K16" s="35">
        <v>6.9711073631871674E-5</v>
      </c>
      <c r="L16" s="35">
        <v>1.8091886006482173E-4</v>
      </c>
      <c r="M16" s="35" t="s">
        <v>211</v>
      </c>
      <c r="N16" s="35">
        <f t="shared" si="4"/>
        <v>2.5062993369669341E-4</v>
      </c>
      <c r="O16" s="35">
        <v>4.2658476879616828E-6</v>
      </c>
      <c r="P16" s="35">
        <v>1.3048508621721567E-4</v>
      </c>
      <c r="Q16" s="35" t="s">
        <v>211</v>
      </c>
      <c r="R16" s="35">
        <f t="shared" si="5"/>
        <v>1.3475093390517736E-4</v>
      </c>
      <c r="S16" s="43">
        <f t="shared" si="6"/>
        <v>0.2309926961761479</v>
      </c>
      <c r="T16" s="43">
        <f t="shared" si="0"/>
        <v>3.4167135950370899</v>
      </c>
      <c r="U16" s="43">
        <f t="shared" si="7"/>
        <v>0</v>
      </c>
      <c r="V16" s="43">
        <f t="shared" si="1"/>
        <v>3.6477062912132379</v>
      </c>
    </row>
    <row r="17" spans="2:22" ht="18.75" customHeight="1">
      <c r="B17" s="12">
        <v>35064</v>
      </c>
      <c r="C17" s="21">
        <v>4453.2180512982322</v>
      </c>
      <c r="D17" s="21">
        <v>44400.858888470102</v>
      </c>
      <c r="E17" s="21" t="s">
        <v>211</v>
      </c>
      <c r="F17" s="21">
        <f t="shared" si="2"/>
        <v>48854.076939768333</v>
      </c>
      <c r="G17" s="32">
        <v>0.32541853109912305</v>
      </c>
      <c r="H17" s="32">
        <v>3.2868415341376909</v>
      </c>
      <c r="I17" s="32" t="s">
        <v>211</v>
      </c>
      <c r="J17" s="32">
        <f t="shared" si="3"/>
        <v>3.6122600652368138</v>
      </c>
      <c r="K17" s="36">
        <v>9.7599489485505499E-5</v>
      </c>
      <c r="L17" s="36">
        <v>1.71181171586353E-4</v>
      </c>
      <c r="M17" s="36" t="s">
        <v>211</v>
      </c>
      <c r="N17" s="36">
        <f t="shared" si="4"/>
        <v>2.6878066107185848E-4</v>
      </c>
      <c r="O17" s="36">
        <v>6.1217397231794782E-6</v>
      </c>
      <c r="P17" s="36">
        <v>1.2771140458155096E-4</v>
      </c>
      <c r="Q17" s="36" t="s">
        <v>211</v>
      </c>
      <c r="R17" s="36">
        <f t="shared" si="5"/>
        <v>1.3383314430473044E-4</v>
      </c>
      <c r="S17" s="44">
        <f t="shared" si="6"/>
        <v>0.32968279677376816</v>
      </c>
      <c r="T17" s="44">
        <f t="shared" si="0"/>
        <v>3.3291790619926518</v>
      </c>
      <c r="U17" s="44">
        <f t="shared" si="7"/>
        <v>0</v>
      </c>
      <c r="V17" s="44">
        <f t="shared" si="1"/>
        <v>3.6588618587664201</v>
      </c>
    </row>
    <row r="18" spans="2:22" ht="18.75" customHeight="1">
      <c r="B18" s="11">
        <v>35430</v>
      </c>
      <c r="C18" s="20">
        <v>4487.4639315454706</v>
      </c>
      <c r="D18" s="20">
        <v>41631.553878830804</v>
      </c>
      <c r="E18" s="20" t="s">
        <v>211</v>
      </c>
      <c r="F18" s="20">
        <f t="shared" si="2"/>
        <v>46119.017810376274</v>
      </c>
      <c r="G18" s="31">
        <v>0.32792768990991084</v>
      </c>
      <c r="H18" s="31">
        <v>3.0818394924149946</v>
      </c>
      <c r="I18" s="31" t="s">
        <v>211</v>
      </c>
      <c r="J18" s="31">
        <f t="shared" si="3"/>
        <v>3.4097671823249054</v>
      </c>
      <c r="K18" s="35">
        <v>9.6492724495975701E-5</v>
      </c>
      <c r="L18" s="35">
        <v>1.5653933624243263E-4</v>
      </c>
      <c r="M18" s="35" t="s">
        <v>211</v>
      </c>
      <c r="N18" s="35">
        <f t="shared" si="4"/>
        <v>2.5303206073840832E-4</v>
      </c>
      <c r="O18" s="35">
        <v>6.1994590158350887E-6</v>
      </c>
      <c r="P18" s="35">
        <v>1.2021466677109836E-4</v>
      </c>
      <c r="Q18" s="35" t="s">
        <v>211</v>
      </c>
      <c r="R18" s="35">
        <f t="shared" si="5"/>
        <v>1.2641412578693345E-4</v>
      </c>
      <c r="S18" s="43">
        <f t="shared" si="6"/>
        <v>0.33218744680902906</v>
      </c>
      <c r="T18" s="43">
        <f t="shared" si="0"/>
        <v>3.1215769465188425</v>
      </c>
      <c r="U18" s="43">
        <f t="shared" si="7"/>
        <v>0</v>
      </c>
      <c r="V18" s="43">
        <f t="shared" si="1"/>
        <v>3.4537643933278717</v>
      </c>
    </row>
    <row r="19" spans="2:22" ht="18.75" customHeight="1">
      <c r="B19" s="12">
        <v>35795</v>
      </c>
      <c r="C19" s="21">
        <v>4467.2101677777146</v>
      </c>
      <c r="D19" s="21">
        <v>42277.323334410728</v>
      </c>
      <c r="E19" s="21" t="s">
        <v>211</v>
      </c>
      <c r="F19" s="21">
        <f t="shared" si="2"/>
        <v>46744.533502188446</v>
      </c>
      <c r="G19" s="32">
        <v>0.32643024462201353</v>
      </c>
      <c r="H19" s="32">
        <v>3.129643564705777</v>
      </c>
      <c r="I19" s="32" t="s">
        <v>211</v>
      </c>
      <c r="J19" s="32">
        <f t="shared" si="3"/>
        <v>3.4560738093277905</v>
      </c>
      <c r="K19" s="36">
        <v>9.4299068052331836E-5</v>
      </c>
      <c r="L19" s="36">
        <v>1.5580995932301425E-4</v>
      </c>
      <c r="M19" s="36" t="s">
        <v>211</v>
      </c>
      <c r="N19" s="36">
        <f t="shared" si="4"/>
        <v>2.5010902737534612E-4</v>
      </c>
      <c r="O19" s="36">
        <v>6.1991098570548345E-6</v>
      </c>
      <c r="P19" s="36">
        <v>1.2242401060366567E-4</v>
      </c>
      <c r="Q19" s="36" t="s">
        <v>211</v>
      </c>
      <c r="R19" s="36">
        <f t="shared" si="5"/>
        <v>1.2862312046072049E-4</v>
      </c>
      <c r="S19" s="44">
        <f t="shared" si="6"/>
        <v>0.33063505606072419</v>
      </c>
      <c r="T19" s="44">
        <f t="shared" si="0"/>
        <v>3.170021168848745</v>
      </c>
      <c r="U19" s="44">
        <f t="shared" si="7"/>
        <v>0</v>
      </c>
      <c r="V19" s="44">
        <f t="shared" si="1"/>
        <v>3.500656224909469</v>
      </c>
    </row>
    <row r="20" spans="2:22" ht="18.75" customHeight="1">
      <c r="B20" s="11">
        <v>36160</v>
      </c>
      <c r="C20" s="20">
        <v>4438.1755024588256</v>
      </c>
      <c r="D20" s="20">
        <v>41485.948786007655</v>
      </c>
      <c r="E20" s="20" t="s">
        <v>211</v>
      </c>
      <c r="F20" s="20">
        <f t="shared" si="2"/>
        <v>45924.124288466483</v>
      </c>
      <c r="G20" s="31">
        <v>0.32433690033446605</v>
      </c>
      <c r="H20" s="31">
        <v>3.0710608525721126</v>
      </c>
      <c r="I20" s="31" t="s">
        <v>211</v>
      </c>
      <c r="J20" s="31">
        <f t="shared" si="3"/>
        <v>3.3953977529065789</v>
      </c>
      <c r="K20" s="35">
        <v>9.2058448206640373E-5</v>
      </c>
      <c r="L20" s="35">
        <v>1.5015281966659645E-4</v>
      </c>
      <c r="M20" s="35" t="s">
        <v>211</v>
      </c>
      <c r="N20" s="35">
        <f t="shared" si="4"/>
        <v>2.4221126787323682E-4</v>
      </c>
      <c r="O20" s="35">
        <v>6.1833123706255393E-6</v>
      </c>
      <c r="P20" s="35">
        <v>1.2043256548851769E-4</v>
      </c>
      <c r="Q20" s="35" t="s">
        <v>211</v>
      </c>
      <c r="R20" s="35">
        <f t="shared" si="5"/>
        <v>1.2661587785914324E-4</v>
      </c>
      <c r="S20" s="43">
        <f t="shared" si="6"/>
        <v>0.32848098862607844</v>
      </c>
      <c r="T20" s="43">
        <f t="shared" si="0"/>
        <v>3.1107035775793559</v>
      </c>
      <c r="U20" s="43">
        <f t="shared" si="7"/>
        <v>0</v>
      </c>
      <c r="V20" s="43">
        <f t="shared" si="1"/>
        <v>3.4391845662054346</v>
      </c>
    </row>
    <row r="21" spans="2:22" ht="18.75" customHeight="1">
      <c r="B21" s="12">
        <v>36525</v>
      </c>
      <c r="C21" s="21">
        <v>4686.4574370496821</v>
      </c>
      <c r="D21" s="21">
        <v>44376.516025167017</v>
      </c>
      <c r="E21" s="21" t="s">
        <v>211</v>
      </c>
      <c r="F21" s="21">
        <f t="shared" si="2"/>
        <v>49062.973462216702</v>
      </c>
      <c r="G21" s="32">
        <v>0.34251416043608685</v>
      </c>
      <c r="H21" s="32">
        <v>3.2850395164252539</v>
      </c>
      <c r="I21" s="32" t="s">
        <v>211</v>
      </c>
      <c r="J21" s="32">
        <f t="shared" si="3"/>
        <v>3.627553676861341</v>
      </c>
      <c r="K21" s="36">
        <v>9.5639977857509088E-5</v>
      </c>
      <c r="L21" s="36">
        <v>1.5509856722988494E-4</v>
      </c>
      <c r="M21" s="36" t="s">
        <v>211</v>
      </c>
      <c r="N21" s="36">
        <f t="shared" si="4"/>
        <v>2.5073854508739403E-4</v>
      </c>
      <c r="O21" s="36">
        <v>6.5519159189122624E-6</v>
      </c>
      <c r="P21" s="36">
        <v>1.2911215287553105E-4</v>
      </c>
      <c r="Q21" s="36" t="s">
        <v>211</v>
      </c>
      <c r="R21" s="36">
        <f t="shared" si="5"/>
        <v>1.3566406879444331E-4</v>
      </c>
      <c r="S21" s="44">
        <f t="shared" si="6"/>
        <v>0.3468576308263604</v>
      </c>
      <c r="T21" s="44">
        <f t="shared" si="0"/>
        <v>3.3273924021629093</v>
      </c>
      <c r="U21" s="44">
        <f t="shared" si="7"/>
        <v>0</v>
      </c>
      <c r="V21" s="44">
        <f t="shared" si="1"/>
        <v>3.6742500329892698</v>
      </c>
    </row>
    <row r="22" spans="2:22" ht="18.75" customHeight="1">
      <c r="B22" s="11">
        <v>36891</v>
      </c>
      <c r="C22" s="20">
        <v>4078.5045180944094</v>
      </c>
      <c r="D22" s="20">
        <v>42285.921652392652</v>
      </c>
      <c r="E22" s="20" t="s">
        <v>211</v>
      </c>
      <c r="F22" s="20">
        <f t="shared" si="2"/>
        <v>46364.426170487059</v>
      </c>
      <c r="G22" s="31">
        <v>0.29811524544807588</v>
      </c>
      <c r="H22" s="31">
        <v>3.1302800683539993</v>
      </c>
      <c r="I22" s="31" t="s">
        <v>211</v>
      </c>
      <c r="J22" s="31">
        <f t="shared" si="3"/>
        <v>3.4283953138020751</v>
      </c>
      <c r="K22" s="35">
        <v>8.2015470163804231E-5</v>
      </c>
      <c r="L22" s="35">
        <v>1.3934947185110426E-4</v>
      </c>
      <c r="M22" s="35" t="s">
        <v>211</v>
      </c>
      <c r="N22" s="35">
        <f t="shared" si="4"/>
        <v>2.2136494201490851E-4</v>
      </c>
      <c r="O22" s="35">
        <v>5.7189648197051246E-6</v>
      </c>
      <c r="P22" s="35">
        <v>1.2327174217945507E-4</v>
      </c>
      <c r="Q22" s="35" t="s">
        <v>211</v>
      </c>
      <c r="R22" s="35">
        <f t="shared" si="5"/>
        <v>1.2899070699916019E-4</v>
      </c>
      <c r="S22" s="43">
        <f t="shared" si="6"/>
        <v>0.30186988371844309</v>
      </c>
      <c r="T22" s="43">
        <f t="shared" si="0"/>
        <v>3.1704987843197543</v>
      </c>
      <c r="U22" s="43">
        <f t="shared" si="7"/>
        <v>0</v>
      </c>
      <c r="V22" s="43">
        <f t="shared" si="1"/>
        <v>3.4723686680381975</v>
      </c>
    </row>
    <row r="23" spans="2:22" ht="18.75" customHeight="1">
      <c r="B23" s="12">
        <v>37256</v>
      </c>
      <c r="C23" s="21">
        <v>4672.673326228276</v>
      </c>
      <c r="D23" s="21">
        <v>40464.580198935422</v>
      </c>
      <c r="E23" s="21" t="s">
        <v>211</v>
      </c>
      <c r="F23" s="21">
        <f t="shared" si="2"/>
        <v>45137.253525163702</v>
      </c>
      <c r="G23" s="32">
        <v>0.34154850005644138</v>
      </c>
      <c r="H23" s="32">
        <v>2.9954524797231747</v>
      </c>
      <c r="I23" s="32" t="s">
        <v>211</v>
      </c>
      <c r="J23" s="32">
        <f t="shared" si="3"/>
        <v>3.3370009797796163</v>
      </c>
      <c r="K23" s="36">
        <v>9.3184924246918224E-5</v>
      </c>
      <c r="L23" s="36">
        <v>1.2473483163193434E-4</v>
      </c>
      <c r="M23" s="36" t="s">
        <v>211</v>
      </c>
      <c r="N23" s="36">
        <f t="shared" si="4"/>
        <v>2.1791975587885258E-4</v>
      </c>
      <c r="O23" s="36">
        <v>6.5626462987753567E-6</v>
      </c>
      <c r="P23" s="36">
        <v>1.1814247244422131E-4</v>
      </c>
      <c r="Q23" s="36" t="s">
        <v>211</v>
      </c>
      <c r="R23" s="36">
        <f t="shared" si="5"/>
        <v>1.2470511874299666E-4</v>
      </c>
      <c r="S23" s="44">
        <f t="shared" si="6"/>
        <v>0.3458337917596494</v>
      </c>
      <c r="T23" s="44">
        <f t="shared" si="0"/>
        <v>3.0337773073023508</v>
      </c>
      <c r="U23" s="44">
        <f t="shared" si="7"/>
        <v>0</v>
      </c>
      <c r="V23" s="44">
        <f t="shared" si="1"/>
        <v>3.3796110990620001</v>
      </c>
    </row>
    <row r="24" spans="2:22" ht="18.75" customHeight="1">
      <c r="B24" s="11">
        <v>37621</v>
      </c>
      <c r="C24" s="20">
        <v>4652.7663810485083</v>
      </c>
      <c r="D24" s="20">
        <v>38874.410408546682</v>
      </c>
      <c r="E24" s="20" t="s">
        <v>211</v>
      </c>
      <c r="F24" s="20">
        <f t="shared" si="2"/>
        <v>43527.176789595193</v>
      </c>
      <c r="G24" s="31">
        <v>0.34009391593482263</v>
      </c>
      <c r="H24" s="31">
        <v>2.8777377272561231</v>
      </c>
      <c r="I24" s="31" t="s">
        <v>211</v>
      </c>
      <c r="J24" s="31">
        <f t="shared" si="3"/>
        <v>3.2178316431909457</v>
      </c>
      <c r="K24" s="35">
        <v>9.2527152347016503E-5</v>
      </c>
      <c r="L24" s="35">
        <v>1.1123075398582904E-4</v>
      </c>
      <c r="M24" s="35" t="s">
        <v>211</v>
      </c>
      <c r="N24" s="35">
        <f t="shared" si="4"/>
        <v>2.0375790633284555E-4</v>
      </c>
      <c r="O24" s="35">
        <v>6.5382116509848808E-6</v>
      </c>
      <c r="P24" s="35">
        <v>1.136488909970355E-4</v>
      </c>
      <c r="Q24" s="35" t="s">
        <v>211</v>
      </c>
      <c r="R24" s="35">
        <f t="shared" si="5"/>
        <v>1.2018710264802038E-4</v>
      </c>
      <c r="S24" s="43">
        <f t="shared" si="6"/>
        <v>0.34435548181549158</v>
      </c>
      <c r="T24" s="43">
        <f t="shared" si="0"/>
        <v>2.9143858656228856</v>
      </c>
      <c r="U24" s="43">
        <f t="shared" si="7"/>
        <v>0</v>
      </c>
      <c r="V24" s="43">
        <f t="shared" si="1"/>
        <v>3.2587413474383773</v>
      </c>
    </row>
    <row r="25" spans="2:22" ht="18.75" customHeight="1">
      <c r="B25" s="12">
        <v>37986</v>
      </c>
      <c r="C25" s="21">
        <v>4448.3565089836575</v>
      </c>
      <c r="D25" s="21">
        <v>37819.192373759717</v>
      </c>
      <c r="E25" s="21" t="s">
        <v>211</v>
      </c>
      <c r="F25" s="21">
        <f t="shared" si="2"/>
        <v>42267.548882743373</v>
      </c>
      <c r="G25" s="32">
        <v>0.32515030957943653</v>
      </c>
      <c r="H25" s="32">
        <v>2.7996235972339765</v>
      </c>
      <c r="I25" s="32" t="s">
        <v>211</v>
      </c>
      <c r="J25" s="32">
        <f t="shared" si="3"/>
        <v>3.124773906813413</v>
      </c>
      <c r="K25" s="36">
        <v>8.8281762400702727E-5</v>
      </c>
      <c r="L25" s="36">
        <v>9.9870769390096817E-5</v>
      </c>
      <c r="M25" s="36" t="s">
        <v>211</v>
      </c>
      <c r="N25" s="36">
        <f t="shared" si="4"/>
        <v>1.8815253179079954E-4</v>
      </c>
      <c r="O25" s="36">
        <v>6.2534064576975081E-6</v>
      </c>
      <c r="P25" s="36">
        <v>1.1068454243364061E-4</v>
      </c>
      <c r="Q25" s="36" t="s">
        <v>211</v>
      </c>
      <c r="R25" s="36">
        <f t="shared" si="5"/>
        <v>1.1693794889133811E-4</v>
      </c>
      <c r="S25" s="44">
        <f t="shared" si="6"/>
        <v>0.32922086876384798</v>
      </c>
      <c r="T25" s="44">
        <f t="shared" si="0"/>
        <v>2.8351043601139541</v>
      </c>
      <c r="U25" s="44">
        <f t="shared" si="7"/>
        <v>0</v>
      </c>
      <c r="V25" s="44">
        <f t="shared" si="1"/>
        <v>3.1643252288778019</v>
      </c>
    </row>
    <row r="26" spans="2:22" ht="18.75" customHeight="1">
      <c r="B26" s="11">
        <v>38352</v>
      </c>
      <c r="C26" s="20">
        <v>4392.4277488383714</v>
      </c>
      <c r="D26" s="20">
        <v>35444.873935312964</v>
      </c>
      <c r="E26" s="20">
        <v>309.95668668554953</v>
      </c>
      <c r="F26" s="20">
        <f t="shared" si="2"/>
        <v>40147.258370836891</v>
      </c>
      <c r="G26" s="31">
        <v>0.32110386905632632</v>
      </c>
      <c r="H26" s="31">
        <v>2.6250497704581139</v>
      </c>
      <c r="I26" s="31">
        <v>2.1948713505102257E-2</v>
      </c>
      <c r="J26" s="31">
        <f t="shared" si="3"/>
        <v>2.9461536395144403</v>
      </c>
      <c r="K26" s="35">
        <v>8.7049671866904843E-5</v>
      </c>
      <c r="L26" s="35">
        <v>8.5888044410642022E-5</v>
      </c>
      <c r="M26" s="35">
        <v>8.3255835321372303E-7</v>
      </c>
      <c r="N26" s="35">
        <f t="shared" si="4"/>
        <v>1.7377027463076058E-4</v>
      </c>
      <c r="O26" s="35">
        <v>6.1764332321692305E-6</v>
      </c>
      <c r="P26" s="35">
        <v>1.0382168365717946E-4</v>
      </c>
      <c r="Q26" s="35">
        <v>9.0076062736278222E-7</v>
      </c>
      <c r="R26" s="35">
        <f t="shared" si="5"/>
        <v>1.1089887751671147E-4</v>
      </c>
      <c r="S26" s="43">
        <f t="shared" si="6"/>
        <v>0.32512068795618537</v>
      </c>
      <c r="T26" s="43">
        <f t="shared" si="0"/>
        <v>2.6581358332982195</v>
      </c>
      <c r="U26" s="43">
        <f t="shared" si="7"/>
        <v>2.8924062578445221E-4</v>
      </c>
      <c r="V26" s="43">
        <f t="shared" si="1"/>
        <v>2.9835457618801895</v>
      </c>
    </row>
    <row r="27" spans="2:22" ht="18.75" customHeight="1">
      <c r="B27" s="12">
        <v>38717</v>
      </c>
      <c r="C27" s="21">
        <v>4258.3251647579136</v>
      </c>
      <c r="D27" s="21">
        <v>32895.504027134877</v>
      </c>
      <c r="E27" s="21">
        <v>748.73778419186465</v>
      </c>
      <c r="F27" s="21">
        <f t="shared" si="2"/>
        <v>37902.566976084658</v>
      </c>
      <c r="G27" s="32">
        <v>0.31143781140761562</v>
      </c>
      <c r="H27" s="32">
        <v>2.437941699743678</v>
      </c>
      <c r="I27" s="32">
        <v>5.3034241064384917E-2</v>
      </c>
      <c r="J27" s="32">
        <f t="shared" si="3"/>
        <v>2.7493795111512935</v>
      </c>
      <c r="K27" s="36">
        <v>8.4311247777918734E-5</v>
      </c>
      <c r="L27" s="36">
        <v>7.2963837618174432E-5</v>
      </c>
      <c r="M27" s="36">
        <v>2.1750631180318145E-6</v>
      </c>
      <c r="N27" s="36">
        <f t="shared" si="4"/>
        <v>1.5945014851412496E-4</v>
      </c>
      <c r="O27" s="36">
        <v>5.9888875984396402E-6</v>
      </c>
      <c r="P27" s="36">
        <v>9.6388923068674895E-5</v>
      </c>
      <c r="Q27" s="36">
        <v>2.1493409109978559E-6</v>
      </c>
      <c r="R27" s="36">
        <f t="shared" si="5"/>
        <v>1.0452715157811239E-4</v>
      </c>
      <c r="S27" s="44">
        <f t="shared" si="6"/>
        <v>0.3153302811063986</v>
      </c>
      <c r="T27" s="44">
        <f t="shared" si="0"/>
        <v>2.4684896947585973</v>
      </c>
      <c r="U27" s="44">
        <f t="shared" si="7"/>
        <v>6.9488016942815644E-4</v>
      </c>
      <c r="V27" s="44">
        <f t="shared" si="1"/>
        <v>2.7845148560344239</v>
      </c>
    </row>
    <row r="28" spans="2:22" ht="18.75" customHeight="1">
      <c r="B28" s="11">
        <v>39082</v>
      </c>
      <c r="C28" s="20">
        <v>4292.3246339433072</v>
      </c>
      <c r="D28" s="20">
        <v>34084.101086206261</v>
      </c>
      <c r="E28" s="20">
        <v>1054.7351259365312</v>
      </c>
      <c r="F28" s="20">
        <f t="shared" si="2"/>
        <v>39431.160846086103</v>
      </c>
      <c r="G28" s="31">
        <v>0.31409195102035847</v>
      </c>
      <c r="H28" s="31">
        <v>2.526993869452987</v>
      </c>
      <c r="I28" s="31">
        <v>7.4725190686067172E-2</v>
      </c>
      <c r="J28" s="31">
        <f t="shared" si="3"/>
        <v>2.8410858204733453</v>
      </c>
      <c r="K28" s="35">
        <v>8.4927961033369307E-5</v>
      </c>
      <c r="L28" s="35">
        <v>6.9336624341652882E-5</v>
      </c>
      <c r="M28" s="35">
        <v>3.2443618388931281E-6</v>
      </c>
      <c r="N28" s="35">
        <f t="shared" si="4"/>
        <v>1.5750894721391532E-4</v>
      </c>
      <c r="O28" s="35">
        <v>6.0373043621316782E-6</v>
      </c>
      <c r="P28" s="35">
        <v>9.9868618406648995E-5</v>
      </c>
      <c r="Q28" s="35">
        <v>2.9961439136212774E-6</v>
      </c>
      <c r="R28" s="35">
        <f t="shared" si="5"/>
        <v>1.0890206668240195E-4</v>
      </c>
      <c r="S28" s="43">
        <f t="shared" si="6"/>
        <v>0.31801426674610794</v>
      </c>
      <c r="T28" s="43">
        <f t="shared" si="0"/>
        <v>2.5584881333467093</v>
      </c>
      <c r="U28" s="43">
        <f t="shared" si="7"/>
        <v>9.7395993223146882E-4</v>
      </c>
      <c r="V28" s="43">
        <f t="shared" si="1"/>
        <v>2.877476360025049</v>
      </c>
    </row>
    <row r="29" spans="2:22" ht="18.75" customHeight="1">
      <c r="B29" s="12">
        <v>39447</v>
      </c>
      <c r="C29" s="21">
        <v>3870.542780153939</v>
      </c>
      <c r="D29" s="21">
        <v>33035.136360013654</v>
      </c>
      <c r="E29" s="21">
        <v>1527.8982635702735</v>
      </c>
      <c r="F29" s="21">
        <f t="shared" si="2"/>
        <v>38433.577403737865</v>
      </c>
      <c r="G29" s="32">
        <v>0.28321411151127568</v>
      </c>
      <c r="H29" s="32">
        <v>2.4512221829957799</v>
      </c>
      <c r="I29" s="32">
        <v>0.10821746629464871</v>
      </c>
      <c r="J29" s="32">
        <f t="shared" si="3"/>
        <v>2.7344362945070557</v>
      </c>
      <c r="K29" s="36">
        <v>7.6548752240980267E-5</v>
      </c>
      <c r="L29" s="36">
        <v>6.1900856426532069E-5</v>
      </c>
      <c r="M29" s="36">
        <v>3.8008066169729431E-6</v>
      </c>
      <c r="N29" s="36">
        <f t="shared" si="4"/>
        <v>1.4225041528448528E-4</v>
      </c>
      <c r="O29" s="36">
        <v>5.4443283324680606E-6</v>
      </c>
      <c r="P29" s="36">
        <v>9.6779805689466305E-5</v>
      </c>
      <c r="Q29" s="36">
        <v>4.3963539804677311E-6</v>
      </c>
      <c r="R29" s="36">
        <f t="shared" si="5"/>
        <v>1.066204880024021E-4</v>
      </c>
      <c r="S29" s="44">
        <f t="shared" si="6"/>
        <v>0.2867502401603757</v>
      </c>
      <c r="T29" s="44">
        <f t="shared" si="0"/>
        <v>2.4816100865019042</v>
      </c>
      <c r="U29" s="44">
        <f t="shared" si="7"/>
        <v>1.4051336516037074E-3</v>
      </c>
      <c r="V29" s="44">
        <f t="shared" si="1"/>
        <v>2.7697654603138835</v>
      </c>
    </row>
    <row r="30" spans="2:22" ht="18.75" customHeight="1">
      <c r="B30" s="11">
        <v>39813</v>
      </c>
      <c r="C30" s="20">
        <v>4509.961206758001</v>
      </c>
      <c r="D30" s="20">
        <v>34466.537060722854</v>
      </c>
      <c r="E30" s="20">
        <v>1790.0934202538426</v>
      </c>
      <c r="F30" s="20">
        <f t="shared" si="2"/>
        <v>40766.591687734697</v>
      </c>
      <c r="G30" s="31">
        <v>0.33016214943760658</v>
      </c>
      <c r="H30" s="31">
        <v>2.5580730079981615</v>
      </c>
      <c r="I30" s="31">
        <v>0.12680819311597866</v>
      </c>
      <c r="J30" s="31">
        <f t="shared" si="3"/>
        <v>2.8882351574357683</v>
      </c>
      <c r="K30" s="35">
        <v>8.9167481241449558E-5</v>
      </c>
      <c r="L30" s="35">
        <v>5.9809038933378124E-5</v>
      </c>
      <c r="M30" s="35">
        <v>4.6615166215463509E-6</v>
      </c>
      <c r="N30" s="35">
        <f t="shared" si="4"/>
        <v>1.5363803679637402E-4</v>
      </c>
      <c r="O30" s="35">
        <v>6.3438696772625467E-6</v>
      </c>
      <c r="P30" s="35">
        <v>1.009547960462277E-4</v>
      </c>
      <c r="Q30" s="35">
        <v>5.1120271199354345E-6</v>
      </c>
      <c r="R30" s="35">
        <f t="shared" si="5"/>
        <v>1.1241069284342567E-4</v>
      </c>
      <c r="S30" s="43">
        <f t="shared" si="6"/>
        <v>0.33428180963246706</v>
      </c>
      <c r="T30" s="43">
        <f t="shared" si="0"/>
        <v>2.5896527631932718</v>
      </c>
      <c r="U30" s="43">
        <f t="shared" si="7"/>
        <v>1.6399219972794182E-3</v>
      </c>
      <c r="V30" s="43">
        <f t="shared" si="1"/>
        <v>2.9255744948230182</v>
      </c>
    </row>
    <row r="31" spans="2:22" ht="18.75" customHeight="1">
      <c r="B31" s="12">
        <v>40178</v>
      </c>
      <c r="C31" s="21">
        <v>2938.6017540963198</v>
      </c>
      <c r="D31" s="21">
        <v>36363.179613574714</v>
      </c>
      <c r="E31" s="21">
        <v>2588.1951196941773</v>
      </c>
      <c r="F31" s="21">
        <f t="shared" si="2"/>
        <v>41889.976487365217</v>
      </c>
      <c r="G31" s="32">
        <v>0.21526758644453706</v>
      </c>
      <c r="H31" s="32">
        <v>2.7015915251160578</v>
      </c>
      <c r="I31" s="32">
        <v>0.18331196132789579</v>
      </c>
      <c r="J31" s="32">
        <f t="shared" si="3"/>
        <v>2.9168591115605951</v>
      </c>
      <c r="K31" s="36">
        <v>5.808605112723214E-5</v>
      </c>
      <c r="L31" s="36">
        <v>5.892640604966731E-5</v>
      </c>
      <c r="M31" s="36">
        <v>5.7176613997335811E-6</v>
      </c>
      <c r="N31" s="36">
        <f t="shared" si="4"/>
        <v>1.2273011857663304E-4</v>
      </c>
      <c r="O31" s="36">
        <v>4.13356375662221E-6</v>
      </c>
      <c r="P31" s="36">
        <v>1.0648357525548961E-4</v>
      </c>
      <c r="Q31" s="36">
        <v>7.4513449907553824E-6</v>
      </c>
      <c r="R31" s="36">
        <f t="shared" si="5"/>
        <v>1.180684840028672E-4</v>
      </c>
      <c r="S31" s="44">
        <f t="shared" si="6"/>
        <v>0.21795153972219128</v>
      </c>
      <c r="T31" s="44">
        <f t="shared" si="0"/>
        <v>2.7347967906934354</v>
      </c>
      <c r="U31" s="44">
        <f t="shared" si="7"/>
        <v>2.3634423422384436E-3</v>
      </c>
      <c r="V31" s="44">
        <f t="shared" si="1"/>
        <v>2.9551117727578649</v>
      </c>
    </row>
    <row r="32" spans="2:22" ht="18.75" customHeight="1">
      <c r="B32" s="11">
        <v>40543</v>
      </c>
      <c r="C32" s="20">
        <v>2778.7309517141953</v>
      </c>
      <c r="D32" s="20">
        <v>34890.700330764099</v>
      </c>
      <c r="E32" s="20">
        <v>2370.3660949514183</v>
      </c>
      <c r="F32" s="20">
        <f t="shared" si="2"/>
        <v>40039.797377429713</v>
      </c>
      <c r="G32" s="31">
        <v>0.20369086776780751</v>
      </c>
      <c r="H32" s="31">
        <v>2.5916496211675604</v>
      </c>
      <c r="I32" s="31">
        <v>0.16790855354864007</v>
      </c>
      <c r="J32" s="31">
        <f t="shared" si="3"/>
        <v>2.7953404889353677</v>
      </c>
      <c r="K32" s="35">
        <v>5.4914355926676265E-5</v>
      </c>
      <c r="L32" s="35">
        <v>5.3715493105773258E-5</v>
      </c>
      <c r="M32" s="35">
        <v>5.6057457295666343E-6</v>
      </c>
      <c r="N32" s="35">
        <f t="shared" si="4"/>
        <v>1.1423559476201616E-4</v>
      </c>
      <c r="O32" s="35">
        <v>3.9086845854874817E-6</v>
      </c>
      <c r="P32" s="35">
        <v>1.0211331865366304E-4</v>
      </c>
      <c r="Q32" s="35">
        <v>6.774066921891264E-6</v>
      </c>
      <c r="R32" s="35">
        <f t="shared" si="5"/>
        <v>1.1279607016104178E-4</v>
      </c>
      <c r="S32" s="43">
        <f t="shared" si="6"/>
        <v>0.20622851467244968</v>
      </c>
      <c r="T32" s="43">
        <f t="shared" si="0"/>
        <v>2.6234222774539964</v>
      </c>
      <c r="U32" s="43">
        <f t="shared" si="7"/>
        <v>2.1588155859627628E-3</v>
      </c>
      <c r="V32" s="43">
        <f t="shared" si="1"/>
        <v>2.8318096077124091</v>
      </c>
    </row>
    <row r="33" spans="2:22" ht="18.75" customHeight="1">
      <c r="B33" s="12">
        <v>40908</v>
      </c>
      <c r="C33" s="21">
        <v>2516.3471115556704</v>
      </c>
      <c r="D33" s="21">
        <v>36025.60130379218</v>
      </c>
      <c r="E33" s="21">
        <v>2464.5515709257038</v>
      </c>
      <c r="F33" s="21">
        <f t="shared" si="2"/>
        <v>41006.499986273549</v>
      </c>
      <c r="G33" s="32">
        <v>0.18424746947836682</v>
      </c>
      <c r="H33" s="32">
        <v>2.6760455912420071</v>
      </c>
      <c r="I33" s="32">
        <v>0.17457348053876576</v>
      </c>
      <c r="J33" s="32">
        <f t="shared" si="3"/>
        <v>2.860293060720374</v>
      </c>
      <c r="K33" s="36">
        <v>4.9718904171116546E-5</v>
      </c>
      <c r="L33" s="36">
        <v>5.2604129508994708E-5</v>
      </c>
      <c r="M33" s="36">
        <v>5.4860687264260763E-6</v>
      </c>
      <c r="N33" s="36">
        <f t="shared" si="4"/>
        <v>1.0780910240653732E-4</v>
      </c>
      <c r="O33" s="36">
        <v>3.5396040007231295E-6</v>
      </c>
      <c r="P33" s="36">
        <v>1.0535004379961996E-4</v>
      </c>
      <c r="Q33" s="36">
        <v>7.0505746068656299E-6</v>
      </c>
      <c r="R33" s="36">
        <f t="shared" si="5"/>
        <v>1.1594022240720872E-4</v>
      </c>
      <c r="S33" s="44">
        <f t="shared" si="6"/>
        <v>0.18654524407486023</v>
      </c>
      <c r="T33" s="44">
        <f t="shared" si="0"/>
        <v>2.708755007532019</v>
      </c>
      <c r="U33" s="44">
        <f t="shared" si="7"/>
        <v>2.2382229510066096E-3</v>
      </c>
      <c r="V33" s="44">
        <f t="shared" si="1"/>
        <v>2.8975384745578858</v>
      </c>
    </row>
    <row r="34" spans="2:22" ht="18.75" customHeight="1">
      <c r="B34" s="11">
        <v>41274</v>
      </c>
      <c r="C34" s="20">
        <v>784.43651023653433</v>
      </c>
      <c r="D34" s="20">
        <v>35607.25845852089</v>
      </c>
      <c r="E34" s="20">
        <v>2359.8432456176556</v>
      </c>
      <c r="F34" s="20">
        <f t="shared" si="2"/>
        <v>38751.538214375076</v>
      </c>
      <c r="G34" s="31">
        <v>5.7499064491669361E-2</v>
      </c>
      <c r="H34" s="31">
        <v>2.6449356697529653</v>
      </c>
      <c r="I34" s="31">
        <v>0.16710495194254718</v>
      </c>
      <c r="J34" s="31">
        <f t="shared" si="3"/>
        <v>2.7024347342446347</v>
      </c>
      <c r="K34" s="35">
        <v>1.5496192010002924E-5</v>
      </c>
      <c r="L34" s="35">
        <v>4.9334345195112545E-5</v>
      </c>
      <c r="M34" s="35">
        <v>3.9081417939274894E-6</v>
      </c>
      <c r="N34" s="35">
        <f t="shared" si="4"/>
        <v>6.8738678999042963E-5</v>
      </c>
      <c r="O34" s="35">
        <v>1.1034227878690618E-6</v>
      </c>
      <c r="P34" s="35">
        <v>1.0404910522700814E-4</v>
      </c>
      <c r="Q34" s="35">
        <v>6.8430916214072159E-6</v>
      </c>
      <c r="R34" s="35">
        <f t="shared" si="5"/>
        <v>1.1199561963628442E-4</v>
      </c>
      <c r="S34" s="43">
        <f t="shared" si="6"/>
        <v>5.8215289282704419E-2</v>
      </c>
      <c r="T34" s="43">
        <f t="shared" si="0"/>
        <v>2.6771756617404918</v>
      </c>
      <c r="U34" s="43">
        <f t="shared" si="7"/>
        <v>2.1369448480275375E-3</v>
      </c>
      <c r="V34" s="43">
        <f t="shared" si="1"/>
        <v>2.7375278958712239</v>
      </c>
    </row>
    <row r="35" spans="2:22" ht="18.75" customHeight="1">
      <c r="B35" s="12">
        <v>41639</v>
      </c>
      <c r="C35" s="21">
        <v>774.562353821133</v>
      </c>
      <c r="D35" s="21">
        <v>37202.073383781615</v>
      </c>
      <c r="E35" s="21">
        <v>2187.6475401735811</v>
      </c>
      <c r="F35" s="21">
        <f t="shared" si="2"/>
        <v>40164.283277776325</v>
      </c>
      <c r="G35" s="32">
        <v>5.6771793470156949E-2</v>
      </c>
      <c r="H35" s="32">
        <v>2.7623298278306714</v>
      </c>
      <c r="I35" s="32">
        <v>0.15491223765580031</v>
      </c>
      <c r="J35" s="32">
        <f t="shared" si="3"/>
        <v>2.8191016213008284</v>
      </c>
      <c r="K35" s="36">
        <v>1.5298409647106914E-5</v>
      </c>
      <c r="L35" s="36">
        <v>4.8349790261180544E-5</v>
      </c>
      <c r="M35" s="36">
        <v>3.4558181413497124E-6</v>
      </c>
      <c r="N35" s="36">
        <f t="shared" si="4"/>
        <v>6.710401804963717E-5</v>
      </c>
      <c r="O35" s="36">
        <v>1.0895333535760602E-6</v>
      </c>
      <c r="P35" s="36">
        <v>1.0862934635150778E-4</v>
      </c>
      <c r="Q35" s="36">
        <v>6.3376423532449678E-6</v>
      </c>
      <c r="R35" s="36">
        <f t="shared" si="5"/>
        <v>1.1605652205832881E-4</v>
      </c>
      <c r="S35" s="44">
        <f t="shared" si="6"/>
        <v>5.7478934650700295E-2</v>
      </c>
      <c r="T35" s="44">
        <f t="shared" si="0"/>
        <v>2.7959101177999504</v>
      </c>
      <c r="U35" s="44">
        <f t="shared" si="7"/>
        <v>1.9750128748007431E-3</v>
      </c>
      <c r="V35" s="44">
        <f t="shared" si="1"/>
        <v>2.8553640653254511</v>
      </c>
    </row>
    <row r="36" spans="2:22" ht="18.75" customHeight="1">
      <c r="B36" s="11">
        <v>42004</v>
      </c>
      <c r="C36" s="20">
        <v>825.43838876074949</v>
      </c>
      <c r="D36" s="20">
        <v>38972.296760119549</v>
      </c>
      <c r="E36" s="20">
        <v>2398.9222412520357</v>
      </c>
      <c r="F36" s="20">
        <f t="shared" si="2"/>
        <v>42196.657390132328</v>
      </c>
      <c r="G36" s="31">
        <v>6.050359249012207E-2</v>
      </c>
      <c r="H36" s="31">
        <v>2.8941855386704871</v>
      </c>
      <c r="I36" s="31">
        <v>0.16987265973628163</v>
      </c>
      <c r="J36" s="31">
        <f t="shared" si="3"/>
        <v>2.9546891311606092</v>
      </c>
      <c r="K36" s="35">
        <v>1.6301099408809874E-5</v>
      </c>
      <c r="L36" s="35">
        <v>4.7003417739959002E-5</v>
      </c>
      <c r="M36" s="35">
        <v>3.558869042140162E-6</v>
      </c>
      <c r="N36" s="35">
        <f t="shared" si="4"/>
        <v>6.6863386190909045E-5</v>
      </c>
      <c r="O36" s="35">
        <v>1.161097822202859E-6</v>
      </c>
      <c r="P36" s="35">
        <v>1.1371601416218338E-4</v>
      </c>
      <c r="Q36" s="35">
        <v>6.9454914249728564E-6</v>
      </c>
      <c r="R36" s="35">
        <f t="shared" si="5"/>
        <v>1.218226034093591E-4</v>
      </c>
      <c r="S36" s="43">
        <f t="shared" si="6"/>
        <v>6.1257127126358765E-2</v>
      </c>
      <c r="T36" s="43">
        <f t="shared" si="0"/>
        <v>2.9292479963343165</v>
      </c>
      <c r="U36" s="43">
        <f t="shared" si="7"/>
        <v>2.1587281706954152E-3</v>
      </c>
      <c r="V36" s="43">
        <f t="shared" si="1"/>
        <v>2.9926638516313706</v>
      </c>
    </row>
    <row r="37" spans="2:22" ht="18.75" customHeight="1">
      <c r="B37" s="12">
        <v>42369</v>
      </c>
      <c r="C37" s="21">
        <v>3288.3573950547147</v>
      </c>
      <c r="D37" s="21">
        <v>40335.701814567976</v>
      </c>
      <c r="E37" s="21">
        <v>2323.1742836808544</v>
      </c>
      <c r="F37" s="21">
        <f t="shared" si="2"/>
        <v>45947.233493303545</v>
      </c>
      <c r="G37" s="32">
        <v>0.24825064302633995</v>
      </c>
      <c r="H37" s="32">
        <v>2.9944031404588216</v>
      </c>
      <c r="I37" s="32">
        <v>0.16459582142404283</v>
      </c>
      <c r="J37" s="32">
        <f t="shared" si="3"/>
        <v>3.2426537834851614</v>
      </c>
      <c r="K37" s="36">
        <v>6.4935677393582972E-5</v>
      </c>
      <c r="L37" s="36">
        <v>4.5083799606862638E-5</v>
      </c>
      <c r="M37" s="36">
        <v>5.2535657237194235E-6</v>
      </c>
      <c r="N37" s="36">
        <f t="shared" si="4"/>
        <v>1.1527304272416505E-4</v>
      </c>
      <c r="O37" s="36">
        <v>4.6255473575357599E-6</v>
      </c>
      <c r="P37" s="36">
        <v>1.1767093568222239E-4</v>
      </c>
      <c r="Q37" s="36">
        <v>6.561925305690971E-6</v>
      </c>
      <c r="R37" s="36">
        <f t="shared" si="5"/>
        <v>1.2885840834544912E-4</v>
      </c>
      <c r="S37" s="44">
        <f t="shared" si="6"/>
        <v>0.25125244807372515</v>
      </c>
      <c r="T37" s="44">
        <f t="shared" si="0"/>
        <v>3.0305961742822953</v>
      </c>
      <c r="U37" s="44">
        <f t="shared" si="7"/>
        <v>2.0867928841888949E-3</v>
      </c>
      <c r="V37" s="44">
        <f t="shared" si="1"/>
        <v>3.2839354152402094</v>
      </c>
    </row>
    <row r="38" spans="2:22" ht="18.75" customHeight="1">
      <c r="B38" s="11">
        <v>42735</v>
      </c>
      <c r="C38" s="20">
        <v>3366.2032505750035</v>
      </c>
      <c r="D38" s="20">
        <v>41815.575657773777</v>
      </c>
      <c r="E38" s="20">
        <v>2342.5484466264293</v>
      </c>
      <c r="F38" s="20">
        <f t="shared" si="2"/>
        <v>47524.327354975212</v>
      </c>
      <c r="G38" s="31">
        <v>0.2541213190640671</v>
      </c>
      <c r="H38" s="31">
        <v>3.1040144925818911</v>
      </c>
      <c r="I38" s="31">
        <v>0.16597041716591479</v>
      </c>
      <c r="J38" s="31">
        <f t="shared" si="3"/>
        <v>3.3581358116459583</v>
      </c>
      <c r="K38" s="35">
        <v>6.6471062911608466E-5</v>
      </c>
      <c r="L38" s="35">
        <v>4.323295808732683E-5</v>
      </c>
      <c r="M38" s="35">
        <v>5.1581066882062537E-6</v>
      </c>
      <c r="N38" s="35">
        <f t="shared" si="4"/>
        <v>1.1486212768714155E-4</v>
      </c>
      <c r="O38" s="35">
        <v>4.7350486986899886E-6</v>
      </c>
      <c r="P38" s="35">
        <v>1.2194550530233677E-4</v>
      </c>
      <c r="Q38" s="35">
        <v>6.6107673255735229E-6</v>
      </c>
      <c r="R38" s="35">
        <f t="shared" si="5"/>
        <v>1.3329132132660026E-4</v>
      </c>
      <c r="S38" s="43">
        <f t="shared" si="6"/>
        <v>0.25719414014906694</v>
      </c>
      <c r="T38" s="43">
        <f t="shared" si="0"/>
        <v>3.1414350771141706</v>
      </c>
      <c r="U38" s="43">
        <f t="shared" si="7"/>
        <v>2.0989613302260664E-3</v>
      </c>
      <c r="V38" s="43">
        <f t="shared" si="1"/>
        <v>3.4007281785934635</v>
      </c>
    </row>
    <row r="39" spans="2:22" ht="18.75" customHeight="1">
      <c r="B39" s="12">
        <v>43100</v>
      </c>
      <c r="C39" s="21">
        <v>3350.6376819084981</v>
      </c>
      <c r="D39" s="21">
        <v>42899.590077944806</v>
      </c>
      <c r="E39" s="21">
        <v>2415.8144264959451</v>
      </c>
      <c r="F39" s="21">
        <f t="shared" si="2"/>
        <v>48666.042186349252</v>
      </c>
      <c r="G39" s="32">
        <v>0.25292429471506239</v>
      </c>
      <c r="H39" s="32">
        <v>3.1845675811329635</v>
      </c>
      <c r="I39" s="32">
        <v>0.17115309274228699</v>
      </c>
      <c r="J39" s="32">
        <f t="shared" si="3"/>
        <v>3.4374918758480257</v>
      </c>
      <c r="K39" s="36">
        <v>6.6162398598851104E-5</v>
      </c>
      <c r="L39" s="36">
        <v>4.0971221208727162E-5</v>
      </c>
      <c r="M39" s="36">
        <v>4.9487559482705447E-6</v>
      </c>
      <c r="N39" s="36">
        <f t="shared" si="4"/>
        <v>1.120823757558488E-4</v>
      </c>
      <c r="O39" s="36">
        <v>4.7131537466370998E-6</v>
      </c>
      <c r="P39" s="36">
        <v>1.2510694643889201E-4</v>
      </c>
      <c r="Q39" s="36">
        <v>6.8329625423327776E-6</v>
      </c>
      <c r="R39" s="36">
        <f t="shared" si="5"/>
        <v>1.3665306272786189E-4</v>
      </c>
      <c r="S39" s="44">
        <f t="shared" si="6"/>
        <v>0.25598287449653151</v>
      </c>
      <c r="T39" s="44">
        <f t="shared" si="0"/>
        <v>3.2228737317019718</v>
      </c>
      <c r="U39" s="44">
        <f t="shared" si="7"/>
        <v>2.1599417363219312E-3</v>
      </c>
      <c r="V39" s="44">
        <f t="shared" si="1"/>
        <v>3.4810165479348254</v>
      </c>
    </row>
    <row r="40" spans="2:22" ht="18.75" customHeight="1">
      <c r="B40" s="11">
        <v>43465</v>
      </c>
      <c r="C40" s="20">
        <v>3271.4148500841493</v>
      </c>
      <c r="D40" s="20">
        <v>39804.357563788566</v>
      </c>
      <c r="E40" s="20">
        <v>2318.8507369053609</v>
      </c>
      <c r="F40" s="20">
        <f t="shared" si="2"/>
        <v>45394.623150778076</v>
      </c>
      <c r="G40" s="31">
        <v>0.24699092081019439</v>
      </c>
      <c r="H40" s="31">
        <v>2.955035267028844</v>
      </c>
      <c r="I40" s="31">
        <v>0.16429333003593344</v>
      </c>
      <c r="J40" s="31">
        <f t="shared" si="3"/>
        <v>3.2020261878390386</v>
      </c>
      <c r="K40" s="35">
        <v>6.459720276339004E-5</v>
      </c>
      <c r="L40" s="35">
        <v>3.5108874308381861E-5</v>
      </c>
      <c r="M40" s="35">
        <v>4.8201902469048773E-6</v>
      </c>
      <c r="N40" s="35">
        <f t="shared" si="4"/>
        <v>1.0452626731867677E-4</v>
      </c>
      <c r="O40" s="35">
        <v>4.6017155629555233E-6</v>
      </c>
      <c r="P40" s="35">
        <v>1.1608046174557736E-4</v>
      </c>
      <c r="Q40" s="35">
        <v>6.5403403039894362E-6</v>
      </c>
      <c r="R40" s="35">
        <f t="shared" si="5"/>
        <v>1.2722251761252231E-4</v>
      </c>
      <c r="S40" s="43">
        <f t="shared" si="6"/>
        <v>0.24997716211703988</v>
      </c>
      <c r="T40" s="43">
        <f t="shared" si="0"/>
        <v>2.9905049664867356</v>
      </c>
      <c r="U40" s="43">
        <f t="shared" si="7"/>
        <v>2.0695261667614739E-3</v>
      </c>
      <c r="V40" s="43">
        <f t="shared" si="1"/>
        <v>3.2425516547705366</v>
      </c>
    </row>
    <row r="41" spans="2:22" ht="14.25" customHeight="1">
      <c r="B41" s="9" t="s">
        <v>11</v>
      </c>
    </row>
    <row r="42" spans="2:22" ht="18.75" customHeight="1"/>
    <row r="43" spans="2:22" ht="18.75" customHeight="1"/>
    <row r="44" spans="2:22" ht="18.75" customHeight="1"/>
    <row r="45" spans="2:22" ht="18.75" customHeight="1"/>
    <row r="46" spans="2:22" ht="18.75" customHeight="1"/>
    <row r="47" spans="2:22" ht="18.75" customHeight="1"/>
    <row r="48" spans="2:2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mergeCells count="5">
    <mergeCell ref="O10:R10"/>
    <mergeCell ref="S10:V10"/>
    <mergeCell ref="C10:F10"/>
    <mergeCell ref="G10:J10"/>
    <mergeCell ref="K10:N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2:AI56"/>
  <sheetViews>
    <sheetView showGridLines="0" zoomScaleNormal="100" zoomScalePageLayoutView="150" workbookViewId="0">
      <selection activeCell="G1" sqref="G1:G1048576"/>
    </sheetView>
  </sheetViews>
  <sheetFormatPr baseColWidth="10" defaultColWidth="11.44140625" defaultRowHeight="14.4"/>
  <cols>
    <col min="1" max="1" width="5.44140625" style="2" customWidth="1"/>
    <col min="2" max="6" width="16.6640625" style="2" customWidth="1"/>
    <col min="7" max="7" width="16.6640625" style="2" hidden="1" customWidth="1"/>
    <col min="8" max="19" width="16.6640625" style="2" customWidth="1"/>
    <col min="20" max="27" width="12.109375" style="2" bestFit="1" customWidth="1"/>
    <col min="28" max="35" width="11.44140625" style="2"/>
    <col min="36" max="36" width="12.44140625" style="2" bestFit="1" customWidth="1"/>
    <col min="37" max="16384" width="11.44140625" style="2"/>
  </cols>
  <sheetData>
    <row r="2" spans="2:35" ht="14.25" customHeight="1">
      <c r="B2" s="1"/>
    </row>
    <row r="3" spans="2:35" ht="22.5" customHeight="1">
      <c r="B3" s="3" t="s">
        <v>94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35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/>
      <c r="L4" s="14" t="s">
        <v>19</v>
      </c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  <c r="S4" s="14"/>
      <c r="T4" s="14" t="s">
        <v>19</v>
      </c>
      <c r="U4" s="14" t="s">
        <v>19</v>
      </c>
      <c r="V4" s="14" t="s">
        <v>19</v>
      </c>
      <c r="W4" s="14" t="s">
        <v>19</v>
      </c>
      <c r="X4" s="14" t="s">
        <v>19</v>
      </c>
      <c r="Y4" s="14" t="s">
        <v>19</v>
      </c>
      <c r="Z4" s="14" t="s">
        <v>19</v>
      </c>
      <c r="AA4" s="14"/>
      <c r="AB4" s="14" t="s">
        <v>52</v>
      </c>
      <c r="AC4" s="28">
        <v>25</v>
      </c>
      <c r="AD4" s="14"/>
      <c r="AE4" s="14"/>
      <c r="AF4" s="14"/>
      <c r="AG4" s="14"/>
      <c r="AH4" s="14"/>
      <c r="AI4" s="14"/>
    </row>
    <row r="5" spans="2:35" s="15" customFormat="1" ht="18.75" customHeight="1">
      <c r="B5" s="16" t="s">
        <v>14</v>
      </c>
      <c r="C5" s="17" t="s">
        <v>87</v>
      </c>
      <c r="D5" s="17" t="s">
        <v>87</v>
      </c>
      <c r="E5" s="17" t="s">
        <v>87</v>
      </c>
      <c r="F5" s="17" t="s">
        <v>87</v>
      </c>
      <c r="G5" s="17" t="s">
        <v>87</v>
      </c>
      <c r="H5" s="17" t="s">
        <v>87</v>
      </c>
      <c r="I5" s="17" t="s">
        <v>87</v>
      </c>
      <c r="J5" s="17" t="s">
        <v>87</v>
      </c>
      <c r="K5" s="17"/>
      <c r="L5" s="17" t="s">
        <v>87</v>
      </c>
      <c r="M5" s="17" t="s">
        <v>87</v>
      </c>
      <c r="N5" s="17" t="s">
        <v>87</v>
      </c>
      <c r="O5" s="17" t="s">
        <v>87</v>
      </c>
      <c r="P5" s="17" t="s">
        <v>87</v>
      </c>
      <c r="Q5" s="17" t="s">
        <v>87</v>
      </c>
      <c r="R5" s="17" t="s">
        <v>87</v>
      </c>
      <c r="S5" s="17"/>
      <c r="T5" s="17" t="s">
        <v>87</v>
      </c>
      <c r="U5" s="17" t="s">
        <v>87</v>
      </c>
      <c r="V5" s="17" t="s">
        <v>87</v>
      </c>
      <c r="W5" s="17" t="s">
        <v>87</v>
      </c>
      <c r="X5" s="17" t="s">
        <v>87</v>
      </c>
      <c r="Y5" s="17" t="s">
        <v>87</v>
      </c>
      <c r="Z5" s="17" t="s">
        <v>87</v>
      </c>
      <c r="AA5" s="17"/>
      <c r="AB5" s="17" t="s">
        <v>53</v>
      </c>
      <c r="AC5" s="29">
        <v>298</v>
      </c>
      <c r="AD5" s="17"/>
      <c r="AE5" s="17"/>
      <c r="AF5" s="17"/>
      <c r="AG5" s="17"/>
      <c r="AH5" s="17"/>
      <c r="AI5" s="17"/>
    </row>
    <row r="6" spans="2:35" s="15" customFormat="1" ht="18.75" customHeight="1">
      <c r="B6" s="13" t="s">
        <v>15</v>
      </c>
      <c r="C6" s="14" t="s">
        <v>101</v>
      </c>
      <c r="D6" s="14" t="s">
        <v>102</v>
      </c>
      <c r="E6" s="14" t="s">
        <v>88</v>
      </c>
      <c r="F6" s="14" t="s">
        <v>103</v>
      </c>
      <c r="G6" s="14" t="s">
        <v>209</v>
      </c>
      <c r="H6" s="14" t="s">
        <v>208</v>
      </c>
      <c r="I6" s="14" t="s">
        <v>91</v>
      </c>
      <c r="J6" s="14" t="s">
        <v>104</v>
      </c>
      <c r="K6" s="14"/>
      <c r="L6" s="14" t="s">
        <v>101</v>
      </c>
      <c r="M6" s="14" t="s">
        <v>102</v>
      </c>
      <c r="N6" s="14" t="s">
        <v>88</v>
      </c>
      <c r="O6" s="14" t="s">
        <v>103</v>
      </c>
      <c r="P6" s="14" t="s">
        <v>81</v>
      </c>
      <c r="Q6" s="14" t="s">
        <v>91</v>
      </c>
      <c r="R6" s="14" t="s">
        <v>104</v>
      </c>
      <c r="S6" s="14"/>
      <c r="T6" s="14" t="s">
        <v>101</v>
      </c>
      <c r="U6" s="14" t="s">
        <v>102</v>
      </c>
      <c r="V6" s="14" t="s">
        <v>88</v>
      </c>
      <c r="W6" s="14" t="s">
        <v>103</v>
      </c>
      <c r="X6" s="14" t="s">
        <v>81</v>
      </c>
      <c r="Y6" s="14" t="s">
        <v>91</v>
      </c>
      <c r="Z6" s="14" t="s">
        <v>104</v>
      </c>
      <c r="AA6" s="14"/>
      <c r="AB6" s="14"/>
      <c r="AC6" s="14"/>
      <c r="AD6" s="14"/>
      <c r="AE6" s="14"/>
      <c r="AF6" s="14"/>
      <c r="AG6" s="14"/>
      <c r="AH6" s="14"/>
      <c r="AI6" s="14"/>
    </row>
    <row r="7" spans="2:35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/>
      <c r="L7" s="17" t="s">
        <v>50</v>
      </c>
      <c r="M7" s="17" t="s">
        <v>50</v>
      </c>
      <c r="N7" s="17" t="s">
        <v>50</v>
      </c>
      <c r="O7" s="17" t="s">
        <v>50</v>
      </c>
      <c r="P7" s="17" t="s">
        <v>50</v>
      </c>
      <c r="Q7" s="17" t="s">
        <v>50</v>
      </c>
      <c r="R7" s="17" t="s">
        <v>50</v>
      </c>
      <c r="S7" s="17"/>
      <c r="T7" s="17" t="s">
        <v>51</v>
      </c>
      <c r="U7" s="17" t="s">
        <v>51</v>
      </c>
      <c r="V7" s="17" t="s">
        <v>51</v>
      </c>
      <c r="W7" s="17" t="s">
        <v>51</v>
      </c>
      <c r="X7" s="17" t="s">
        <v>51</v>
      </c>
      <c r="Y7" s="17" t="s">
        <v>51</v>
      </c>
      <c r="Z7" s="17" t="s">
        <v>51</v>
      </c>
      <c r="AA7" s="17"/>
      <c r="AB7" s="17"/>
      <c r="AC7" s="17"/>
      <c r="AD7" s="17"/>
      <c r="AE7" s="17"/>
      <c r="AF7" s="17"/>
      <c r="AG7" s="17"/>
      <c r="AH7" s="17"/>
      <c r="AI7" s="17"/>
    </row>
    <row r="8" spans="2:35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2:35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55</v>
      </c>
      <c r="AC9" s="30" t="s">
        <v>55</v>
      </c>
      <c r="AD9" s="30" t="s">
        <v>55</v>
      </c>
      <c r="AE9" s="30" t="s">
        <v>55</v>
      </c>
      <c r="AF9" s="30" t="s">
        <v>55</v>
      </c>
      <c r="AG9" s="30" t="s">
        <v>55</v>
      </c>
      <c r="AH9" s="30" t="s">
        <v>55</v>
      </c>
      <c r="AI9" s="30" t="s">
        <v>55</v>
      </c>
    </row>
    <row r="10" spans="2:35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4" t="s">
        <v>47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6" t="s">
        <v>48</v>
      </c>
      <c r="U10" s="26" t="s">
        <v>48</v>
      </c>
      <c r="V10" s="26" t="s">
        <v>48</v>
      </c>
      <c r="W10" s="26" t="s">
        <v>48</v>
      </c>
      <c r="X10" s="26" t="s">
        <v>48</v>
      </c>
      <c r="Y10" s="26" t="s">
        <v>48</v>
      </c>
      <c r="Z10" s="26" t="s">
        <v>48</v>
      </c>
      <c r="AA10" s="26" t="s">
        <v>48</v>
      </c>
      <c r="AB10" s="5" t="s">
        <v>49</v>
      </c>
      <c r="AC10" s="5" t="s">
        <v>49</v>
      </c>
      <c r="AD10" s="5" t="s">
        <v>49</v>
      </c>
      <c r="AE10" s="5" t="s">
        <v>49</v>
      </c>
      <c r="AF10" s="5" t="s">
        <v>49</v>
      </c>
      <c r="AG10" s="5" t="s">
        <v>49</v>
      </c>
      <c r="AH10" s="5" t="s">
        <v>49</v>
      </c>
      <c r="AI10" s="5" t="s">
        <v>49</v>
      </c>
    </row>
    <row r="11" spans="2:35" ht="48">
      <c r="B11" s="4" t="s">
        <v>45</v>
      </c>
      <c r="C11" s="22" t="s">
        <v>23</v>
      </c>
      <c r="D11" s="23" t="s">
        <v>24</v>
      </c>
      <c r="E11" s="22" t="s">
        <v>89</v>
      </c>
      <c r="F11" s="22" t="s">
        <v>26</v>
      </c>
      <c r="G11" s="22" t="s">
        <v>77</v>
      </c>
      <c r="H11" s="22" t="s">
        <v>78</v>
      </c>
      <c r="I11" s="22" t="s">
        <v>90</v>
      </c>
      <c r="J11" s="22" t="s">
        <v>30</v>
      </c>
      <c r="K11" s="22" t="s">
        <v>44</v>
      </c>
      <c r="L11" s="24" t="s">
        <v>23</v>
      </c>
      <c r="M11" s="25" t="s">
        <v>24</v>
      </c>
      <c r="N11" s="24" t="s">
        <v>89</v>
      </c>
      <c r="O11" s="24" t="s">
        <v>26</v>
      </c>
      <c r="P11" s="24" t="s">
        <v>78</v>
      </c>
      <c r="Q11" s="24" t="s">
        <v>90</v>
      </c>
      <c r="R11" s="24" t="s">
        <v>30</v>
      </c>
      <c r="S11" s="24" t="s">
        <v>31</v>
      </c>
      <c r="T11" s="26" t="s">
        <v>23</v>
      </c>
      <c r="U11" s="27" t="s">
        <v>24</v>
      </c>
      <c r="V11" s="26" t="s">
        <v>89</v>
      </c>
      <c r="W11" s="26" t="s">
        <v>26</v>
      </c>
      <c r="X11" s="26" t="s">
        <v>78</v>
      </c>
      <c r="Y11" s="26" t="s">
        <v>90</v>
      </c>
      <c r="Z11" s="26" t="s">
        <v>30</v>
      </c>
      <c r="AA11" s="26" t="s">
        <v>31</v>
      </c>
      <c r="AB11" s="5" t="s">
        <v>23</v>
      </c>
      <c r="AC11" s="6" t="s">
        <v>24</v>
      </c>
      <c r="AD11" s="5" t="s">
        <v>89</v>
      </c>
      <c r="AE11" s="5" t="s">
        <v>26</v>
      </c>
      <c r="AF11" s="5" t="s">
        <v>78</v>
      </c>
      <c r="AG11" s="5" t="s">
        <v>90</v>
      </c>
      <c r="AH11" s="5" t="s">
        <v>30</v>
      </c>
      <c r="AI11" s="5" t="s">
        <v>57</v>
      </c>
    </row>
    <row r="12" spans="2:35" ht="18.75" customHeight="1">
      <c r="B12" s="11">
        <v>33238</v>
      </c>
      <c r="C12" s="31">
        <v>18.981920808866668</v>
      </c>
      <c r="D12" s="31">
        <v>2.2096540137712148</v>
      </c>
      <c r="E12" s="31">
        <v>26.662682489123434</v>
      </c>
      <c r="F12" s="31">
        <v>13.546664038016344</v>
      </c>
      <c r="G12" s="31" t="s">
        <v>212</v>
      </c>
      <c r="H12" s="31">
        <v>0.57548232360119222</v>
      </c>
      <c r="I12" s="31">
        <v>2.129491025976308</v>
      </c>
      <c r="J12" s="31">
        <v>2.2349967784000002</v>
      </c>
      <c r="K12" s="31">
        <f>SUM(C12:I12)</f>
        <v>64.105894699355161</v>
      </c>
      <c r="L12" s="35">
        <v>5.516928233333334E-2</v>
      </c>
      <c r="M12" s="35">
        <v>1.1843653266602511E-3</v>
      </c>
      <c r="N12" s="35">
        <v>7.1956933258912284E-6</v>
      </c>
      <c r="O12" s="35">
        <v>2.8742258898674679E-5</v>
      </c>
      <c r="P12" s="35">
        <v>4.718801814402074E-5</v>
      </c>
      <c r="Q12" s="35">
        <v>1.926666291632654E-5</v>
      </c>
      <c r="R12" s="35">
        <v>2.00513378E-3</v>
      </c>
      <c r="S12" s="35">
        <f t="shared" ref="S12:S40" si="0">SUM(L12:R12)</f>
        <v>5.8461174073278506E-2</v>
      </c>
      <c r="T12" s="35">
        <v>7.9625440000000001E-5</v>
      </c>
      <c r="U12" s="35">
        <v>6.9008695906934143E-5</v>
      </c>
      <c r="V12" s="35">
        <v>2.0171713312495441E-4</v>
      </c>
      <c r="W12" s="35">
        <v>8.1319837513015955E-5</v>
      </c>
      <c r="X12" s="35">
        <v>2.1032469586837014E-5</v>
      </c>
      <c r="Y12" s="35">
        <v>1.3542659373469389E-5</v>
      </c>
      <c r="Z12" s="35">
        <v>2.051331E-5</v>
      </c>
      <c r="AA12" s="35">
        <f t="shared" ref="AA12:AA40" si="1">SUM(T12:Z12)</f>
        <v>4.8675954550521096E-4</v>
      </c>
      <c r="AB12" s="31">
        <f t="shared" ref="AB12:AB40" si="2">SUM(C12,L12*$AC$4,T12*$AC$5)</f>
        <v>20.384881248320003</v>
      </c>
      <c r="AC12" s="31">
        <f t="shared" ref="AC12:AC40" si="3">SUM(D12,M12*$AC$4,U12*$AC$5)</f>
        <v>2.2598277383179877</v>
      </c>
      <c r="AD12" s="31">
        <f t="shared" ref="AD12:AD40" si="4">SUM(E12,N12*$AC$4,V12*$AC$5)</f>
        <v>26.722974087127817</v>
      </c>
      <c r="AE12" s="31">
        <f t="shared" ref="AE12:AE40" si="5">SUM(F12,O12*$AC$4,W12*$AC$5)</f>
        <v>13.57161590606769</v>
      </c>
      <c r="AF12" s="31">
        <f t="shared" ref="AF12:AF40" si="6">SUM(H12,P12*$AC$4,X12*$AC$5)</f>
        <v>0.5829296999916701</v>
      </c>
      <c r="AG12" s="31">
        <f t="shared" ref="AG12:AG40" si="7">SUM(I12,Q12*$AC$4,Y12*$AC$5)</f>
        <v>2.1340084050425099</v>
      </c>
      <c r="AH12" s="31">
        <f t="shared" ref="AH12:AH40" si="8">SUM(R12*$AC$4,Z12*$AC$5)</f>
        <v>5.6241310879999999E-2</v>
      </c>
      <c r="AI12" s="31">
        <f t="shared" ref="AI12:AI40" si="9">SUM(AB12:AH12)</f>
        <v>65.712478395747681</v>
      </c>
    </row>
    <row r="13" spans="2:35" ht="18.75" customHeight="1">
      <c r="B13" s="12">
        <v>33603</v>
      </c>
      <c r="C13" s="32">
        <v>11.813520751330268</v>
      </c>
      <c r="D13" s="32">
        <v>2.3568291496331928</v>
      </c>
      <c r="E13" s="32">
        <v>31.893361202284154</v>
      </c>
      <c r="F13" s="32">
        <v>15.941139662125696</v>
      </c>
      <c r="G13" s="32" t="s">
        <v>212</v>
      </c>
      <c r="H13" s="32">
        <v>0.61566165998136857</v>
      </c>
      <c r="I13" s="32">
        <v>2.1732180052683416</v>
      </c>
      <c r="J13" s="32">
        <v>2.1323053566000003</v>
      </c>
      <c r="K13" s="32">
        <f t="shared" ref="K13:K40" si="10">SUM(C13:I13)</f>
        <v>64.793730430623015</v>
      </c>
      <c r="L13" s="36">
        <v>3.3216673640641889E-2</v>
      </c>
      <c r="M13" s="36">
        <v>2.0018236924901774E-3</v>
      </c>
      <c r="N13" s="36">
        <v>8.3693764632630331E-6</v>
      </c>
      <c r="O13" s="36">
        <v>3.3879569109217236E-5</v>
      </c>
      <c r="P13" s="36">
        <v>4.9744091873380252E-5</v>
      </c>
      <c r="Q13" s="36">
        <v>1.9898989569382585E-5</v>
      </c>
      <c r="R13" s="36">
        <v>2.0049967199999999E-3</v>
      </c>
      <c r="S13" s="36">
        <f t="shared" si="0"/>
        <v>3.7335386080147311E-2</v>
      </c>
      <c r="T13" s="36">
        <v>5.3298081610490274E-5</v>
      </c>
      <c r="U13" s="36">
        <v>9.8123966317051694E-5</v>
      </c>
      <c r="V13" s="36">
        <v>2.4128995235448699E-4</v>
      </c>
      <c r="W13" s="36">
        <v>9.5640269854456962E-5</v>
      </c>
      <c r="X13" s="36">
        <v>2.261305278995876E-5</v>
      </c>
      <c r="Y13" s="36">
        <v>1.3663655124139663E-5</v>
      </c>
      <c r="Z13" s="36">
        <v>2.0180450000000001E-5</v>
      </c>
      <c r="AA13" s="36">
        <f t="shared" si="1"/>
        <v>5.4480942805058428E-4</v>
      </c>
      <c r="AB13" s="32">
        <f t="shared" si="2"/>
        <v>12.659820420666241</v>
      </c>
      <c r="AC13" s="32">
        <f t="shared" si="3"/>
        <v>2.4361156839079285</v>
      </c>
      <c r="AD13" s="32">
        <f t="shared" si="4"/>
        <v>31.965474842497372</v>
      </c>
      <c r="AE13" s="32">
        <f t="shared" si="5"/>
        <v>15.970487451770055</v>
      </c>
      <c r="AF13" s="32">
        <f t="shared" si="6"/>
        <v>0.62364395200961076</v>
      </c>
      <c r="AG13" s="32">
        <f t="shared" si="7"/>
        <v>2.1777872492345702</v>
      </c>
      <c r="AH13" s="32">
        <f t="shared" si="8"/>
        <v>5.6138692099999998E-2</v>
      </c>
      <c r="AI13" s="32">
        <f t="shared" si="9"/>
        <v>65.889468292185782</v>
      </c>
    </row>
    <row r="14" spans="2:35" ht="18.75" customHeight="1">
      <c r="B14" s="11">
        <v>33969</v>
      </c>
      <c r="C14" s="31">
        <v>6.4464466804523299</v>
      </c>
      <c r="D14" s="31">
        <v>1.5627508341746694</v>
      </c>
      <c r="E14" s="31">
        <v>31.416744640870139</v>
      </c>
      <c r="F14" s="31">
        <v>16.070444249858415</v>
      </c>
      <c r="G14" s="31" t="s">
        <v>212</v>
      </c>
      <c r="H14" s="31">
        <v>0.48317183972812111</v>
      </c>
      <c r="I14" s="31">
        <v>1.9363546624572159</v>
      </c>
      <c r="J14" s="31">
        <v>2.1323053566000003</v>
      </c>
      <c r="K14" s="31">
        <f t="shared" si="10"/>
        <v>57.915912907540886</v>
      </c>
      <c r="L14" s="35">
        <v>1.8726145401217122E-2</v>
      </c>
      <c r="M14" s="35">
        <v>1.0234510741930014E-3</v>
      </c>
      <c r="N14" s="35">
        <v>8.1805561765584771E-6</v>
      </c>
      <c r="O14" s="35">
        <v>3.4136973827837949E-5</v>
      </c>
      <c r="P14" s="35">
        <v>3.8236131228025257E-5</v>
      </c>
      <c r="Q14" s="35">
        <v>1.9992860633695638E-5</v>
      </c>
      <c r="R14" s="35">
        <v>2.0049967199999999E-3</v>
      </c>
      <c r="S14" s="35">
        <f t="shared" si="0"/>
        <v>2.1855139717276241E-2</v>
      </c>
      <c r="T14" s="35">
        <v>2.843207812598404E-5</v>
      </c>
      <c r="U14" s="35">
        <v>5.1758737262911672E-5</v>
      </c>
      <c r="V14" s="35">
        <v>2.376840988771586E-4</v>
      </c>
      <c r="W14" s="35">
        <v>9.6361313721292076E-5</v>
      </c>
      <c r="X14" s="35">
        <v>1.7869071813937858E-5</v>
      </c>
      <c r="Y14" s="35">
        <v>1.2235207823933946E-5</v>
      </c>
      <c r="Z14" s="35">
        <v>2.0180450000000001E-5</v>
      </c>
      <c r="AA14" s="35">
        <f t="shared" si="1"/>
        <v>4.6452095762521817E-4</v>
      </c>
      <c r="AB14" s="31">
        <f t="shared" si="2"/>
        <v>6.9230730747643019</v>
      </c>
      <c r="AC14" s="31">
        <f t="shared" si="3"/>
        <v>1.603761214733842</v>
      </c>
      <c r="AD14" s="31">
        <f t="shared" si="4"/>
        <v>31.487779016239948</v>
      </c>
      <c r="AE14" s="31">
        <f t="shared" si="5"/>
        <v>16.100013345693057</v>
      </c>
      <c r="AF14" s="31">
        <f t="shared" si="6"/>
        <v>0.48945272640937521</v>
      </c>
      <c r="AG14" s="31">
        <f t="shared" si="7"/>
        <v>1.9405005759045908</v>
      </c>
      <c r="AH14" s="31">
        <f t="shared" si="8"/>
        <v>5.6138692099999998E-2</v>
      </c>
      <c r="AI14" s="31">
        <f t="shared" si="9"/>
        <v>58.60071864584512</v>
      </c>
    </row>
    <row r="15" spans="2:35" ht="18.75" customHeight="1">
      <c r="B15" s="12">
        <v>34334</v>
      </c>
      <c r="C15" s="32">
        <v>4.7608527949509423</v>
      </c>
      <c r="D15" s="32">
        <v>1.6042499896667128</v>
      </c>
      <c r="E15" s="32">
        <v>29.772905163821108</v>
      </c>
      <c r="F15" s="32">
        <v>17.214401433410476</v>
      </c>
      <c r="G15" s="32" t="s">
        <v>212</v>
      </c>
      <c r="H15" s="32">
        <v>0.49517008988473654</v>
      </c>
      <c r="I15" s="32">
        <v>1.8185167728222185</v>
      </c>
      <c r="J15" s="32">
        <v>2.1306270494000001</v>
      </c>
      <c r="K15" s="32">
        <f t="shared" si="10"/>
        <v>55.666096244556201</v>
      </c>
      <c r="L15" s="36">
        <v>1.3306492415703109E-2</v>
      </c>
      <c r="M15" s="36">
        <v>1.0301329798790182E-3</v>
      </c>
      <c r="N15" s="36">
        <v>7.6903476142946972E-6</v>
      </c>
      <c r="O15" s="36">
        <v>3.6668107989393254E-5</v>
      </c>
      <c r="P15" s="36">
        <v>3.8155296523065674E-5</v>
      </c>
      <c r="Q15" s="36">
        <v>2.0396120886944615E-5</v>
      </c>
      <c r="R15" s="36">
        <v>2.0049944800000002E-3</v>
      </c>
      <c r="S15" s="36">
        <f t="shared" si="0"/>
        <v>1.6444529748595827E-2</v>
      </c>
      <c r="T15" s="36">
        <v>2.1707399081012436E-5</v>
      </c>
      <c r="U15" s="36">
        <v>5.2755815054393815E-5</v>
      </c>
      <c r="V15" s="36">
        <v>2.2524759378194839E-4</v>
      </c>
      <c r="W15" s="36">
        <v>1.0327960554066671E-4</v>
      </c>
      <c r="X15" s="36">
        <v>1.8325208715677579E-5</v>
      </c>
      <c r="Y15" s="36">
        <v>1.1446034573516434E-5</v>
      </c>
      <c r="Z15" s="36">
        <v>2.017501E-5</v>
      </c>
      <c r="AA15" s="36">
        <f t="shared" si="1"/>
        <v>4.5293666674721541E-4</v>
      </c>
      <c r="AB15" s="32">
        <f t="shared" si="2"/>
        <v>5.0999839102696614</v>
      </c>
      <c r="AC15" s="32">
        <f t="shared" si="3"/>
        <v>1.6457245470498976</v>
      </c>
      <c r="AD15" s="32">
        <f t="shared" si="4"/>
        <v>29.840221205458487</v>
      </c>
      <c r="AE15" s="32">
        <f t="shared" si="5"/>
        <v>17.246095458561328</v>
      </c>
      <c r="AF15" s="32">
        <f t="shared" si="6"/>
        <v>0.50158488449508509</v>
      </c>
      <c r="AG15" s="32">
        <f t="shared" si="7"/>
        <v>1.8224375941472999</v>
      </c>
      <c r="AH15" s="32">
        <f t="shared" si="8"/>
        <v>5.6137014980000004E-2</v>
      </c>
      <c r="AI15" s="32">
        <f t="shared" si="9"/>
        <v>56.212184614961764</v>
      </c>
    </row>
    <row r="16" spans="2:35" ht="18.75" customHeight="1">
      <c r="B16" s="11">
        <v>34699</v>
      </c>
      <c r="C16" s="31">
        <v>1.5712164964999999</v>
      </c>
      <c r="D16" s="31">
        <v>1.3739562622000006</v>
      </c>
      <c r="E16" s="31">
        <v>28.172456120000021</v>
      </c>
      <c r="F16" s="31">
        <v>19.211314081499971</v>
      </c>
      <c r="G16" s="31" t="s">
        <v>212</v>
      </c>
      <c r="H16" s="31">
        <v>0.4693036115808174</v>
      </c>
      <c r="I16" s="31">
        <v>0.48431808138828525</v>
      </c>
      <c r="J16" s="31">
        <v>2.1289487422</v>
      </c>
      <c r="K16" s="31">
        <f t="shared" si="10"/>
        <v>51.282564653169104</v>
      </c>
      <c r="L16" s="35">
        <v>4.806427871824271E-3</v>
      </c>
      <c r="M16" s="35">
        <v>7.7721674635439664E-4</v>
      </c>
      <c r="N16" s="35">
        <v>7.1879120072567106E-6</v>
      </c>
      <c r="O16" s="35">
        <v>4.1049736327085621E-5</v>
      </c>
      <c r="P16" s="35">
        <v>3.5428946234557939E-5</v>
      </c>
      <c r="Q16" s="35">
        <v>1.8032483649999996E-5</v>
      </c>
      <c r="R16" s="35">
        <v>2.0049922400000001E-3</v>
      </c>
      <c r="S16" s="35">
        <f t="shared" si="0"/>
        <v>7.6903359363975684E-3</v>
      </c>
      <c r="T16" s="35">
        <v>6.5047832043932169E-6</v>
      </c>
      <c r="U16" s="35">
        <v>4.107025206823417E-5</v>
      </c>
      <c r="V16" s="35">
        <v>2.1313936000000015E-4</v>
      </c>
      <c r="W16" s="35">
        <v>1.1530240344448499E-4</v>
      </c>
      <c r="X16" s="35">
        <v>1.7478890500034112E-5</v>
      </c>
      <c r="Y16" s="35">
        <v>3.723661500000001E-6</v>
      </c>
      <c r="Z16" s="35">
        <v>2.0169570000000002E-5</v>
      </c>
      <c r="AA16" s="35">
        <f t="shared" si="1"/>
        <v>4.173889207171466E-4</v>
      </c>
      <c r="AB16" s="31">
        <f t="shared" si="2"/>
        <v>1.6933156186905158</v>
      </c>
      <c r="AC16" s="31">
        <f t="shared" si="3"/>
        <v>1.4056256159751941</v>
      </c>
      <c r="AD16" s="31">
        <f t="shared" si="4"/>
        <v>28.236151347080202</v>
      </c>
      <c r="AE16" s="31">
        <f t="shared" si="5"/>
        <v>19.246700441134603</v>
      </c>
      <c r="AF16" s="31">
        <f t="shared" si="6"/>
        <v>0.47539804460569152</v>
      </c>
      <c r="AG16" s="31">
        <f t="shared" si="7"/>
        <v>0.48587854460653523</v>
      </c>
      <c r="AH16" s="31">
        <f t="shared" si="8"/>
        <v>5.6135337860000002E-2</v>
      </c>
      <c r="AI16" s="31">
        <f t="shared" si="9"/>
        <v>51.599204949952743</v>
      </c>
    </row>
    <row r="17" spans="2:35" ht="18.75" customHeight="1">
      <c r="B17" s="12">
        <v>35064</v>
      </c>
      <c r="C17" s="32">
        <v>2.8935765183546645</v>
      </c>
      <c r="D17" s="32">
        <v>1.5784508883892527</v>
      </c>
      <c r="E17" s="32">
        <v>26.707594850607634</v>
      </c>
      <c r="F17" s="32">
        <v>20.900948536794676</v>
      </c>
      <c r="G17" s="32" t="s">
        <v>212</v>
      </c>
      <c r="H17" s="32">
        <v>0.47474022947416578</v>
      </c>
      <c r="I17" s="32">
        <v>0.54583410523932452</v>
      </c>
      <c r="J17" s="32">
        <v>2.1687497616</v>
      </c>
      <c r="K17" s="32">
        <f t="shared" si="10"/>
        <v>53.101145128859713</v>
      </c>
      <c r="L17" s="36">
        <v>7.51469150898482E-3</v>
      </c>
      <c r="M17" s="36">
        <v>9.7093464297513246E-4</v>
      </c>
      <c r="N17" s="36">
        <v>7.2163185221852562E-6</v>
      </c>
      <c r="O17" s="36">
        <v>4.4078860024583735E-5</v>
      </c>
      <c r="P17" s="36">
        <v>3.5124097639542066E-5</v>
      </c>
      <c r="Q17" s="36">
        <v>1.8879751671461345E-5</v>
      </c>
      <c r="R17" s="36">
        <v>1.0518496400000001E-3</v>
      </c>
      <c r="S17" s="36">
        <f t="shared" si="0"/>
        <v>9.6427748198177239E-3</v>
      </c>
      <c r="T17" s="36">
        <v>1.2620546827683306E-4</v>
      </c>
      <c r="U17" s="36">
        <v>5.0988452854099564E-5</v>
      </c>
      <c r="V17" s="36">
        <v>2.0205691862118719E-4</v>
      </c>
      <c r="W17" s="36">
        <v>1.2956168088728079E-4</v>
      </c>
      <c r="X17" s="36">
        <v>1.7789253637323223E-5</v>
      </c>
      <c r="Y17" s="36">
        <v>4.2042995974757808E-6</v>
      </c>
      <c r="Z17" s="36">
        <v>2.0979710000000002E-5</v>
      </c>
      <c r="AA17" s="36">
        <f t="shared" si="1"/>
        <v>5.5178578387419966E-4</v>
      </c>
      <c r="AB17" s="32">
        <f t="shared" si="2"/>
        <v>3.1190530356257811</v>
      </c>
      <c r="AC17" s="32">
        <f t="shared" si="3"/>
        <v>1.6179188134141527</v>
      </c>
      <c r="AD17" s="32">
        <f t="shared" si="4"/>
        <v>26.767988220319801</v>
      </c>
      <c r="AE17" s="32">
        <f t="shared" si="5"/>
        <v>20.940659889199701</v>
      </c>
      <c r="AF17" s="32">
        <f t="shared" si="6"/>
        <v>0.48091952949907668</v>
      </c>
      <c r="AG17" s="32">
        <f t="shared" si="7"/>
        <v>0.54755898031115879</v>
      </c>
      <c r="AH17" s="32">
        <f t="shared" si="8"/>
        <v>3.2548194580000009E-2</v>
      </c>
      <c r="AI17" s="32">
        <f t="shared" si="9"/>
        <v>53.50664666294967</v>
      </c>
    </row>
    <row r="18" spans="2:35" ht="18.75" customHeight="1">
      <c r="B18" s="11">
        <v>35430</v>
      </c>
      <c r="C18" s="31">
        <v>2.1160683084527148</v>
      </c>
      <c r="D18" s="31">
        <v>1.2762697945256842</v>
      </c>
      <c r="E18" s="31">
        <v>33.463269504662797</v>
      </c>
      <c r="F18" s="31">
        <v>26.068496632429866</v>
      </c>
      <c r="G18" s="31" t="s">
        <v>212</v>
      </c>
      <c r="H18" s="31">
        <v>0.48578910993448804</v>
      </c>
      <c r="I18" s="31">
        <v>0.49416903223417702</v>
      </c>
      <c r="J18" s="31">
        <v>2.1666518776000001</v>
      </c>
      <c r="K18" s="31">
        <f t="shared" si="10"/>
        <v>63.904062382239722</v>
      </c>
      <c r="L18" s="35">
        <v>5.4930422293142638E-3</v>
      </c>
      <c r="M18" s="35">
        <v>7.8689199154088386E-4</v>
      </c>
      <c r="N18" s="35">
        <v>9.3149680695599115E-6</v>
      </c>
      <c r="O18" s="35">
        <v>5.5980407684096676E-5</v>
      </c>
      <c r="P18" s="35">
        <v>3.527191492368132E-5</v>
      </c>
      <c r="Q18" s="35">
        <v>1.9541059460794119E-5</v>
      </c>
      <c r="R18" s="35">
        <v>1.0518487148E-3</v>
      </c>
      <c r="S18" s="35">
        <f t="shared" si="0"/>
        <v>7.4518912857932792E-3</v>
      </c>
      <c r="T18" s="35">
        <v>8.9184470321344741E-5</v>
      </c>
      <c r="U18" s="35">
        <v>4.4453395965930437E-5</v>
      </c>
      <c r="V18" s="35">
        <v>2.5307897304860529E-4</v>
      </c>
      <c r="W18" s="35">
        <v>1.6093934979783664E-4</v>
      </c>
      <c r="X18" s="35">
        <v>1.8304062744925364E-5</v>
      </c>
      <c r="Y18" s="35">
        <v>3.8851932868846066E-6</v>
      </c>
      <c r="Z18" s="35">
        <v>1.9172500000000003E-5</v>
      </c>
      <c r="AA18" s="35">
        <f t="shared" si="1"/>
        <v>5.8901794516552706E-4</v>
      </c>
      <c r="AB18" s="31">
        <f t="shared" si="2"/>
        <v>2.2799713363413319</v>
      </c>
      <c r="AC18" s="31">
        <f t="shared" si="3"/>
        <v>1.3091892063120536</v>
      </c>
      <c r="AD18" s="31">
        <f t="shared" si="4"/>
        <v>33.538919912833016</v>
      </c>
      <c r="AE18" s="31">
        <f t="shared" si="5"/>
        <v>26.117856068861723</v>
      </c>
      <c r="AF18" s="31">
        <f t="shared" si="6"/>
        <v>0.49212551850556785</v>
      </c>
      <c r="AG18" s="31">
        <f t="shared" si="7"/>
        <v>0.49581534632018848</v>
      </c>
      <c r="AH18" s="31">
        <f t="shared" si="8"/>
        <v>3.2009622870000004E-2</v>
      </c>
      <c r="AI18" s="31">
        <f t="shared" si="9"/>
        <v>64.265887012043891</v>
      </c>
    </row>
    <row r="19" spans="2:35" ht="18.75" customHeight="1">
      <c r="B19" s="12">
        <v>35795</v>
      </c>
      <c r="C19" s="32">
        <v>2.5633111210647748</v>
      </c>
      <c r="D19" s="32">
        <v>1.5302498092508248</v>
      </c>
      <c r="E19" s="32">
        <v>24.588523185196685</v>
      </c>
      <c r="F19" s="32">
        <v>25.055916888374032</v>
      </c>
      <c r="G19" s="32" t="s">
        <v>212</v>
      </c>
      <c r="H19" s="32">
        <v>0.4816479255960851</v>
      </c>
      <c r="I19" s="32">
        <v>0.5741702026418638</v>
      </c>
      <c r="J19" s="32">
        <v>2.1694840210000002</v>
      </c>
      <c r="K19" s="32">
        <f t="shared" si="10"/>
        <v>54.79381913212427</v>
      </c>
      <c r="L19" s="36">
        <v>6.4226835814823269E-3</v>
      </c>
      <c r="M19" s="36">
        <v>1.7710759103785419E-3</v>
      </c>
      <c r="N19" s="36">
        <v>7.0453659583198658E-6</v>
      </c>
      <c r="O19" s="36">
        <v>5.4764722711455723E-5</v>
      </c>
      <c r="P19" s="36">
        <v>3.4387253170942687E-5</v>
      </c>
      <c r="Q19" s="36">
        <v>2.0343010736292235E-5</v>
      </c>
      <c r="R19" s="36">
        <v>1.0518538996000003E-3</v>
      </c>
      <c r="S19" s="36">
        <f t="shared" si="0"/>
        <v>9.3621537440378797E-3</v>
      </c>
      <c r="T19" s="36">
        <v>1.1006477907895899E-4</v>
      </c>
      <c r="U19" s="36">
        <v>8.6974723103829213E-5</v>
      </c>
      <c r="V19" s="36">
        <v>1.8589548040621342E-4</v>
      </c>
      <c r="W19" s="36">
        <v>1.5404707771462649E-4</v>
      </c>
      <c r="X19" s="36">
        <v>1.8235831864899912E-5</v>
      </c>
      <c r="Y19" s="36">
        <v>4.3550791324181659E-6</v>
      </c>
      <c r="Z19" s="36">
        <v>1.738127E-5</v>
      </c>
      <c r="AA19" s="36">
        <f t="shared" si="1"/>
        <v>5.7695424130094609E-4</v>
      </c>
      <c r="AB19" s="32">
        <f t="shared" si="2"/>
        <v>2.7566775147673628</v>
      </c>
      <c r="AC19" s="32">
        <f t="shared" si="3"/>
        <v>1.6004451744952295</v>
      </c>
      <c r="AD19" s="32">
        <f t="shared" si="4"/>
        <v>24.644096172506696</v>
      </c>
      <c r="AE19" s="32">
        <f t="shared" si="5"/>
        <v>25.103192035600777</v>
      </c>
      <c r="AF19" s="32">
        <f t="shared" si="6"/>
        <v>0.48794188482109885</v>
      </c>
      <c r="AG19" s="32">
        <f t="shared" si="7"/>
        <v>0.57597659149173175</v>
      </c>
      <c r="AH19" s="32">
        <f t="shared" si="8"/>
        <v>3.1475965950000004E-2</v>
      </c>
      <c r="AI19" s="32">
        <f t="shared" si="9"/>
        <v>55.199805339632896</v>
      </c>
    </row>
    <row r="20" spans="2:35" ht="18.75" customHeight="1">
      <c r="B20" s="11">
        <v>36160</v>
      </c>
      <c r="C20" s="31">
        <v>1.1737178717790535</v>
      </c>
      <c r="D20" s="31">
        <v>0.66786694359926646</v>
      </c>
      <c r="E20" s="31">
        <v>25.237938934045211</v>
      </c>
      <c r="F20" s="31">
        <v>25.214984024213042</v>
      </c>
      <c r="G20" s="31" t="s">
        <v>212</v>
      </c>
      <c r="H20" s="31">
        <v>0.48110915589513104</v>
      </c>
      <c r="I20" s="31">
        <v>0.50840012770637455</v>
      </c>
      <c r="J20" s="31">
        <v>2.1704280688000002</v>
      </c>
      <c r="K20" s="31">
        <f t="shared" si="10"/>
        <v>53.284017057238074</v>
      </c>
      <c r="L20" s="35">
        <v>2.9859847226128442E-3</v>
      </c>
      <c r="M20" s="35">
        <v>3.8219607531806294E-4</v>
      </c>
      <c r="N20" s="35">
        <v>7.4375544574141475E-6</v>
      </c>
      <c r="O20" s="35">
        <v>5.6143763665157492E-5</v>
      </c>
      <c r="P20" s="35">
        <v>3.3840306019983721E-5</v>
      </c>
      <c r="Q20" s="35">
        <v>2.1142114999364488E-5</v>
      </c>
      <c r="R20" s="35">
        <v>1.0518567444000001E-3</v>
      </c>
      <c r="S20" s="35">
        <f t="shared" si="0"/>
        <v>4.5386012814728274E-3</v>
      </c>
      <c r="T20" s="35">
        <v>3.4290564323434986E-5</v>
      </c>
      <c r="U20" s="35">
        <v>2.4322622623778085E-5</v>
      </c>
      <c r="V20" s="35">
        <v>1.9073874099957987E-4</v>
      </c>
      <c r="W20" s="35">
        <v>1.5456863709227271E-4</v>
      </c>
      <c r="X20" s="35">
        <v>1.8291874120443137E-5</v>
      </c>
      <c r="Y20" s="35">
        <v>4.0395819021840696E-6</v>
      </c>
      <c r="Z20" s="35">
        <v>1.558392E-5</v>
      </c>
      <c r="AA20" s="35">
        <f t="shared" si="1"/>
        <v>4.4183594106169289E-4</v>
      </c>
      <c r="AB20" s="31">
        <f t="shared" si="2"/>
        <v>1.2585860780127582</v>
      </c>
      <c r="AC20" s="31">
        <f t="shared" si="3"/>
        <v>0.68466998702410398</v>
      </c>
      <c r="AD20" s="31">
        <f t="shared" si="4"/>
        <v>25.294965017724522</v>
      </c>
      <c r="AE20" s="31">
        <f t="shared" si="5"/>
        <v>25.262449072158166</v>
      </c>
      <c r="AF20" s="31">
        <f t="shared" si="6"/>
        <v>0.48740614203352267</v>
      </c>
      <c r="AG20" s="31">
        <f t="shared" si="7"/>
        <v>0.51013247598820954</v>
      </c>
      <c r="AH20" s="31">
        <f t="shared" si="8"/>
        <v>3.0940426770000001E-2</v>
      </c>
      <c r="AI20" s="31">
        <f t="shared" si="9"/>
        <v>53.529149199711277</v>
      </c>
    </row>
    <row r="21" spans="2:35" ht="18.75" customHeight="1">
      <c r="B21" s="12">
        <v>36525</v>
      </c>
      <c r="C21" s="32">
        <v>0.7331353496680072</v>
      </c>
      <c r="D21" s="32">
        <v>0.73981072358080924</v>
      </c>
      <c r="E21" s="32">
        <v>21.857242158229806</v>
      </c>
      <c r="F21" s="32">
        <v>24.899658488916888</v>
      </c>
      <c r="G21" s="32" t="s">
        <v>212</v>
      </c>
      <c r="H21" s="32">
        <v>0.47789086945542325</v>
      </c>
      <c r="I21" s="32">
        <v>0.49271244886277965</v>
      </c>
      <c r="J21" s="32">
        <v>2.1716867992000002</v>
      </c>
      <c r="K21" s="32">
        <f t="shared" si="10"/>
        <v>49.200450038713718</v>
      </c>
      <c r="L21" s="36">
        <v>1.8875939931100756E-3</v>
      </c>
      <c r="M21" s="36">
        <v>5.3057880677427637E-4</v>
      </c>
      <c r="N21" s="36">
        <v>6.6197737733476869E-6</v>
      </c>
      <c r="O21" s="36">
        <v>5.6425332019472309E-5</v>
      </c>
      <c r="P21" s="36">
        <v>3.271423677313237E-5</v>
      </c>
      <c r="Q21" s="36">
        <v>2.1910235844332052E-5</v>
      </c>
      <c r="R21" s="36">
        <v>1.0518599792000002E-3</v>
      </c>
      <c r="S21" s="36">
        <f t="shared" si="0"/>
        <v>3.5877023574946367E-3</v>
      </c>
      <c r="T21" s="36">
        <v>2.6807613451107982E-5</v>
      </c>
      <c r="U21" s="36">
        <v>3.7166889499832023E-5</v>
      </c>
      <c r="V21" s="36">
        <v>1.6513113968826359E-4</v>
      </c>
      <c r="W21" s="36">
        <v>1.5208869441474582E-4</v>
      </c>
      <c r="X21" s="36">
        <v>1.8237586604668542E-5</v>
      </c>
      <c r="Y21" s="36">
        <v>4.0742530631207884E-6</v>
      </c>
      <c r="Z21" s="36">
        <v>1.3787590000000001E-5</v>
      </c>
      <c r="AA21" s="36">
        <f t="shared" si="1"/>
        <v>4.1729376672173867E-4</v>
      </c>
      <c r="AB21" s="32">
        <f t="shared" si="2"/>
        <v>0.78831386830418926</v>
      </c>
      <c r="AC21" s="32">
        <f t="shared" si="3"/>
        <v>0.76415092682111607</v>
      </c>
      <c r="AD21" s="32">
        <f t="shared" si="4"/>
        <v>21.906616732201243</v>
      </c>
      <c r="AE21" s="32">
        <f t="shared" si="5"/>
        <v>24.946391553152971</v>
      </c>
      <c r="AF21" s="32">
        <f t="shared" si="6"/>
        <v>0.48414352618294276</v>
      </c>
      <c r="AG21" s="32">
        <f t="shared" si="7"/>
        <v>0.49447433217169795</v>
      </c>
      <c r="AH21" s="32">
        <f t="shared" si="8"/>
        <v>3.0405201300000007E-2</v>
      </c>
      <c r="AI21" s="32">
        <f t="shared" si="9"/>
        <v>49.414496140134162</v>
      </c>
    </row>
    <row r="22" spans="2:35" ht="18.75" customHeight="1">
      <c r="B22" s="11">
        <v>36891</v>
      </c>
      <c r="C22" s="31">
        <v>0.72845140417146881</v>
      </c>
      <c r="D22" s="31">
        <v>1.0532846292540452</v>
      </c>
      <c r="E22" s="31">
        <v>19.097880067147923</v>
      </c>
      <c r="F22" s="31">
        <v>23.567829503771531</v>
      </c>
      <c r="G22" s="31" t="s">
        <v>212</v>
      </c>
      <c r="H22" s="31">
        <v>0.46751579675904964</v>
      </c>
      <c r="I22" s="31">
        <v>0.57299790099270509</v>
      </c>
      <c r="J22" s="31">
        <v>2.1746238367999999</v>
      </c>
      <c r="K22" s="31">
        <f t="shared" si="10"/>
        <v>45.487959302096719</v>
      </c>
      <c r="L22" s="35">
        <v>1.8028748952158664E-3</v>
      </c>
      <c r="M22" s="35">
        <v>8.2790122566317047E-4</v>
      </c>
      <c r="N22" s="35">
        <v>5.9400289630628626E-6</v>
      </c>
      <c r="O22" s="35">
        <v>5.4342545007894889E-5</v>
      </c>
      <c r="P22" s="35">
        <v>3.0639948153944676E-5</v>
      </c>
      <c r="Q22" s="35">
        <v>2.2824273246534761E-5</v>
      </c>
      <c r="R22" s="35">
        <v>1.051865294E-3</v>
      </c>
      <c r="S22" s="35">
        <f t="shared" si="0"/>
        <v>3.7963882102504736E-3</v>
      </c>
      <c r="T22" s="35">
        <v>2.8806104459017287E-5</v>
      </c>
      <c r="U22" s="35">
        <v>6.2316764618180557E-5</v>
      </c>
      <c r="V22" s="35">
        <v>1.4423388819964023E-4</v>
      </c>
      <c r="W22" s="35">
        <v>1.4344864502795213E-4</v>
      </c>
      <c r="X22" s="35">
        <v>1.7904216426474991E-5</v>
      </c>
      <c r="Y22" s="35">
        <v>4.5180907598673016E-6</v>
      </c>
      <c r="Z22" s="35">
        <v>1.19967E-5</v>
      </c>
      <c r="AA22" s="35">
        <f t="shared" si="1"/>
        <v>4.1322440949113248E-4</v>
      </c>
      <c r="AB22" s="31">
        <f t="shared" si="2"/>
        <v>0.78210749568065263</v>
      </c>
      <c r="AC22" s="31">
        <f t="shared" si="3"/>
        <v>1.0925525557518423</v>
      </c>
      <c r="AD22" s="31">
        <f t="shared" si="4"/>
        <v>19.141010266555494</v>
      </c>
      <c r="AE22" s="31">
        <f t="shared" si="5"/>
        <v>23.611935763615058</v>
      </c>
      <c r="AF22" s="31">
        <f t="shared" si="6"/>
        <v>0.47361725195798782</v>
      </c>
      <c r="AG22" s="31">
        <f t="shared" si="7"/>
        <v>0.57491489887030889</v>
      </c>
      <c r="AH22" s="31">
        <f t="shared" si="8"/>
        <v>2.9871648950000003E-2</v>
      </c>
      <c r="AI22" s="31">
        <f t="shared" si="9"/>
        <v>45.706009881381348</v>
      </c>
    </row>
    <row r="23" spans="2:35" ht="18.75" customHeight="1">
      <c r="B23" s="12">
        <v>37256</v>
      </c>
      <c r="C23" s="32">
        <v>0.52439668502859593</v>
      </c>
      <c r="D23" s="32">
        <v>1.1350683531999066</v>
      </c>
      <c r="E23" s="32">
        <v>23.143956850666566</v>
      </c>
      <c r="F23" s="32">
        <v>26.863674123617145</v>
      </c>
      <c r="G23" s="32" t="s">
        <v>212</v>
      </c>
      <c r="H23" s="32">
        <v>0.45648641239463544</v>
      </c>
      <c r="I23" s="32">
        <v>0.58901221486570177</v>
      </c>
      <c r="J23" s="32">
        <v>2.1807077004000002</v>
      </c>
      <c r="K23" s="32">
        <f t="shared" si="10"/>
        <v>52.712594639772554</v>
      </c>
      <c r="L23" s="36">
        <v>1.3063586517061707E-3</v>
      </c>
      <c r="M23" s="36">
        <v>9.1358204064995478E-4</v>
      </c>
      <c r="N23" s="36">
        <v>7.3874934951458919E-6</v>
      </c>
      <c r="O23" s="36">
        <v>6.2976936595351339E-5</v>
      </c>
      <c r="P23" s="36">
        <v>2.8313701124767156E-5</v>
      </c>
      <c r="Q23" s="36">
        <v>2.3559844883271302E-5</v>
      </c>
      <c r="R23" s="36">
        <v>1.0518745088000001E-3</v>
      </c>
      <c r="S23" s="36">
        <f t="shared" si="0"/>
        <v>3.3940531772546616E-3</v>
      </c>
      <c r="T23" s="36">
        <v>1.8727564522683112E-5</v>
      </c>
      <c r="U23" s="36">
        <v>7.2977526779661832E-5</v>
      </c>
      <c r="V23" s="36">
        <v>1.7473030811750872E-4</v>
      </c>
      <c r="W23" s="36">
        <v>1.6285372205417586E-4</v>
      </c>
      <c r="X23" s="36">
        <v>1.7538898175302108E-5</v>
      </c>
      <c r="Y23" s="36">
        <v>4.644710369889806E-6</v>
      </c>
      <c r="Z23" s="36">
        <v>1.0216010000000002E-5</v>
      </c>
      <c r="AA23" s="36">
        <f t="shared" si="1"/>
        <v>4.6168874001922144E-4</v>
      </c>
      <c r="AB23" s="32">
        <f t="shared" si="2"/>
        <v>0.56263646554900981</v>
      </c>
      <c r="AC23" s="32">
        <f t="shared" si="3"/>
        <v>1.1796552071964947</v>
      </c>
      <c r="AD23" s="32">
        <f t="shared" si="4"/>
        <v>23.196211169822959</v>
      </c>
      <c r="AE23" s="32">
        <f t="shared" si="5"/>
        <v>26.913778956204172</v>
      </c>
      <c r="AF23" s="32">
        <f t="shared" si="6"/>
        <v>0.46242084657899463</v>
      </c>
      <c r="AG23" s="32">
        <f t="shared" si="7"/>
        <v>0.59098533467801062</v>
      </c>
      <c r="AH23" s="32">
        <f t="shared" si="8"/>
        <v>2.9341233700000004E-2</v>
      </c>
      <c r="AI23" s="32">
        <f t="shared" si="9"/>
        <v>52.935029213729642</v>
      </c>
    </row>
    <row r="24" spans="2:35" ht="18.75" customHeight="1">
      <c r="B24" s="11">
        <v>37621</v>
      </c>
      <c r="C24" s="31">
        <v>0.47768620226527109</v>
      </c>
      <c r="D24" s="31">
        <v>1.0587672258984706</v>
      </c>
      <c r="E24" s="31">
        <v>20.35747540272321</v>
      </c>
      <c r="F24" s="31">
        <v>26.92209070369643</v>
      </c>
      <c r="G24" s="31" t="s">
        <v>212</v>
      </c>
      <c r="H24" s="31">
        <v>0.45603596193648721</v>
      </c>
      <c r="I24" s="31">
        <v>0.52301219159302814</v>
      </c>
      <c r="J24" s="31">
        <v>2.1841692090000002</v>
      </c>
      <c r="K24" s="31">
        <f t="shared" si="10"/>
        <v>49.795067688112894</v>
      </c>
      <c r="L24" s="35">
        <v>1.1644995107391236E-3</v>
      </c>
      <c r="M24" s="35">
        <v>8.904707533107562E-4</v>
      </c>
      <c r="N24" s="35">
        <v>6.6643091761832938E-6</v>
      </c>
      <c r="O24" s="35">
        <v>6.4180298206659384E-5</v>
      </c>
      <c r="P24" s="35">
        <v>2.6497070129625642E-5</v>
      </c>
      <c r="Q24" s="35">
        <v>2.4097942984575472E-5</v>
      </c>
      <c r="R24" s="35">
        <v>1.0518804736E-3</v>
      </c>
      <c r="S24" s="35">
        <f t="shared" si="0"/>
        <v>3.2282903581469236E-3</v>
      </c>
      <c r="T24" s="35">
        <v>2.244705097144676E-5</v>
      </c>
      <c r="U24" s="35">
        <v>7.5511095378385964E-5</v>
      </c>
      <c r="V24" s="35">
        <v>1.5363953352607785E-4</v>
      </c>
      <c r="W24" s="35">
        <v>1.6262942148340972E-4</v>
      </c>
      <c r="X24" s="35">
        <v>1.7574526001263814E-5</v>
      </c>
      <c r="Y24" s="35">
        <v>4.3484075663295503E-6</v>
      </c>
      <c r="Z24" s="35">
        <v>8.4268200000000001E-6</v>
      </c>
      <c r="AA24" s="35">
        <f t="shared" si="1"/>
        <v>4.4457685492691363E-4</v>
      </c>
      <c r="AB24" s="31">
        <f t="shared" si="2"/>
        <v>0.51348791122324033</v>
      </c>
      <c r="AC24" s="31">
        <f t="shared" si="3"/>
        <v>1.1035313011539984</v>
      </c>
      <c r="AD24" s="31">
        <f t="shared" si="4"/>
        <v>20.403426591443385</v>
      </c>
      <c r="AE24" s="31">
        <f t="shared" si="5"/>
        <v>26.972158778753652</v>
      </c>
      <c r="AF24" s="31">
        <f t="shared" si="6"/>
        <v>0.46193559743810447</v>
      </c>
      <c r="AG24" s="31">
        <f t="shared" si="7"/>
        <v>0.52491046562240873</v>
      </c>
      <c r="AH24" s="31">
        <f t="shared" si="8"/>
        <v>2.88082042E-2</v>
      </c>
      <c r="AI24" s="31">
        <f t="shared" si="9"/>
        <v>50.008258849834789</v>
      </c>
    </row>
    <row r="25" spans="2:35" ht="18.75" customHeight="1">
      <c r="B25" s="12">
        <v>37986</v>
      </c>
      <c r="C25" s="32">
        <v>0.23946631668835475</v>
      </c>
      <c r="D25" s="32">
        <v>0.62087721783837857</v>
      </c>
      <c r="E25" s="32">
        <v>19.980922230614457</v>
      </c>
      <c r="F25" s="32">
        <v>20.06208150982873</v>
      </c>
      <c r="G25" s="32" t="s">
        <v>212</v>
      </c>
      <c r="H25" s="32">
        <v>0.45076477668639747</v>
      </c>
      <c r="I25" s="32">
        <v>0.53323177276283418</v>
      </c>
      <c r="J25" s="32">
        <v>2.1085379416000003</v>
      </c>
      <c r="K25" s="32">
        <f t="shared" si="10"/>
        <v>41.887343824419148</v>
      </c>
      <c r="L25" s="36">
        <v>5.7697342242419897E-4</v>
      </c>
      <c r="M25" s="36">
        <v>5.3094751538592636E-4</v>
      </c>
      <c r="N25" s="36">
        <v>6.7042175698397838E-6</v>
      </c>
      <c r="O25" s="36">
        <v>4.8650718954099281E-5</v>
      </c>
      <c r="P25" s="36">
        <v>2.4426469464775166E-5</v>
      </c>
      <c r="Q25" s="36">
        <v>2.4747976890850949E-5</v>
      </c>
      <c r="R25" s="36">
        <v>4.6333391327000001E-4</v>
      </c>
      <c r="S25" s="36">
        <f t="shared" si="0"/>
        <v>1.6757842339596902E-3</v>
      </c>
      <c r="T25" s="36">
        <v>4.4403691173794728E-6</v>
      </c>
      <c r="U25" s="36">
        <v>4.7488625578579448E-5</v>
      </c>
      <c r="V25" s="36">
        <v>1.5074501770419264E-4</v>
      </c>
      <c r="W25" s="36">
        <v>1.2083289528188442E-4</v>
      </c>
      <c r="X25" s="36">
        <v>1.741966062621618E-5</v>
      </c>
      <c r="Y25" s="36">
        <v>4.4212786433193323E-6</v>
      </c>
      <c r="Z25" s="36">
        <v>4.7540819999999999E-5</v>
      </c>
      <c r="AA25" s="36">
        <f t="shared" si="1"/>
        <v>3.9288866695157143E-4</v>
      </c>
      <c r="AB25" s="32">
        <f t="shared" si="2"/>
        <v>0.25521388224593883</v>
      </c>
      <c r="AC25" s="32">
        <f t="shared" si="3"/>
        <v>0.64830251614544332</v>
      </c>
      <c r="AD25" s="32">
        <f t="shared" si="4"/>
        <v>20.02601185132955</v>
      </c>
      <c r="AE25" s="32">
        <f t="shared" si="5"/>
        <v>20.099305980596583</v>
      </c>
      <c r="AF25" s="32">
        <f t="shared" si="6"/>
        <v>0.45656649728962928</v>
      </c>
      <c r="AG25" s="32">
        <f t="shared" si="7"/>
        <v>0.53516801322081453</v>
      </c>
      <c r="AH25" s="32">
        <f t="shared" si="8"/>
        <v>2.5750512191750001E-2</v>
      </c>
      <c r="AI25" s="32">
        <f t="shared" si="9"/>
        <v>42.046319253019703</v>
      </c>
    </row>
    <row r="26" spans="2:35" ht="18.75" customHeight="1">
      <c r="B26" s="11">
        <v>38352</v>
      </c>
      <c r="C26" s="31">
        <v>0.16009343370588519</v>
      </c>
      <c r="D26" s="31">
        <v>0.52567538020287308</v>
      </c>
      <c r="E26" s="31">
        <v>17.826524305000643</v>
      </c>
      <c r="F26" s="31">
        <v>19.977148070932977</v>
      </c>
      <c r="G26" s="31" t="s">
        <v>212</v>
      </c>
      <c r="H26" s="31">
        <v>0.44646979991297103</v>
      </c>
      <c r="I26" s="31">
        <v>1.5597517230346345</v>
      </c>
      <c r="J26" s="31">
        <v>3.0679492152478889</v>
      </c>
      <c r="K26" s="31">
        <f t="shared" si="10"/>
        <v>40.495662712789986</v>
      </c>
      <c r="L26" s="35">
        <v>3.5484364815686475E-4</v>
      </c>
      <c r="M26" s="35">
        <v>4.5137182777548005E-4</v>
      </c>
      <c r="N26" s="35">
        <v>6.1269344985324086E-6</v>
      </c>
      <c r="O26" s="35">
        <v>4.9252243574990292E-5</v>
      </c>
      <c r="P26" s="35">
        <v>2.2422644461758451E-5</v>
      </c>
      <c r="Q26" s="35">
        <v>2.7401354224421656E-5</v>
      </c>
      <c r="R26" s="35">
        <v>6.3658924751068622E-4</v>
      </c>
      <c r="S26" s="35">
        <f t="shared" si="0"/>
        <v>1.5480079002027339E-3</v>
      </c>
      <c r="T26" s="35">
        <v>8.841899695719613E-7</v>
      </c>
      <c r="U26" s="35">
        <v>4.240122808079442E-5</v>
      </c>
      <c r="V26" s="35">
        <v>1.3444431316732075E-4</v>
      </c>
      <c r="W26" s="35">
        <v>1.1993163013762817E-4</v>
      </c>
      <c r="X26" s="35">
        <v>1.7289669296698785E-5</v>
      </c>
      <c r="Y26" s="35">
        <v>9.798310236738612E-6</v>
      </c>
      <c r="Z26" s="35">
        <v>7.1530874792191378E-5</v>
      </c>
      <c r="AA26" s="35">
        <f t="shared" si="1"/>
        <v>3.9628021568094407E-4</v>
      </c>
      <c r="AB26" s="31">
        <f t="shared" si="2"/>
        <v>0.16922801352073927</v>
      </c>
      <c r="AC26" s="31">
        <f t="shared" si="3"/>
        <v>0.54959524186533681</v>
      </c>
      <c r="AD26" s="31">
        <f t="shared" si="4"/>
        <v>17.866741883686966</v>
      </c>
      <c r="AE26" s="31">
        <f t="shared" si="5"/>
        <v>20.014119002803362</v>
      </c>
      <c r="AF26" s="31">
        <f t="shared" si="6"/>
        <v>0.45218268747493123</v>
      </c>
      <c r="AG26" s="31">
        <f t="shared" si="7"/>
        <v>1.5633566533407932</v>
      </c>
      <c r="AH26" s="31">
        <f t="shared" si="8"/>
        <v>3.7230931875840187E-2</v>
      </c>
      <c r="AI26" s="31">
        <f t="shared" si="9"/>
        <v>40.65245441456797</v>
      </c>
    </row>
    <row r="27" spans="2:35" ht="18.75" customHeight="1">
      <c r="B27" s="12">
        <v>38717</v>
      </c>
      <c r="C27" s="32">
        <v>0.16687507397783255</v>
      </c>
      <c r="D27" s="32">
        <v>0.58027521881464927</v>
      </c>
      <c r="E27" s="32">
        <v>17.643196098697143</v>
      </c>
      <c r="F27" s="32">
        <v>19.476266490867388</v>
      </c>
      <c r="G27" s="32" t="s">
        <v>212</v>
      </c>
      <c r="H27" s="32">
        <v>0.4336267507852597</v>
      </c>
      <c r="I27" s="32">
        <v>1.7386374497863397</v>
      </c>
      <c r="J27" s="32">
        <v>3.114154319059327</v>
      </c>
      <c r="K27" s="32">
        <f t="shared" si="10"/>
        <v>40.038877082928614</v>
      </c>
      <c r="L27" s="36">
        <v>3.6557074767444889E-4</v>
      </c>
      <c r="M27" s="36">
        <v>5.139394751728873E-4</v>
      </c>
      <c r="N27" s="36">
        <v>6.2080119209749677E-6</v>
      </c>
      <c r="O27" s="36">
        <v>4.8773415824833512E-5</v>
      </c>
      <c r="P27" s="36">
        <v>2.0095057644932254E-5</v>
      </c>
      <c r="Q27" s="36">
        <v>2.8347978450313242E-5</v>
      </c>
      <c r="R27" s="36">
        <v>6.9666702223030699E-4</v>
      </c>
      <c r="S27" s="36">
        <f t="shared" si="0"/>
        <v>1.6796017089186972E-3</v>
      </c>
      <c r="T27" s="36">
        <v>1.258707243311259E-6</v>
      </c>
      <c r="U27" s="36">
        <v>5.0809562233590618E-5</v>
      </c>
      <c r="V27" s="36">
        <v>1.3301520646957497E-4</v>
      </c>
      <c r="W27" s="36">
        <v>1.1646947322111568E-4</v>
      </c>
      <c r="X27" s="36">
        <v>1.6819307620513443E-5</v>
      </c>
      <c r="Y27" s="36">
        <v>1.0766453782985738E-5</v>
      </c>
      <c r="Z27" s="36">
        <v>6.9950898238220396E-5</v>
      </c>
      <c r="AA27" s="36">
        <f t="shared" si="1"/>
        <v>3.9908960880931209E-4</v>
      </c>
      <c r="AB27" s="32">
        <f t="shared" si="2"/>
        <v>0.17638943742820051</v>
      </c>
      <c r="AC27" s="32">
        <f t="shared" si="3"/>
        <v>0.60826495523958146</v>
      </c>
      <c r="AD27" s="32">
        <f t="shared" si="4"/>
        <v>17.682989830523102</v>
      </c>
      <c r="AE27" s="32">
        <f t="shared" si="5"/>
        <v>19.512193729282902</v>
      </c>
      <c r="AF27" s="32">
        <f t="shared" si="6"/>
        <v>0.43914128089729604</v>
      </c>
      <c r="AG27" s="32">
        <f t="shared" si="7"/>
        <v>1.7425545524749273</v>
      </c>
      <c r="AH27" s="32">
        <f t="shared" si="8"/>
        <v>3.8262043230747354E-2</v>
      </c>
      <c r="AI27" s="32">
        <f t="shared" si="9"/>
        <v>40.199795829076756</v>
      </c>
    </row>
    <row r="28" spans="2:35" ht="18.75" customHeight="1">
      <c r="B28" s="11">
        <v>39082</v>
      </c>
      <c r="C28" s="31">
        <v>0.29373368633997177</v>
      </c>
      <c r="D28" s="31">
        <v>0.82481183312491368</v>
      </c>
      <c r="E28" s="31">
        <v>18.64536018635231</v>
      </c>
      <c r="F28" s="31">
        <v>24.492124503663849</v>
      </c>
      <c r="G28" s="31" t="s">
        <v>212</v>
      </c>
      <c r="H28" s="31">
        <v>0.42505553603567808</v>
      </c>
      <c r="I28" s="31">
        <v>1.3127707692291242</v>
      </c>
      <c r="J28" s="31">
        <v>3.7755983527317283</v>
      </c>
      <c r="K28" s="31">
        <f t="shared" si="10"/>
        <v>45.993856514745843</v>
      </c>
      <c r="L28" s="35">
        <v>6.4058401564286876E-4</v>
      </c>
      <c r="M28" s="35">
        <v>7.515887891376686E-4</v>
      </c>
      <c r="N28" s="35">
        <v>6.5606377472783835E-6</v>
      </c>
      <c r="O28" s="35">
        <v>6.135171756605691E-5</v>
      </c>
      <c r="P28" s="35">
        <v>1.8158653805444433E-5</v>
      </c>
      <c r="Q28" s="35">
        <v>2.8071002676263904E-5</v>
      </c>
      <c r="R28" s="35">
        <v>6.5118404157306332E-4</v>
      </c>
      <c r="S28" s="35">
        <f t="shared" si="0"/>
        <v>2.1574988581486445E-3</v>
      </c>
      <c r="T28" s="35">
        <v>1.9370362896538553E-6</v>
      </c>
      <c r="U28" s="35">
        <v>7.2779066244218541E-5</v>
      </c>
      <c r="V28" s="35">
        <v>1.4057070051329246E-4</v>
      </c>
      <c r="W28" s="35">
        <v>1.4650608544196033E-4</v>
      </c>
      <c r="X28" s="35">
        <v>1.6510422975834323E-5</v>
      </c>
      <c r="Y28" s="35">
        <v>8.581472582054132E-6</v>
      </c>
      <c r="Z28" s="35">
        <v>9.193036444428288E-5</v>
      </c>
      <c r="AA28" s="35">
        <f t="shared" si="1"/>
        <v>4.7881514849129657E-4</v>
      </c>
      <c r="AB28" s="31">
        <f t="shared" si="2"/>
        <v>0.31032552354536036</v>
      </c>
      <c r="AC28" s="31">
        <f t="shared" si="3"/>
        <v>0.86528971459413251</v>
      </c>
      <c r="AD28" s="31">
        <f t="shared" si="4"/>
        <v>18.687414271048954</v>
      </c>
      <c r="AE28" s="31">
        <f t="shared" si="5"/>
        <v>24.537317110064706</v>
      </c>
      <c r="AF28" s="31">
        <f t="shared" si="6"/>
        <v>0.4304296084276128</v>
      </c>
      <c r="AG28" s="31">
        <f t="shared" si="7"/>
        <v>1.3160298231254828</v>
      </c>
      <c r="AH28" s="31">
        <f t="shared" si="8"/>
        <v>4.3674849643722882E-2</v>
      </c>
      <c r="AI28" s="31">
        <f t="shared" si="9"/>
        <v>46.190480900449977</v>
      </c>
    </row>
    <row r="29" spans="2:35" ht="18.75" customHeight="1">
      <c r="B29" s="12">
        <v>39447</v>
      </c>
      <c r="C29" s="32">
        <v>0.19835396937541572</v>
      </c>
      <c r="D29" s="32">
        <v>1.1377665900691685</v>
      </c>
      <c r="E29" s="32">
        <v>11.174572784938196</v>
      </c>
      <c r="F29" s="32">
        <v>20.909360768079583</v>
      </c>
      <c r="G29" s="32" t="s">
        <v>212</v>
      </c>
      <c r="H29" s="32">
        <v>0.4300183018457856</v>
      </c>
      <c r="I29" s="32">
        <v>1.3720161193587983</v>
      </c>
      <c r="J29" s="32">
        <v>3.9539607528949228</v>
      </c>
      <c r="K29" s="32">
        <f t="shared" si="10"/>
        <v>35.222088533666948</v>
      </c>
      <c r="L29" s="36">
        <v>4.3113855050723221E-4</v>
      </c>
      <c r="M29" s="36">
        <v>1.0228940554808665E-3</v>
      </c>
      <c r="N29" s="36">
        <v>3.931933912236089E-6</v>
      </c>
      <c r="O29" s="36">
        <v>5.2392240500936524E-5</v>
      </c>
      <c r="P29" s="36">
        <v>1.6949257190161315E-5</v>
      </c>
      <c r="Q29" s="36">
        <v>2.8695259239303664E-5</v>
      </c>
      <c r="R29" s="36">
        <v>8.3287004512702374E-4</v>
      </c>
      <c r="S29" s="36">
        <f t="shared" si="0"/>
        <v>2.3888713419577602E-3</v>
      </c>
      <c r="T29" s="36">
        <v>1.249535830385699E-6</v>
      </c>
      <c r="U29" s="36">
        <v>9.6347294878544398E-5</v>
      </c>
      <c r="V29" s="36">
        <v>8.424710000857554E-5</v>
      </c>
      <c r="W29" s="36">
        <v>1.2511111942483901E-4</v>
      </c>
      <c r="X29" s="36">
        <v>1.6709717271238134E-5</v>
      </c>
      <c r="Y29" s="36">
        <v>8.7944027073201486E-6</v>
      </c>
      <c r="Z29" s="36">
        <v>8.6924159674359817E-5</v>
      </c>
      <c r="AA29" s="36">
        <f t="shared" si="1"/>
        <v>4.1938332979526272E-4</v>
      </c>
      <c r="AB29" s="32">
        <f t="shared" si="2"/>
        <v>0.20950479481555145</v>
      </c>
      <c r="AC29" s="32">
        <f t="shared" si="3"/>
        <v>1.1920504353299963</v>
      </c>
      <c r="AD29" s="32">
        <f t="shared" si="4"/>
        <v>11.199776719088558</v>
      </c>
      <c r="AE29" s="32">
        <f t="shared" si="5"/>
        <v>20.947953687680709</v>
      </c>
      <c r="AF29" s="32">
        <f t="shared" si="6"/>
        <v>0.43542152902236864</v>
      </c>
      <c r="AG29" s="32">
        <f t="shared" si="7"/>
        <v>1.3753542328465624</v>
      </c>
      <c r="AH29" s="32">
        <f t="shared" si="8"/>
        <v>4.6725150711134825E-2</v>
      </c>
      <c r="AI29" s="32">
        <f t="shared" si="9"/>
        <v>35.406786549494882</v>
      </c>
    </row>
    <row r="30" spans="2:35" ht="18.75" customHeight="1">
      <c r="B30" s="11">
        <v>39813</v>
      </c>
      <c r="C30" s="31">
        <v>0.18341879999999999</v>
      </c>
      <c r="D30" s="31">
        <v>1.1544709346544084</v>
      </c>
      <c r="E30" s="31">
        <v>16.705536264349075</v>
      </c>
      <c r="F30" s="31">
        <v>22.193807966675074</v>
      </c>
      <c r="G30" s="31" t="s">
        <v>212</v>
      </c>
      <c r="H30" s="31">
        <v>0.43442928210028442</v>
      </c>
      <c r="I30" s="31">
        <v>1.2898305160546146</v>
      </c>
      <c r="J30" s="31">
        <v>5.6288508473363557</v>
      </c>
      <c r="K30" s="31">
        <f t="shared" si="10"/>
        <v>41.961493763833452</v>
      </c>
      <c r="L30" s="35">
        <v>3.9693888000000006E-4</v>
      </c>
      <c r="M30" s="35">
        <v>1.0570493498333387E-3</v>
      </c>
      <c r="N30" s="35">
        <v>5.878082842542173E-6</v>
      </c>
      <c r="O30" s="35">
        <v>5.5595827220446079E-5</v>
      </c>
      <c r="P30" s="35">
        <v>1.5854378668645818E-5</v>
      </c>
      <c r="Q30" s="35">
        <v>2.9132236049322387E-5</v>
      </c>
      <c r="R30" s="35">
        <v>1.2985864450812395E-3</v>
      </c>
      <c r="S30" s="35">
        <f t="shared" si="0"/>
        <v>2.8590351996955346E-3</v>
      </c>
      <c r="T30" s="35">
        <v>8.0352000000000004E-7</v>
      </c>
      <c r="U30" s="35">
        <v>9.7227162873874336E-5</v>
      </c>
      <c r="V30" s="35">
        <v>1.2594602151202379E-4</v>
      </c>
      <c r="W30" s="35">
        <v>1.3276118967990328E-4</v>
      </c>
      <c r="X30" s="35">
        <v>1.6888481933752669E-5</v>
      </c>
      <c r="Y30" s="35">
        <v>8.5519153251451686E-6</v>
      </c>
      <c r="Z30" s="35">
        <v>1.186219380076113E-4</v>
      </c>
      <c r="AA30" s="35">
        <f t="shared" si="1"/>
        <v>5.0080022933231055E-4</v>
      </c>
      <c r="AB30" s="31">
        <f t="shared" si="2"/>
        <v>0.19358172095999998</v>
      </c>
      <c r="AC30" s="31">
        <f t="shared" si="3"/>
        <v>1.2098708629366564</v>
      </c>
      <c r="AD30" s="31">
        <f t="shared" si="4"/>
        <v>16.74321513083072</v>
      </c>
      <c r="AE30" s="31">
        <f t="shared" si="5"/>
        <v>22.234760696880194</v>
      </c>
      <c r="AF30" s="31">
        <f t="shared" si="6"/>
        <v>0.43985840918325886</v>
      </c>
      <c r="AG30" s="31">
        <f t="shared" si="7"/>
        <v>1.2931072927227409</v>
      </c>
      <c r="AH30" s="31">
        <f t="shared" si="8"/>
        <v>6.7813998653299151E-2</v>
      </c>
      <c r="AI30" s="31">
        <f t="shared" si="9"/>
        <v>42.182208112166869</v>
      </c>
    </row>
    <row r="31" spans="2:35" ht="18.75" customHeight="1">
      <c r="B31" s="12">
        <v>40178</v>
      </c>
      <c r="C31" s="32">
        <v>0.1317392</v>
      </c>
      <c r="D31" s="32">
        <v>0.70322300397240389</v>
      </c>
      <c r="E31" s="32">
        <v>14.083901919503914</v>
      </c>
      <c r="F31" s="32">
        <v>20.93907208998575</v>
      </c>
      <c r="G31" s="32" t="s">
        <v>212</v>
      </c>
      <c r="H31" s="32">
        <v>0.46550536792161279</v>
      </c>
      <c r="I31" s="32">
        <v>1.3128080540733149</v>
      </c>
      <c r="J31" s="32">
        <v>5.9010347576129583</v>
      </c>
      <c r="K31" s="32">
        <f t="shared" si="10"/>
        <v>37.636249635456998</v>
      </c>
      <c r="L31" s="36">
        <v>2.8501824000000002E-4</v>
      </c>
      <c r="M31" s="36">
        <v>6.5199713930834012E-4</v>
      </c>
      <c r="N31" s="36">
        <v>4.9556231490607869E-6</v>
      </c>
      <c r="O31" s="36">
        <v>5.2392300899003172E-5</v>
      </c>
      <c r="P31" s="36">
        <v>1.575198782251244E-5</v>
      </c>
      <c r="Q31" s="36">
        <v>2.9709778510385782E-5</v>
      </c>
      <c r="R31" s="36">
        <v>1.4548703047115776E-3</v>
      </c>
      <c r="S31" s="36">
        <f t="shared" si="0"/>
        <v>2.49469537440088E-3</v>
      </c>
      <c r="T31" s="36">
        <v>5.7696E-7</v>
      </c>
      <c r="U31" s="36">
        <v>5.8465908917790882E-5</v>
      </c>
      <c r="V31" s="36">
        <v>1.0618105196135046E-4</v>
      </c>
      <c r="W31" s="36">
        <v>1.2511126365363429E-4</v>
      </c>
      <c r="X31" s="36">
        <v>1.8085073677757753E-5</v>
      </c>
      <c r="Y31" s="36">
        <v>8.7053639985372905E-6</v>
      </c>
      <c r="Z31" s="36">
        <v>1.1402540194031952E-4</v>
      </c>
      <c r="AA31" s="36">
        <f t="shared" si="1"/>
        <v>4.3115102414939018E-4</v>
      </c>
      <c r="AB31" s="32">
        <f t="shared" si="2"/>
        <v>0.13903659007999999</v>
      </c>
      <c r="AC31" s="32">
        <f t="shared" si="3"/>
        <v>0.73694577331261413</v>
      </c>
      <c r="AD31" s="32">
        <f t="shared" si="4"/>
        <v>14.115667763567123</v>
      </c>
      <c r="AE31" s="32">
        <f t="shared" si="5"/>
        <v>20.977665054077008</v>
      </c>
      <c r="AF31" s="32">
        <f t="shared" si="6"/>
        <v>0.47128851957314738</v>
      </c>
      <c r="AG31" s="32">
        <f t="shared" si="7"/>
        <v>1.3161449970076387</v>
      </c>
      <c r="AH31" s="32">
        <f t="shared" si="8"/>
        <v>7.0351327396004665E-2</v>
      </c>
      <c r="AI31" s="32">
        <f t="shared" si="9"/>
        <v>37.827100025013543</v>
      </c>
    </row>
    <row r="32" spans="2:35" ht="18.75" customHeight="1">
      <c r="B32" s="11">
        <v>40543</v>
      </c>
      <c r="C32" s="31">
        <v>0.23772240000000003</v>
      </c>
      <c r="D32" s="31">
        <v>0.87009436820528263</v>
      </c>
      <c r="E32" s="31">
        <v>14.27507020075412</v>
      </c>
      <c r="F32" s="31">
        <v>22.667320035105131</v>
      </c>
      <c r="G32" s="31" t="s">
        <v>212</v>
      </c>
      <c r="H32" s="31">
        <v>0.46146222496668748</v>
      </c>
      <c r="I32" s="31">
        <v>1.5228187220184788</v>
      </c>
      <c r="J32" s="31">
        <v>7.5214145017142338</v>
      </c>
      <c r="K32" s="31">
        <f t="shared" si="10"/>
        <v>40.034487951049698</v>
      </c>
      <c r="L32" s="35">
        <v>5.1431328000000004E-4</v>
      </c>
      <c r="M32" s="35">
        <v>7.9387019140571855E-4</v>
      </c>
      <c r="N32" s="35">
        <v>5.0228884541832095E-6</v>
      </c>
      <c r="O32" s="35">
        <v>5.6720761429225849E-5</v>
      </c>
      <c r="P32" s="35">
        <v>1.4500625890275836E-5</v>
      </c>
      <c r="Q32" s="35">
        <v>3.0643481711337497E-5</v>
      </c>
      <c r="R32" s="35">
        <v>2.0189573658504329E-3</v>
      </c>
      <c r="S32" s="35">
        <f t="shared" si="0"/>
        <v>3.4340285947411738E-3</v>
      </c>
      <c r="T32" s="35">
        <v>1.04112E-6</v>
      </c>
      <c r="U32" s="35">
        <v>6.9079718822177421E-5</v>
      </c>
      <c r="V32" s="35">
        <v>1.076223037764231E-4</v>
      </c>
      <c r="W32" s="35">
        <v>1.3544749927067593E-4</v>
      </c>
      <c r="X32" s="35">
        <v>1.793736146407964E-5</v>
      </c>
      <c r="Y32" s="35">
        <v>9.8319792388978443E-6</v>
      </c>
      <c r="Z32" s="35">
        <v>1.3601828268168723E-4</v>
      </c>
      <c r="AA32" s="35">
        <f t="shared" si="1"/>
        <v>4.7697826525394118E-4</v>
      </c>
      <c r="AB32" s="31">
        <f t="shared" si="2"/>
        <v>0.25089048576</v>
      </c>
      <c r="AC32" s="31">
        <f t="shared" si="3"/>
        <v>0.91052687919943442</v>
      </c>
      <c r="AD32" s="31">
        <f t="shared" si="4"/>
        <v>14.307267219490848</v>
      </c>
      <c r="AE32" s="31">
        <f t="shared" si="5"/>
        <v>22.709101408923527</v>
      </c>
      <c r="AF32" s="31">
        <f t="shared" si="6"/>
        <v>0.46717007433024016</v>
      </c>
      <c r="AG32" s="31">
        <f t="shared" si="7"/>
        <v>1.5265147388744538</v>
      </c>
      <c r="AH32" s="31">
        <f t="shared" si="8"/>
        <v>9.1007382385403623E-2</v>
      </c>
      <c r="AI32" s="31">
        <f t="shared" si="9"/>
        <v>40.262478188963911</v>
      </c>
    </row>
    <row r="33" spans="2:35" ht="18.75" customHeight="1">
      <c r="B33" s="12">
        <v>40908</v>
      </c>
      <c r="C33" s="32">
        <v>0.20232160000000002</v>
      </c>
      <c r="D33" s="32">
        <v>1.2311401612701993</v>
      </c>
      <c r="E33" s="32">
        <v>12.010879324083472</v>
      </c>
      <c r="F33" s="32">
        <v>20.831851723482114</v>
      </c>
      <c r="G33" s="32" t="s">
        <v>212</v>
      </c>
      <c r="H33" s="32">
        <v>0.46899830734680625</v>
      </c>
      <c r="I33" s="32">
        <v>1.1949340925670136</v>
      </c>
      <c r="J33" s="32">
        <v>5.4557497038166378</v>
      </c>
      <c r="K33" s="32">
        <f t="shared" si="10"/>
        <v>35.940125208749606</v>
      </c>
      <c r="L33" s="36">
        <v>4.3772352000000003E-4</v>
      </c>
      <c r="M33" s="36">
        <v>1.1242611356743139E-3</v>
      </c>
      <c r="N33" s="36">
        <v>4.2262003782187791E-6</v>
      </c>
      <c r="O33" s="36">
        <v>5.2122623662062816E-5</v>
      </c>
      <c r="P33" s="36">
        <v>1.3684204717125933E-5</v>
      </c>
      <c r="Q33" s="36">
        <v>3.0039617158644002E-5</v>
      </c>
      <c r="R33" s="36">
        <v>1.3833235181364202E-3</v>
      </c>
      <c r="S33" s="36">
        <f t="shared" si="0"/>
        <v>3.0453808197267859E-3</v>
      </c>
      <c r="T33" s="36">
        <v>8.8607999999999995E-7</v>
      </c>
      <c r="U33" s="36">
        <v>9.7840583148591005E-5</v>
      </c>
      <c r="V33" s="36">
        <v>9.0552164371856007E-5</v>
      </c>
      <c r="W33" s="36">
        <v>1.2446728239468428E-4</v>
      </c>
      <c r="X33" s="36">
        <v>1.8234198727977401E-5</v>
      </c>
      <c r="Y33" s="36">
        <v>8.1227255603353384E-6</v>
      </c>
      <c r="Z33" s="36">
        <v>1.0372077559883756E-4</v>
      </c>
      <c r="AA33" s="36">
        <f t="shared" si="1"/>
        <v>4.4382380980228158E-4</v>
      </c>
      <c r="AB33" s="32">
        <f t="shared" si="2"/>
        <v>0.21352873984000001</v>
      </c>
      <c r="AC33" s="32">
        <f t="shared" si="3"/>
        <v>1.2884031834403373</v>
      </c>
      <c r="AD33" s="32">
        <f t="shared" si="4"/>
        <v>12.037969524075741</v>
      </c>
      <c r="AE33" s="32">
        <f t="shared" si="5"/>
        <v>20.870246039227279</v>
      </c>
      <c r="AF33" s="32">
        <f t="shared" si="6"/>
        <v>0.47477420368567169</v>
      </c>
      <c r="AG33" s="32">
        <f t="shared" si="7"/>
        <v>1.1981056552129596</v>
      </c>
      <c r="AH33" s="32">
        <f t="shared" si="8"/>
        <v>6.5491879081864102E-2</v>
      </c>
      <c r="AI33" s="32">
        <f t="shared" si="9"/>
        <v>36.148519224563849</v>
      </c>
    </row>
    <row r="34" spans="2:35" ht="18.75" customHeight="1">
      <c r="B34" s="11">
        <v>41274</v>
      </c>
      <c r="C34" s="31">
        <v>0.1475216</v>
      </c>
      <c r="D34" s="31">
        <v>0.24546506844870111</v>
      </c>
      <c r="E34" s="31">
        <v>12.996797800698349</v>
      </c>
      <c r="F34" s="31">
        <v>19.366233323557626</v>
      </c>
      <c r="G34" s="31" t="s">
        <v>212</v>
      </c>
      <c r="H34" s="31">
        <v>0.4573912840634729</v>
      </c>
      <c r="I34" s="31">
        <v>1.2164030189223973</v>
      </c>
      <c r="J34" s="31">
        <v>6.2062019474886441</v>
      </c>
      <c r="K34" s="31">
        <f t="shared" si="10"/>
        <v>34.429812095690551</v>
      </c>
      <c r="L34" s="35">
        <v>3.1916352000000006E-4</v>
      </c>
      <c r="M34" s="35">
        <v>2.1995819182846538E-4</v>
      </c>
      <c r="N34" s="35">
        <v>4.5731099529747164E-6</v>
      </c>
      <c r="O34" s="35">
        <v>4.8470111103303988E-5</v>
      </c>
      <c r="P34" s="35">
        <v>1.2341841862259726E-5</v>
      </c>
      <c r="Q34" s="35">
        <v>3.0128410039609329E-5</v>
      </c>
      <c r="R34" s="35">
        <v>1.6186947034948136E-3</v>
      </c>
      <c r="S34" s="35">
        <f t="shared" si="0"/>
        <v>2.2533298882814268E-3</v>
      </c>
      <c r="T34" s="35">
        <v>6.4607999999999992E-7</v>
      </c>
      <c r="U34" s="35">
        <v>1.909298255528475E-5</v>
      </c>
      <c r="V34" s="35">
        <v>9.798517985246844E-5</v>
      </c>
      <c r="W34" s="35">
        <v>1.1574519052439229E-4</v>
      </c>
      <c r="X34" s="35">
        <v>1.7786671388869513E-5</v>
      </c>
      <c r="Y34" s="35">
        <v>8.2313741606849701E-6</v>
      </c>
      <c r="Z34" s="35">
        <v>1.0559741325393414E-4</v>
      </c>
      <c r="AA34" s="35">
        <f t="shared" si="1"/>
        <v>3.6508489173563407E-4</v>
      </c>
      <c r="AB34" s="31">
        <f t="shared" si="2"/>
        <v>0.15569321984000001</v>
      </c>
      <c r="AC34" s="31">
        <f t="shared" si="3"/>
        <v>0.25665373204588759</v>
      </c>
      <c r="AD34" s="31">
        <f t="shared" si="4"/>
        <v>13.026111712043209</v>
      </c>
      <c r="AE34" s="31">
        <f t="shared" si="5"/>
        <v>19.401937143111478</v>
      </c>
      <c r="AF34" s="31">
        <f t="shared" si="6"/>
        <v>0.46300025818391249</v>
      </c>
      <c r="AG34" s="31">
        <f t="shared" si="7"/>
        <v>1.2196091786732717</v>
      </c>
      <c r="AH34" s="31">
        <f t="shared" si="8"/>
        <v>7.1935396737042717E-2</v>
      </c>
      <c r="AI34" s="31">
        <f t="shared" si="9"/>
        <v>34.594940640634796</v>
      </c>
    </row>
    <row r="35" spans="2:35" ht="18.75" customHeight="1">
      <c r="B35" s="12">
        <v>41639</v>
      </c>
      <c r="C35" s="32">
        <v>0</v>
      </c>
      <c r="D35" s="32">
        <v>6.0400340369201694E-2</v>
      </c>
      <c r="E35" s="32">
        <v>13.992941538912081</v>
      </c>
      <c r="F35" s="32">
        <v>21.933680436924071</v>
      </c>
      <c r="G35" s="32" t="s">
        <v>212</v>
      </c>
      <c r="H35" s="32">
        <v>0.47134674682779393</v>
      </c>
      <c r="I35" s="32">
        <v>1.2153227387192695</v>
      </c>
      <c r="J35" s="32">
        <v>6.8311118692515134</v>
      </c>
      <c r="K35" s="32">
        <f t="shared" si="10"/>
        <v>37.673691801752419</v>
      </c>
      <c r="L35" s="36">
        <v>0</v>
      </c>
      <c r="M35" s="36">
        <v>4.7077723165833162E-5</v>
      </c>
      <c r="N35" s="36">
        <v>4.9236174328690256E-6</v>
      </c>
      <c r="O35" s="36">
        <v>5.486967931416758E-5</v>
      </c>
      <c r="P35" s="36">
        <v>1.1646518171496427E-5</v>
      </c>
      <c r="Q35" s="36">
        <v>3.0161024102108335E-5</v>
      </c>
      <c r="R35" s="36">
        <v>1.90161965293813E-3</v>
      </c>
      <c r="S35" s="36">
        <f t="shared" si="0"/>
        <v>2.0502982151246046E-3</v>
      </c>
      <c r="T35" s="36">
        <v>0</v>
      </c>
      <c r="U35" s="36">
        <v>4.0022668183199289E-6</v>
      </c>
      <c r="V35" s="36">
        <v>1.0549528540651025E-4</v>
      </c>
      <c r="W35" s="36">
        <v>1.3102716997481198E-4</v>
      </c>
      <c r="X35" s="36">
        <v>1.8339255323520107E-5</v>
      </c>
      <c r="Y35" s="36">
        <v>8.2270386808146118E-6</v>
      </c>
      <c r="Z35" s="36">
        <v>9.9400172163474968E-5</v>
      </c>
      <c r="AA35" s="36">
        <f t="shared" si="1"/>
        <v>3.6649118836745183E-4</v>
      </c>
      <c r="AB35" s="32">
        <f t="shared" si="2"/>
        <v>0</v>
      </c>
      <c r="AC35" s="32">
        <f t="shared" si="3"/>
        <v>6.2769958960206859E-2</v>
      </c>
      <c r="AD35" s="32">
        <f t="shared" si="4"/>
        <v>14.024502224399042</v>
      </c>
      <c r="AE35" s="32">
        <f t="shared" si="5"/>
        <v>21.97409827555942</v>
      </c>
      <c r="AF35" s="32">
        <f t="shared" si="6"/>
        <v>0.47710300786849036</v>
      </c>
      <c r="AG35" s="32">
        <f t="shared" si="7"/>
        <v>1.2185284218487049</v>
      </c>
      <c r="AH35" s="32">
        <f t="shared" si="8"/>
        <v>7.7161742628168786E-2</v>
      </c>
      <c r="AI35" s="32">
        <f t="shared" si="9"/>
        <v>37.834163631264033</v>
      </c>
    </row>
    <row r="36" spans="2:35" ht="18.75" customHeight="1">
      <c r="B36" s="11">
        <v>42004</v>
      </c>
      <c r="C36" s="31">
        <v>0</v>
      </c>
      <c r="D36" s="31">
        <v>0.18332481297074332</v>
      </c>
      <c r="E36" s="31">
        <v>11.922314509169913</v>
      </c>
      <c r="F36" s="31">
        <v>20.785996127746273</v>
      </c>
      <c r="G36" s="31" t="s">
        <v>212</v>
      </c>
      <c r="H36" s="31">
        <v>0.48729780237115466</v>
      </c>
      <c r="I36" s="31">
        <v>1.1183405787394425</v>
      </c>
      <c r="J36" s="31">
        <v>5.6195627029945801</v>
      </c>
      <c r="K36" s="31">
        <f t="shared" si="10"/>
        <v>34.497273830997528</v>
      </c>
      <c r="L36" s="35">
        <v>0</v>
      </c>
      <c r="M36" s="35">
        <v>1.4556635061185812E-4</v>
      </c>
      <c r="N36" s="35">
        <v>4.1950375762135967E-6</v>
      </c>
      <c r="O36" s="35">
        <v>5.2005658572659095E-5</v>
      </c>
      <c r="P36" s="35">
        <v>1.0961234679519113E-5</v>
      </c>
      <c r="Q36" s="35">
        <v>2.9995565241133389E-5</v>
      </c>
      <c r="R36" s="35">
        <v>1.5040776779657546E-3</v>
      </c>
      <c r="S36" s="35">
        <f t="shared" si="0"/>
        <v>1.7468015246471379E-3</v>
      </c>
      <c r="T36" s="35">
        <v>0</v>
      </c>
      <c r="U36" s="35">
        <v>1.241197463982138E-5</v>
      </c>
      <c r="V36" s="35">
        <v>8.9884458414513254E-5</v>
      </c>
      <c r="W36" s="35">
        <v>1.2418797322353583E-4</v>
      </c>
      <c r="X36" s="35">
        <v>1.895934994218519E-5</v>
      </c>
      <c r="Y36" s="35">
        <v>7.7216304872520838E-6</v>
      </c>
      <c r="Z36" s="35">
        <v>8.016423152472913E-5</v>
      </c>
      <c r="AA36" s="35">
        <f t="shared" si="1"/>
        <v>3.3332961823203679E-4</v>
      </c>
      <c r="AB36" s="31">
        <f t="shared" si="2"/>
        <v>0</v>
      </c>
      <c r="AC36" s="31">
        <f t="shared" si="3"/>
        <v>0.19066274017870655</v>
      </c>
      <c r="AD36" s="31">
        <f t="shared" si="4"/>
        <v>11.949204953716844</v>
      </c>
      <c r="AE36" s="31">
        <f t="shared" si="5"/>
        <v>20.824304285231204</v>
      </c>
      <c r="AF36" s="31">
        <f t="shared" si="6"/>
        <v>0.49322171952091381</v>
      </c>
      <c r="AG36" s="31">
        <f t="shared" si="7"/>
        <v>1.1213915137556718</v>
      </c>
      <c r="AH36" s="31">
        <f t="shared" si="8"/>
        <v>6.1490882943513153E-2</v>
      </c>
      <c r="AI36" s="31">
        <f t="shared" si="9"/>
        <v>34.640276095346849</v>
      </c>
    </row>
    <row r="37" spans="2:35" ht="18.75" customHeight="1">
      <c r="B37" s="12">
        <v>42369</v>
      </c>
      <c r="C37" s="32">
        <v>0</v>
      </c>
      <c r="D37" s="32">
        <v>0.36623588843944255</v>
      </c>
      <c r="E37" s="32">
        <v>11.522733537117567</v>
      </c>
      <c r="F37" s="32">
        <v>21.879514783346583</v>
      </c>
      <c r="G37" s="32" t="s">
        <v>212</v>
      </c>
      <c r="H37" s="32">
        <v>0.5110967021538686</v>
      </c>
      <c r="I37" s="32">
        <v>1.2546890653372775</v>
      </c>
      <c r="J37" s="32">
        <v>6.3748360391382173</v>
      </c>
      <c r="K37" s="32">
        <f t="shared" si="10"/>
        <v>35.534269976394739</v>
      </c>
      <c r="L37" s="36">
        <v>0</v>
      </c>
      <c r="M37" s="36">
        <v>3.3313002606388743E-4</v>
      </c>
      <c r="N37" s="36">
        <v>4.0544392728212245E-6</v>
      </c>
      <c r="O37" s="36">
        <v>5.4787825850636909E-5</v>
      </c>
      <c r="P37" s="36">
        <v>1.0502386855722582E-5</v>
      </c>
      <c r="Q37" s="36">
        <v>3.0258395971886147E-5</v>
      </c>
      <c r="R37" s="36">
        <v>1.7456491040631183E-3</v>
      </c>
      <c r="S37" s="36">
        <f t="shared" si="0"/>
        <v>2.1783821780780727E-3</v>
      </c>
      <c r="T37" s="36">
        <v>0</v>
      </c>
      <c r="U37" s="36">
        <v>2.8975777522642654E-5</v>
      </c>
      <c r="V37" s="36">
        <v>8.687194610089785E-5</v>
      </c>
      <c r="W37" s="36">
        <v>1.3083170632688992E-4</v>
      </c>
      <c r="X37" s="36">
        <v>1.9893807695651959E-5</v>
      </c>
      <c r="Y37" s="36">
        <v>8.3434946458224552E-6</v>
      </c>
      <c r="Z37" s="36">
        <v>8.7171962577277498E-5</v>
      </c>
      <c r="AA37" s="36">
        <f t="shared" si="1"/>
        <v>3.6208869486918237E-4</v>
      </c>
      <c r="AB37" s="32">
        <f t="shared" si="2"/>
        <v>0</v>
      </c>
      <c r="AC37" s="32">
        <f t="shared" si="3"/>
        <v>0.38319892079278728</v>
      </c>
      <c r="AD37" s="32">
        <f t="shared" si="4"/>
        <v>11.548722738037457</v>
      </c>
      <c r="AE37" s="32">
        <f t="shared" si="5"/>
        <v>21.919872327478259</v>
      </c>
      <c r="AF37" s="32">
        <f t="shared" si="6"/>
        <v>0.51728761651856603</v>
      </c>
      <c r="AG37" s="32">
        <f t="shared" si="7"/>
        <v>1.2579318866410296</v>
      </c>
      <c r="AH37" s="32">
        <f t="shared" si="8"/>
        <v>6.9618472449606658E-2</v>
      </c>
      <c r="AI37" s="32">
        <f t="shared" si="9"/>
        <v>35.69663196191771</v>
      </c>
    </row>
    <row r="38" spans="2:35" ht="18.75" customHeight="1">
      <c r="B38" s="11">
        <v>42735</v>
      </c>
      <c r="C38" s="31">
        <v>0</v>
      </c>
      <c r="D38" s="31">
        <v>9.0420953257300291E-2</v>
      </c>
      <c r="E38" s="31">
        <v>11.216874595268905</v>
      </c>
      <c r="F38" s="31">
        <v>21.436236748433455</v>
      </c>
      <c r="G38" s="31" t="s">
        <v>212</v>
      </c>
      <c r="H38" s="31">
        <v>0.53096650119326183</v>
      </c>
      <c r="I38" s="31">
        <v>1.4609686161962987</v>
      </c>
      <c r="J38" s="31">
        <v>6.1610933466165481</v>
      </c>
      <c r="K38" s="31">
        <f t="shared" si="10"/>
        <v>34.735467414349216</v>
      </c>
      <c r="L38" s="35">
        <v>0</v>
      </c>
      <c r="M38" s="35">
        <v>7.6081169872272016E-5</v>
      </c>
      <c r="N38" s="35">
        <v>3.94681841169655E-6</v>
      </c>
      <c r="O38" s="35">
        <v>5.3724371658120582E-5</v>
      </c>
      <c r="P38" s="35">
        <v>1.007805833800117E-5</v>
      </c>
      <c r="Q38" s="35">
        <v>3.0683562955829709E-5</v>
      </c>
      <c r="R38" s="35">
        <v>1.7953414335579402E-3</v>
      </c>
      <c r="S38" s="35">
        <f t="shared" si="0"/>
        <v>1.9698554147938602E-3</v>
      </c>
      <c r="T38" s="35">
        <v>0</v>
      </c>
      <c r="U38" s="35">
        <v>6.5449719631157056E-6</v>
      </c>
      <c r="V38" s="35">
        <v>8.456602091177809E-5</v>
      </c>
      <c r="W38" s="35">
        <v>1.2829220919505078E-4</v>
      </c>
      <c r="X38" s="35">
        <v>2.0670076158127239E-5</v>
      </c>
      <c r="Y38" s="35">
        <v>9.4034465212829015E-6</v>
      </c>
      <c r="Z38" s="35">
        <v>7.2228019042236402E-5</v>
      </c>
      <c r="AA38" s="35">
        <f t="shared" si="1"/>
        <v>3.2170474379159111E-4</v>
      </c>
      <c r="AB38" s="31">
        <f t="shared" si="2"/>
        <v>0</v>
      </c>
      <c r="AC38" s="31">
        <f t="shared" si="3"/>
        <v>9.4273384149115569E-2</v>
      </c>
      <c r="AD38" s="31">
        <f t="shared" si="4"/>
        <v>11.242173939960908</v>
      </c>
      <c r="AE38" s="31">
        <f t="shared" si="5"/>
        <v>21.475810936065034</v>
      </c>
      <c r="AF38" s="31">
        <f t="shared" si="6"/>
        <v>0.53737813534683376</v>
      </c>
      <c r="AG38" s="31">
        <f t="shared" si="7"/>
        <v>1.4645379323335368</v>
      </c>
      <c r="AH38" s="31">
        <f t="shared" si="8"/>
        <v>6.6407485513534953E-2</v>
      </c>
      <c r="AI38" s="31">
        <f t="shared" si="9"/>
        <v>34.880581813368963</v>
      </c>
    </row>
    <row r="39" spans="2:35" ht="18.75" customHeight="1">
      <c r="B39" s="12">
        <v>43100</v>
      </c>
      <c r="C39" s="32">
        <v>0</v>
      </c>
      <c r="D39" s="32">
        <v>5.9524040167276991E-2</v>
      </c>
      <c r="E39" s="32">
        <v>11.317502043264211</v>
      </c>
      <c r="F39" s="32">
        <v>21.738732021663331</v>
      </c>
      <c r="G39" s="32" t="s">
        <v>212</v>
      </c>
      <c r="H39" s="32">
        <v>0.54505715461376314</v>
      </c>
      <c r="I39" s="32">
        <v>1.0726917424950071</v>
      </c>
      <c r="J39" s="32">
        <v>6.7224663958470767</v>
      </c>
      <c r="K39" s="32">
        <f t="shared" si="10"/>
        <v>34.733507002203595</v>
      </c>
      <c r="L39" s="36">
        <v>0</v>
      </c>
      <c r="M39" s="36">
        <v>5.4686231311356087E-5</v>
      </c>
      <c r="N39" s="36">
        <v>3.9822256243828212E-6</v>
      </c>
      <c r="O39" s="36">
        <v>5.4495799464268487E-5</v>
      </c>
      <c r="P39" s="36">
        <v>9.6760806149497947E-6</v>
      </c>
      <c r="Q39" s="36">
        <v>2.9939555144685605E-5</v>
      </c>
      <c r="R39" s="36">
        <v>1.9359332523137998E-3</v>
      </c>
      <c r="S39" s="36">
        <f t="shared" si="0"/>
        <v>2.0887131444734426E-3</v>
      </c>
      <c r="T39" s="36">
        <v>0</v>
      </c>
      <c r="U39" s="36">
        <v>4.7630365099233567E-6</v>
      </c>
      <c r="V39" s="36">
        <v>8.5324669214314957E-5</v>
      </c>
      <c r="W39" s="36">
        <v>1.3013435596067512E-4</v>
      </c>
      <c r="X39" s="36">
        <v>2.1218848424831295E-5</v>
      </c>
      <c r="Y39" s="36">
        <v>7.4144543610124512E-6</v>
      </c>
      <c r="Z39" s="36">
        <v>7.7614732016510524E-5</v>
      </c>
      <c r="AA39" s="36">
        <f t="shared" si="1"/>
        <v>3.2647009648726765E-4</v>
      </c>
      <c r="AB39" s="32">
        <f t="shared" si="2"/>
        <v>0</v>
      </c>
      <c r="AC39" s="32">
        <f t="shared" si="3"/>
        <v>6.2310580830018052E-2</v>
      </c>
      <c r="AD39" s="32">
        <f t="shared" si="4"/>
        <v>11.343028350330686</v>
      </c>
      <c r="AE39" s="32">
        <f t="shared" si="5"/>
        <v>21.778874454726221</v>
      </c>
      <c r="AF39" s="32">
        <f t="shared" si="6"/>
        <v>0.55162227345973669</v>
      </c>
      <c r="AG39" s="32">
        <f t="shared" si="7"/>
        <v>1.075649738773206</v>
      </c>
      <c r="AH39" s="32">
        <f t="shared" si="8"/>
        <v>7.1527521448765133E-2</v>
      </c>
      <c r="AI39" s="32">
        <f t="shared" si="9"/>
        <v>34.883012919568635</v>
      </c>
    </row>
    <row r="40" spans="2:35" ht="18.75" customHeight="1">
      <c r="B40" s="11">
        <v>43465</v>
      </c>
      <c r="C40" s="31">
        <v>0</v>
      </c>
      <c r="D40" s="31">
        <v>5.53237671877337E-2</v>
      </c>
      <c r="E40" s="31">
        <v>10.541145977984618</v>
      </c>
      <c r="F40" s="31">
        <v>19.697178865526251</v>
      </c>
      <c r="G40" s="31" t="s">
        <v>212</v>
      </c>
      <c r="H40" s="31">
        <v>0.50601638531532123</v>
      </c>
      <c r="I40" s="31">
        <v>1.1849595602253711</v>
      </c>
      <c r="J40" s="31">
        <v>6.7624608357201632</v>
      </c>
      <c r="K40" s="31">
        <f t="shared" si="10"/>
        <v>31.984624556239297</v>
      </c>
      <c r="L40" s="35">
        <v>0</v>
      </c>
      <c r="M40" s="35">
        <v>5.0765782067192168E-5</v>
      </c>
      <c r="N40" s="35">
        <v>3.7090535935775383E-6</v>
      </c>
      <c r="O40" s="35">
        <v>4.9474701450624339E-5</v>
      </c>
      <c r="P40" s="35">
        <v>8.4725056670756808E-6</v>
      </c>
      <c r="Q40" s="35">
        <v>3.0173662273241775E-5</v>
      </c>
      <c r="R40" s="35">
        <v>1.8910104498462248E-3</v>
      </c>
      <c r="S40" s="35">
        <f t="shared" si="0"/>
        <v>2.0336061548979364E-3</v>
      </c>
      <c r="T40" s="35">
        <v>0</v>
      </c>
      <c r="U40" s="35">
        <v>4.4208420351808849E-6</v>
      </c>
      <c r="V40" s="35">
        <v>7.9471582180685183E-5</v>
      </c>
      <c r="W40" s="35">
        <v>1.1814412253636437E-4</v>
      </c>
      <c r="X40" s="35">
        <v>1.9697888684954725E-5</v>
      </c>
      <c r="Y40" s="35">
        <v>7.9908657615874663E-6</v>
      </c>
      <c r="Z40" s="35">
        <v>7.7962409214810715E-5</v>
      </c>
      <c r="AA40" s="35">
        <f t="shared" si="1"/>
        <v>3.0768771041358333E-4</v>
      </c>
      <c r="AB40" s="31">
        <f t="shared" si="2"/>
        <v>0</v>
      </c>
      <c r="AC40" s="31">
        <f t="shared" si="3"/>
        <v>5.7910322665897407E-2</v>
      </c>
      <c r="AD40" s="31">
        <f t="shared" si="4"/>
        <v>10.564921235814303</v>
      </c>
      <c r="AE40" s="31">
        <f t="shared" si="5"/>
        <v>19.733622681578353</v>
      </c>
      <c r="AF40" s="31">
        <f t="shared" si="6"/>
        <v>0.5120981687851146</v>
      </c>
      <c r="AG40" s="31">
        <f t="shared" si="7"/>
        <v>1.188095179779155</v>
      </c>
      <c r="AH40" s="31">
        <f t="shared" si="8"/>
        <v>7.0508059192169209E-2</v>
      </c>
      <c r="AI40" s="31">
        <f t="shared" si="9"/>
        <v>32.127155647814995</v>
      </c>
    </row>
    <row r="41" spans="2:35" ht="14.25" customHeight="1">
      <c r="B41" s="9" t="s">
        <v>11</v>
      </c>
      <c r="S41" s="10" t="s">
        <v>12</v>
      </c>
      <c r="AI41" s="10" t="s">
        <v>12</v>
      </c>
    </row>
    <row r="42" spans="2:35" ht="18.75" customHeight="1"/>
    <row r="43" spans="2:35" ht="18.75" customHeight="1"/>
    <row r="44" spans="2:35" ht="18.75" customHeight="1"/>
    <row r="45" spans="2:35" ht="18.75" customHeight="1"/>
    <row r="46" spans="2:35" ht="18.75" customHeight="1"/>
    <row r="47" spans="2:35" ht="18.75" customHeight="1"/>
    <row r="48" spans="2:35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2:AV56"/>
  <sheetViews>
    <sheetView showGridLines="0" topLeftCell="A29" zoomScaleNormal="100" zoomScalePageLayoutView="150" workbookViewId="0">
      <selection activeCell="A41" sqref="A41:XFD52"/>
    </sheetView>
  </sheetViews>
  <sheetFormatPr baseColWidth="10" defaultColWidth="11.44140625" defaultRowHeight="14.4"/>
  <cols>
    <col min="1" max="1" width="5.44140625" style="2" customWidth="1"/>
    <col min="2" max="26" width="16.6640625" style="2" customWidth="1"/>
    <col min="27" max="31" width="12.109375" style="2" bestFit="1" customWidth="1"/>
    <col min="32" max="32" width="12.109375" style="2" customWidth="1"/>
    <col min="33" max="33" width="12.109375" style="2" bestFit="1" customWidth="1"/>
    <col min="34" max="34" width="12.109375" style="2" customWidth="1"/>
    <col min="35" max="37" width="12.109375" style="2" bestFit="1" customWidth="1"/>
    <col min="38" max="48" width="11.44140625" style="2"/>
    <col min="49" max="49" width="12.44140625" style="2" bestFit="1" customWidth="1"/>
    <col min="50" max="16384" width="11.44140625" style="2"/>
  </cols>
  <sheetData>
    <row r="2" spans="2:48" ht="14.25" customHeight="1">
      <c r="B2" s="1"/>
    </row>
    <row r="3" spans="2:48" ht="22.5" customHeight="1">
      <c r="B3" s="3" t="s">
        <v>93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2:48" s="15" customFormat="1" ht="18.75" customHeight="1">
      <c r="B4" s="13" t="s">
        <v>13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 t="s">
        <v>19</v>
      </c>
      <c r="M4" s="14"/>
      <c r="N4" s="14" t="s">
        <v>19</v>
      </c>
      <c r="O4" s="14"/>
      <c r="P4" s="14" t="s">
        <v>19</v>
      </c>
      <c r="Q4" s="14" t="s">
        <v>19</v>
      </c>
      <c r="R4" s="14" t="s">
        <v>19</v>
      </c>
      <c r="S4" s="14" t="s">
        <v>19</v>
      </c>
      <c r="T4" s="14" t="s">
        <v>19</v>
      </c>
      <c r="U4" s="14" t="s">
        <v>19</v>
      </c>
      <c r="V4" s="14" t="s">
        <v>19</v>
      </c>
      <c r="W4" s="14" t="s">
        <v>19</v>
      </c>
      <c r="X4" s="14" t="s">
        <v>19</v>
      </c>
      <c r="Y4" s="14" t="s">
        <v>19</v>
      </c>
      <c r="Z4" s="14"/>
      <c r="AA4" s="14" t="s">
        <v>19</v>
      </c>
      <c r="AB4" s="14" t="s">
        <v>19</v>
      </c>
      <c r="AC4" s="14" t="s">
        <v>19</v>
      </c>
      <c r="AD4" s="14" t="s">
        <v>19</v>
      </c>
      <c r="AE4" s="14" t="s">
        <v>19</v>
      </c>
      <c r="AF4" s="14" t="s">
        <v>19</v>
      </c>
      <c r="AG4" s="14" t="s">
        <v>19</v>
      </c>
      <c r="AH4" s="14" t="s">
        <v>19</v>
      </c>
      <c r="AI4" s="14" t="s">
        <v>19</v>
      </c>
      <c r="AJ4" s="14" t="s">
        <v>19</v>
      </c>
      <c r="AK4" s="14"/>
      <c r="AL4" s="14" t="s">
        <v>52</v>
      </c>
      <c r="AM4" s="28">
        <v>25</v>
      </c>
      <c r="AN4" s="14"/>
      <c r="AO4" s="14"/>
      <c r="AP4" s="14"/>
      <c r="AQ4" s="14"/>
      <c r="AR4" s="14"/>
      <c r="AS4" s="14"/>
      <c r="AT4" s="14"/>
      <c r="AU4" s="14"/>
      <c r="AV4" s="14"/>
    </row>
    <row r="5" spans="2:48" s="15" customFormat="1" ht="18.75" customHeight="1">
      <c r="B5" s="16" t="s">
        <v>14</v>
      </c>
      <c r="C5" s="17" t="s">
        <v>92</v>
      </c>
      <c r="D5" s="17" t="s">
        <v>92</v>
      </c>
      <c r="E5" s="17" t="s">
        <v>92</v>
      </c>
      <c r="F5" s="17" t="s">
        <v>92</v>
      </c>
      <c r="G5" s="17" t="s">
        <v>92</v>
      </c>
      <c r="H5" s="17" t="s">
        <v>92</v>
      </c>
      <c r="I5" s="17" t="s">
        <v>92</v>
      </c>
      <c r="J5" s="17" t="s">
        <v>92</v>
      </c>
      <c r="K5" s="17" t="s">
        <v>92</v>
      </c>
      <c r="L5" s="17" t="s">
        <v>92</v>
      </c>
      <c r="M5" s="17"/>
      <c r="N5" s="17" t="s">
        <v>150</v>
      </c>
      <c r="O5" s="17"/>
      <c r="P5" s="17" t="s">
        <v>92</v>
      </c>
      <c r="Q5" s="17" t="s">
        <v>92</v>
      </c>
      <c r="R5" s="17" t="s">
        <v>92</v>
      </c>
      <c r="S5" s="17" t="s">
        <v>92</v>
      </c>
      <c r="T5" s="17" t="s">
        <v>92</v>
      </c>
      <c r="U5" s="17" t="s">
        <v>92</v>
      </c>
      <c r="V5" s="17" t="s">
        <v>92</v>
      </c>
      <c r="W5" s="17" t="s">
        <v>92</v>
      </c>
      <c r="X5" s="17" t="s">
        <v>92</v>
      </c>
      <c r="Y5" s="17" t="s">
        <v>92</v>
      </c>
      <c r="Z5" s="17"/>
      <c r="AA5" s="17" t="s">
        <v>92</v>
      </c>
      <c r="AB5" s="17" t="s">
        <v>92</v>
      </c>
      <c r="AC5" s="17" t="s">
        <v>92</v>
      </c>
      <c r="AD5" s="17" t="s">
        <v>92</v>
      </c>
      <c r="AE5" s="17" t="s">
        <v>92</v>
      </c>
      <c r="AF5" s="17" t="s">
        <v>92</v>
      </c>
      <c r="AG5" s="17" t="s">
        <v>92</v>
      </c>
      <c r="AH5" s="17" t="s">
        <v>92</v>
      </c>
      <c r="AI5" s="17" t="s">
        <v>92</v>
      </c>
      <c r="AJ5" s="17" t="s">
        <v>92</v>
      </c>
      <c r="AK5" s="17"/>
      <c r="AL5" s="17" t="s">
        <v>53</v>
      </c>
      <c r="AM5" s="29">
        <v>298</v>
      </c>
      <c r="AN5" s="17"/>
      <c r="AO5" s="17"/>
      <c r="AP5" s="17"/>
      <c r="AQ5" s="17"/>
      <c r="AR5" s="17"/>
      <c r="AS5" s="17"/>
      <c r="AT5" s="17"/>
      <c r="AU5" s="17"/>
      <c r="AV5" s="17"/>
    </row>
    <row r="6" spans="2:48" s="15" customFormat="1" ht="18.75" customHeight="1">
      <c r="B6" s="13" t="s">
        <v>15</v>
      </c>
      <c r="C6" s="14" t="s">
        <v>101</v>
      </c>
      <c r="D6" s="14" t="s">
        <v>102</v>
      </c>
      <c r="E6" s="14" t="s">
        <v>88</v>
      </c>
      <c r="F6" s="14" t="s">
        <v>96</v>
      </c>
      <c r="G6" s="14" t="s">
        <v>103</v>
      </c>
      <c r="H6" s="14" t="s">
        <v>209</v>
      </c>
      <c r="I6" s="14" t="s">
        <v>208</v>
      </c>
      <c r="J6" s="14" t="s">
        <v>98</v>
      </c>
      <c r="K6" s="14" t="s">
        <v>91</v>
      </c>
      <c r="L6" s="14" t="s">
        <v>104</v>
      </c>
      <c r="M6" s="14"/>
      <c r="N6" s="14" t="s">
        <v>100</v>
      </c>
      <c r="O6" s="14"/>
      <c r="P6" s="14" t="s">
        <v>101</v>
      </c>
      <c r="Q6" s="14" t="s">
        <v>102</v>
      </c>
      <c r="R6" s="14" t="s">
        <v>88</v>
      </c>
      <c r="S6" s="14" t="s">
        <v>96</v>
      </c>
      <c r="T6" s="14" t="s">
        <v>103</v>
      </c>
      <c r="U6" s="14" t="s">
        <v>80</v>
      </c>
      <c r="V6" s="14" t="s">
        <v>81</v>
      </c>
      <c r="W6" s="14" t="s">
        <v>98</v>
      </c>
      <c r="X6" s="14" t="s">
        <v>91</v>
      </c>
      <c r="Y6" s="14" t="s">
        <v>104</v>
      </c>
      <c r="Z6" s="14"/>
      <c r="AA6" s="14" t="s">
        <v>101</v>
      </c>
      <c r="AB6" s="14" t="s">
        <v>102</v>
      </c>
      <c r="AC6" s="14" t="s">
        <v>88</v>
      </c>
      <c r="AD6" s="14" t="s">
        <v>96</v>
      </c>
      <c r="AE6" s="14" t="s">
        <v>103</v>
      </c>
      <c r="AF6" s="14" t="s">
        <v>80</v>
      </c>
      <c r="AG6" s="14" t="s">
        <v>81</v>
      </c>
      <c r="AH6" s="14" t="s">
        <v>98</v>
      </c>
      <c r="AI6" s="14" t="s">
        <v>91</v>
      </c>
      <c r="AJ6" s="14" t="s">
        <v>104</v>
      </c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</row>
    <row r="7" spans="2:48" s="15" customFormat="1" ht="18.75" customHeight="1">
      <c r="B7" s="16" t="s">
        <v>16</v>
      </c>
      <c r="C7" s="17" t="s">
        <v>32</v>
      </c>
      <c r="D7" s="17" t="s">
        <v>32</v>
      </c>
      <c r="E7" s="17" t="s">
        <v>32</v>
      </c>
      <c r="F7" s="17" t="s">
        <v>32</v>
      </c>
      <c r="G7" s="17" t="s">
        <v>32</v>
      </c>
      <c r="H7" s="17" t="s">
        <v>32</v>
      </c>
      <c r="I7" s="17" t="s">
        <v>32</v>
      </c>
      <c r="J7" s="17" t="s">
        <v>32</v>
      </c>
      <c r="K7" s="17" t="s">
        <v>32</v>
      </c>
      <c r="L7" s="17" t="s">
        <v>32</v>
      </c>
      <c r="M7" s="17"/>
      <c r="N7" s="17" t="s">
        <v>32</v>
      </c>
      <c r="O7" s="17"/>
      <c r="P7" s="17" t="s">
        <v>50</v>
      </c>
      <c r="Q7" s="17" t="s">
        <v>50</v>
      </c>
      <c r="R7" s="17" t="s">
        <v>50</v>
      </c>
      <c r="S7" s="17" t="s">
        <v>50</v>
      </c>
      <c r="T7" s="17" t="s">
        <v>50</v>
      </c>
      <c r="U7" s="17" t="s">
        <v>50</v>
      </c>
      <c r="V7" s="17" t="s">
        <v>50</v>
      </c>
      <c r="W7" s="17" t="s">
        <v>50</v>
      </c>
      <c r="X7" s="17" t="s">
        <v>50</v>
      </c>
      <c r="Y7" s="17" t="s">
        <v>50</v>
      </c>
      <c r="Z7" s="17"/>
      <c r="AA7" s="17" t="s">
        <v>51</v>
      </c>
      <c r="AB7" s="17" t="s">
        <v>51</v>
      </c>
      <c r="AC7" s="17" t="s">
        <v>51</v>
      </c>
      <c r="AD7" s="17" t="s">
        <v>51</v>
      </c>
      <c r="AE7" s="17" t="s">
        <v>51</v>
      </c>
      <c r="AF7" s="17" t="s">
        <v>51</v>
      </c>
      <c r="AG7" s="17" t="s">
        <v>51</v>
      </c>
      <c r="AH7" s="17" t="s">
        <v>51</v>
      </c>
      <c r="AI7" s="17" t="s">
        <v>51</v>
      </c>
      <c r="AJ7" s="17" t="s">
        <v>51</v>
      </c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2:48" s="15" customFormat="1" ht="18.75" customHeight="1">
      <c r="B8" s="13" t="s">
        <v>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2:48" s="15" customFormat="1" ht="18.75" customHeight="1">
      <c r="B9" s="13" t="s">
        <v>18</v>
      </c>
      <c r="C9" s="30" t="s">
        <v>54</v>
      </c>
      <c r="D9" s="30" t="s">
        <v>54</v>
      </c>
      <c r="E9" s="30" t="s">
        <v>54</v>
      </c>
      <c r="F9" s="30" t="s">
        <v>54</v>
      </c>
      <c r="G9" s="30" t="s">
        <v>54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 t="s">
        <v>54</v>
      </c>
      <c r="N9" s="30" t="s">
        <v>54</v>
      </c>
      <c r="O9" s="30" t="s">
        <v>54</v>
      </c>
      <c r="P9" s="30" t="s">
        <v>54</v>
      </c>
      <c r="Q9" s="30" t="s">
        <v>54</v>
      </c>
      <c r="R9" s="30" t="s">
        <v>54</v>
      </c>
      <c r="S9" s="30" t="s">
        <v>54</v>
      </c>
      <c r="T9" s="30" t="s">
        <v>54</v>
      </c>
      <c r="U9" s="30" t="s">
        <v>54</v>
      </c>
      <c r="V9" s="30" t="s">
        <v>54</v>
      </c>
      <c r="W9" s="30" t="s">
        <v>54</v>
      </c>
      <c r="X9" s="30" t="s">
        <v>54</v>
      </c>
      <c r="Y9" s="30" t="s">
        <v>54</v>
      </c>
      <c r="Z9" s="30" t="s">
        <v>54</v>
      </c>
      <c r="AA9" s="30" t="s">
        <v>54</v>
      </c>
      <c r="AB9" s="30" t="s">
        <v>54</v>
      </c>
      <c r="AC9" s="30" t="s">
        <v>54</v>
      </c>
      <c r="AD9" s="30" t="s">
        <v>54</v>
      </c>
      <c r="AE9" s="30" t="s">
        <v>54</v>
      </c>
      <c r="AF9" s="30" t="s">
        <v>54</v>
      </c>
      <c r="AG9" s="30" t="s">
        <v>54</v>
      </c>
      <c r="AH9" s="30" t="s">
        <v>54</v>
      </c>
      <c r="AI9" s="30" t="s">
        <v>54</v>
      </c>
      <c r="AJ9" s="30" t="s">
        <v>54</v>
      </c>
      <c r="AK9" s="30" t="s">
        <v>54</v>
      </c>
      <c r="AL9" s="30" t="s">
        <v>55</v>
      </c>
      <c r="AM9" s="30" t="s">
        <v>55</v>
      </c>
      <c r="AN9" s="30" t="s">
        <v>55</v>
      </c>
      <c r="AO9" s="30" t="s">
        <v>55</v>
      </c>
      <c r="AP9" s="30" t="s">
        <v>55</v>
      </c>
      <c r="AQ9" s="30" t="s">
        <v>55</v>
      </c>
      <c r="AR9" s="30" t="s">
        <v>55</v>
      </c>
      <c r="AS9" s="30" t="s">
        <v>55</v>
      </c>
      <c r="AT9" s="30" t="s">
        <v>55</v>
      </c>
      <c r="AU9" s="30" t="s">
        <v>55</v>
      </c>
      <c r="AV9" s="30" t="s">
        <v>55</v>
      </c>
    </row>
    <row r="10" spans="2:48">
      <c r="B10" s="4"/>
      <c r="C10" s="22" t="s">
        <v>46</v>
      </c>
      <c r="D10" s="22" t="s">
        <v>46</v>
      </c>
      <c r="E10" s="22" t="s">
        <v>46</v>
      </c>
      <c r="F10" s="22" t="s">
        <v>46</v>
      </c>
      <c r="G10" s="22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2" t="s">
        <v>46</v>
      </c>
      <c r="N10" s="22" t="s">
        <v>46</v>
      </c>
      <c r="O10" s="22" t="s">
        <v>46</v>
      </c>
      <c r="P10" s="24" t="s">
        <v>47</v>
      </c>
      <c r="Q10" s="24" t="s">
        <v>47</v>
      </c>
      <c r="R10" s="24" t="s">
        <v>47</v>
      </c>
      <c r="S10" s="24" t="s">
        <v>46</v>
      </c>
      <c r="T10" s="24" t="s">
        <v>47</v>
      </c>
      <c r="U10" s="24" t="s">
        <v>47</v>
      </c>
      <c r="V10" s="24" t="s">
        <v>47</v>
      </c>
      <c r="W10" s="24" t="s">
        <v>47</v>
      </c>
      <c r="X10" s="24" t="s">
        <v>47</v>
      </c>
      <c r="Y10" s="24" t="s">
        <v>47</v>
      </c>
      <c r="Z10" s="24" t="s">
        <v>47</v>
      </c>
      <c r="AA10" s="26" t="s">
        <v>48</v>
      </c>
      <c r="AB10" s="26" t="s">
        <v>48</v>
      </c>
      <c r="AC10" s="26" t="s">
        <v>48</v>
      </c>
      <c r="AD10" s="26" t="s">
        <v>48</v>
      </c>
      <c r="AE10" s="26" t="s">
        <v>48</v>
      </c>
      <c r="AF10" s="26" t="s">
        <v>48</v>
      </c>
      <c r="AG10" s="26" t="s">
        <v>48</v>
      </c>
      <c r="AH10" s="26" t="s">
        <v>48</v>
      </c>
      <c r="AI10" s="26" t="s">
        <v>48</v>
      </c>
      <c r="AJ10" s="26" t="s">
        <v>48</v>
      </c>
      <c r="AK10" s="26" t="s">
        <v>48</v>
      </c>
      <c r="AL10" s="5" t="s">
        <v>49</v>
      </c>
      <c r="AM10" s="5" t="s">
        <v>49</v>
      </c>
      <c r="AN10" s="5" t="s">
        <v>49</v>
      </c>
      <c r="AO10" s="5" t="s">
        <v>49</v>
      </c>
      <c r="AP10" s="5" t="s">
        <v>49</v>
      </c>
      <c r="AQ10" s="5" t="s">
        <v>49</v>
      </c>
      <c r="AR10" s="5" t="s">
        <v>49</v>
      </c>
      <c r="AS10" s="5" t="s">
        <v>49</v>
      </c>
      <c r="AT10" s="5" t="s">
        <v>49</v>
      </c>
      <c r="AU10" s="5" t="s">
        <v>49</v>
      </c>
      <c r="AV10" s="5" t="s">
        <v>49</v>
      </c>
    </row>
    <row r="11" spans="2:48" ht="48">
      <c r="B11" s="4" t="s">
        <v>45</v>
      </c>
      <c r="C11" s="22" t="s">
        <v>23</v>
      </c>
      <c r="D11" s="23" t="s">
        <v>24</v>
      </c>
      <c r="E11" s="22" t="s">
        <v>89</v>
      </c>
      <c r="F11" s="22" t="s">
        <v>95</v>
      </c>
      <c r="G11" s="22" t="s">
        <v>26</v>
      </c>
      <c r="H11" s="22" t="s">
        <v>77</v>
      </c>
      <c r="I11" s="22" t="s">
        <v>78</v>
      </c>
      <c r="J11" s="22" t="s">
        <v>97</v>
      </c>
      <c r="K11" s="22" t="s">
        <v>90</v>
      </c>
      <c r="L11" s="22" t="s">
        <v>30</v>
      </c>
      <c r="M11" s="22" t="s">
        <v>44</v>
      </c>
      <c r="N11" s="22" t="s">
        <v>99</v>
      </c>
      <c r="O11" s="22" t="s">
        <v>193</v>
      </c>
      <c r="P11" s="24" t="s">
        <v>23</v>
      </c>
      <c r="Q11" s="25" t="s">
        <v>24</v>
      </c>
      <c r="R11" s="24" t="s">
        <v>89</v>
      </c>
      <c r="S11" s="24" t="s">
        <v>95</v>
      </c>
      <c r="T11" s="24" t="s">
        <v>26</v>
      </c>
      <c r="U11" s="24" t="s">
        <v>77</v>
      </c>
      <c r="V11" s="24" t="s">
        <v>78</v>
      </c>
      <c r="W11" s="24" t="s">
        <v>97</v>
      </c>
      <c r="X11" s="24" t="s">
        <v>90</v>
      </c>
      <c r="Y11" s="24" t="s">
        <v>30</v>
      </c>
      <c r="Z11" s="24" t="s">
        <v>31</v>
      </c>
      <c r="AA11" s="26" t="s">
        <v>23</v>
      </c>
      <c r="AB11" s="27" t="s">
        <v>24</v>
      </c>
      <c r="AC11" s="26" t="s">
        <v>89</v>
      </c>
      <c r="AD11" s="26" t="s">
        <v>89</v>
      </c>
      <c r="AE11" s="26" t="s">
        <v>26</v>
      </c>
      <c r="AF11" s="26" t="s">
        <v>77</v>
      </c>
      <c r="AG11" s="26" t="s">
        <v>78</v>
      </c>
      <c r="AH11" s="26" t="s">
        <v>97</v>
      </c>
      <c r="AI11" s="26" t="s">
        <v>90</v>
      </c>
      <c r="AJ11" s="26" t="s">
        <v>30</v>
      </c>
      <c r="AK11" s="26" t="s">
        <v>31</v>
      </c>
      <c r="AL11" s="5" t="s">
        <v>23</v>
      </c>
      <c r="AM11" s="6" t="s">
        <v>24</v>
      </c>
      <c r="AN11" s="5" t="s">
        <v>89</v>
      </c>
      <c r="AO11" s="5" t="s">
        <v>95</v>
      </c>
      <c r="AP11" s="5" t="s">
        <v>26</v>
      </c>
      <c r="AQ11" s="5" t="s">
        <v>77</v>
      </c>
      <c r="AR11" s="5" t="s">
        <v>78</v>
      </c>
      <c r="AS11" s="5" t="s">
        <v>97</v>
      </c>
      <c r="AT11" s="5" t="s">
        <v>90</v>
      </c>
      <c r="AU11" s="5" t="s">
        <v>30</v>
      </c>
      <c r="AV11" s="5" t="s">
        <v>57</v>
      </c>
    </row>
    <row r="12" spans="2:48" ht="18.75" customHeight="1">
      <c r="B12" s="11">
        <v>33238</v>
      </c>
      <c r="C12" s="31">
        <v>25.407444366566672</v>
      </c>
      <c r="D12" s="31">
        <v>3.1544946180440721</v>
      </c>
      <c r="E12" s="31">
        <v>29.309995017375012</v>
      </c>
      <c r="F12" s="31">
        <v>0.88760779297840042</v>
      </c>
      <c r="G12" s="31">
        <v>14.537643139483816</v>
      </c>
      <c r="H12" s="31">
        <v>1.7975815600981313</v>
      </c>
      <c r="I12" s="31">
        <v>6.019296355979959</v>
      </c>
      <c r="J12" s="31">
        <v>2.8129977020000001</v>
      </c>
      <c r="K12" s="31">
        <v>2.2464212618098856</v>
      </c>
      <c r="L12" s="31">
        <v>3.2083923423999998</v>
      </c>
      <c r="M12" s="31">
        <f>SUM(C12:K12)</f>
        <v>86.173481814335958</v>
      </c>
      <c r="N12" s="31">
        <v>10.270089695505417</v>
      </c>
      <c r="O12" s="31">
        <f>M12-N12</f>
        <v>75.903392118830538</v>
      </c>
      <c r="P12" s="35">
        <v>7.2052605333333339E-2</v>
      </c>
      <c r="Q12" s="35">
        <v>1.3838732730168479E-3</v>
      </c>
      <c r="R12" s="35">
        <v>7.9088898750000047E-6</v>
      </c>
      <c r="S12" s="51">
        <v>2.2978441515587689E-7</v>
      </c>
      <c r="T12" s="35">
        <v>2.9947614680521255E-5</v>
      </c>
      <c r="U12" s="35">
        <v>2.4047805691190969E-3</v>
      </c>
      <c r="V12" s="35">
        <v>4.3345603855836503E-4</v>
      </c>
      <c r="W12" s="31">
        <v>1.9496845435628648E-5</v>
      </c>
      <c r="X12" s="35">
        <v>1.9426470945627947E-5</v>
      </c>
      <c r="Y12" s="35">
        <v>2.8876827800000003E-3</v>
      </c>
      <c r="Z12" s="35">
        <f t="shared" ref="Z12:Z40" si="0">SUM(P12:Y12)</f>
        <v>7.9239407599379585E-2</v>
      </c>
      <c r="AA12" s="35">
        <v>1.0617177E-4</v>
      </c>
      <c r="AB12" s="35">
        <v>1.1301432754144262E-4</v>
      </c>
      <c r="AC12" s="35">
        <v>2.2174543650000012E-4</v>
      </c>
      <c r="AD12" s="35">
        <v>6.301022034286367E-6</v>
      </c>
      <c r="AE12" s="35">
        <v>8.6864468352260119E-5</v>
      </c>
      <c r="AF12" s="35">
        <v>5.394308668886041E-5</v>
      </c>
      <c r="AG12" s="35">
        <v>1.9155181120342736E-4</v>
      </c>
      <c r="AH12" s="35">
        <v>7.6804978298074459E-5</v>
      </c>
      <c r="AI12" s="35">
        <v>1.4139502680873067E-5</v>
      </c>
      <c r="AJ12" s="35">
        <v>2.9729520000000002E-5</v>
      </c>
      <c r="AK12" s="35">
        <f t="shared" ref="AK12:AK40" si="1">SUM(AA12:AJ12)</f>
        <v>9.0026592329922454E-4</v>
      </c>
      <c r="AL12" s="31">
        <f t="shared" ref="AL12:AL40" si="2">SUM(C12,P12*$AM$4,AA12*$AM$5)</f>
        <v>27.240398687360006</v>
      </c>
      <c r="AM12" s="31">
        <f t="shared" ref="AM12:AM40" si="3">SUM(D12,Q12*$AM$4,AB12*$AM$5)</f>
        <v>3.222769719476843</v>
      </c>
      <c r="AN12" s="31">
        <f t="shared" ref="AN12:AN40" si="4">SUM(E12,R12*$AM$4,AC12*$AM$5)</f>
        <v>29.376272879698885</v>
      </c>
      <c r="AO12" s="31">
        <f t="shared" ref="AO12:AO40" si="5">SUM(F12,S12*$AM$4,AD12*$AM$5)</f>
        <v>0.88949124215499675</v>
      </c>
      <c r="AP12" s="31">
        <f t="shared" ref="AP12:AP40" si="6">SUM(G12,T12*$AM$4,AE12*$AM$5)</f>
        <v>14.564277441419803</v>
      </c>
      <c r="AQ12" s="31">
        <f t="shared" ref="AQ12:AQ40" si="7">SUM(H12,U12*$AM$4,AF12*$AM$5)</f>
        <v>1.8737761141593889</v>
      </c>
      <c r="AR12" s="31">
        <f t="shared" ref="AR12:AR40" si="8">SUM(I12,V12*$AM$4,AG12*$AM$5)</f>
        <v>6.0872151966825392</v>
      </c>
      <c r="AS12" s="31">
        <f t="shared" ref="AS12:AS40" si="9">SUM(J12,W12*$AM$4,AH12*$AM$5)</f>
        <v>2.8363730066687172</v>
      </c>
      <c r="AT12" s="31">
        <f t="shared" ref="AT12:AT40" si="10">SUM(K12,X12*$AM$4,AI12*$AM$5)</f>
        <v>2.2511204953824264</v>
      </c>
      <c r="AU12" s="31">
        <f t="shared" ref="AU12:AU40" si="11">SUM(Y12*$AM$4,AJ12*$AM$5)</f>
        <v>8.1051466460000013E-2</v>
      </c>
      <c r="AV12" s="31">
        <f t="shared" ref="AV12:AV40" si="12">SUM(AL12:AU12)</f>
        <v>88.422746249463586</v>
      </c>
    </row>
    <row r="13" spans="2:48" ht="18.75" customHeight="1">
      <c r="B13" s="12">
        <v>33603</v>
      </c>
      <c r="C13" s="32">
        <v>14.86262856781334</v>
      </c>
      <c r="D13" s="32">
        <v>3.415779102586967</v>
      </c>
      <c r="E13" s="32">
        <v>35.208300605435177</v>
      </c>
      <c r="F13" s="32">
        <v>0.69213580554128207</v>
      </c>
      <c r="G13" s="32">
        <v>16.992238211739242</v>
      </c>
      <c r="H13" s="32">
        <v>1.4006221011099353</v>
      </c>
      <c r="I13" s="32">
        <v>5.2775070500736554</v>
      </c>
      <c r="J13" s="32">
        <v>1.6185528280000001</v>
      </c>
      <c r="K13" s="32">
        <v>2.255971227367239</v>
      </c>
      <c r="L13" s="32">
        <v>3.1057009206000004</v>
      </c>
      <c r="M13" s="32">
        <f t="shared" ref="M13:M40" si="13">SUM(C13:K13)</f>
        <v>81.72373549966683</v>
      </c>
      <c r="N13" s="32">
        <v>8.4858710861573847</v>
      </c>
      <c r="O13" s="32">
        <f t="shared" ref="O13:O40" si="14">M13-N13</f>
        <v>73.237864413509442</v>
      </c>
      <c r="P13" s="36">
        <v>4.1204557029793636E-2</v>
      </c>
      <c r="Q13" s="36">
        <v>2.2217589287687979E-3</v>
      </c>
      <c r="R13" s="36">
        <v>9.2142509052342708E-6</v>
      </c>
      <c r="S13" s="52">
        <v>1.7539782068714931E-7</v>
      </c>
      <c r="T13" s="36">
        <v>3.5238780049154844E-5</v>
      </c>
      <c r="U13" s="36">
        <v>1.4299891091738813E-3</v>
      </c>
      <c r="V13" s="36">
        <v>4.1342693392538602E-4</v>
      </c>
      <c r="W13" s="32">
        <v>1.130007854906105E-5</v>
      </c>
      <c r="X13" s="36">
        <v>2.0061915546056652E-5</v>
      </c>
      <c r="Y13" s="36">
        <v>2.8875457200000002E-3</v>
      </c>
      <c r="Z13" s="36">
        <f t="shared" si="0"/>
        <v>4.8233268144531896E-2</v>
      </c>
      <c r="AA13" s="36">
        <v>6.5605374363686663E-5</v>
      </c>
      <c r="AB13" s="36">
        <v>1.4708136585994694E-4</v>
      </c>
      <c r="AC13" s="36">
        <v>2.66369202094619E-4</v>
      </c>
      <c r="AD13" s="36">
        <v>4.9197277554790053E-6</v>
      </c>
      <c r="AE13" s="36">
        <v>1.0155176039903169E-4</v>
      </c>
      <c r="AF13" s="36">
        <v>4.576414756854866E-5</v>
      </c>
      <c r="AG13" s="36">
        <v>1.8348896416587216E-4</v>
      </c>
      <c r="AH13" s="36">
        <v>4.4193981398322812E-5</v>
      </c>
      <c r="AI13" s="36">
        <v>1.4092089690168744E-5</v>
      </c>
      <c r="AJ13" s="36">
        <v>2.939666E-5</v>
      </c>
      <c r="AK13" s="36">
        <f t="shared" si="1"/>
        <v>9.0246327329567564E-4</v>
      </c>
      <c r="AL13" s="32">
        <f t="shared" si="2"/>
        <v>15.91229289511856</v>
      </c>
      <c r="AM13" s="32">
        <f t="shared" si="3"/>
        <v>3.5151533228324512</v>
      </c>
      <c r="AN13" s="32">
        <f t="shared" si="4"/>
        <v>35.287908983932006</v>
      </c>
      <c r="AO13" s="32">
        <f t="shared" si="5"/>
        <v>0.6936062693579319</v>
      </c>
      <c r="AP13" s="32">
        <f t="shared" si="6"/>
        <v>17.023381605839383</v>
      </c>
      <c r="AQ13" s="32">
        <f t="shared" si="7"/>
        <v>1.4500095448147099</v>
      </c>
      <c r="AR13" s="32">
        <f t="shared" si="8"/>
        <v>5.3425224347432199</v>
      </c>
      <c r="AS13" s="32">
        <f t="shared" si="9"/>
        <v>1.6320051364204269</v>
      </c>
      <c r="AT13" s="32">
        <f t="shared" si="10"/>
        <v>2.2606722179835606</v>
      </c>
      <c r="AU13" s="32">
        <f t="shared" si="11"/>
        <v>8.0948847680000005E-2</v>
      </c>
      <c r="AV13" s="32">
        <f t="shared" si="12"/>
        <v>83.198501258722246</v>
      </c>
    </row>
    <row r="14" spans="2:48" ht="18.75" customHeight="1">
      <c r="B14" s="11">
        <v>33969</v>
      </c>
      <c r="C14" s="31">
        <v>8.3027016569695267</v>
      </c>
      <c r="D14" s="31">
        <v>2.4864639432263016</v>
      </c>
      <c r="E14" s="31">
        <v>34.285617468077575</v>
      </c>
      <c r="F14" s="31">
        <v>0.64624774779495509</v>
      </c>
      <c r="G14" s="31">
        <v>17.133071325972239</v>
      </c>
      <c r="H14" s="31">
        <v>1.2134795737508486</v>
      </c>
      <c r="I14" s="31">
        <v>4.3207243302138298</v>
      </c>
      <c r="J14" s="31">
        <v>1.1044364259999999</v>
      </c>
      <c r="K14" s="31">
        <v>2.0129060051457208</v>
      </c>
      <c r="L14" s="31">
        <v>3.1057009206000004</v>
      </c>
      <c r="M14" s="31">
        <f t="shared" si="13"/>
        <v>71.505648477151013</v>
      </c>
      <c r="N14" s="31">
        <v>7.1616743820351623</v>
      </c>
      <c r="O14" s="31">
        <f t="shared" si="14"/>
        <v>64.343974095115854</v>
      </c>
      <c r="P14" s="35">
        <v>2.3652021537587473E-2</v>
      </c>
      <c r="Q14" s="35">
        <v>1.1711949003154296E-3</v>
      </c>
      <c r="R14" s="35">
        <v>8.8948712293204189E-6</v>
      </c>
      <c r="S14" s="51">
        <v>1.6199856885466933E-7</v>
      </c>
      <c r="T14" s="35">
        <v>3.5507038225851288E-5</v>
      </c>
      <c r="U14" s="35">
        <v>1.0878925221675878E-3</v>
      </c>
      <c r="V14" s="35">
        <v>3.2351561571657898E-4</v>
      </c>
      <c r="W14" s="31">
        <v>7.7507524068727767E-6</v>
      </c>
      <c r="X14" s="35">
        <v>2.014414833338978E-5</v>
      </c>
      <c r="Y14" s="35">
        <v>2.8875457200000002E-3</v>
      </c>
      <c r="Z14" s="35">
        <f t="shared" si="0"/>
        <v>2.9194629104551357E-2</v>
      </c>
      <c r="AA14" s="35">
        <v>3.587874617936098E-5</v>
      </c>
      <c r="AB14" s="35">
        <v>9.3295885272743072E-5</v>
      </c>
      <c r="AC14" s="35">
        <v>2.5938862175254581E-4</v>
      </c>
      <c r="AD14" s="35">
        <v>4.5963822315543443E-6</v>
      </c>
      <c r="AE14" s="35">
        <v>1.0233232877254721E-4</v>
      </c>
      <c r="AF14" s="35">
        <v>4.4193396631259739E-5</v>
      </c>
      <c r="AG14" s="35">
        <v>1.4769265287700576E-4</v>
      </c>
      <c r="AH14" s="35">
        <v>3.0156984497275532E-5</v>
      </c>
      <c r="AI14" s="35">
        <v>1.2631560453856891E-5</v>
      </c>
      <c r="AJ14" s="35">
        <v>2.939666E-5</v>
      </c>
      <c r="AK14" s="35">
        <f t="shared" si="1"/>
        <v>7.5956321866814923E-4</v>
      </c>
      <c r="AL14" s="31">
        <f t="shared" si="2"/>
        <v>8.9046940617706625</v>
      </c>
      <c r="AM14" s="31">
        <f t="shared" si="3"/>
        <v>2.5435459895454646</v>
      </c>
      <c r="AN14" s="31">
        <f t="shared" si="4"/>
        <v>34.363137649140562</v>
      </c>
      <c r="AO14" s="31">
        <f t="shared" si="5"/>
        <v>0.64762151966417958</v>
      </c>
      <c r="AP14" s="31">
        <f t="shared" si="6"/>
        <v>17.164454035902104</v>
      </c>
      <c r="AQ14" s="31">
        <f t="shared" si="7"/>
        <v>1.2538465190011536</v>
      </c>
      <c r="AR14" s="31">
        <f t="shared" si="8"/>
        <v>4.3728246311640921</v>
      </c>
      <c r="AS14" s="31">
        <f t="shared" si="9"/>
        <v>1.1136169761903598</v>
      </c>
      <c r="AT14" s="31">
        <f t="shared" si="10"/>
        <v>2.0171738138693049</v>
      </c>
      <c r="AU14" s="31">
        <f t="shared" si="11"/>
        <v>8.0948847680000005E-2</v>
      </c>
      <c r="AV14" s="31">
        <f t="shared" si="12"/>
        <v>72.461864043927889</v>
      </c>
    </row>
    <row r="15" spans="2:48" ht="18.75" customHeight="1">
      <c r="B15" s="12">
        <v>34334</v>
      </c>
      <c r="C15" s="32">
        <v>6.0129698560281382</v>
      </c>
      <c r="D15" s="32">
        <v>2.2962305055029408</v>
      </c>
      <c r="E15" s="32">
        <v>32.295865082608934</v>
      </c>
      <c r="F15" s="32">
        <v>0.92463838500124473</v>
      </c>
      <c r="G15" s="32">
        <v>18.347732638629303</v>
      </c>
      <c r="H15" s="32">
        <v>1.0479317528402572</v>
      </c>
      <c r="I15" s="32">
        <v>4.4319734085365905</v>
      </c>
      <c r="J15" s="32">
        <v>1.15692152756</v>
      </c>
      <c r="K15" s="32">
        <v>1.9015229898122641</v>
      </c>
      <c r="L15" s="32">
        <v>3.1040226133999997</v>
      </c>
      <c r="M15" s="32">
        <f t="shared" si="13"/>
        <v>68.415786146519665</v>
      </c>
      <c r="N15" s="32">
        <v>7.5870576504542244</v>
      </c>
      <c r="O15" s="32">
        <f t="shared" si="14"/>
        <v>60.828728496065438</v>
      </c>
      <c r="P15" s="36">
        <v>1.6622442750069081E-2</v>
      </c>
      <c r="Q15" s="36">
        <v>1.2025784229698247E-3</v>
      </c>
      <c r="R15" s="36">
        <v>8.3018004601739647E-6</v>
      </c>
      <c r="S15" s="52">
        <v>2.3234527731564022E-7</v>
      </c>
      <c r="T15" s="36">
        <v>3.8116714440314023E-5</v>
      </c>
      <c r="U15" s="36">
        <v>9.6503035659861172E-4</v>
      </c>
      <c r="V15" s="36">
        <v>3.2744646987728591E-4</v>
      </c>
      <c r="W15" s="32">
        <v>8.0784028345663986E-6</v>
      </c>
      <c r="X15" s="36">
        <v>2.0560931425765536E-5</v>
      </c>
      <c r="Y15" s="36">
        <v>2.8875434800000005E-3</v>
      </c>
      <c r="Z15" s="36">
        <f t="shared" si="0"/>
        <v>2.2080331673952937E-2</v>
      </c>
      <c r="AA15" s="36">
        <v>2.6773639497260843E-5</v>
      </c>
      <c r="AB15" s="36">
        <v>8.3149687819975387E-5</v>
      </c>
      <c r="AC15" s="36">
        <v>2.4433510465091872E-4</v>
      </c>
      <c r="AD15" s="36">
        <v>6.5475774262434007E-6</v>
      </c>
      <c r="AE15" s="36">
        <v>1.0964414078008778E-4</v>
      </c>
      <c r="AF15" s="36">
        <v>4.1284816401380859E-5</v>
      </c>
      <c r="AG15" s="36">
        <v>1.5231978569871796E-4</v>
      </c>
      <c r="AH15" s="36">
        <v>3.1589286793299319E-5</v>
      </c>
      <c r="AI15" s="36">
        <v>1.187703489698489E-5</v>
      </c>
      <c r="AJ15" s="36">
        <v>2.9391219999999999E-5</v>
      </c>
      <c r="AK15" s="36">
        <f t="shared" si="1"/>
        <v>7.3691229396486921E-4</v>
      </c>
      <c r="AL15" s="32">
        <f t="shared" si="2"/>
        <v>6.4365094693500495</v>
      </c>
      <c r="AM15" s="32">
        <f t="shared" si="3"/>
        <v>2.3510735730475392</v>
      </c>
      <c r="AN15" s="32">
        <f t="shared" si="4"/>
        <v>32.368884488806415</v>
      </c>
      <c r="AO15" s="32">
        <f t="shared" si="5"/>
        <v>0.92659537170619821</v>
      </c>
      <c r="AP15" s="32">
        <f t="shared" si="6"/>
        <v>18.381359510442774</v>
      </c>
      <c r="AQ15" s="32">
        <f t="shared" si="7"/>
        <v>1.084360387042834</v>
      </c>
      <c r="AR15" s="32">
        <f t="shared" si="8"/>
        <v>4.4855508664217414</v>
      </c>
      <c r="AS15" s="32">
        <f t="shared" si="9"/>
        <v>1.1665370950952674</v>
      </c>
      <c r="AT15" s="32">
        <f t="shared" si="10"/>
        <v>1.9055763694972099</v>
      </c>
      <c r="AU15" s="32">
        <f t="shared" si="11"/>
        <v>8.0947170560000017E-2</v>
      </c>
      <c r="AV15" s="32">
        <f t="shared" si="12"/>
        <v>69.187394301970031</v>
      </c>
    </row>
    <row r="16" spans="2:48" ht="18.75" customHeight="1">
      <c r="B16" s="11">
        <v>34699</v>
      </c>
      <c r="C16" s="31">
        <v>2.0530840067999998</v>
      </c>
      <c r="D16" s="31">
        <v>1.7903050627000006</v>
      </c>
      <c r="E16" s="31">
        <v>30.631400520000021</v>
      </c>
      <c r="F16" s="31">
        <v>0.97580051338784546</v>
      </c>
      <c r="G16" s="31">
        <v>20.395747719899973</v>
      </c>
      <c r="H16" s="31">
        <v>0.95494072332399327</v>
      </c>
      <c r="I16" s="31">
        <v>4.3089771706006603</v>
      </c>
      <c r="J16" s="31">
        <v>1.7645710583200001</v>
      </c>
      <c r="K16" s="31">
        <v>0.52122721488828516</v>
      </c>
      <c r="L16" s="31">
        <v>3.1023443062</v>
      </c>
      <c r="M16" s="31">
        <f t="shared" si="13"/>
        <v>63.39605398992078</v>
      </c>
      <c r="N16" s="31">
        <v>7.3291429766161329</v>
      </c>
      <c r="O16" s="31">
        <f t="shared" si="14"/>
        <v>56.066911013304647</v>
      </c>
      <c r="P16" s="35">
        <v>6.027289436907851E-3</v>
      </c>
      <c r="Q16" s="35">
        <v>9.3056909955515678E-4</v>
      </c>
      <c r="R16" s="35">
        <v>7.7759120072567098E-6</v>
      </c>
      <c r="S16" s="51">
        <v>2.4647862407104066E-7</v>
      </c>
      <c r="T16" s="35">
        <v>4.261315293419449E-5</v>
      </c>
      <c r="U16" s="35">
        <v>9.5435390812308293E-4</v>
      </c>
      <c r="V16" s="35">
        <v>3.1173358892688395E-4</v>
      </c>
      <c r="W16" s="31">
        <v>1.220376824672482E-5</v>
      </c>
      <c r="X16" s="35">
        <v>1.8104913649999994E-5</v>
      </c>
      <c r="Y16" s="35">
        <v>2.8875412400000003E-3</v>
      </c>
      <c r="Z16" s="35">
        <f t="shared" si="0"/>
        <v>1.1192431498975225E-2</v>
      </c>
      <c r="AA16" s="35">
        <v>8.3775290773037233E-6</v>
      </c>
      <c r="AB16" s="35">
        <v>6.2063371206929553E-5</v>
      </c>
      <c r="AC16" s="35">
        <v>2.3174256000000018E-4</v>
      </c>
      <c r="AD16" s="35">
        <v>6.9054539874589778E-6</v>
      </c>
      <c r="AE16" s="35">
        <v>1.2197658492146674E-4</v>
      </c>
      <c r="AF16" s="35">
        <v>3.953289824954045E-5</v>
      </c>
      <c r="AG16" s="35">
        <v>1.4909045118444324E-4</v>
      </c>
      <c r="AH16" s="35">
        <v>4.8178588467776012E-5</v>
      </c>
      <c r="AI16" s="35">
        <v>3.9150115000000013E-6</v>
      </c>
      <c r="AJ16" s="35">
        <v>2.9385780000000004E-5</v>
      </c>
      <c r="AK16" s="35">
        <f t="shared" si="1"/>
        <v>7.0116822859491877E-4</v>
      </c>
      <c r="AL16" s="31">
        <f t="shared" si="2"/>
        <v>2.2062627463877327</v>
      </c>
      <c r="AM16" s="31">
        <f t="shared" si="3"/>
        <v>1.8320641748085447</v>
      </c>
      <c r="AN16" s="31">
        <f t="shared" si="4"/>
        <v>30.700654200680205</v>
      </c>
      <c r="AO16" s="31">
        <f t="shared" si="5"/>
        <v>0.97786450064171004</v>
      </c>
      <c r="AP16" s="31">
        <f t="shared" si="6"/>
        <v>20.433162071029926</v>
      </c>
      <c r="AQ16" s="31">
        <f t="shared" si="7"/>
        <v>0.99058037470543348</v>
      </c>
      <c r="AR16" s="31">
        <f t="shared" si="8"/>
        <v>4.3611994647767958</v>
      </c>
      <c r="AS16" s="31">
        <f t="shared" si="9"/>
        <v>1.7792333718895654</v>
      </c>
      <c r="AT16" s="31">
        <f t="shared" si="10"/>
        <v>0.52284651115653524</v>
      </c>
      <c r="AU16" s="31">
        <f t="shared" si="11"/>
        <v>8.0945493440000016E-2</v>
      </c>
      <c r="AV16" s="31">
        <f t="shared" si="12"/>
        <v>63.884812909516448</v>
      </c>
    </row>
    <row r="17" spans="2:48" ht="18.75" customHeight="1">
      <c r="B17" s="12">
        <v>35064</v>
      </c>
      <c r="C17" s="32">
        <v>3.0465126272999994</v>
      </c>
      <c r="D17" s="32">
        <v>1.8483441209999998</v>
      </c>
      <c r="E17" s="32">
        <v>29.623174100000007</v>
      </c>
      <c r="F17" s="32">
        <v>0.83237407772818395</v>
      </c>
      <c r="G17" s="32">
        <v>22.169085533200004</v>
      </c>
      <c r="H17" s="32">
        <v>0.93569630284069716</v>
      </c>
      <c r="I17" s="32">
        <v>4.6350078122905041</v>
      </c>
      <c r="J17" s="32">
        <v>1.18299852656</v>
      </c>
      <c r="K17" s="32">
        <v>0.56712627061861542</v>
      </c>
      <c r="L17" s="32">
        <v>3.1422474336000001</v>
      </c>
      <c r="M17" s="32">
        <f t="shared" si="13"/>
        <v>64.840319371538016</v>
      </c>
      <c r="N17" s="32">
        <v>7.7345559743264234</v>
      </c>
      <c r="O17" s="32">
        <f t="shared" si="14"/>
        <v>57.105763397211589</v>
      </c>
      <c r="P17" s="36">
        <v>7.9263756239990601E-3</v>
      </c>
      <c r="Q17" s="36">
        <v>1.1165384656968667E-3</v>
      </c>
      <c r="R17" s="36">
        <v>8.0041000000000019E-6</v>
      </c>
      <c r="S17" s="52">
        <v>2.2041623216138003E-7</v>
      </c>
      <c r="T17" s="36">
        <v>4.567290318446761E-5</v>
      </c>
      <c r="U17" s="36">
        <v>1.3083691591186486E-3</v>
      </c>
      <c r="V17" s="36">
        <v>3.2004692037265308E-4</v>
      </c>
      <c r="W17" s="32">
        <v>8.2009630910187321E-6</v>
      </c>
      <c r="X17" s="36">
        <v>1.8920511006941658E-5</v>
      </c>
      <c r="Y17" s="36">
        <v>1.9321216400000002E-3</v>
      </c>
      <c r="Z17" s="36">
        <f t="shared" si="0"/>
        <v>1.268447070270182E-2</v>
      </c>
      <c r="AA17" s="36">
        <v>1.2680728499305096E-4</v>
      </c>
      <c r="AB17" s="36">
        <v>6.4306238963347202E-5</v>
      </c>
      <c r="AC17" s="36">
        <v>2.2411480000000006E-4</v>
      </c>
      <c r="AD17" s="36">
        <v>5.8971083659166171E-6</v>
      </c>
      <c r="AE17" s="36">
        <v>1.3680670488875913E-4</v>
      </c>
      <c r="AF17" s="36">
        <v>3.7229888000065731E-5</v>
      </c>
      <c r="AG17" s="36">
        <v>1.5669707286473231E-4</v>
      </c>
      <c r="AH17" s="36">
        <v>3.2300103285213274E-5</v>
      </c>
      <c r="AI17" s="36">
        <v>4.3143741846262005E-6</v>
      </c>
      <c r="AJ17" s="36">
        <v>3.0418370000000005E-5</v>
      </c>
      <c r="AK17" s="36">
        <f t="shared" si="1"/>
        <v>8.1889194554571126E-4</v>
      </c>
      <c r="AL17" s="32">
        <f t="shared" si="2"/>
        <v>3.282460588827905</v>
      </c>
      <c r="AM17" s="32">
        <f t="shared" si="3"/>
        <v>1.895420841853499</v>
      </c>
      <c r="AN17" s="32">
        <f t="shared" si="4"/>
        <v>29.690160412900006</v>
      </c>
      <c r="AO17" s="32">
        <f t="shared" si="5"/>
        <v>0.83413692642703108</v>
      </c>
      <c r="AP17" s="32">
        <f t="shared" si="6"/>
        <v>22.210995753836468</v>
      </c>
      <c r="AQ17" s="32">
        <f t="shared" si="7"/>
        <v>0.97950003844268296</v>
      </c>
      <c r="AR17" s="32">
        <f t="shared" si="8"/>
        <v>4.6897047130135103</v>
      </c>
      <c r="AS17" s="32">
        <f t="shared" si="9"/>
        <v>1.1928289814162691</v>
      </c>
      <c r="AT17" s="32">
        <f t="shared" si="10"/>
        <v>0.56888496690080759</v>
      </c>
      <c r="AU17" s="32">
        <f t="shared" si="11"/>
        <v>5.7367715260000007E-2</v>
      </c>
      <c r="AV17" s="32">
        <f t="shared" si="12"/>
        <v>65.401460938878174</v>
      </c>
    </row>
    <row r="18" spans="2:48" ht="18.75" customHeight="1">
      <c r="B18" s="11">
        <v>35430</v>
      </c>
      <c r="C18" s="31">
        <v>2.1722419841999998</v>
      </c>
      <c r="D18" s="31">
        <v>1.5121824721000001</v>
      </c>
      <c r="E18" s="31">
        <v>36.99164304</v>
      </c>
      <c r="F18" s="31">
        <v>1.0566181789992317</v>
      </c>
      <c r="G18" s="31">
        <v>27.5513916996</v>
      </c>
      <c r="H18" s="31">
        <v>0.84321716162915605</v>
      </c>
      <c r="I18" s="31">
        <v>4.3350848830953517</v>
      </c>
      <c r="J18" s="31">
        <v>0.77975535656000006</v>
      </c>
      <c r="K18" s="31">
        <v>0.51307520043768773</v>
      </c>
      <c r="L18" s="31">
        <v>3.1401495496000003</v>
      </c>
      <c r="M18" s="31">
        <f t="shared" si="13"/>
        <v>75.755209976621416</v>
      </c>
      <c r="N18" s="31">
        <v>8.7105259968902669</v>
      </c>
      <c r="O18" s="31">
        <f t="shared" si="14"/>
        <v>67.044683979731147</v>
      </c>
      <c r="P18" s="35">
        <v>5.6349701902120297E-3</v>
      </c>
      <c r="Q18" s="35">
        <v>9.0513189148316332E-4</v>
      </c>
      <c r="R18" s="35">
        <v>1.0289900998207235E-5</v>
      </c>
      <c r="S18" s="51">
        <v>2.7652324405786019E-7</v>
      </c>
      <c r="T18" s="35">
        <v>5.7990300543940313E-5</v>
      </c>
      <c r="U18" s="35">
        <v>1.2391224629095198E-3</v>
      </c>
      <c r="V18" s="35">
        <v>3.1170318944940786E-4</v>
      </c>
      <c r="W18" s="31">
        <v>5.3793031403734173E-6</v>
      </c>
      <c r="X18" s="35">
        <v>1.957829502091458E-5</v>
      </c>
      <c r="Y18" s="35">
        <v>1.9084302112399999E-3</v>
      </c>
      <c r="Z18" s="35">
        <f t="shared" si="0"/>
        <v>1.0092872268241616E-2</v>
      </c>
      <c r="AA18" s="35">
        <v>8.9524370257614247E-5</v>
      </c>
      <c r="AB18" s="35">
        <v>5.6678233566973977E-5</v>
      </c>
      <c r="AC18" s="35">
        <v>2.7976517740111232E-4</v>
      </c>
      <c r="AD18" s="35">
        <v>7.4711381541126372E-6</v>
      </c>
      <c r="AE18" s="35">
        <v>1.6943889784569617E-4</v>
      </c>
      <c r="AF18" s="35">
        <v>3.3395048293544404E-5</v>
      </c>
      <c r="AG18" s="35">
        <v>1.5519857597875005E-4</v>
      </c>
      <c r="AH18" s="35">
        <v>2.1289611185586257E-5</v>
      </c>
      <c r="AI18" s="35">
        <v>3.9828692653397189E-6</v>
      </c>
      <c r="AJ18" s="35">
        <v>2.9059888600000003E-5</v>
      </c>
      <c r="AK18" s="35">
        <f t="shared" si="1"/>
        <v>8.4580381054872981E-4</v>
      </c>
      <c r="AL18" s="31">
        <f t="shared" si="2"/>
        <v>2.3397945012920696</v>
      </c>
      <c r="AM18" s="31">
        <f t="shared" si="3"/>
        <v>1.5517008829900374</v>
      </c>
      <c r="AN18" s="31">
        <f t="shared" si="4"/>
        <v>37.075270310390486</v>
      </c>
      <c r="AO18" s="31">
        <f t="shared" si="5"/>
        <v>1.0588514912502587</v>
      </c>
      <c r="AP18" s="31">
        <f t="shared" si="6"/>
        <v>27.603334248671615</v>
      </c>
      <c r="AQ18" s="31">
        <f t="shared" si="7"/>
        <v>0.8841469475933702</v>
      </c>
      <c r="AR18" s="31">
        <f t="shared" si="8"/>
        <v>4.3891266384732548</v>
      </c>
      <c r="AS18" s="31">
        <f t="shared" si="9"/>
        <v>0.78623414327181407</v>
      </c>
      <c r="AT18" s="31">
        <f t="shared" si="10"/>
        <v>0.51475155285428187</v>
      </c>
      <c r="AU18" s="31">
        <f t="shared" si="11"/>
        <v>5.6370602083799994E-2</v>
      </c>
      <c r="AV18" s="31">
        <f t="shared" si="12"/>
        <v>76.259581318870985</v>
      </c>
    </row>
    <row r="19" spans="2:48" ht="18.75" customHeight="1">
      <c r="B19" s="12">
        <v>35795</v>
      </c>
      <c r="C19" s="32">
        <v>2.5997939667000001</v>
      </c>
      <c r="D19" s="32">
        <v>1.7986899052000003</v>
      </c>
      <c r="E19" s="32">
        <v>27.162379200000004</v>
      </c>
      <c r="F19" s="32">
        <v>0.62559680299098697</v>
      </c>
      <c r="G19" s="32">
        <v>26.418530444800002</v>
      </c>
      <c r="H19" s="32">
        <v>0.86130947773663469</v>
      </c>
      <c r="I19" s="32">
        <v>4.2781390178041123</v>
      </c>
      <c r="J19" s="32">
        <v>1.0173925298400002</v>
      </c>
      <c r="K19" s="32">
        <v>0.59805025407994461</v>
      </c>
      <c r="L19" s="32">
        <v>3.1429816930000003</v>
      </c>
      <c r="M19" s="32">
        <f t="shared" si="13"/>
        <v>65.359881599151677</v>
      </c>
      <c r="N19" s="32">
        <v>7.5327878588611448</v>
      </c>
      <c r="O19" s="32">
        <f t="shared" si="14"/>
        <v>57.827093740290536</v>
      </c>
      <c r="P19" s="36">
        <v>6.5040859271420044E-3</v>
      </c>
      <c r="Q19" s="36">
        <v>1.9266698127710443E-3</v>
      </c>
      <c r="R19" s="36">
        <v>7.7726417963105133E-6</v>
      </c>
      <c r="S19" s="52">
        <v>1.6805712106154996E-7</v>
      </c>
      <c r="T19" s="36">
        <v>5.6723935681237025E-5</v>
      </c>
      <c r="U19" s="36">
        <v>1.2379179291322146E-3</v>
      </c>
      <c r="V19" s="36">
        <v>3.0458226691813795E-4</v>
      </c>
      <c r="W19" s="32">
        <v>7.0022876645832076E-6</v>
      </c>
      <c r="X19" s="36">
        <v>2.0391441990969058E-5</v>
      </c>
      <c r="Y19" s="36">
        <v>1.8847448924800003E-3</v>
      </c>
      <c r="Z19" s="36">
        <f t="shared" si="0"/>
        <v>1.1950059192697563E-2</v>
      </c>
      <c r="AA19" s="36">
        <v>1.1049484169097954E-4</v>
      </c>
      <c r="AB19" s="36">
        <v>1.0181163663802103E-4</v>
      </c>
      <c r="AC19" s="36">
        <v>2.0535661454299667E-4</v>
      </c>
      <c r="AD19" s="36">
        <v>4.4428941654641192E-6</v>
      </c>
      <c r="AE19" s="36">
        <v>1.6186826567067905E-4</v>
      </c>
      <c r="AF19" s="36">
        <v>3.3979898633971639E-5</v>
      </c>
      <c r="AG19" s="36">
        <v>1.5491807655078059E-4</v>
      </c>
      <c r="AH19" s="36">
        <v>2.7777486015045495E-5</v>
      </c>
      <c r="AI19" s="36">
        <v>4.4782135700036537E-6</v>
      </c>
      <c r="AJ19" s="36">
        <v>2.7717387200000001E-5</v>
      </c>
      <c r="AK19" s="36">
        <f t="shared" si="1"/>
        <v>8.3284531467794172E-4</v>
      </c>
      <c r="AL19" s="32">
        <f t="shared" si="2"/>
        <v>2.7953235777024621</v>
      </c>
      <c r="AM19" s="32">
        <f t="shared" si="3"/>
        <v>1.8771965182374066</v>
      </c>
      <c r="AN19" s="32">
        <f t="shared" si="4"/>
        <v>27.223769787178725</v>
      </c>
      <c r="AO19" s="32">
        <f t="shared" si="5"/>
        <v>0.62692498688032172</v>
      </c>
      <c r="AP19" s="32">
        <f t="shared" si="6"/>
        <v>26.468185286361894</v>
      </c>
      <c r="AQ19" s="32">
        <f t="shared" si="7"/>
        <v>0.90238343575786362</v>
      </c>
      <c r="AR19" s="32">
        <f t="shared" si="8"/>
        <v>4.3319191612891981</v>
      </c>
      <c r="AS19" s="32">
        <f t="shared" si="9"/>
        <v>1.0258452778640983</v>
      </c>
      <c r="AT19" s="32">
        <f t="shared" si="10"/>
        <v>0.59989454777357998</v>
      </c>
      <c r="AU19" s="32">
        <f t="shared" si="11"/>
        <v>5.5378403697600012E-2</v>
      </c>
      <c r="AV19" s="32">
        <f t="shared" si="12"/>
        <v>65.906820982743142</v>
      </c>
    </row>
    <row r="20" spans="2:48" ht="18.75" customHeight="1">
      <c r="B20" s="11">
        <v>36160</v>
      </c>
      <c r="C20" s="31">
        <v>1.1892320282000002</v>
      </c>
      <c r="D20" s="31">
        <v>0.8088475435000001</v>
      </c>
      <c r="E20" s="31">
        <v>27.824340060000004</v>
      </c>
      <c r="F20" s="31">
        <v>0.25977288669032034</v>
      </c>
      <c r="G20" s="31">
        <v>26.557046185800001</v>
      </c>
      <c r="H20" s="31">
        <v>0.82109193837534034</v>
      </c>
      <c r="I20" s="31">
        <v>4.2750634616082648</v>
      </c>
      <c r="J20" s="31">
        <v>1.1350495124800002</v>
      </c>
      <c r="K20" s="31">
        <v>0.52731965532181035</v>
      </c>
      <c r="L20" s="31">
        <v>3.1439257408000003</v>
      </c>
      <c r="M20" s="31">
        <f t="shared" si="13"/>
        <v>63.397763271975741</v>
      </c>
      <c r="N20" s="31">
        <v>7.0704231209600374</v>
      </c>
      <c r="O20" s="31">
        <f t="shared" si="14"/>
        <v>56.327340151015704</v>
      </c>
      <c r="P20" s="35">
        <v>3.0197659826913907E-3</v>
      </c>
      <c r="Q20" s="35">
        <v>4.3821888880301484E-4</v>
      </c>
      <c r="R20" s="35">
        <v>8.1859223371108468E-6</v>
      </c>
      <c r="S20" s="51">
        <v>7.6270380419721842E-8</v>
      </c>
      <c r="T20" s="35">
        <v>5.8156545364633617E-5</v>
      </c>
      <c r="U20" s="35">
        <v>1.226415815483215E-3</v>
      </c>
      <c r="V20" s="35">
        <v>2.9731480205439926E-4</v>
      </c>
      <c r="W20" s="31">
        <v>7.7921238874317999E-6</v>
      </c>
      <c r="X20" s="35">
        <v>2.1181258450106693E-5</v>
      </c>
      <c r="Y20" s="35">
        <v>1.8610572337200001E-3</v>
      </c>
      <c r="Z20" s="35">
        <f t="shared" si="0"/>
        <v>6.9381648431717227E-3</v>
      </c>
      <c r="AA20" s="35">
        <v>3.4473707530541622E-5</v>
      </c>
      <c r="AB20" s="35">
        <v>3.2076463742154062E-5</v>
      </c>
      <c r="AC20" s="35">
        <v>2.1028866132730272E-4</v>
      </c>
      <c r="AD20" s="35">
        <v>1.873931580286486E-6</v>
      </c>
      <c r="AE20" s="35">
        <v>1.6227475407478478E-4</v>
      </c>
      <c r="AF20" s="35">
        <v>3.0904821181980177E-5</v>
      </c>
      <c r="AG20" s="35">
        <v>1.5468770781637724E-4</v>
      </c>
      <c r="AH20" s="35">
        <v>3.0989465101034574E-5</v>
      </c>
      <c r="AI20" s="35">
        <v>4.1367600872786185E-6</v>
      </c>
      <c r="AJ20" s="35">
        <v>2.6368765800000001E-5</v>
      </c>
      <c r="AK20" s="35">
        <f t="shared" si="1"/>
        <v>6.880750382417403E-4</v>
      </c>
      <c r="AL20" s="31">
        <f t="shared" si="2"/>
        <v>1.2749993426113864</v>
      </c>
      <c r="AM20" s="31">
        <f t="shared" si="3"/>
        <v>0.82936180191523745</v>
      </c>
      <c r="AN20" s="31">
        <f t="shared" si="4"/>
        <v>27.887210729133969</v>
      </c>
      <c r="AO20" s="31">
        <f t="shared" si="5"/>
        <v>0.26033322506075623</v>
      </c>
      <c r="AP20" s="31">
        <f t="shared" si="6"/>
        <v>26.606857976148401</v>
      </c>
      <c r="AQ20" s="31">
        <f t="shared" si="7"/>
        <v>0.86096197047465073</v>
      </c>
      <c r="AR20" s="31">
        <f t="shared" si="8"/>
        <v>4.3285932685889055</v>
      </c>
      <c r="AS20" s="31">
        <f t="shared" si="9"/>
        <v>1.1444791761772943</v>
      </c>
      <c r="AT20" s="31">
        <f t="shared" si="10"/>
        <v>0.52908194128907204</v>
      </c>
      <c r="AU20" s="31">
        <f t="shared" si="11"/>
        <v>5.4384323051400008E-2</v>
      </c>
      <c r="AV20" s="31">
        <f t="shared" si="12"/>
        <v>63.776263754451065</v>
      </c>
    </row>
    <row r="21" spans="2:48" ht="18.75" customHeight="1">
      <c r="B21" s="12">
        <v>36525</v>
      </c>
      <c r="C21" s="32">
        <v>0.74661185760000015</v>
      </c>
      <c r="D21" s="32">
        <v>0.90597362280000004</v>
      </c>
      <c r="E21" s="32">
        <v>24.108462040000003</v>
      </c>
      <c r="F21" s="32">
        <v>0.68398074873630743</v>
      </c>
      <c r="G21" s="32">
        <v>26.223144102000003</v>
      </c>
      <c r="H21" s="32">
        <v>0.69386271750692852</v>
      </c>
      <c r="I21" s="32">
        <v>4.2149433991251604</v>
      </c>
      <c r="J21" s="32">
        <v>0.89564288128000002</v>
      </c>
      <c r="K21" s="32">
        <v>0.50969298005239216</v>
      </c>
      <c r="L21" s="32">
        <v>3.1451844712000003</v>
      </c>
      <c r="M21" s="32">
        <f t="shared" si="13"/>
        <v>58.98231434910079</v>
      </c>
      <c r="N21" s="32">
        <v>7.1811473922794029</v>
      </c>
      <c r="O21" s="32">
        <f t="shared" si="14"/>
        <v>51.80116695682139</v>
      </c>
      <c r="P21" s="36">
        <v>1.9158369792951922E-3</v>
      </c>
      <c r="Q21" s="36">
        <v>6.1479994873340691E-4</v>
      </c>
      <c r="R21" s="36">
        <v>7.2850970791015262E-6</v>
      </c>
      <c r="S21" s="52">
        <v>1.8274818553783482E-7</v>
      </c>
      <c r="T21" s="36">
        <v>5.8463961276796375E-5</v>
      </c>
      <c r="U21" s="36">
        <v>1.0990405064185574E-3</v>
      </c>
      <c r="V21" s="36">
        <v>2.8929199707727004E-4</v>
      </c>
      <c r="W21" s="32">
        <v>6.1501317848857643E-6</v>
      </c>
      <c r="X21" s="36">
        <v>2.1946445990621458E-5</v>
      </c>
      <c r="Y21" s="36">
        <v>1.8373699649600003E-3</v>
      </c>
      <c r="Z21" s="36">
        <f t="shared" si="0"/>
        <v>5.8503677808013693E-3</v>
      </c>
      <c r="AA21" s="36">
        <v>2.6991498335511409E-5</v>
      </c>
      <c r="AB21" s="36">
        <v>4.696921549161685E-5</v>
      </c>
      <c r="AC21" s="36">
        <v>1.821425099771736E-4</v>
      </c>
      <c r="AD21" s="36">
        <v>4.8530791914578964E-6</v>
      </c>
      <c r="AE21" s="36">
        <v>1.5967140946603851E-4</v>
      </c>
      <c r="AF21" s="36">
        <v>2.4380910501925083E-5</v>
      </c>
      <c r="AG21" s="36">
        <v>1.5381978724286622E-4</v>
      </c>
      <c r="AH21" s="36">
        <v>2.4453146468514439E-5</v>
      </c>
      <c r="AI21" s="36">
        <v>4.1626604047342208E-6</v>
      </c>
      <c r="AJ21" s="36">
        <v>2.5021164400000002E-5</v>
      </c>
      <c r="AK21" s="36">
        <f t="shared" si="1"/>
        <v>6.5246538147983814E-4</v>
      </c>
      <c r="AL21" s="32">
        <f t="shared" si="2"/>
        <v>0.80255124858636229</v>
      </c>
      <c r="AM21" s="32">
        <f t="shared" si="3"/>
        <v>0.93534044773483704</v>
      </c>
      <c r="AN21" s="32">
        <f t="shared" si="4"/>
        <v>24.162922635400179</v>
      </c>
      <c r="AO21" s="32">
        <f t="shared" si="5"/>
        <v>0.68543153504000043</v>
      </c>
      <c r="AP21" s="32">
        <f t="shared" si="6"/>
        <v>26.272187781052804</v>
      </c>
      <c r="AQ21" s="32">
        <f t="shared" si="7"/>
        <v>0.72860424149696612</v>
      </c>
      <c r="AR21" s="32">
        <f t="shared" si="8"/>
        <v>4.2680139956504659</v>
      </c>
      <c r="AS21" s="32">
        <f t="shared" si="9"/>
        <v>0.90308367222223951</v>
      </c>
      <c r="AT21" s="32">
        <f t="shared" si="10"/>
        <v>0.51148211400276844</v>
      </c>
      <c r="AU21" s="32">
        <f t="shared" si="11"/>
        <v>5.3390556115200008E-2</v>
      </c>
      <c r="AV21" s="32">
        <f t="shared" si="12"/>
        <v>59.323008227301813</v>
      </c>
    </row>
    <row r="22" spans="2:48" ht="18.75" customHeight="1">
      <c r="B22" s="11">
        <v>36891</v>
      </c>
      <c r="C22" s="31">
        <v>0.74204274879999998</v>
      </c>
      <c r="D22" s="31">
        <v>1.2646038035999998</v>
      </c>
      <c r="E22" s="31">
        <v>21.06801652</v>
      </c>
      <c r="F22" s="31">
        <v>1.8159969092923355E-2</v>
      </c>
      <c r="G22" s="31">
        <v>24.8252657116</v>
      </c>
      <c r="H22" s="31">
        <v>0.78953435733614752</v>
      </c>
      <c r="I22" s="31">
        <v>4.0887260350905494</v>
      </c>
      <c r="J22" s="31">
        <v>0.72252770456000015</v>
      </c>
      <c r="K22" s="31">
        <v>0.59563368838782627</v>
      </c>
      <c r="L22" s="31">
        <v>3.1481215088000001</v>
      </c>
      <c r="M22" s="31">
        <f t="shared" si="13"/>
        <v>54.114510538467449</v>
      </c>
      <c r="N22" s="31">
        <v>6.2951749159864514</v>
      </c>
      <c r="O22" s="31">
        <f t="shared" si="14"/>
        <v>47.819335622480999</v>
      </c>
      <c r="P22" s="35">
        <v>1.8295807391113799E-3</v>
      </c>
      <c r="Q22" s="35">
        <v>9.6215377766710572E-4</v>
      </c>
      <c r="R22" s="35">
        <v>6.5346144155766867E-6</v>
      </c>
      <c r="S22" s="51">
        <v>1.594410330717583E-8</v>
      </c>
      <c r="T22" s="35">
        <v>5.6323993446746283E-5</v>
      </c>
      <c r="U22" s="35">
        <v>1.3213535251117394E-3</v>
      </c>
      <c r="V22" s="35">
        <v>2.7620496781362308E-4</v>
      </c>
      <c r="W22" s="31">
        <v>4.9525836981839838E-6</v>
      </c>
      <c r="X22" s="35">
        <v>2.2873542046529257E-5</v>
      </c>
      <c r="Y22" s="35">
        <v>1.8136847762E-3</v>
      </c>
      <c r="Z22" s="35">
        <f t="shared" si="0"/>
        <v>6.2936784636141909E-3</v>
      </c>
      <c r="AA22" s="35">
        <v>2.9035498476946165E-5</v>
      </c>
      <c r="AB22" s="35">
        <v>7.5934082995459526E-5</v>
      </c>
      <c r="AC22" s="35">
        <v>1.5911684100455522E-4</v>
      </c>
      <c r="AD22" s="35">
        <v>1.7855220937239643E-7</v>
      </c>
      <c r="AE22" s="35">
        <v>1.5063425036666899E-4</v>
      </c>
      <c r="AF22" s="35">
        <v>2.4969907473898161E-5</v>
      </c>
      <c r="AG22" s="35">
        <v>1.5154251940118814E-4</v>
      </c>
      <c r="AH22" s="35">
        <v>1.9726523272649099E-5</v>
      </c>
      <c r="AI22" s="35">
        <v>4.6349901619276619E-6</v>
      </c>
      <c r="AJ22" s="35">
        <v>2.3679003E-5</v>
      </c>
      <c r="AK22" s="35">
        <f t="shared" si="1"/>
        <v>6.3945216836266538E-4</v>
      </c>
      <c r="AL22" s="31">
        <f t="shared" si="2"/>
        <v>0.79643484582391444</v>
      </c>
      <c r="AM22" s="31">
        <f t="shared" si="3"/>
        <v>1.3112860047743242</v>
      </c>
      <c r="AN22" s="31">
        <f t="shared" si="4"/>
        <v>21.115596703979747</v>
      </c>
      <c r="AO22" s="31">
        <f t="shared" si="5"/>
        <v>1.8213576253899008E-2</v>
      </c>
      <c r="AP22" s="31">
        <f t="shared" si="6"/>
        <v>24.871562818045437</v>
      </c>
      <c r="AQ22" s="31">
        <f t="shared" si="7"/>
        <v>0.8300092278911626</v>
      </c>
      <c r="AR22" s="31">
        <f t="shared" si="8"/>
        <v>4.1407908300674441</v>
      </c>
      <c r="AS22" s="31">
        <f t="shared" si="9"/>
        <v>0.7285300230877042</v>
      </c>
      <c r="AT22" s="31">
        <f t="shared" si="10"/>
        <v>0.59758675400724404</v>
      </c>
      <c r="AU22" s="31">
        <f t="shared" si="11"/>
        <v>5.2398462298999998E-2</v>
      </c>
      <c r="AV22" s="31">
        <f t="shared" si="12"/>
        <v>54.462409246229882</v>
      </c>
    </row>
    <row r="23" spans="2:48" ht="18.75" customHeight="1">
      <c r="B23" s="12">
        <v>37256</v>
      </c>
      <c r="C23" s="32">
        <v>0.53470187450000006</v>
      </c>
      <c r="D23" s="32">
        <v>1.3547639708000003</v>
      </c>
      <c r="E23" s="32">
        <v>25.454293680000003</v>
      </c>
      <c r="F23" s="32">
        <v>1.9571878219731265E-2</v>
      </c>
      <c r="G23" s="32">
        <v>28.241054266400003</v>
      </c>
      <c r="H23" s="32">
        <v>0.77296871002450585</v>
      </c>
      <c r="I23" s="32">
        <v>3.9966232408826072</v>
      </c>
      <c r="J23" s="32">
        <v>0.23420770168000002</v>
      </c>
      <c r="K23" s="32">
        <v>0.61228250317129662</v>
      </c>
      <c r="L23" s="32">
        <v>3.1542053724000003</v>
      </c>
      <c r="M23" s="32">
        <f t="shared" si="13"/>
        <v>61.220467825678142</v>
      </c>
      <c r="N23" s="32">
        <v>6.5955328331985488</v>
      </c>
      <c r="O23" s="32">
        <f t="shared" si="14"/>
        <v>54.624934992479595</v>
      </c>
      <c r="P23" s="36">
        <v>1.3264566253729114E-3</v>
      </c>
      <c r="Q23" s="36">
        <v>1.0624805231261901E-3</v>
      </c>
      <c r="R23" s="36">
        <v>8.1037510784314218E-6</v>
      </c>
      <c r="S23" s="52">
        <v>1.6107758097037888E-8</v>
      </c>
      <c r="T23" s="36">
        <v>6.5257634742423582E-5</v>
      </c>
      <c r="U23" s="36">
        <v>1.0907429700435054E-3</v>
      </c>
      <c r="V23" s="36">
        <v>2.6174678185185391E-4</v>
      </c>
      <c r="W23" s="32">
        <v>1.6105034109064298E-6</v>
      </c>
      <c r="X23" s="36">
        <v>2.3611189109701726E-5</v>
      </c>
      <c r="Y23" s="36">
        <v>1.7900034874400001E-3</v>
      </c>
      <c r="Z23" s="36">
        <f t="shared" si="0"/>
        <v>5.6300295739340209E-3</v>
      </c>
      <c r="AA23" s="36">
        <v>1.8902649421405662E-5</v>
      </c>
      <c r="AB23" s="36">
        <v>8.8036424176606812E-5</v>
      </c>
      <c r="AC23" s="36">
        <v>1.9217711422288804E-4</v>
      </c>
      <c r="AD23" s="36">
        <v>1.8761317249537212E-7</v>
      </c>
      <c r="AE23" s="36">
        <v>1.7073168750803927E-4</v>
      </c>
      <c r="AF23" s="36">
        <v>2.4917660074130959E-5</v>
      </c>
      <c r="AG23" s="36">
        <v>1.4729910551876396E-4</v>
      </c>
      <c r="AH23" s="36">
        <v>6.3944609140684951E-6</v>
      </c>
      <c r="AI23" s="36">
        <v>4.7641935506292385E-6</v>
      </c>
      <c r="AJ23" s="36">
        <v>2.2347041600000003E-5</v>
      </c>
      <c r="AK23" s="36">
        <f t="shared" si="1"/>
        <v>6.7575795015902777E-4</v>
      </c>
      <c r="AL23" s="32">
        <f t="shared" si="2"/>
        <v>0.57349627966190164</v>
      </c>
      <c r="AM23" s="32">
        <f t="shared" si="3"/>
        <v>1.407560838282784</v>
      </c>
      <c r="AN23" s="32">
        <f t="shared" si="4"/>
        <v>25.511765053815385</v>
      </c>
      <c r="AO23" s="32">
        <f t="shared" si="5"/>
        <v>1.9628189639087312E-2</v>
      </c>
      <c r="AP23" s="32">
        <f t="shared" si="6"/>
        <v>28.29356375014596</v>
      </c>
      <c r="AQ23" s="32">
        <f t="shared" si="7"/>
        <v>0.80766274697768448</v>
      </c>
      <c r="AR23" s="32">
        <f t="shared" si="8"/>
        <v>4.0470620438734946</v>
      </c>
      <c r="AS23" s="32">
        <f t="shared" si="9"/>
        <v>0.23615351361766507</v>
      </c>
      <c r="AT23" s="32">
        <f t="shared" si="10"/>
        <v>0.61429251257712669</v>
      </c>
      <c r="AU23" s="32">
        <f t="shared" si="11"/>
        <v>5.1409505582800004E-2</v>
      </c>
      <c r="AV23" s="32">
        <f t="shared" si="12"/>
        <v>61.562594434173889</v>
      </c>
    </row>
    <row r="24" spans="2:48" ht="18.75" customHeight="1">
      <c r="B24" s="11">
        <v>37621</v>
      </c>
      <c r="C24" s="31">
        <v>0.48937993550000014</v>
      </c>
      <c r="D24" s="31">
        <v>1.2681803483000003</v>
      </c>
      <c r="E24" s="31">
        <v>22.397489740000001</v>
      </c>
      <c r="F24" s="31">
        <v>1.8155123282823753E-2</v>
      </c>
      <c r="G24" s="31">
        <v>28.288343779400002</v>
      </c>
      <c r="H24" s="31">
        <v>0.78264399113385807</v>
      </c>
      <c r="I24" s="31">
        <v>3.9808332271700264</v>
      </c>
      <c r="J24" s="31">
        <v>0.32973935368000001</v>
      </c>
      <c r="K24" s="31">
        <v>0.54075920175707148</v>
      </c>
      <c r="L24" s="31">
        <v>3.1576668810000004</v>
      </c>
      <c r="M24" s="31">
        <f t="shared" si="13"/>
        <v>58.095524700223777</v>
      </c>
      <c r="N24" s="31">
        <v>6.3509659282253059</v>
      </c>
      <c r="O24" s="31">
        <f t="shared" si="14"/>
        <v>51.74455877199847</v>
      </c>
      <c r="P24" s="35">
        <v>1.1856897105941224E-3</v>
      </c>
      <c r="Q24" s="35">
        <v>1.037303241955089E-3</v>
      </c>
      <c r="R24" s="35">
        <v>7.3097631233110026E-6</v>
      </c>
      <c r="S24" s="51">
        <v>1.5260599516521821E-8</v>
      </c>
      <c r="T24" s="35">
        <v>6.6511263197325927E-5</v>
      </c>
      <c r="U24" s="35">
        <v>1.1045887455420689E-3</v>
      </c>
      <c r="V24" s="35">
        <v>2.5199800551740584E-4</v>
      </c>
      <c r="W24" s="31">
        <v>2.2539102343148966E-6</v>
      </c>
      <c r="X24" s="35">
        <v>2.4137681560111896E-5</v>
      </c>
      <c r="Y24" s="35">
        <v>1.76631894868E-3</v>
      </c>
      <c r="Z24" s="35">
        <f t="shared" si="0"/>
        <v>5.4461265310032664E-3</v>
      </c>
      <c r="AA24" s="35">
        <v>2.2686645649895475E-5</v>
      </c>
      <c r="AB24" s="35">
        <v>9.0671348538899497E-5</v>
      </c>
      <c r="AC24" s="35">
        <v>1.6904035272267493E-4</v>
      </c>
      <c r="AD24" s="35">
        <v>1.7546100593688022E-7</v>
      </c>
      <c r="AE24" s="35">
        <v>1.7043276270485173E-4</v>
      </c>
      <c r="AF24" s="35">
        <v>1.854730538168183E-5</v>
      </c>
      <c r="AG24" s="35">
        <v>1.4745608005952243E-4</v>
      </c>
      <c r="AH24" s="35">
        <v>9.0024504186712712E-6</v>
      </c>
      <c r="AI24" s="35">
        <v>4.4392977511501442E-6</v>
      </c>
      <c r="AJ24" s="35">
        <v>2.1006580200000005E-5</v>
      </c>
      <c r="AK24" s="35">
        <f t="shared" si="1"/>
        <v>6.5345828443328421E-4</v>
      </c>
      <c r="AL24" s="31">
        <f t="shared" si="2"/>
        <v>0.52578279866852207</v>
      </c>
      <c r="AM24" s="31">
        <f t="shared" si="3"/>
        <v>1.3211329912134695</v>
      </c>
      <c r="AN24" s="31">
        <f t="shared" si="4"/>
        <v>22.448046509189439</v>
      </c>
      <c r="AO24" s="31">
        <f t="shared" si="5"/>
        <v>1.8207792177580857E-2</v>
      </c>
      <c r="AP24" s="31">
        <f t="shared" si="6"/>
        <v>28.340795524265982</v>
      </c>
      <c r="AQ24" s="31">
        <f t="shared" si="7"/>
        <v>0.81578580677615098</v>
      </c>
      <c r="AR24" s="31">
        <f t="shared" si="8"/>
        <v>4.0310750891656992</v>
      </c>
      <c r="AS24" s="31">
        <f t="shared" si="9"/>
        <v>0.33247843166062196</v>
      </c>
      <c r="AT24" s="31">
        <f t="shared" si="10"/>
        <v>0.54268555452591694</v>
      </c>
      <c r="AU24" s="31">
        <f t="shared" si="11"/>
        <v>5.0417934616599998E-2</v>
      </c>
      <c r="AV24" s="31">
        <f t="shared" si="12"/>
        <v>58.426408432259969</v>
      </c>
    </row>
    <row r="25" spans="2:48" ht="18.75" customHeight="1">
      <c r="B25" s="12">
        <v>37986</v>
      </c>
      <c r="C25" s="32">
        <v>0.24584185520000001</v>
      </c>
      <c r="D25" s="32">
        <v>0.75709922690000009</v>
      </c>
      <c r="E25" s="32">
        <v>21.973577199999998</v>
      </c>
      <c r="F25" s="32">
        <v>1.900392844810327E-2</v>
      </c>
      <c r="G25" s="32">
        <v>21.215996053000001</v>
      </c>
      <c r="H25" s="32">
        <v>0.71276179864589295</v>
      </c>
      <c r="I25" s="32">
        <v>3.9091120983498069</v>
      </c>
      <c r="J25" s="32">
        <v>0.51494313792000002</v>
      </c>
      <c r="K25" s="32">
        <v>0.55081655225552195</v>
      </c>
      <c r="L25" s="32">
        <v>2.6159225874000001</v>
      </c>
      <c r="M25" s="32">
        <f t="shared" si="13"/>
        <v>49.899151850719321</v>
      </c>
      <c r="N25" s="32">
        <v>6.0428705937149916</v>
      </c>
      <c r="O25" s="32">
        <f t="shared" si="14"/>
        <v>43.856281257004326</v>
      </c>
      <c r="P25" s="36">
        <v>5.9113723419196393E-4</v>
      </c>
      <c r="Q25" s="36">
        <v>6.1912340427522242E-4</v>
      </c>
      <c r="R25" s="36">
        <v>7.3485912195306194E-6</v>
      </c>
      <c r="S25" s="52">
        <v>1.5243953031175182E-8</v>
      </c>
      <c r="T25" s="36">
        <v>5.0519597898432772E-5</v>
      </c>
      <c r="U25" s="36">
        <v>1.1593814675206655E-3</v>
      </c>
      <c r="V25" s="36">
        <v>2.38810269829418E-4</v>
      </c>
      <c r="W25" s="32">
        <v>3.5258157167720854E-6</v>
      </c>
      <c r="X25" s="36">
        <v>2.4787880723880874E-5</v>
      </c>
      <c r="Y25" s="36">
        <v>8.7383403375000006E-4</v>
      </c>
      <c r="Z25" s="36">
        <f t="shared" si="0"/>
        <v>3.5684835390789177E-3</v>
      </c>
      <c r="AA25" s="36">
        <v>4.5015967579557549E-6</v>
      </c>
      <c r="AB25" s="36">
        <v>5.7496286463454493E-5</v>
      </c>
      <c r="AC25" s="36">
        <v>1.6578354801832296E-4</v>
      </c>
      <c r="AD25" s="36">
        <v>1.8039280436671208E-7</v>
      </c>
      <c r="AE25" s="36">
        <v>1.2734256625004025E-4</v>
      </c>
      <c r="AF25" s="36">
        <v>1.4976403971702761E-5</v>
      </c>
      <c r="AG25" s="36">
        <v>1.4656714829699977E-4</v>
      </c>
      <c r="AH25" s="36">
        <v>1.4058949050869938E-5</v>
      </c>
      <c r="AI25" s="36">
        <v>4.5102675896530267E-6</v>
      </c>
      <c r="AJ25" s="36">
        <v>5.4481791200000003E-5</v>
      </c>
      <c r="AK25" s="36">
        <f t="shared" si="1"/>
        <v>5.8989895040336576E-4</v>
      </c>
      <c r="AL25" s="32">
        <f t="shared" si="2"/>
        <v>0.26196176188866993</v>
      </c>
      <c r="AM25" s="32">
        <f t="shared" si="3"/>
        <v>0.78971120537299011</v>
      </c>
      <c r="AN25" s="32">
        <f t="shared" si="4"/>
        <v>22.023164412089944</v>
      </c>
      <c r="AO25" s="32">
        <f t="shared" si="5"/>
        <v>1.905806660263033E-2</v>
      </c>
      <c r="AP25" s="32">
        <f t="shared" si="6"/>
        <v>21.255207127689975</v>
      </c>
      <c r="AQ25" s="32">
        <f t="shared" si="7"/>
        <v>0.74620930371747696</v>
      </c>
      <c r="AR25" s="32">
        <f t="shared" si="8"/>
        <v>3.9587593652880484</v>
      </c>
      <c r="AS25" s="32">
        <f t="shared" si="9"/>
        <v>0.51922085013007857</v>
      </c>
      <c r="AT25" s="32">
        <f t="shared" si="10"/>
        <v>0.55278030901533559</v>
      </c>
      <c r="AU25" s="32">
        <f t="shared" si="11"/>
        <v>3.8081424621350002E-2</v>
      </c>
      <c r="AV25" s="32">
        <f t="shared" si="12"/>
        <v>50.164153826416495</v>
      </c>
    </row>
    <row r="26" spans="2:48" ht="18.75" customHeight="1">
      <c r="B26" s="11">
        <v>38352</v>
      </c>
      <c r="C26" s="31">
        <v>0.16556206800000001</v>
      </c>
      <c r="D26" s="31">
        <v>0.64304525769999998</v>
      </c>
      <c r="E26" s="31">
        <v>19.593686160000001</v>
      </c>
      <c r="F26" s="31">
        <v>1.8145962779217761E-2</v>
      </c>
      <c r="G26" s="31">
        <v>21.103673199000003</v>
      </c>
      <c r="H26" s="31">
        <v>0.64334325281483362</v>
      </c>
      <c r="I26" s="31">
        <v>3.8724089090343004</v>
      </c>
      <c r="J26" s="31">
        <v>0.38684255215999996</v>
      </c>
      <c r="K26" s="31">
        <v>1.6528255157702585</v>
      </c>
      <c r="L26" s="31">
        <v>3.6378278847442651</v>
      </c>
      <c r="M26" s="31">
        <f t="shared" si="13"/>
        <v>48.079532877258607</v>
      </c>
      <c r="N26" s="31">
        <v>5.8950998330076096</v>
      </c>
      <c r="O26" s="31">
        <f t="shared" si="14"/>
        <v>42.184433044250994</v>
      </c>
      <c r="P26" s="35">
        <v>3.6808583640081898E-4</v>
      </c>
      <c r="Q26" s="35">
        <v>5.2644562433565442E-4</v>
      </c>
      <c r="R26" s="35">
        <v>6.7110765421209062E-6</v>
      </c>
      <c r="S26" s="51">
        <v>1.5184421213986573E-8</v>
      </c>
      <c r="T26" s="35">
        <v>5.1142958073868205E-5</v>
      </c>
      <c r="U26" s="35">
        <v>1.179602554957426E-3</v>
      </c>
      <c r="V26" s="35">
        <v>2.2606051201677209E-4</v>
      </c>
      <c r="W26" s="31">
        <v>2.6471531143117426E-6</v>
      </c>
      <c r="X26" s="35">
        <v>2.7618587703981989E-5</v>
      </c>
      <c r="Y26" s="35">
        <v>1.0886784013973553E-3</v>
      </c>
      <c r="Z26" s="35">
        <f t="shared" si="0"/>
        <v>3.4770078889635233E-3</v>
      </c>
      <c r="AA26" s="35">
        <v>9.0683143882395908E-7</v>
      </c>
      <c r="AB26" s="35">
        <v>5.1326372498685071E-5</v>
      </c>
      <c r="AC26" s="35">
        <v>1.4777675936956383E-4</v>
      </c>
      <c r="AD26" s="35">
        <v>1.7506563851509288E-7</v>
      </c>
      <c r="AE26" s="35">
        <v>1.2628521540777104E-4</v>
      </c>
      <c r="AF26" s="35">
        <v>1.223435538379406E-5</v>
      </c>
      <c r="AG26" s="35">
        <v>1.4569187956257957E-4</v>
      </c>
      <c r="AH26" s="35">
        <v>1.0561523803159742E-5</v>
      </c>
      <c r="AI26" s="35">
        <v>1.0266471885239522E-5</v>
      </c>
      <c r="AJ26" s="35">
        <v>8.0332703977028326E-5</v>
      </c>
      <c r="AK26" s="35">
        <f t="shared" si="1"/>
        <v>5.8555717896516019E-4</v>
      </c>
      <c r="AL26" s="31">
        <f t="shared" si="2"/>
        <v>0.17503444967879001</v>
      </c>
      <c r="AM26" s="31">
        <f t="shared" si="3"/>
        <v>0.67150165731299949</v>
      </c>
      <c r="AN26" s="31">
        <f t="shared" si="4"/>
        <v>19.637891411205683</v>
      </c>
      <c r="AO26" s="31">
        <f t="shared" si="5"/>
        <v>1.8198511950025611E-2</v>
      </c>
      <c r="AP26" s="31">
        <f t="shared" si="6"/>
        <v>21.142584767143365</v>
      </c>
      <c r="AQ26" s="31">
        <f t="shared" si="7"/>
        <v>0.6764791545931399</v>
      </c>
      <c r="AR26" s="31">
        <f t="shared" si="8"/>
        <v>3.9214766019443683</v>
      </c>
      <c r="AS26" s="31">
        <f t="shared" si="9"/>
        <v>0.39005606508119939</v>
      </c>
      <c r="AT26" s="31">
        <f t="shared" si="10"/>
        <v>1.6565753890846595</v>
      </c>
      <c r="AU26" s="31">
        <f t="shared" si="11"/>
        <v>5.1156105820088324E-2</v>
      </c>
      <c r="AV26" s="31">
        <f t="shared" si="12"/>
        <v>48.340954113814313</v>
      </c>
    </row>
    <row r="27" spans="2:48" ht="18.75" customHeight="1">
      <c r="B27" s="12">
        <v>38717</v>
      </c>
      <c r="C27" s="32">
        <v>0.172212594</v>
      </c>
      <c r="D27" s="32">
        <v>0.68654311160000003</v>
      </c>
      <c r="E27" s="32">
        <v>19.416186200000002</v>
      </c>
      <c r="F27" s="32">
        <v>2.6744754857843937E-2</v>
      </c>
      <c r="G27" s="32">
        <v>20.600534400000004</v>
      </c>
      <c r="H27" s="32">
        <v>0.72350581444947937</v>
      </c>
      <c r="I27" s="32">
        <v>3.9498062573822055</v>
      </c>
      <c r="J27" s="32">
        <v>0.16115356272</v>
      </c>
      <c r="K27" s="32">
        <v>1.8443198254998971</v>
      </c>
      <c r="L27" s="32">
        <v>3.8030593798789285</v>
      </c>
      <c r="M27" s="32">
        <f t="shared" si="13"/>
        <v>47.581006520509433</v>
      </c>
      <c r="N27" s="32">
        <v>5.8124652484265154</v>
      </c>
      <c r="O27" s="32">
        <f t="shared" si="14"/>
        <v>41.768541272082921</v>
      </c>
      <c r="P27" s="36">
        <v>3.7830844142868971E-4</v>
      </c>
      <c r="Q27" s="36">
        <v>5.9954903306873753E-4</v>
      </c>
      <c r="R27" s="36">
        <v>6.8035990479455192E-6</v>
      </c>
      <c r="S27" s="52">
        <v>1.7096954459842358E-8</v>
      </c>
      <c r="T27" s="36">
        <v>5.067858881250863E-5</v>
      </c>
      <c r="U27" s="36">
        <v>1.2202287374505174E-3</v>
      </c>
      <c r="V27" s="36">
        <v>2.1615038580354734E-4</v>
      </c>
      <c r="W27" s="32">
        <v>1.1053090777658667E-6</v>
      </c>
      <c r="X27" s="36">
        <v>2.8598860164937209E-5</v>
      </c>
      <c r="Y27" s="36">
        <v>1.2899537416592363E-3</v>
      </c>
      <c r="Z27" s="36">
        <f t="shared" si="0"/>
        <v>3.7913937934683445E-3</v>
      </c>
      <c r="AA27" s="36">
        <v>1.2857439089139829E-6</v>
      </c>
      <c r="AB27" s="36">
        <v>6.0043212742807733E-5</v>
      </c>
      <c r="AC27" s="36">
        <v>1.4638798752842112E-4</v>
      </c>
      <c r="AD27" s="36">
        <v>2.3471747892790732E-7</v>
      </c>
      <c r="AE27" s="36">
        <v>1.2278321172123197E-4</v>
      </c>
      <c r="AF27" s="36">
        <v>1.3245041935597071E-5</v>
      </c>
      <c r="AG27" s="36">
        <v>1.4411802193099868E-4</v>
      </c>
      <c r="AH27" s="36">
        <v>4.399837110915352E-6</v>
      </c>
      <c r="AI27" s="36">
        <v>1.1295774891270824E-5</v>
      </c>
      <c r="AJ27" s="36">
        <v>8.1910893215826519E-5</v>
      </c>
      <c r="AK27" s="36">
        <f t="shared" si="1"/>
        <v>5.8570444246491122E-4</v>
      </c>
      <c r="AL27" s="32">
        <f t="shared" si="2"/>
        <v>0.1820534567205736</v>
      </c>
      <c r="AM27" s="32">
        <f t="shared" si="3"/>
        <v>0.71942471482407511</v>
      </c>
      <c r="AN27" s="32">
        <f t="shared" si="4"/>
        <v>19.459979910259669</v>
      </c>
      <c r="AO27" s="32">
        <f t="shared" si="5"/>
        <v>2.6815128090425949E-2</v>
      </c>
      <c r="AP27" s="32">
        <f t="shared" si="6"/>
        <v>20.638390761813245</v>
      </c>
      <c r="AQ27" s="32">
        <f t="shared" si="7"/>
        <v>0.75795855538255019</v>
      </c>
      <c r="AR27" s="32">
        <f t="shared" si="8"/>
        <v>3.998157187562732</v>
      </c>
      <c r="AS27" s="32">
        <f t="shared" si="9"/>
        <v>0.16249234690599693</v>
      </c>
      <c r="AT27" s="32">
        <f t="shared" si="10"/>
        <v>1.8484009379216193</v>
      </c>
      <c r="AU27" s="32">
        <f t="shared" si="11"/>
        <v>5.6658289719797209E-2</v>
      </c>
      <c r="AV27" s="32">
        <f t="shared" si="12"/>
        <v>47.850331289200689</v>
      </c>
    </row>
    <row r="28" spans="2:48" ht="18.75" customHeight="1">
      <c r="B28" s="11">
        <v>39082</v>
      </c>
      <c r="C28" s="31">
        <v>0.29908707090000003</v>
      </c>
      <c r="D28" s="31">
        <v>0.9720342955000002</v>
      </c>
      <c r="E28" s="31">
        <v>20.506130700000003</v>
      </c>
      <c r="F28" s="31">
        <v>1.878160671437978E-2</v>
      </c>
      <c r="G28" s="31">
        <v>25.76622411</v>
      </c>
      <c r="H28" s="31">
        <v>0.67265306243432155</v>
      </c>
      <c r="I28" s="31">
        <v>3.8142559197963961</v>
      </c>
      <c r="J28" s="31">
        <v>0.17896732152000003</v>
      </c>
      <c r="K28" s="31">
        <v>1.3862416806170701</v>
      </c>
      <c r="L28" s="31">
        <v>4.6261296378305836</v>
      </c>
      <c r="M28" s="31">
        <f t="shared" si="13"/>
        <v>53.614375767482166</v>
      </c>
      <c r="N28" s="31">
        <v>6.046041187446205</v>
      </c>
      <c r="O28" s="31">
        <f t="shared" si="14"/>
        <v>47.568334580035959</v>
      </c>
      <c r="P28" s="35">
        <v>6.5333149572171048E-4</v>
      </c>
      <c r="Q28" s="35">
        <v>8.7751559316041655E-4</v>
      </c>
      <c r="R28" s="35">
        <v>7.1876423908333231E-6</v>
      </c>
      <c r="S28" s="51">
        <v>1.4769139905376229E-8</v>
      </c>
      <c r="T28" s="35">
        <v>6.3643943413033255E-5</v>
      </c>
      <c r="U28" s="35">
        <v>1.2339406835143295E-3</v>
      </c>
      <c r="V28" s="35">
        <v>2.0200776665409544E-4</v>
      </c>
      <c r="W28" s="31">
        <v>1.2711632038005838E-6</v>
      </c>
      <c r="X28" s="35">
        <v>2.8245106892661611E-5</v>
      </c>
      <c r="Y28" s="35">
        <v>1.5564006371429368E-3</v>
      </c>
      <c r="Z28" s="35">
        <f t="shared" si="0"/>
        <v>4.6235588012337233E-3</v>
      </c>
      <c r="AA28" s="35">
        <v>1.9658630005736358E-6</v>
      </c>
      <c r="AB28" s="35">
        <v>8.5923140836554167E-5</v>
      </c>
      <c r="AC28" s="35">
        <v>1.546053479097431E-4</v>
      </c>
      <c r="AD28" s="35">
        <v>1.7701611264761162E-7</v>
      </c>
      <c r="AE28" s="35">
        <v>1.537229017068846E-4</v>
      </c>
      <c r="AF28" s="35">
        <v>1.1100085223666874E-5</v>
      </c>
      <c r="AG28" s="35">
        <v>1.4216273432816187E-4</v>
      </c>
      <c r="AH28" s="35">
        <v>4.8870355193423738E-6</v>
      </c>
      <c r="AI28" s="35">
        <v>8.9490434197038186E-6</v>
      </c>
      <c r="AJ28" s="35">
        <v>1.0718976710116733E-4</v>
      </c>
      <c r="AK28" s="35">
        <f t="shared" si="1"/>
        <v>6.7068293515844539E-4</v>
      </c>
      <c r="AL28" s="31">
        <f t="shared" si="2"/>
        <v>0.31600618546721371</v>
      </c>
      <c r="AM28" s="31">
        <f t="shared" si="3"/>
        <v>1.0195772812983037</v>
      </c>
      <c r="AN28" s="31">
        <f t="shared" si="4"/>
        <v>20.552382784736878</v>
      </c>
      <c r="AO28" s="31">
        <f t="shared" si="5"/>
        <v>1.8834726744446403E-2</v>
      </c>
      <c r="AP28" s="31">
        <f t="shared" si="6"/>
        <v>25.813624633293976</v>
      </c>
      <c r="AQ28" s="31">
        <f t="shared" si="7"/>
        <v>0.70680940491883248</v>
      </c>
      <c r="AR28" s="31">
        <f t="shared" si="8"/>
        <v>3.861670608792541</v>
      </c>
      <c r="AS28" s="31">
        <f t="shared" si="9"/>
        <v>0.18045543718485907</v>
      </c>
      <c r="AT28" s="31">
        <f t="shared" si="10"/>
        <v>1.3896146232284585</v>
      </c>
      <c r="AU28" s="31">
        <f t="shared" si="11"/>
        <v>7.0852566524721286E-2</v>
      </c>
      <c r="AV28" s="31">
        <f t="shared" si="12"/>
        <v>53.929828252190234</v>
      </c>
    </row>
    <row r="29" spans="2:48" ht="18.75" customHeight="1">
      <c r="B29" s="12">
        <v>39447</v>
      </c>
      <c r="C29" s="32">
        <v>0.20335263070000001</v>
      </c>
      <c r="D29" s="32">
        <v>1.3272407079999999</v>
      </c>
      <c r="E29" s="32">
        <v>12.33572908</v>
      </c>
      <c r="F29" s="32">
        <v>1.7646039606125583E-2</v>
      </c>
      <c r="G29" s="32">
        <v>21.962102899200005</v>
      </c>
      <c r="H29" s="32">
        <v>0.60555373913221211</v>
      </c>
      <c r="I29" s="32">
        <v>3.9128949784781075</v>
      </c>
      <c r="J29" s="32">
        <v>0.18815074032000001</v>
      </c>
      <c r="K29" s="32">
        <v>1.4488613402040171</v>
      </c>
      <c r="L29" s="32">
        <v>5.2911451402373277</v>
      </c>
      <c r="M29" s="32">
        <f t="shared" si="13"/>
        <v>42.001532155640469</v>
      </c>
      <c r="N29" s="32">
        <v>5.468666744798516</v>
      </c>
      <c r="O29" s="32">
        <f t="shared" si="14"/>
        <v>36.53286541084195</v>
      </c>
      <c r="P29" s="36">
        <v>4.4308031319542689E-4</v>
      </c>
      <c r="Q29" s="36">
        <v>1.193479419711087E-3</v>
      </c>
      <c r="R29" s="36">
        <v>4.3193169984546224E-6</v>
      </c>
      <c r="S29" s="52">
        <v>1.4773797375294956E-8</v>
      </c>
      <c r="T29" s="36">
        <v>5.4323606210329068E-5</v>
      </c>
      <c r="U29" s="36">
        <v>1.3795358942312618E-3</v>
      </c>
      <c r="V29" s="36">
        <v>1.9797880739816359E-4</v>
      </c>
      <c r="W29" s="32">
        <v>1.5779608286268406E-6</v>
      </c>
      <c r="X29" s="36">
        <v>2.887400512520103E-5</v>
      </c>
      <c r="Y29" s="36">
        <v>2.6576041148511768E-3</v>
      </c>
      <c r="Z29" s="36">
        <f t="shared" si="0"/>
        <v>5.9607882123471033E-3</v>
      </c>
      <c r="AA29" s="36">
        <v>1.2732892515395395E-6</v>
      </c>
      <c r="AB29" s="36">
        <v>1.1367286243328521E-4</v>
      </c>
      <c r="AC29" s="36">
        <v>9.3005970441556739E-5</v>
      </c>
      <c r="AD29" s="36">
        <v>1.7019729304152084E-7</v>
      </c>
      <c r="AE29" s="36">
        <v>1.3109241027593424E-4</v>
      </c>
      <c r="AF29" s="36">
        <v>8.5099132624981414E-6</v>
      </c>
      <c r="AG29" s="36">
        <v>1.4628472816662088E-4</v>
      </c>
      <c r="AH29" s="36">
        <v>5.1425212534844938E-6</v>
      </c>
      <c r="AI29" s="36">
        <v>9.1716744485591276E-6</v>
      </c>
      <c r="AJ29" s="36">
        <v>1.1168759406126194E-4</v>
      </c>
      <c r="AK29" s="36">
        <f t="shared" si="1"/>
        <v>6.2001116088778179E-4</v>
      </c>
      <c r="AL29" s="32">
        <f t="shared" si="2"/>
        <v>0.21480907872684446</v>
      </c>
      <c r="AM29" s="32">
        <f t="shared" si="3"/>
        <v>1.3909522064978961</v>
      </c>
      <c r="AN29" s="32">
        <f t="shared" si="4"/>
        <v>12.363552842116546</v>
      </c>
      <c r="AO29" s="32">
        <f t="shared" si="5"/>
        <v>1.7697127744386337E-2</v>
      </c>
      <c r="AP29" s="32">
        <f t="shared" si="6"/>
        <v>22.002526527617491</v>
      </c>
      <c r="AQ29" s="32">
        <f t="shared" si="7"/>
        <v>0.64257809064021809</v>
      </c>
      <c r="AR29" s="32">
        <f t="shared" si="8"/>
        <v>3.9614372976567145</v>
      </c>
      <c r="AS29" s="32">
        <f t="shared" si="9"/>
        <v>0.18972266067425406</v>
      </c>
      <c r="AT29" s="32">
        <f t="shared" si="10"/>
        <v>1.4523163493178179</v>
      </c>
      <c r="AU29" s="32">
        <f t="shared" si="11"/>
        <v>9.9723005901535489E-2</v>
      </c>
      <c r="AV29" s="32">
        <f t="shared" si="12"/>
        <v>42.335315186893716</v>
      </c>
    </row>
    <row r="30" spans="2:48" ht="18.75" customHeight="1">
      <c r="B30" s="11">
        <v>39813</v>
      </c>
      <c r="C30" s="31">
        <v>0.18885276380097119</v>
      </c>
      <c r="D30" s="31">
        <v>1.3481634848999999</v>
      </c>
      <c r="E30" s="31">
        <v>18.329128480000001</v>
      </c>
      <c r="F30" s="31">
        <v>1.8343705519445731E-2</v>
      </c>
      <c r="G30" s="31">
        <v>23.281746621</v>
      </c>
      <c r="H30" s="31">
        <v>0.56473433559704633</v>
      </c>
      <c r="I30" s="31">
        <v>3.8762264508447521</v>
      </c>
      <c r="J30" s="31">
        <v>0.26351721576000003</v>
      </c>
      <c r="K30" s="31">
        <v>1.3606020558712135</v>
      </c>
      <c r="L30" s="31">
        <v>7.0001826134622238</v>
      </c>
      <c r="M30" s="31">
        <f t="shared" si="13"/>
        <v>49.231315113293427</v>
      </c>
      <c r="N30" s="31">
        <v>5.9402490813885898</v>
      </c>
      <c r="O30" s="31">
        <f t="shared" si="14"/>
        <v>43.291066031904833</v>
      </c>
      <c r="P30" s="35">
        <v>4.1011035750600005E-4</v>
      </c>
      <c r="Q30" s="35">
        <v>1.2340915293647416E-3</v>
      </c>
      <c r="R30" s="35">
        <v>6.4303124777288654E-6</v>
      </c>
      <c r="S30" s="51">
        <v>1.4888015262879397E-8</v>
      </c>
      <c r="T30" s="35">
        <v>5.7623290023331482E-5</v>
      </c>
      <c r="U30" s="35">
        <v>1.0980639886068078E-3</v>
      </c>
      <c r="V30" s="35">
        <v>1.9148672595603508E-4</v>
      </c>
      <c r="W30" s="31">
        <v>1.7986050000000002E-6</v>
      </c>
      <c r="X30" s="35">
        <v>2.9300268641990808E-5</v>
      </c>
      <c r="Y30" s="35">
        <v>3.1252539649779358E-3</v>
      </c>
      <c r="Z30" s="35">
        <f t="shared" si="0"/>
        <v>6.1541739305698345E-3</v>
      </c>
      <c r="AA30" s="35">
        <v>8.2365820941000002E-7</v>
      </c>
      <c r="AB30" s="35">
        <v>1.1506620492648351E-4</v>
      </c>
      <c r="AC30" s="35">
        <v>1.3819094542638963E-4</v>
      </c>
      <c r="AD30" s="35">
        <v>1.7443968265710275E-7</v>
      </c>
      <c r="AE30" s="35">
        <v>1.3895522596476905E-4</v>
      </c>
      <c r="AF30" s="35">
        <v>7.3121727294813474E-6</v>
      </c>
      <c r="AG30" s="35">
        <v>1.4607976296572849E-4</v>
      </c>
      <c r="AH30" s="35">
        <v>7.1944200000000007E-6</v>
      </c>
      <c r="AI30" s="35">
        <v>8.9067097378688405E-6</v>
      </c>
      <c r="AJ30" s="35">
        <v>1.4423473699849796E-4</v>
      </c>
      <c r="AK30" s="35">
        <f t="shared" si="1"/>
        <v>7.069382766412861E-4</v>
      </c>
      <c r="AL30" s="31">
        <f t="shared" si="2"/>
        <v>0.19935097288502537</v>
      </c>
      <c r="AM30" s="31">
        <f t="shared" si="3"/>
        <v>1.4133055022022105</v>
      </c>
      <c r="AN30" s="31">
        <f t="shared" si="4"/>
        <v>18.37047013954901</v>
      </c>
      <c r="AO30" s="31">
        <f t="shared" si="5"/>
        <v>1.8396060745259121E-2</v>
      </c>
      <c r="AP30" s="31">
        <f t="shared" si="6"/>
        <v>23.324595860588087</v>
      </c>
      <c r="AQ30" s="31">
        <f t="shared" si="7"/>
        <v>0.59436496278560191</v>
      </c>
      <c r="AR30" s="31">
        <f t="shared" si="8"/>
        <v>3.9245453883574402</v>
      </c>
      <c r="AS30" s="31">
        <f t="shared" si="9"/>
        <v>0.26570611804500005</v>
      </c>
      <c r="AT30" s="31">
        <f t="shared" si="10"/>
        <v>1.3639887620891482</v>
      </c>
      <c r="AU30" s="31">
        <f t="shared" si="11"/>
        <v>0.12111330075000079</v>
      </c>
      <c r="AV30" s="31">
        <f t="shared" si="12"/>
        <v>49.59583706799679</v>
      </c>
    </row>
    <row r="31" spans="2:48" ht="18.75" customHeight="1">
      <c r="B31" s="12">
        <v>40178</v>
      </c>
      <c r="C31" s="32">
        <v>0.13662724317343369</v>
      </c>
      <c r="D31" s="32">
        <v>0.82467945660000008</v>
      </c>
      <c r="E31" s="32">
        <v>15.484169779999998</v>
      </c>
      <c r="F31" s="32">
        <v>1.5942805263740541E-2</v>
      </c>
      <c r="G31" s="32">
        <v>21.9704644726</v>
      </c>
      <c r="H31" s="32">
        <v>0.46996331710331291</v>
      </c>
      <c r="I31" s="32">
        <v>4.0910475908000237</v>
      </c>
      <c r="J31" s="32">
        <v>0.32206035048000009</v>
      </c>
      <c r="K31" s="32">
        <v>1.3848226611889629</v>
      </c>
      <c r="L31" s="32">
        <v>7.7270875366617773</v>
      </c>
      <c r="M31" s="32">
        <f t="shared" si="13"/>
        <v>44.699777677209475</v>
      </c>
      <c r="N31" s="32">
        <v>5.7089993662070775</v>
      </c>
      <c r="O31" s="32">
        <f t="shared" si="14"/>
        <v>38.990778311002401</v>
      </c>
      <c r="P31" s="36">
        <v>2.9692425304200001E-4</v>
      </c>
      <c r="Q31" s="36">
        <v>7.6157378011635995E-4</v>
      </c>
      <c r="R31" s="36">
        <v>5.4294385280674002E-6</v>
      </c>
      <c r="S31" s="52">
        <v>1.4275098223087361E-8</v>
      </c>
      <c r="T31" s="36">
        <v>5.4306636332304501E-5</v>
      </c>
      <c r="U31" s="36">
        <v>6.1669348988530655E-4</v>
      </c>
      <c r="V31" s="36">
        <v>1.8434055448183657E-4</v>
      </c>
      <c r="W31" s="32">
        <v>2.1989865803757511E-6</v>
      </c>
      <c r="X31" s="36">
        <v>2.9880599155131395E-5</v>
      </c>
      <c r="Y31" s="36">
        <v>4.0351818837147417E-3</v>
      </c>
      <c r="Z31" s="36">
        <f t="shared" si="0"/>
        <v>5.9865438969343467E-3</v>
      </c>
      <c r="AA31" s="36">
        <v>5.9516340837000005E-7</v>
      </c>
      <c r="AB31" s="36">
        <v>6.9582886442007795E-5</v>
      </c>
      <c r="AC31" s="36">
        <v>1.1674240167119364E-4</v>
      </c>
      <c r="AD31" s="36">
        <v>1.589412412759286E-7</v>
      </c>
      <c r="AE31" s="36">
        <v>1.3097410994320104E-4</v>
      </c>
      <c r="AF31" s="36">
        <v>5.9708595326693754E-6</v>
      </c>
      <c r="AG31" s="36">
        <v>1.555758752920491E-4</v>
      </c>
      <c r="AH31" s="36">
        <v>8.7927518632182502E-6</v>
      </c>
      <c r="AI31" s="36">
        <v>9.0662025987770807E-6</v>
      </c>
      <c r="AJ31" s="36">
        <v>1.4910899582154885E-4</v>
      </c>
      <c r="AK31" s="36">
        <f t="shared" si="1"/>
        <v>6.4656818781431101E-4</v>
      </c>
      <c r="AL31" s="32">
        <f t="shared" si="2"/>
        <v>0.14422770819517797</v>
      </c>
      <c r="AM31" s="32">
        <f t="shared" si="3"/>
        <v>0.86445450126262746</v>
      </c>
      <c r="AN31" s="32">
        <f t="shared" si="4"/>
        <v>15.519094751661216</v>
      </c>
      <c r="AO31" s="32">
        <f t="shared" si="5"/>
        <v>1.5990526631096343E-2</v>
      </c>
      <c r="AP31" s="32">
        <f t="shared" si="6"/>
        <v>22.01085242327138</v>
      </c>
      <c r="AQ31" s="32">
        <f t="shared" si="7"/>
        <v>0.48715997049118104</v>
      </c>
      <c r="AR31" s="32">
        <f t="shared" si="8"/>
        <v>4.1420177154991</v>
      </c>
      <c r="AS31" s="32">
        <f t="shared" si="9"/>
        <v>0.3247355651997485</v>
      </c>
      <c r="AT31" s="32">
        <f t="shared" si="10"/>
        <v>1.3882714045422766</v>
      </c>
      <c r="AU31" s="32">
        <f t="shared" si="11"/>
        <v>0.1453140278476901</v>
      </c>
      <c r="AV31" s="32">
        <f t="shared" si="12"/>
        <v>45.04211859460149</v>
      </c>
    </row>
    <row r="32" spans="2:48" ht="18.75" customHeight="1">
      <c r="B32" s="11">
        <v>40543</v>
      </c>
      <c r="C32" s="31">
        <v>0.24239614455651604</v>
      </c>
      <c r="D32" s="31">
        <v>1.0166451274000001</v>
      </c>
      <c r="E32" s="31">
        <v>15.693868439999997</v>
      </c>
      <c r="F32" s="31">
        <v>1.9179729027418352E-2</v>
      </c>
      <c r="G32" s="31">
        <v>23.791603416000005</v>
      </c>
      <c r="H32" s="31">
        <v>0.47098838346196681</v>
      </c>
      <c r="I32" s="31">
        <v>4.1183375763048886</v>
      </c>
      <c r="J32" s="31">
        <v>0.24072232528000004</v>
      </c>
      <c r="K32" s="31">
        <v>1.6098124665248514</v>
      </c>
      <c r="L32" s="31">
        <v>9.6275815446541344</v>
      </c>
      <c r="M32" s="31">
        <f t="shared" si="13"/>
        <v>47.203553608555637</v>
      </c>
      <c r="N32" s="31">
        <v>5.8590233079688678</v>
      </c>
      <c r="O32" s="31">
        <f t="shared" si="14"/>
        <v>41.344530300586769</v>
      </c>
      <c r="P32" s="35">
        <v>5.2573665042000004E-4</v>
      </c>
      <c r="Q32" s="35">
        <v>9.2673992051251234E-4</v>
      </c>
      <c r="R32" s="35">
        <v>5.5035138526988697E-6</v>
      </c>
      <c r="S32" s="51">
        <v>1.4869723227663705E-8</v>
      </c>
      <c r="T32" s="35">
        <v>5.8799040351160365E-5</v>
      </c>
      <c r="U32" s="35">
        <v>6.351767021145992E-4</v>
      </c>
      <c r="V32" s="35">
        <v>1.7661035838559424E-4</v>
      </c>
      <c r="W32" s="31">
        <v>1.6464106679429388E-6</v>
      </c>
      <c r="X32" s="35">
        <v>3.0849564552449293E-5</v>
      </c>
      <c r="Y32" s="35">
        <v>5.0912881019593605E-3</v>
      </c>
      <c r="Z32" s="35">
        <f t="shared" si="0"/>
        <v>7.452365132539546E-3</v>
      </c>
      <c r="AA32" s="35">
        <v>1.0585854837E-6</v>
      </c>
      <c r="AB32" s="35">
        <v>8.2524977628325311E-5</v>
      </c>
      <c r="AC32" s="35">
        <v>1.1832344002137255E-4</v>
      </c>
      <c r="AD32" s="35">
        <v>1.7981914010584048E-7</v>
      </c>
      <c r="AE32" s="35">
        <v>1.4183496539257108E-4</v>
      </c>
      <c r="AF32" s="35">
        <v>5.2984915732547511E-6</v>
      </c>
      <c r="AG32" s="35">
        <v>1.5697697858025155E-4</v>
      </c>
      <c r="AH32" s="35">
        <v>6.5721504186634613E-6</v>
      </c>
      <c r="AI32" s="35">
        <v>1.0267356868523192E-5</v>
      </c>
      <c r="AJ32" s="35">
        <v>1.7537883601975008E-4</v>
      </c>
      <c r="AK32" s="35">
        <f t="shared" si="1"/>
        <v>6.9841560112651789E-4</v>
      </c>
      <c r="AL32" s="31">
        <f t="shared" si="2"/>
        <v>0.25585501929115861</v>
      </c>
      <c r="AM32" s="31">
        <f t="shared" si="3"/>
        <v>1.0644060687460539</v>
      </c>
      <c r="AN32" s="31">
        <f t="shared" si="4"/>
        <v>15.729266412972684</v>
      </c>
      <c r="AO32" s="31">
        <f t="shared" si="5"/>
        <v>1.9233686874250585E-2</v>
      </c>
      <c r="AP32" s="31">
        <f t="shared" si="6"/>
        <v>23.835340211695769</v>
      </c>
      <c r="AQ32" s="31">
        <f t="shared" si="7"/>
        <v>0.48844675150366168</v>
      </c>
      <c r="AR32" s="31">
        <f t="shared" si="8"/>
        <v>4.1695319748814441</v>
      </c>
      <c r="AS32" s="31">
        <f t="shared" si="9"/>
        <v>0.24272198637146031</v>
      </c>
      <c r="AT32" s="31">
        <f t="shared" si="10"/>
        <v>1.6136433779854826</v>
      </c>
      <c r="AU32" s="31">
        <f t="shared" si="11"/>
        <v>0.17954509568286953</v>
      </c>
      <c r="AV32" s="31">
        <f t="shared" si="12"/>
        <v>47.597990586004826</v>
      </c>
    </row>
    <row r="33" spans="2:48" ht="18.75" customHeight="1">
      <c r="B33" s="12">
        <v>40908</v>
      </c>
      <c r="C33" s="32">
        <v>0.20713353495590503</v>
      </c>
      <c r="D33" s="32">
        <v>1.4351219988000001</v>
      </c>
      <c r="E33" s="32">
        <v>13.185404660000001</v>
      </c>
      <c r="F33" s="32">
        <v>1.4021684142366672E-2</v>
      </c>
      <c r="G33" s="32">
        <v>21.834351963200003</v>
      </c>
      <c r="H33" s="32">
        <v>0.44816348668372613</v>
      </c>
      <c r="I33" s="32">
        <v>4.1677267688982313</v>
      </c>
      <c r="J33" s="32">
        <v>0.30137957936000004</v>
      </c>
      <c r="K33" s="32">
        <v>1.2574164219063255</v>
      </c>
      <c r="L33" s="32">
        <v>7.7023880073509972</v>
      </c>
      <c r="M33" s="32">
        <f t="shared" si="13"/>
        <v>42.850720097946564</v>
      </c>
      <c r="N33" s="32">
        <v>5.6960593389271557</v>
      </c>
      <c r="O33" s="32">
        <f t="shared" si="14"/>
        <v>37.154660759019407</v>
      </c>
      <c r="P33" s="36">
        <v>4.4945314916400005E-4</v>
      </c>
      <c r="Q33" s="36">
        <v>1.3123956598396376E-3</v>
      </c>
      <c r="R33" s="36">
        <v>4.6261161613533365E-6</v>
      </c>
      <c r="S33" s="52">
        <v>1.2901260033423506E-8</v>
      </c>
      <c r="T33" s="36">
        <v>5.400950300656069E-5</v>
      </c>
      <c r="U33" s="36">
        <v>5.1882172698580981E-4</v>
      </c>
      <c r="V33" s="36">
        <v>1.7081523393075901E-4</v>
      </c>
      <c r="W33" s="32">
        <v>2.0570300000000004E-6</v>
      </c>
      <c r="X33" s="36">
        <v>3.0187437403542589E-5</v>
      </c>
      <c r="Y33" s="36">
        <v>4.8679967350812349E-3</v>
      </c>
      <c r="Z33" s="36">
        <f t="shared" si="0"/>
        <v>7.410375492832931E-3</v>
      </c>
      <c r="AA33" s="36">
        <v>9.0401373054000001E-7</v>
      </c>
      <c r="AB33" s="36">
        <v>1.1670833981190771E-4</v>
      </c>
      <c r="AC33" s="36">
        <v>9.9410512465911407E-5</v>
      </c>
      <c r="AD33" s="36">
        <v>1.4040599776683559E-7</v>
      </c>
      <c r="AE33" s="36">
        <v>1.301775356394099E-4</v>
      </c>
      <c r="AF33" s="36">
        <v>4.6516319544715349E-6</v>
      </c>
      <c r="AG33" s="36">
        <v>1.5985726248422173E-4</v>
      </c>
      <c r="AH33" s="36">
        <v>8.2281200000000014E-6</v>
      </c>
      <c r="AI33" s="36">
        <v>8.4351047321772473E-6</v>
      </c>
      <c r="AJ33" s="36">
        <v>1.4590343330718184E-4</v>
      </c>
      <c r="AK33" s="36">
        <f t="shared" si="1"/>
        <v>6.7441636012358834E-4</v>
      </c>
      <c r="AL33" s="32">
        <f t="shared" si="2"/>
        <v>0.21863925977670595</v>
      </c>
      <c r="AM33" s="32">
        <f t="shared" si="3"/>
        <v>1.5027109755599395</v>
      </c>
      <c r="AN33" s="32">
        <f t="shared" si="4"/>
        <v>13.215144645618878</v>
      </c>
      <c r="AO33" s="32">
        <f t="shared" si="5"/>
        <v>1.4063847661202025E-2</v>
      </c>
      <c r="AP33" s="32">
        <f t="shared" si="6"/>
        <v>21.87449510639571</v>
      </c>
      <c r="AQ33" s="32">
        <f t="shared" si="7"/>
        <v>0.46252021618080391</v>
      </c>
      <c r="AR33" s="32">
        <f t="shared" si="8"/>
        <v>4.2196346139667984</v>
      </c>
      <c r="AS33" s="32">
        <f t="shared" si="9"/>
        <v>0.30388298487000004</v>
      </c>
      <c r="AT33" s="32">
        <f t="shared" si="10"/>
        <v>1.260684769051603</v>
      </c>
      <c r="AU33" s="32">
        <f t="shared" si="11"/>
        <v>0.16517914150257107</v>
      </c>
      <c r="AV33" s="32">
        <f t="shared" si="12"/>
        <v>43.236955560584207</v>
      </c>
    </row>
    <row r="34" spans="2:48" ht="18.75" customHeight="1">
      <c r="B34" s="11">
        <v>41274</v>
      </c>
      <c r="C34" s="31">
        <v>0.15211213721661421</v>
      </c>
      <c r="D34" s="31">
        <v>0.28750833149999999</v>
      </c>
      <c r="E34" s="31">
        <v>14.258102500000001</v>
      </c>
      <c r="F34" s="31">
        <v>1.3629176676269731E-2</v>
      </c>
      <c r="G34" s="31">
        <v>20.338282163200002</v>
      </c>
      <c r="H34" s="31">
        <v>0.33524316363858636</v>
      </c>
      <c r="I34" s="31">
        <v>4.0988211470897395</v>
      </c>
      <c r="J34" s="31">
        <v>8.57739559776E-2</v>
      </c>
      <c r="K34" s="31">
        <v>1.2806529934732778</v>
      </c>
      <c r="L34" s="31">
        <v>8.6888242163154885</v>
      </c>
      <c r="M34" s="31">
        <f t="shared" si="13"/>
        <v>40.850125568772086</v>
      </c>
      <c r="N34" s="31">
        <v>5.4175302904549607</v>
      </c>
      <c r="O34" s="31">
        <f t="shared" si="14"/>
        <v>35.432595278317123</v>
      </c>
      <c r="P34" s="35">
        <v>3.3035257706600008E-4</v>
      </c>
      <c r="Q34" s="35">
        <v>2.5663625673293621E-4</v>
      </c>
      <c r="R34" s="35">
        <v>5.0037729935064563E-6</v>
      </c>
      <c r="S34" s="51">
        <v>1.2570845565681148E-8</v>
      </c>
      <c r="T34" s="35">
        <v>5.025465575367867E-5</v>
      </c>
      <c r="U34" s="35">
        <v>1.2988855972090373E-4</v>
      </c>
      <c r="V34" s="35">
        <v>1.6024057639518494E-4</v>
      </c>
      <c r="W34" s="31">
        <v>5.854398E-7</v>
      </c>
      <c r="X34" s="35">
        <v>3.0280339171434185E-5</v>
      </c>
      <c r="Y34" s="35">
        <v>7.9918259883518649E-3</v>
      </c>
      <c r="Z34" s="35">
        <f t="shared" si="0"/>
        <v>8.9550807368310743E-3</v>
      </c>
      <c r="AA34" s="35">
        <v>6.6318723600999989E-7</v>
      </c>
      <c r="AB34" s="35">
        <v>2.2881034645725172E-5</v>
      </c>
      <c r="AC34" s="35">
        <v>1.0749783835644217E-4</v>
      </c>
      <c r="AD34" s="35">
        <v>1.3641014053423789E-7</v>
      </c>
      <c r="AE34" s="35">
        <v>1.2126315738628152E-4</v>
      </c>
      <c r="AF34" s="35">
        <v>3.4436009087038E-6</v>
      </c>
      <c r="AG34" s="35">
        <v>1.5665707776579081E-4</v>
      </c>
      <c r="AH34" s="35">
        <v>2.3417592E-6</v>
      </c>
      <c r="AI34" s="35">
        <v>8.5525472658344449E-6</v>
      </c>
      <c r="AJ34" s="35">
        <v>1.5157571765155904E-4</v>
      </c>
      <c r="AK34" s="35">
        <f t="shared" si="1"/>
        <v>5.750123305568812E-4</v>
      </c>
      <c r="AL34" s="31">
        <f t="shared" si="2"/>
        <v>0.16056858143959518</v>
      </c>
      <c r="AM34" s="31">
        <f t="shared" si="3"/>
        <v>0.30074278624274947</v>
      </c>
      <c r="AN34" s="31">
        <f t="shared" si="4"/>
        <v>14.29026195015506</v>
      </c>
      <c r="AO34" s="31">
        <f t="shared" si="5"/>
        <v>1.3670141169288075E-2</v>
      </c>
      <c r="AP34" s="31">
        <f t="shared" si="6"/>
        <v>20.375674950494957</v>
      </c>
      <c r="AQ34" s="31">
        <f t="shared" si="7"/>
        <v>0.33951657070240265</v>
      </c>
      <c r="AR34" s="31">
        <f t="shared" si="8"/>
        <v>4.1495109706738251</v>
      </c>
      <c r="AS34" s="31">
        <f t="shared" si="9"/>
        <v>8.6486436214199991E-2</v>
      </c>
      <c r="AT34" s="31">
        <f t="shared" si="10"/>
        <v>1.2839586610377822</v>
      </c>
      <c r="AU34" s="31">
        <f t="shared" si="11"/>
        <v>0.24496521356896123</v>
      </c>
      <c r="AV34" s="31">
        <f t="shared" si="12"/>
        <v>41.245356261698817</v>
      </c>
    </row>
    <row r="35" spans="2:48" ht="18.75" customHeight="1">
      <c r="B35" s="12">
        <v>41639</v>
      </c>
      <c r="C35" s="32">
        <v>4.7234788794468007E-3</v>
      </c>
      <c r="D35" s="32">
        <v>7.1102621200000007E-2</v>
      </c>
      <c r="E35" s="32">
        <v>15.332798879999999</v>
      </c>
      <c r="F35" s="32">
        <v>7.6088352775037357E-3</v>
      </c>
      <c r="G35" s="32">
        <v>22.99627988196</v>
      </c>
      <c r="H35" s="32">
        <v>0.32854336198713929</v>
      </c>
      <c r="I35" s="32">
        <v>4.2252670564519823</v>
      </c>
      <c r="J35" s="32">
        <v>0.15013028965440003</v>
      </c>
      <c r="K35" s="32">
        <v>1.2794924660259732</v>
      </c>
      <c r="L35" s="32">
        <v>9.536905870101295</v>
      </c>
      <c r="M35" s="32">
        <f t="shared" si="13"/>
        <v>44.395946871436436</v>
      </c>
      <c r="N35" s="32">
        <v>5.6806211434330267</v>
      </c>
      <c r="O35" s="32">
        <f t="shared" si="14"/>
        <v>38.715325728003407</v>
      </c>
      <c r="P35" s="36">
        <v>1.1535026316000002E-5</v>
      </c>
      <c r="Q35" s="36">
        <v>5.4665839505206968E-5</v>
      </c>
      <c r="R35" s="36">
        <v>5.3829800057509838E-6</v>
      </c>
      <c r="S35" s="52">
        <v>1.0254948906012998E-8</v>
      </c>
      <c r="T35" s="36">
        <v>5.6861278178318118E-5</v>
      </c>
      <c r="U35" s="36">
        <v>1.0865852993870764E-4</v>
      </c>
      <c r="V35" s="36">
        <v>1.5596561857300585E-4</v>
      </c>
      <c r="W35" s="32">
        <v>1.0246962000000001E-6</v>
      </c>
      <c r="X35" s="36">
        <v>3.0312652720301857E-5</v>
      </c>
      <c r="Y35" s="36">
        <v>9.0393951330701699E-3</v>
      </c>
      <c r="Z35" s="36">
        <f t="shared" si="0"/>
        <v>9.4638120094563665E-3</v>
      </c>
      <c r="AA35" s="36">
        <v>1.7636197259999999E-8</v>
      </c>
      <c r="AB35" s="36">
        <v>4.8825324768594436E-6</v>
      </c>
      <c r="AC35" s="36">
        <v>1.1560000367910573E-4</v>
      </c>
      <c r="AD35" s="36">
        <v>9.493886680320028E-8</v>
      </c>
      <c r="AE35" s="36">
        <v>1.3707505229310318E-4</v>
      </c>
      <c r="AF35" s="36">
        <v>3.1169589340266302E-6</v>
      </c>
      <c r="AG35" s="36">
        <v>1.6241950647361648E-4</v>
      </c>
      <c r="AH35" s="36">
        <v>4.0987848000000004E-6</v>
      </c>
      <c r="AI35" s="36">
        <v>8.5477172341485289E-6</v>
      </c>
      <c r="AJ35" s="36">
        <v>1.4870794832820675E-4</v>
      </c>
      <c r="AK35" s="36">
        <f t="shared" si="1"/>
        <v>5.8456107928312991E-4</v>
      </c>
      <c r="AL35" s="32">
        <f t="shared" si="2"/>
        <v>5.0171101241302807E-3</v>
      </c>
      <c r="AM35" s="32">
        <f t="shared" si="3"/>
        <v>7.3924261865734295E-2</v>
      </c>
      <c r="AN35" s="32">
        <f t="shared" si="4"/>
        <v>15.367382255596517</v>
      </c>
      <c r="AO35" s="32">
        <f t="shared" si="5"/>
        <v>7.6373834335337403E-3</v>
      </c>
      <c r="AP35" s="32">
        <f t="shared" si="6"/>
        <v>23.038549779497803</v>
      </c>
      <c r="AQ35" s="32">
        <f t="shared" si="7"/>
        <v>0.33218867899794691</v>
      </c>
      <c r="AR35" s="32">
        <f t="shared" si="8"/>
        <v>4.2775672098454454</v>
      </c>
      <c r="AS35" s="32">
        <f t="shared" si="9"/>
        <v>0.15137734492980004</v>
      </c>
      <c r="AT35" s="32">
        <f t="shared" si="10"/>
        <v>1.2827975020797571</v>
      </c>
      <c r="AU35" s="32">
        <f t="shared" si="11"/>
        <v>0.27029984692855985</v>
      </c>
      <c r="AV35" s="32">
        <f t="shared" si="12"/>
        <v>44.806741373299225</v>
      </c>
    </row>
    <row r="36" spans="2:48" ht="18.75" customHeight="1">
      <c r="B36" s="11">
        <v>42004</v>
      </c>
      <c r="C36" s="31">
        <v>4.8097357251453516E-3</v>
      </c>
      <c r="D36" s="31">
        <v>0.21056255170000002</v>
      </c>
      <c r="E36" s="31">
        <v>13.055055439999999</v>
      </c>
      <c r="F36" s="31">
        <v>1.0875172682112888E-3</v>
      </c>
      <c r="G36" s="31">
        <v>21.735554944</v>
      </c>
      <c r="H36" s="31">
        <v>0.30166727320604458</v>
      </c>
      <c r="I36" s="31">
        <v>4.3993671313134426</v>
      </c>
      <c r="J36" s="31">
        <v>0.22414352227520001</v>
      </c>
      <c r="K36" s="31">
        <v>1.1751409272</v>
      </c>
      <c r="L36" s="31">
        <v>8.5638604817130908</v>
      </c>
      <c r="M36" s="31">
        <f t="shared" si="13"/>
        <v>41.107389042688034</v>
      </c>
      <c r="N36" s="31">
        <v>5.6272018060285145</v>
      </c>
      <c r="O36" s="31">
        <f t="shared" si="14"/>
        <v>35.480187236659518</v>
      </c>
      <c r="P36" s="35">
        <v>1.1690548100000001E-5</v>
      </c>
      <c r="Q36" s="35">
        <v>1.6903895982617068E-4</v>
      </c>
      <c r="R36" s="35">
        <v>4.5844015482268217E-6</v>
      </c>
      <c r="S36" s="51">
        <v>8.0886890820078645E-9</v>
      </c>
      <c r="T36" s="35">
        <v>5.3850481236629655E-5</v>
      </c>
      <c r="U36" s="35">
        <v>1.120762001591632E-4</v>
      </c>
      <c r="V36" s="35">
        <v>1.5245441493233293E-4</v>
      </c>
      <c r="W36" s="31">
        <v>1.5298646000000003E-6</v>
      </c>
      <c r="X36" s="35">
        <v>3.0129757457679968E-5</v>
      </c>
      <c r="Y36" s="35">
        <v>9.6129671304191096E-3</v>
      </c>
      <c r="Z36" s="35">
        <f t="shared" si="0"/>
        <v>1.0148329846968394E-2</v>
      </c>
      <c r="AA36" s="35">
        <v>1.78739785E-8</v>
      </c>
      <c r="AB36" s="35">
        <v>1.4852167349963496E-5</v>
      </c>
      <c r="AC36" s="35">
        <v>9.8426998176079819E-5</v>
      </c>
      <c r="AD36" s="35">
        <v>4.7859316311125584E-8</v>
      </c>
      <c r="AE36" s="35">
        <v>1.2962237859872971E-4</v>
      </c>
      <c r="AF36" s="35">
        <v>2.8457209328434689E-6</v>
      </c>
      <c r="AG36" s="35">
        <v>1.6938589026119284E-4</v>
      </c>
      <c r="AH36" s="35">
        <v>6.1194584000000012E-6</v>
      </c>
      <c r="AI36" s="35">
        <v>8.0052994164403689E-6</v>
      </c>
      <c r="AJ36" s="35">
        <v>1.3418145439099451E-4</v>
      </c>
      <c r="AK36" s="35">
        <f t="shared" si="1"/>
        <v>5.6350510082105534E-4</v>
      </c>
      <c r="AL36" s="31">
        <f t="shared" si="2"/>
        <v>5.1073258732383517E-3</v>
      </c>
      <c r="AM36" s="31">
        <f t="shared" si="3"/>
        <v>0.21921447156594343</v>
      </c>
      <c r="AN36" s="31">
        <f t="shared" si="4"/>
        <v>13.084501295495176</v>
      </c>
      <c r="AO36" s="31">
        <f t="shared" si="5"/>
        <v>1.1019815616990544E-3</v>
      </c>
      <c r="AP36" s="31">
        <f t="shared" si="6"/>
        <v>21.775528674853337</v>
      </c>
      <c r="AQ36" s="31">
        <f t="shared" si="7"/>
        <v>0.30531720304801102</v>
      </c>
      <c r="AR36" s="31">
        <f t="shared" si="8"/>
        <v>4.4536554869845872</v>
      </c>
      <c r="AS36" s="31">
        <f t="shared" si="9"/>
        <v>0.2260053674934</v>
      </c>
      <c r="AT36" s="31">
        <f t="shared" si="10"/>
        <v>1.1782797503625411</v>
      </c>
      <c r="AU36" s="31">
        <f t="shared" si="11"/>
        <v>0.28031025166899409</v>
      </c>
      <c r="AV36" s="31">
        <f t="shared" si="12"/>
        <v>41.529021808906933</v>
      </c>
    </row>
    <row r="37" spans="2:48" ht="18.75" customHeight="1">
      <c r="B37" s="12">
        <v>42369</v>
      </c>
      <c r="C37" s="32">
        <v>4.2842180020294402E-3</v>
      </c>
      <c r="D37" s="32">
        <v>0.42812143849398482</v>
      </c>
      <c r="E37" s="32">
        <v>12.613896240000001</v>
      </c>
      <c r="F37" s="32">
        <v>0</v>
      </c>
      <c r="G37" s="32">
        <v>22.848012105599999</v>
      </c>
      <c r="H37" s="32">
        <v>0.38047001955831794</v>
      </c>
      <c r="I37" s="32">
        <v>4.63252975739322</v>
      </c>
      <c r="J37" s="32">
        <v>0.27298297514879999</v>
      </c>
      <c r="K37" s="32">
        <v>1.3213519149999999</v>
      </c>
      <c r="L37" s="32">
        <v>9.5474434824626737</v>
      </c>
      <c r="M37" s="32">
        <f t="shared" si="13"/>
        <v>42.501648669196349</v>
      </c>
      <c r="N37" s="32">
        <v>5.9887284645226222</v>
      </c>
      <c r="O37" s="32">
        <f t="shared" si="14"/>
        <v>36.512920204673726</v>
      </c>
      <c r="P37" s="36">
        <v>1.0432001932000002E-5</v>
      </c>
      <c r="Q37" s="36">
        <v>3.8885152131768158E-4</v>
      </c>
      <c r="R37" s="36">
        <v>4.4300615725084621E-6</v>
      </c>
      <c r="S37" s="52">
        <v>0</v>
      </c>
      <c r="T37" s="36">
        <v>5.6708199706802405E-5</v>
      </c>
      <c r="U37" s="36">
        <v>3.7081845557856573E-4</v>
      </c>
      <c r="V37" s="36">
        <v>1.5075298156151301E-4</v>
      </c>
      <c r="W37" s="32">
        <v>1.8632124000000001E-6</v>
      </c>
      <c r="X37" s="36">
        <v>3.0413738328949108E-5</v>
      </c>
      <c r="Y37" s="36">
        <v>1.0609933947540423E-2</v>
      </c>
      <c r="Z37" s="36">
        <f t="shared" si="0"/>
        <v>1.1624204119938444E-2</v>
      </c>
      <c r="AA37" s="36">
        <v>1.5949755020000002E-8</v>
      </c>
      <c r="AB37" s="36">
        <v>3.4634866539818979E-5</v>
      </c>
      <c r="AC37" s="36">
        <v>9.5100858905343083E-5</v>
      </c>
      <c r="AD37" s="36">
        <v>0</v>
      </c>
      <c r="AE37" s="36">
        <v>1.3639589856068442E-4</v>
      </c>
      <c r="AF37" s="36">
        <v>3.1795086588470809E-6</v>
      </c>
      <c r="AG37" s="36">
        <v>1.7889631814178164E-4</v>
      </c>
      <c r="AH37" s="36">
        <v>7.4528496000000004E-6</v>
      </c>
      <c r="AI37" s="36">
        <v>8.6719599939648986E-6</v>
      </c>
      <c r="AJ37" s="36">
        <v>1.4466071441523903E-4</v>
      </c>
      <c r="AK37" s="36">
        <f t="shared" si="1"/>
        <v>6.0900892457069916E-4</v>
      </c>
      <c r="AL37" s="32">
        <f t="shared" si="2"/>
        <v>4.5497710773253998E-3</v>
      </c>
      <c r="AM37" s="32">
        <f t="shared" si="3"/>
        <v>0.44816391675579292</v>
      </c>
      <c r="AN37" s="32">
        <f t="shared" si="4"/>
        <v>12.642347047493105</v>
      </c>
      <c r="AO37" s="32">
        <f t="shared" si="5"/>
        <v>0</v>
      </c>
      <c r="AP37" s="32">
        <f t="shared" si="6"/>
        <v>22.890075788363752</v>
      </c>
      <c r="AQ37" s="32">
        <f t="shared" si="7"/>
        <v>0.39068797452811849</v>
      </c>
      <c r="AR37" s="32">
        <f t="shared" si="8"/>
        <v>4.6896096847385085</v>
      </c>
      <c r="AS37" s="32">
        <f t="shared" si="9"/>
        <v>0.27525050463959999</v>
      </c>
      <c r="AT37" s="32">
        <f t="shared" si="10"/>
        <v>1.3246965025364252</v>
      </c>
      <c r="AU37" s="32">
        <f t="shared" si="11"/>
        <v>0.30835724158425176</v>
      </c>
      <c r="AV37" s="32">
        <f t="shared" si="12"/>
        <v>42.973738431716882</v>
      </c>
    </row>
    <row r="38" spans="2:48" ht="18.75" customHeight="1">
      <c r="B38" s="11">
        <v>42735</v>
      </c>
      <c r="C38" s="31">
        <v>4.2266220819839996E-3</v>
      </c>
      <c r="D38" s="31">
        <v>0.10611847230256513</v>
      </c>
      <c r="E38" s="31">
        <v>12.280806239999999</v>
      </c>
      <c r="F38" s="31">
        <v>0</v>
      </c>
      <c r="G38" s="31">
        <v>22.440294308699997</v>
      </c>
      <c r="H38" s="31">
        <v>0.34906119390484697</v>
      </c>
      <c r="I38" s="31">
        <v>4.8660513269643584</v>
      </c>
      <c r="J38" s="31">
        <v>0.28166764577440007</v>
      </c>
      <c r="K38" s="31">
        <v>1.5429172100000001</v>
      </c>
      <c r="L38" s="31">
        <v>9.5240695892165519</v>
      </c>
      <c r="M38" s="31">
        <f t="shared" si="13"/>
        <v>41.871143019728144</v>
      </c>
      <c r="N38" s="31">
        <v>6.1187187709590019</v>
      </c>
      <c r="O38" s="31">
        <f t="shared" si="14"/>
        <v>35.752424248769145</v>
      </c>
      <c r="P38" s="35">
        <v>1.0277923920000001E-5</v>
      </c>
      <c r="Q38" s="35">
        <v>8.8582993707009365E-5</v>
      </c>
      <c r="R38" s="35">
        <v>4.3131843091343041E-6</v>
      </c>
      <c r="S38" s="51">
        <v>0</v>
      </c>
      <c r="T38" s="35">
        <v>5.5648678574420585E-5</v>
      </c>
      <c r="U38" s="35">
        <v>3.5150037697684691E-4</v>
      </c>
      <c r="V38" s="35">
        <v>1.4836140237001338E-4</v>
      </c>
      <c r="W38" s="31">
        <v>1.92503908005855E-6</v>
      </c>
      <c r="X38" s="35">
        <v>3.0874759696576612E-5</v>
      </c>
      <c r="Y38" s="35">
        <v>1.1277468839883249E-2</v>
      </c>
      <c r="Z38" s="35">
        <f t="shared" si="0"/>
        <v>1.1968953198517308E-2</v>
      </c>
      <c r="AA38" s="35">
        <v>1.5714181199999999E-8</v>
      </c>
      <c r="AB38" s="35">
        <v>7.9020105624349039E-6</v>
      </c>
      <c r="AC38" s="35">
        <v>9.2589630307234253E-5</v>
      </c>
      <c r="AD38" s="35">
        <v>0</v>
      </c>
      <c r="AE38" s="35">
        <v>1.3403497871216353E-4</v>
      </c>
      <c r="AF38" s="35">
        <v>2.9023442246037029E-6</v>
      </c>
      <c r="AG38" s="35">
        <v>1.8846112323248046E-4</v>
      </c>
      <c r="AH38" s="35">
        <v>7.6900046139768109E-6</v>
      </c>
      <c r="AI38" s="35">
        <v>9.8073710028689965E-6</v>
      </c>
      <c r="AJ38" s="35">
        <v>1.3298912223385932E-4</v>
      </c>
      <c r="AK38" s="35">
        <f t="shared" si="1"/>
        <v>5.7639229907082204E-4</v>
      </c>
      <c r="AL38" s="31">
        <f t="shared" si="2"/>
        <v>4.4882530059816E-3</v>
      </c>
      <c r="AM38" s="31">
        <f t="shared" si="3"/>
        <v>0.11068784629284596</v>
      </c>
      <c r="AN38" s="31">
        <f t="shared" si="4"/>
        <v>12.308505779439283</v>
      </c>
      <c r="AO38" s="31">
        <f t="shared" si="5"/>
        <v>0</v>
      </c>
      <c r="AP38" s="31">
        <f t="shared" si="6"/>
        <v>22.481627949320583</v>
      </c>
      <c r="AQ38" s="31">
        <f t="shared" si="7"/>
        <v>0.35871360190820006</v>
      </c>
      <c r="AR38" s="31">
        <f t="shared" si="8"/>
        <v>4.9259217767468879</v>
      </c>
      <c r="AS38" s="31">
        <f t="shared" si="9"/>
        <v>0.28400739312636664</v>
      </c>
      <c r="AT38" s="31">
        <f t="shared" si="10"/>
        <v>1.5466116755512693</v>
      </c>
      <c r="AU38" s="31">
        <f t="shared" si="11"/>
        <v>0.32156747942277131</v>
      </c>
      <c r="AV38" s="31">
        <f t="shared" si="12"/>
        <v>42.342131754814183</v>
      </c>
    </row>
    <row r="39" spans="2:48" ht="18.75" customHeight="1">
      <c r="B39" s="12">
        <v>43100</v>
      </c>
      <c r="C39" s="32">
        <v>4.7547306862126505E-3</v>
      </c>
      <c r="D39" s="32">
        <v>7.1963014074120299E-2</v>
      </c>
      <c r="E39" s="32">
        <v>12.394871060000002</v>
      </c>
      <c r="F39" s="32">
        <v>0</v>
      </c>
      <c r="G39" s="32">
        <v>22.782673368000001</v>
      </c>
      <c r="H39" s="32">
        <v>0.3119513092542664</v>
      </c>
      <c r="I39" s="32">
        <v>5.0141543998729228</v>
      </c>
      <c r="J39" s="32">
        <v>0.11036455936</v>
      </c>
      <c r="K39" s="32">
        <v>1.1257458284999999</v>
      </c>
      <c r="L39" s="32">
        <v>10.215810508179896</v>
      </c>
      <c r="M39" s="32">
        <f t="shared" si="13"/>
        <v>41.816478269747527</v>
      </c>
      <c r="N39" s="32">
        <v>6.2420666289665521</v>
      </c>
      <c r="O39" s="32">
        <f t="shared" si="14"/>
        <v>35.574411640780973</v>
      </c>
      <c r="P39" s="36">
        <v>1.1586607890000002E-5</v>
      </c>
      <c r="Q39" s="36">
        <v>6.3902715491771136E-5</v>
      </c>
      <c r="R39" s="36">
        <v>4.3531882682159886E-6</v>
      </c>
      <c r="S39" s="52">
        <v>0</v>
      </c>
      <c r="T39" s="36">
        <v>5.6466945500247687E-5</v>
      </c>
      <c r="U39" s="36">
        <v>3.5119939569256683E-4</v>
      </c>
      <c r="V39" s="36">
        <v>1.4409649751294501E-4</v>
      </c>
      <c r="W39" s="32">
        <v>7.5328000000000003E-7</v>
      </c>
      <c r="X39" s="36">
        <v>3.0063167770997073E-5</v>
      </c>
      <c r="Y39" s="36">
        <v>1.1848277073380412E-2</v>
      </c>
      <c r="Z39" s="36">
        <f t="shared" si="0"/>
        <v>1.2510698871507155E-2</v>
      </c>
      <c r="AA39" s="36">
        <v>1.7715061650000001E-8</v>
      </c>
      <c r="AB39" s="36">
        <v>5.8052193101230001E-6</v>
      </c>
      <c r="AC39" s="36">
        <v>9.3449724980795414E-5</v>
      </c>
      <c r="AD39" s="36">
        <v>0</v>
      </c>
      <c r="AE39" s="36">
        <v>1.3609316676095175E-4</v>
      </c>
      <c r="AF39" s="36">
        <v>2.5455025887852505E-6</v>
      </c>
      <c r="AG39" s="36">
        <v>1.9483747094047944E-4</v>
      </c>
      <c r="AH39" s="36">
        <v>3.0131200000000001E-6</v>
      </c>
      <c r="AI39" s="36">
        <v>7.6759024686291614E-6</v>
      </c>
      <c r="AJ39" s="36">
        <v>1.4082254522985462E-4</v>
      </c>
      <c r="AK39" s="36">
        <f t="shared" si="1"/>
        <v>5.842603673412687E-4</v>
      </c>
      <c r="AL39" s="32">
        <f t="shared" si="2"/>
        <v>5.0496749718343505E-3</v>
      </c>
      <c r="AM39" s="32">
        <f t="shared" si="3"/>
        <v>7.5290537315831227E-2</v>
      </c>
      <c r="AN39" s="32">
        <f t="shared" si="4"/>
        <v>12.422827907750985</v>
      </c>
      <c r="AO39" s="32">
        <f t="shared" si="5"/>
        <v>0</v>
      </c>
      <c r="AP39" s="32">
        <f t="shared" si="6"/>
        <v>22.824640805332269</v>
      </c>
      <c r="AQ39" s="32">
        <f t="shared" si="7"/>
        <v>0.32148985391803858</v>
      </c>
      <c r="AR39" s="32">
        <f t="shared" si="8"/>
        <v>5.0758183786510092</v>
      </c>
      <c r="AS39" s="32">
        <f t="shared" si="9"/>
        <v>0.11128130112</v>
      </c>
      <c r="AT39" s="32">
        <f t="shared" si="10"/>
        <v>1.1287848266299263</v>
      </c>
      <c r="AU39" s="32">
        <f t="shared" si="11"/>
        <v>0.33817204531300693</v>
      </c>
      <c r="AV39" s="32">
        <f t="shared" si="12"/>
        <v>42.303355331002898</v>
      </c>
    </row>
    <row r="40" spans="2:48" ht="18.75" customHeight="1">
      <c r="B40" s="11">
        <v>43465</v>
      </c>
      <c r="C40" s="31">
        <v>4.5360655229916011E-3</v>
      </c>
      <c r="D40" s="31">
        <v>6.6592545222180333E-2</v>
      </c>
      <c r="E40" s="31">
        <v>11.5467499</v>
      </c>
      <c r="F40" s="31">
        <v>0</v>
      </c>
      <c r="G40" s="31">
        <v>20.652824258500001</v>
      </c>
      <c r="H40" s="31">
        <v>0.29638818484461227</v>
      </c>
      <c r="I40" s="31">
        <v>4.7745064038386031</v>
      </c>
      <c r="J40" s="31">
        <v>7.5069490915199988E-2</v>
      </c>
      <c r="K40" s="31">
        <v>1.2463401315</v>
      </c>
      <c r="L40" s="31">
        <v>10.091856740685351</v>
      </c>
      <c r="M40" s="31">
        <f t="shared" si="13"/>
        <v>38.663006980343582</v>
      </c>
      <c r="N40" s="31">
        <v>5.9300490963364609</v>
      </c>
      <c r="O40" s="31">
        <f t="shared" si="14"/>
        <v>32.732957884007121</v>
      </c>
      <c r="P40" s="35">
        <v>1.108615794E-5</v>
      </c>
      <c r="Q40" s="35">
        <v>5.9313247541486183E-5</v>
      </c>
      <c r="R40" s="35">
        <v>4.0554026731802046E-6</v>
      </c>
      <c r="S40" s="51">
        <v>0</v>
      </c>
      <c r="T40" s="35">
        <v>5.1271523828835286E-5</v>
      </c>
      <c r="U40" s="35">
        <v>3.419915873654475E-4</v>
      </c>
      <c r="V40" s="35">
        <v>1.2842193487013295E-4</v>
      </c>
      <c r="W40" s="31">
        <v>5.1585005219971468E-7</v>
      </c>
      <c r="X40" s="35">
        <v>3.0316767208104811E-5</v>
      </c>
      <c r="Y40" s="35">
        <v>1.1374942649634867E-2</v>
      </c>
      <c r="Z40" s="35">
        <f t="shared" si="0"/>
        <v>1.2001915121114254E-2</v>
      </c>
      <c r="AA40" s="35">
        <v>1.6949910899999999E-8</v>
      </c>
      <c r="AB40" s="35">
        <v>5.3744948917322263E-6</v>
      </c>
      <c r="AC40" s="35">
        <v>8.7055483584822223E-5</v>
      </c>
      <c r="AD40" s="35">
        <v>0</v>
      </c>
      <c r="AE40" s="35">
        <v>1.2360461955256494E-4</v>
      </c>
      <c r="AF40" s="35">
        <v>2.411446077496062E-6</v>
      </c>
      <c r="AG40" s="35">
        <v>1.864901111144785E-4</v>
      </c>
      <c r="AH40" s="35">
        <v>2.0495781519666694E-6</v>
      </c>
      <c r="AI40" s="35">
        <v>8.2933765224410249E-6</v>
      </c>
      <c r="AJ40" s="35">
        <v>1.3830052496182518E-4</v>
      </c>
      <c r="AK40" s="35">
        <f t="shared" si="1"/>
        <v>5.5359658476822685E-4</v>
      </c>
      <c r="AL40" s="31">
        <f t="shared" si="2"/>
        <v>4.8182705449398011E-3</v>
      </c>
      <c r="AM40" s="31">
        <f t="shared" si="3"/>
        <v>6.9676975888453688E-2</v>
      </c>
      <c r="AN40" s="31">
        <f t="shared" si="4"/>
        <v>11.572793819175105</v>
      </c>
      <c r="AO40" s="31">
        <f t="shared" si="5"/>
        <v>0</v>
      </c>
      <c r="AP40" s="31">
        <f t="shared" si="6"/>
        <v>20.690940223222388</v>
      </c>
      <c r="AQ40" s="31">
        <f t="shared" si="7"/>
        <v>0.30565658545984226</v>
      </c>
      <c r="AR40" s="31">
        <f t="shared" si="8"/>
        <v>4.8332910053224714</v>
      </c>
      <c r="AS40" s="31">
        <f t="shared" si="9"/>
        <v>7.5693161455791039E-2</v>
      </c>
      <c r="AT40" s="31">
        <f t="shared" si="10"/>
        <v>1.2495694768838899</v>
      </c>
      <c r="AU40" s="31">
        <f t="shared" si="11"/>
        <v>0.32558712267949558</v>
      </c>
      <c r="AV40" s="31">
        <f t="shared" si="12"/>
        <v>39.128026640632378</v>
      </c>
    </row>
    <row r="41" spans="2:48" ht="14.25" customHeight="1">
      <c r="B41" s="9" t="s">
        <v>11</v>
      </c>
      <c r="Z41" s="10" t="s">
        <v>12</v>
      </c>
      <c r="AV41" s="10" t="s">
        <v>12</v>
      </c>
    </row>
    <row r="42" spans="2:48" ht="18.75" customHeight="1"/>
    <row r="43" spans="2:48" ht="18.75" customHeight="1"/>
    <row r="44" spans="2:48" ht="18.75" customHeight="1"/>
    <row r="45" spans="2:48" ht="18.75" customHeight="1"/>
    <row r="46" spans="2:48" ht="18.75" customHeight="1"/>
    <row r="47" spans="2:48" ht="18.75" customHeight="1"/>
    <row r="48" spans="2: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42</vt:i4>
      </vt:variant>
    </vt:vector>
  </HeadingPairs>
  <TitlesOfParts>
    <vt:vector size="42" baseType="lpstr">
      <vt:lpstr>Tab 3-2 EM KW EnergieW</vt:lpstr>
      <vt:lpstr>Tab 3-4 EM Wärme</vt:lpstr>
      <vt:lpstr>Tab 3-6 EM ÖffWärme</vt:lpstr>
      <vt:lpstr>Tab 3-7 TJ&amp;EM Erdgasverdichter</vt:lpstr>
      <vt:lpstr>Tab 3-9 EM IP</vt:lpstr>
      <vt:lpstr>Tab 3-11 EM IP</vt:lpstr>
      <vt:lpstr>Tab 3-12 TJ EM Bauw. Verkehr</vt:lpstr>
      <vt:lpstr>Tab 3-14 EM GHD 1A4a</vt:lpstr>
      <vt:lpstr>Tab 3-14 EM GHD+</vt:lpstr>
      <vt:lpstr>Tab 3-16 EM HH</vt:lpstr>
      <vt:lpstr>Tab 3-18 EM Andere</vt:lpstr>
      <vt:lpstr>Tab 3-20 EM Verkehr gesamt</vt:lpstr>
      <vt:lpstr>Tab 3-21 TJ EM inl. Flugverkehr</vt:lpstr>
      <vt:lpstr>Tab 3-22 TJ EM Schienenverkehr</vt:lpstr>
      <vt:lpstr>Tab 3-23 TJ EM inl. Schiffsverk</vt:lpstr>
      <vt:lpstr>Tab 3-25 EM StraßenverkehrGüter</vt:lpstr>
      <vt:lpstr>Tab 3-27 EM StraßenverkehrPers</vt:lpstr>
      <vt:lpstr>Tab 3-28 TJ EM StrSchmiermittel</vt:lpstr>
      <vt:lpstr>Tab 3-30 EM LaWi gesamt</vt:lpstr>
      <vt:lpstr>Tab 3-32 EM LaWi Wärme</vt:lpstr>
      <vt:lpstr>Tab 3-34 LaWi Verkehr</vt:lpstr>
      <vt:lpstr>Tab 3-36 EM LaWi Fischere</vt:lpstr>
      <vt:lpstr>Tab 4-3 EM KW gesamt</vt:lpstr>
      <vt:lpstr>Tab 4-5 EM KW gesamt StromE</vt:lpstr>
      <vt:lpstr>Tab 4-7 EM KW gesamt Wärme</vt:lpstr>
      <vt:lpstr>Tab 4-9 EM ÖKW Strom</vt:lpstr>
      <vt:lpstr>Tab 4-11 EM ÖKW Wärme</vt:lpstr>
      <vt:lpstr>Tab 4-13 EM IKW Strom</vt:lpstr>
      <vt:lpstr>Tab 4-15 EM IKW Wärme</vt:lpstr>
      <vt:lpstr>E-2 EM ÖKW</vt:lpstr>
      <vt:lpstr>E-3 EM 1.B</vt:lpstr>
      <vt:lpstr>E-4 EM 1.A.1.a</vt:lpstr>
      <vt:lpstr>E-5 EM 1.A.1.b</vt:lpstr>
      <vt:lpstr>E-6 EM 1.A.1.c</vt:lpstr>
      <vt:lpstr>E-7 EM 1.A.1</vt:lpstr>
      <vt:lpstr>E-8 EM 1.A.2</vt:lpstr>
      <vt:lpstr>E-9 EM 1.A.3.a</vt:lpstr>
      <vt:lpstr>E-10 EM 1.A.3.b</vt:lpstr>
      <vt:lpstr>E-12 EM 1.A.3.d</vt:lpstr>
      <vt:lpstr>E-13 EM 1.A.3.e</vt:lpstr>
      <vt:lpstr>E-14 EM 1.A.4</vt:lpstr>
      <vt:lpstr>E-15 EM 1.A.5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Gniffke, Patrick</dc:creator>
  <cp:lastModifiedBy>Johannes</cp:lastModifiedBy>
  <dcterms:created xsi:type="dcterms:W3CDTF">2019-06-05T14:12:37Z</dcterms:created>
  <dcterms:modified xsi:type="dcterms:W3CDTF">2020-06-25T16:36:20Z</dcterms:modified>
</cp:coreProperties>
</file>