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-15" yWindow="6045" windowWidth="19230" windowHeight="6105" tabRatio="573"/>
  </bookViews>
  <sheets>
    <sheet name="BY_DTV_GQ" sheetId="59" r:id="rId1"/>
    <sheet name="BY_RiLaerm" sheetId="60" r:id="rId2"/>
    <sheet name="BY_MaxWerte" sheetId="66" r:id="rId3"/>
    <sheet name="Tab_ZIS" sheetId="89" r:id="rId4"/>
  </sheets>
  <definedNames>
    <definedName name="_xlnm.Database">#REF!</definedName>
    <definedName name="_xlnm.Print_Area" localSheetId="0">BY_DTV_GQ!$A$1:$Q$430</definedName>
    <definedName name="_xlnm.Print_Area" localSheetId="2">BY_MaxWerte!$A$1:$U$430</definedName>
    <definedName name="_xlnm.Print_Area" localSheetId="1">BY_RiLaerm!$A$1:$T$430</definedName>
    <definedName name="_xlnm.Print_Area" localSheetId="3">Tab_ZIS!$A$1:$S$406</definedName>
    <definedName name="_xlnm.Print_Titles" localSheetId="0">BY_DTV_GQ!$1:$7</definedName>
    <definedName name="_xlnm.Print_Titles" localSheetId="2">BY_MaxWerte!$1:$7</definedName>
    <definedName name="_xlnm.Print_Titles" localSheetId="1">BY_RiLaerm!$1:$7</definedName>
    <definedName name="_xlnm.Print_Titles" localSheetId="3">Tab_ZIS!$1:$2</definedName>
  </definedNames>
  <calcPr calcId="145621"/>
</workbook>
</file>

<file path=xl/calcChain.xml><?xml version="1.0" encoding="utf-8"?>
<calcChain xmlns="http://schemas.openxmlformats.org/spreadsheetml/2006/main">
  <c r="S406" i="89" l="1"/>
  <c r="R406" i="89"/>
  <c r="Q406" i="89"/>
  <c r="P406" i="89"/>
  <c r="O406" i="89"/>
  <c r="N406" i="89"/>
  <c r="S405" i="89"/>
  <c r="R405" i="89"/>
  <c r="Q405" i="89"/>
  <c r="P405" i="89"/>
  <c r="O405" i="89"/>
  <c r="N405" i="89"/>
  <c r="S404" i="89"/>
  <c r="R404" i="89"/>
  <c r="Q404" i="89"/>
  <c r="P404" i="89"/>
  <c r="O404" i="89"/>
  <c r="N404" i="89"/>
  <c r="S403" i="89"/>
  <c r="R403" i="89"/>
  <c r="Q403" i="89"/>
  <c r="P403" i="89"/>
  <c r="O403" i="89"/>
  <c r="N403" i="89"/>
  <c r="S402" i="89"/>
  <c r="R402" i="89"/>
  <c r="Q402" i="89"/>
  <c r="P402" i="89"/>
  <c r="O402" i="89"/>
  <c r="N402" i="89"/>
  <c r="S401" i="89"/>
  <c r="R401" i="89"/>
  <c r="Q401" i="89"/>
  <c r="P401" i="89"/>
  <c r="O401" i="89"/>
  <c r="N401" i="89"/>
  <c r="S400" i="89"/>
  <c r="R400" i="89"/>
  <c r="Q400" i="89"/>
  <c r="P400" i="89"/>
  <c r="O400" i="89"/>
  <c r="N400" i="89"/>
  <c r="S399" i="89"/>
  <c r="R399" i="89"/>
  <c r="Q399" i="89"/>
  <c r="P399" i="89"/>
  <c r="O399" i="89"/>
  <c r="N399" i="89"/>
  <c r="S398" i="89"/>
  <c r="R398" i="89"/>
  <c r="Q398" i="89"/>
  <c r="P398" i="89"/>
  <c r="O398" i="89"/>
  <c r="N398" i="89"/>
  <c r="S397" i="89"/>
  <c r="R397" i="89"/>
  <c r="Q397" i="89"/>
  <c r="P397" i="89"/>
  <c r="O397" i="89"/>
  <c r="N397" i="89"/>
  <c r="S396" i="89"/>
  <c r="R396" i="89"/>
  <c r="Q396" i="89"/>
  <c r="P396" i="89"/>
  <c r="O396" i="89"/>
  <c r="N396" i="89"/>
  <c r="S395" i="89"/>
  <c r="R395" i="89"/>
  <c r="Q395" i="89"/>
  <c r="P395" i="89"/>
  <c r="O395" i="89"/>
  <c r="N395" i="89"/>
  <c r="S394" i="89"/>
  <c r="R394" i="89"/>
  <c r="Q394" i="89"/>
  <c r="P394" i="89"/>
  <c r="O394" i="89"/>
  <c r="N394" i="89"/>
  <c r="S393" i="89"/>
  <c r="R393" i="89"/>
  <c r="Q393" i="89"/>
  <c r="P393" i="89"/>
  <c r="O393" i="89"/>
  <c r="N393" i="89"/>
  <c r="S392" i="89"/>
  <c r="R392" i="89"/>
  <c r="Q392" i="89"/>
  <c r="P392" i="89"/>
  <c r="O392" i="89"/>
  <c r="N392" i="89"/>
  <c r="S391" i="89"/>
  <c r="R391" i="89"/>
  <c r="Q391" i="89"/>
  <c r="P391" i="89"/>
  <c r="O391" i="89"/>
  <c r="N391" i="89"/>
  <c r="S390" i="89"/>
  <c r="R390" i="89"/>
  <c r="Q390" i="89"/>
  <c r="P390" i="89"/>
  <c r="O390" i="89"/>
  <c r="N390" i="89"/>
  <c r="S389" i="89"/>
  <c r="R389" i="89"/>
  <c r="Q389" i="89"/>
  <c r="P389" i="89"/>
  <c r="O389" i="89"/>
  <c r="N389" i="89"/>
  <c r="S388" i="89"/>
  <c r="R388" i="89"/>
  <c r="Q388" i="89"/>
  <c r="P388" i="89"/>
  <c r="O388" i="89"/>
  <c r="N388" i="89"/>
  <c r="S387" i="89"/>
  <c r="R387" i="89"/>
  <c r="Q387" i="89"/>
  <c r="P387" i="89"/>
  <c r="O387" i="89"/>
  <c r="N387" i="89"/>
  <c r="S386" i="89"/>
  <c r="R386" i="89"/>
  <c r="Q386" i="89"/>
  <c r="P386" i="89"/>
  <c r="O386" i="89"/>
  <c r="N386" i="89"/>
  <c r="S385" i="89"/>
  <c r="R385" i="89"/>
  <c r="Q385" i="89"/>
  <c r="P385" i="89"/>
  <c r="O385" i="89"/>
  <c r="N385" i="89"/>
  <c r="S384" i="89"/>
  <c r="R384" i="89"/>
  <c r="Q384" i="89"/>
  <c r="P384" i="89"/>
  <c r="O384" i="89"/>
  <c r="N384" i="89"/>
  <c r="S383" i="89"/>
  <c r="R383" i="89"/>
  <c r="Q383" i="89"/>
  <c r="P383" i="89"/>
  <c r="O383" i="89"/>
  <c r="N383" i="89"/>
  <c r="S382" i="89"/>
  <c r="R382" i="89"/>
  <c r="Q382" i="89"/>
  <c r="P382" i="89"/>
  <c r="O382" i="89"/>
  <c r="N382" i="89"/>
  <c r="S381" i="89"/>
  <c r="R381" i="89"/>
  <c r="Q381" i="89"/>
  <c r="P381" i="89"/>
  <c r="O381" i="89"/>
  <c r="N381" i="89"/>
  <c r="S380" i="89"/>
  <c r="R380" i="89"/>
  <c r="Q380" i="89"/>
  <c r="P380" i="89"/>
  <c r="O380" i="89"/>
  <c r="N380" i="89"/>
  <c r="S379" i="89"/>
  <c r="R379" i="89"/>
  <c r="Q379" i="89"/>
  <c r="P379" i="89"/>
  <c r="O379" i="89"/>
  <c r="N379" i="89"/>
  <c r="S378" i="89"/>
  <c r="R378" i="89"/>
  <c r="Q378" i="89"/>
  <c r="P378" i="89"/>
  <c r="O378" i="89"/>
  <c r="N378" i="89"/>
  <c r="S377" i="89"/>
  <c r="R377" i="89"/>
  <c r="Q377" i="89"/>
  <c r="P377" i="89"/>
  <c r="O377" i="89"/>
  <c r="N377" i="89"/>
  <c r="S376" i="89"/>
  <c r="R376" i="89"/>
  <c r="Q376" i="89"/>
  <c r="P376" i="89"/>
  <c r="O376" i="89"/>
  <c r="N376" i="89"/>
  <c r="S375" i="89"/>
  <c r="R375" i="89"/>
  <c r="Q375" i="89"/>
  <c r="P375" i="89"/>
  <c r="O375" i="89"/>
  <c r="N375" i="89"/>
  <c r="S374" i="89"/>
  <c r="R374" i="89"/>
  <c r="Q374" i="89"/>
  <c r="P374" i="89"/>
  <c r="O374" i="89"/>
  <c r="N374" i="89"/>
  <c r="S373" i="89"/>
  <c r="R373" i="89"/>
  <c r="Q373" i="89"/>
  <c r="P373" i="89"/>
  <c r="O373" i="89"/>
  <c r="N373" i="89"/>
  <c r="S372" i="89"/>
  <c r="R372" i="89"/>
  <c r="Q372" i="89"/>
  <c r="P372" i="89"/>
  <c r="O372" i="89"/>
  <c r="N372" i="89"/>
  <c r="S371" i="89"/>
  <c r="R371" i="89"/>
  <c r="Q371" i="89"/>
  <c r="P371" i="89"/>
  <c r="O371" i="89"/>
  <c r="N371" i="89"/>
  <c r="S370" i="89"/>
  <c r="R370" i="89"/>
  <c r="Q370" i="89"/>
  <c r="P370" i="89"/>
  <c r="O370" i="89"/>
  <c r="N370" i="89"/>
  <c r="S369" i="89"/>
  <c r="R369" i="89"/>
  <c r="Q369" i="89"/>
  <c r="P369" i="89"/>
  <c r="O369" i="89"/>
  <c r="N369" i="89"/>
  <c r="S368" i="89"/>
  <c r="R368" i="89"/>
  <c r="Q368" i="89"/>
  <c r="P368" i="89"/>
  <c r="O368" i="89"/>
  <c r="N368" i="89"/>
  <c r="S367" i="89"/>
  <c r="R367" i="89"/>
  <c r="Q367" i="89"/>
  <c r="P367" i="89"/>
  <c r="O367" i="89"/>
  <c r="N367" i="89"/>
  <c r="S366" i="89"/>
  <c r="R366" i="89"/>
  <c r="Q366" i="89"/>
  <c r="P366" i="89"/>
  <c r="O366" i="89"/>
  <c r="N366" i="89"/>
  <c r="S365" i="89"/>
  <c r="R365" i="89"/>
  <c r="Q365" i="89"/>
  <c r="P365" i="89"/>
  <c r="O365" i="89"/>
  <c r="N365" i="89"/>
  <c r="S364" i="89"/>
  <c r="R364" i="89"/>
  <c r="Q364" i="89"/>
  <c r="P364" i="89"/>
  <c r="O364" i="89"/>
  <c r="N364" i="89"/>
  <c r="S363" i="89"/>
  <c r="R363" i="89"/>
  <c r="Q363" i="89"/>
  <c r="P363" i="89"/>
  <c r="O363" i="89"/>
  <c r="N363" i="89"/>
  <c r="S362" i="89"/>
  <c r="R362" i="89"/>
  <c r="Q362" i="89"/>
  <c r="P362" i="89"/>
  <c r="O362" i="89"/>
  <c r="N362" i="89"/>
  <c r="S361" i="89"/>
  <c r="R361" i="89"/>
  <c r="Q361" i="89"/>
  <c r="P361" i="89"/>
  <c r="O361" i="89"/>
  <c r="N361" i="89"/>
  <c r="S360" i="89"/>
  <c r="R360" i="89"/>
  <c r="Q360" i="89"/>
  <c r="P360" i="89"/>
  <c r="O360" i="89"/>
  <c r="N360" i="89"/>
  <c r="S359" i="89"/>
  <c r="R359" i="89"/>
  <c r="Q359" i="89"/>
  <c r="P359" i="89"/>
  <c r="O359" i="89"/>
  <c r="N359" i="89"/>
  <c r="S358" i="89"/>
  <c r="R358" i="89"/>
  <c r="Q358" i="89"/>
  <c r="P358" i="89"/>
  <c r="O358" i="89"/>
  <c r="N358" i="89"/>
  <c r="S357" i="89"/>
  <c r="R357" i="89"/>
  <c r="Q357" i="89"/>
  <c r="P357" i="89"/>
  <c r="O357" i="89"/>
  <c r="N357" i="89"/>
  <c r="S356" i="89"/>
  <c r="R356" i="89"/>
  <c r="Q356" i="89"/>
  <c r="P356" i="89"/>
  <c r="O356" i="89"/>
  <c r="N356" i="89"/>
  <c r="S355" i="89"/>
  <c r="R355" i="89"/>
  <c r="Q355" i="89"/>
  <c r="P355" i="89"/>
  <c r="O355" i="89"/>
  <c r="N355" i="89"/>
  <c r="S354" i="89"/>
  <c r="R354" i="89"/>
  <c r="Q354" i="89"/>
  <c r="P354" i="89"/>
  <c r="O354" i="89"/>
  <c r="N354" i="89"/>
  <c r="S353" i="89"/>
  <c r="R353" i="89"/>
  <c r="Q353" i="89"/>
  <c r="P353" i="89"/>
  <c r="O353" i="89"/>
  <c r="N353" i="89"/>
  <c r="S352" i="89"/>
  <c r="R352" i="89"/>
  <c r="Q352" i="89"/>
  <c r="P352" i="89"/>
  <c r="O352" i="89"/>
  <c r="N352" i="89"/>
  <c r="S351" i="89"/>
  <c r="R351" i="89"/>
  <c r="Q351" i="89"/>
  <c r="P351" i="89"/>
  <c r="O351" i="89"/>
  <c r="N351" i="89"/>
  <c r="S350" i="89"/>
  <c r="R350" i="89"/>
  <c r="Q350" i="89"/>
  <c r="P350" i="89"/>
  <c r="O350" i="89"/>
  <c r="N350" i="89"/>
  <c r="S349" i="89"/>
  <c r="R349" i="89"/>
  <c r="Q349" i="89"/>
  <c r="P349" i="89"/>
  <c r="O349" i="89"/>
  <c r="N349" i="89"/>
  <c r="S348" i="89"/>
  <c r="R348" i="89"/>
  <c r="Q348" i="89"/>
  <c r="P348" i="89"/>
  <c r="O348" i="89"/>
  <c r="N348" i="89"/>
  <c r="S347" i="89"/>
  <c r="R347" i="89"/>
  <c r="Q347" i="89"/>
  <c r="P347" i="89"/>
  <c r="O347" i="89"/>
  <c r="N347" i="89"/>
  <c r="S346" i="89"/>
  <c r="R346" i="89"/>
  <c r="Q346" i="89"/>
  <c r="P346" i="89"/>
  <c r="O346" i="89"/>
  <c r="N346" i="89"/>
  <c r="S345" i="89"/>
  <c r="R345" i="89"/>
  <c r="Q345" i="89"/>
  <c r="P345" i="89"/>
  <c r="O345" i="89"/>
  <c r="N345" i="89"/>
  <c r="S344" i="89"/>
  <c r="R344" i="89"/>
  <c r="Q344" i="89"/>
  <c r="P344" i="89"/>
  <c r="O344" i="89"/>
  <c r="N344" i="89"/>
  <c r="S343" i="89"/>
  <c r="R343" i="89"/>
  <c r="Q343" i="89"/>
  <c r="P343" i="89"/>
  <c r="O343" i="89"/>
  <c r="N343" i="89"/>
  <c r="S342" i="89"/>
  <c r="R342" i="89"/>
  <c r="Q342" i="89"/>
  <c r="P342" i="89"/>
  <c r="O342" i="89"/>
  <c r="N342" i="89"/>
  <c r="S341" i="89"/>
  <c r="R341" i="89"/>
  <c r="Q341" i="89"/>
  <c r="P341" i="89"/>
  <c r="O341" i="89"/>
  <c r="N341" i="89"/>
  <c r="S340" i="89"/>
  <c r="R340" i="89"/>
  <c r="Q340" i="89"/>
  <c r="P340" i="89"/>
  <c r="O340" i="89"/>
  <c r="N340" i="89"/>
  <c r="S339" i="89"/>
  <c r="R339" i="89"/>
  <c r="Q339" i="89"/>
  <c r="P339" i="89"/>
  <c r="O339" i="89"/>
  <c r="N339" i="89"/>
  <c r="S338" i="89"/>
  <c r="R338" i="89"/>
  <c r="Q338" i="89"/>
  <c r="P338" i="89"/>
  <c r="O338" i="89"/>
  <c r="N338" i="89"/>
  <c r="S337" i="89"/>
  <c r="R337" i="89"/>
  <c r="Q337" i="89"/>
  <c r="P337" i="89"/>
  <c r="O337" i="89"/>
  <c r="N337" i="89"/>
  <c r="S336" i="89"/>
  <c r="R336" i="89"/>
  <c r="Q336" i="89"/>
  <c r="P336" i="89"/>
  <c r="O336" i="89"/>
  <c r="N336" i="89"/>
  <c r="S335" i="89"/>
  <c r="R335" i="89"/>
  <c r="Q335" i="89"/>
  <c r="P335" i="89"/>
  <c r="O335" i="89"/>
  <c r="N335" i="89"/>
  <c r="S334" i="89"/>
  <c r="R334" i="89"/>
  <c r="Q334" i="89"/>
  <c r="P334" i="89"/>
  <c r="O334" i="89"/>
  <c r="N334" i="89"/>
  <c r="S333" i="89"/>
  <c r="R333" i="89"/>
  <c r="Q333" i="89"/>
  <c r="P333" i="89"/>
  <c r="O333" i="89"/>
  <c r="N333" i="89"/>
  <c r="S332" i="89"/>
  <c r="R332" i="89"/>
  <c r="Q332" i="89"/>
  <c r="P332" i="89"/>
  <c r="O332" i="89"/>
  <c r="N332" i="89"/>
  <c r="S331" i="89"/>
  <c r="R331" i="89"/>
  <c r="Q331" i="89"/>
  <c r="P331" i="89"/>
  <c r="O331" i="89"/>
  <c r="N331" i="89"/>
  <c r="S330" i="89"/>
  <c r="R330" i="89"/>
  <c r="Q330" i="89"/>
  <c r="P330" i="89"/>
  <c r="O330" i="89"/>
  <c r="N330" i="89"/>
  <c r="S329" i="89"/>
  <c r="R329" i="89"/>
  <c r="Q329" i="89"/>
  <c r="P329" i="89"/>
  <c r="O329" i="89"/>
  <c r="N329" i="89"/>
  <c r="S328" i="89"/>
  <c r="R328" i="89"/>
  <c r="Q328" i="89"/>
  <c r="P328" i="89"/>
  <c r="O328" i="89"/>
  <c r="N328" i="89"/>
  <c r="S327" i="89"/>
  <c r="R327" i="89"/>
  <c r="Q327" i="89"/>
  <c r="P327" i="89"/>
  <c r="O327" i="89"/>
  <c r="N327" i="89"/>
  <c r="S326" i="89"/>
  <c r="R326" i="89"/>
  <c r="Q326" i="89"/>
  <c r="P326" i="89"/>
  <c r="O326" i="89"/>
  <c r="N326" i="89"/>
  <c r="S325" i="89"/>
  <c r="R325" i="89"/>
  <c r="Q325" i="89"/>
  <c r="P325" i="89"/>
  <c r="O325" i="89"/>
  <c r="N325" i="89"/>
  <c r="S324" i="89"/>
  <c r="R324" i="89"/>
  <c r="Q324" i="89"/>
  <c r="P324" i="89"/>
  <c r="O324" i="89"/>
  <c r="N324" i="89"/>
  <c r="S323" i="89"/>
  <c r="R323" i="89"/>
  <c r="Q323" i="89"/>
  <c r="P323" i="89"/>
  <c r="O323" i="89"/>
  <c r="N323" i="89"/>
  <c r="S322" i="89"/>
  <c r="R322" i="89"/>
  <c r="Q322" i="89"/>
  <c r="P322" i="89"/>
  <c r="O322" i="89"/>
  <c r="N322" i="89"/>
  <c r="S321" i="89"/>
  <c r="R321" i="89"/>
  <c r="Q321" i="89"/>
  <c r="P321" i="89"/>
  <c r="O321" i="89"/>
  <c r="N321" i="89"/>
  <c r="S320" i="89"/>
  <c r="R320" i="89"/>
  <c r="Q320" i="89"/>
  <c r="P320" i="89"/>
  <c r="O320" i="89"/>
  <c r="N320" i="89"/>
  <c r="S319" i="89"/>
  <c r="R319" i="89"/>
  <c r="Q319" i="89"/>
  <c r="P319" i="89"/>
  <c r="O319" i="89"/>
  <c r="N319" i="89"/>
  <c r="S318" i="89"/>
  <c r="R318" i="89"/>
  <c r="Q318" i="89"/>
  <c r="P318" i="89"/>
  <c r="O318" i="89"/>
  <c r="N318" i="89"/>
  <c r="S317" i="89"/>
  <c r="R317" i="89"/>
  <c r="Q317" i="89"/>
  <c r="P317" i="89"/>
  <c r="O317" i="89"/>
  <c r="N317" i="89"/>
  <c r="S316" i="89"/>
  <c r="R316" i="89"/>
  <c r="Q316" i="89"/>
  <c r="P316" i="89"/>
  <c r="O316" i="89"/>
  <c r="N316" i="89"/>
  <c r="S315" i="89"/>
  <c r="R315" i="89"/>
  <c r="Q315" i="89"/>
  <c r="P315" i="89"/>
  <c r="O315" i="89"/>
  <c r="N315" i="89"/>
  <c r="S314" i="89"/>
  <c r="R314" i="89"/>
  <c r="Q314" i="89"/>
  <c r="P314" i="89"/>
  <c r="O314" i="89"/>
  <c r="N314" i="89"/>
  <c r="S313" i="89"/>
  <c r="R313" i="89"/>
  <c r="Q313" i="89"/>
  <c r="P313" i="89"/>
  <c r="O313" i="89"/>
  <c r="N313" i="89"/>
  <c r="S312" i="89"/>
  <c r="R312" i="89"/>
  <c r="Q312" i="89"/>
  <c r="P312" i="89"/>
  <c r="O312" i="89"/>
  <c r="N312" i="89"/>
  <c r="S311" i="89"/>
  <c r="R311" i="89"/>
  <c r="Q311" i="89"/>
  <c r="P311" i="89"/>
  <c r="O311" i="89"/>
  <c r="N311" i="89"/>
  <c r="S310" i="89"/>
  <c r="R310" i="89"/>
  <c r="Q310" i="89"/>
  <c r="P310" i="89"/>
  <c r="O310" i="89"/>
  <c r="N310" i="89"/>
  <c r="S309" i="89"/>
  <c r="R309" i="89"/>
  <c r="Q309" i="89"/>
  <c r="P309" i="89"/>
  <c r="O309" i="89"/>
  <c r="N309" i="89"/>
  <c r="S308" i="89"/>
  <c r="R308" i="89"/>
  <c r="Q308" i="89"/>
  <c r="P308" i="89"/>
  <c r="O308" i="89"/>
  <c r="N308" i="89"/>
  <c r="S307" i="89"/>
  <c r="R307" i="89"/>
  <c r="Q307" i="89"/>
  <c r="P307" i="89"/>
  <c r="O307" i="89"/>
  <c r="N307" i="89"/>
  <c r="S306" i="89"/>
  <c r="R306" i="89"/>
  <c r="Q306" i="89"/>
  <c r="P306" i="89"/>
  <c r="O306" i="89"/>
  <c r="N306" i="89"/>
  <c r="S305" i="89"/>
  <c r="R305" i="89"/>
  <c r="Q305" i="89"/>
  <c r="P305" i="89"/>
  <c r="O305" i="89"/>
  <c r="N305" i="89"/>
  <c r="S304" i="89"/>
  <c r="R304" i="89"/>
  <c r="Q304" i="89"/>
  <c r="P304" i="89"/>
  <c r="O304" i="89"/>
  <c r="N304" i="89"/>
  <c r="S303" i="89"/>
  <c r="R303" i="89"/>
  <c r="Q303" i="89"/>
  <c r="P303" i="89"/>
  <c r="O303" i="89"/>
  <c r="N303" i="89"/>
  <c r="S302" i="89"/>
  <c r="R302" i="89"/>
  <c r="Q302" i="89"/>
  <c r="P302" i="89"/>
  <c r="O302" i="89"/>
  <c r="N302" i="89"/>
  <c r="S301" i="89"/>
  <c r="R301" i="89"/>
  <c r="Q301" i="89"/>
  <c r="P301" i="89"/>
  <c r="O301" i="89"/>
  <c r="N301" i="89"/>
  <c r="S300" i="89"/>
  <c r="R300" i="89"/>
  <c r="Q300" i="89"/>
  <c r="P300" i="89"/>
  <c r="O300" i="89"/>
  <c r="N300" i="89"/>
  <c r="S299" i="89"/>
  <c r="R299" i="89"/>
  <c r="Q299" i="89"/>
  <c r="P299" i="89"/>
  <c r="O299" i="89"/>
  <c r="N299" i="89"/>
  <c r="S298" i="89"/>
  <c r="R298" i="89"/>
  <c r="Q298" i="89"/>
  <c r="P298" i="89"/>
  <c r="O298" i="89"/>
  <c r="N298" i="89"/>
  <c r="S297" i="89"/>
  <c r="R297" i="89"/>
  <c r="Q297" i="89"/>
  <c r="P297" i="89"/>
  <c r="O297" i="89"/>
  <c r="N297" i="89"/>
  <c r="S296" i="89"/>
  <c r="R296" i="89"/>
  <c r="Q296" i="89"/>
  <c r="P296" i="89"/>
  <c r="O296" i="89"/>
  <c r="N296" i="89"/>
  <c r="S295" i="89"/>
  <c r="R295" i="89"/>
  <c r="Q295" i="89"/>
  <c r="P295" i="89"/>
  <c r="O295" i="89"/>
  <c r="N295" i="89"/>
  <c r="S294" i="89"/>
  <c r="R294" i="89"/>
  <c r="Q294" i="89"/>
  <c r="P294" i="89"/>
  <c r="O294" i="89"/>
  <c r="N294" i="89"/>
  <c r="S293" i="89"/>
  <c r="R293" i="89"/>
  <c r="Q293" i="89"/>
  <c r="P293" i="89"/>
  <c r="O293" i="89"/>
  <c r="N293" i="89"/>
  <c r="S292" i="89"/>
  <c r="R292" i="89"/>
  <c r="Q292" i="89"/>
  <c r="P292" i="89"/>
  <c r="O292" i="89"/>
  <c r="N292" i="89"/>
  <c r="S291" i="89"/>
  <c r="R291" i="89"/>
  <c r="Q291" i="89"/>
  <c r="P291" i="89"/>
  <c r="O291" i="89"/>
  <c r="N291" i="89"/>
  <c r="S290" i="89"/>
  <c r="R290" i="89"/>
  <c r="Q290" i="89"/>
  <c r="P290" i="89"/>
  <c r="O290" i="89"/>
  <c r="N290" i="89"/>
  <c r="S289" i="89"/>
  <c r="R289" i="89"/>
  <c r="Q289" i="89"/>
  <c r="P289" i="89"/>
  <c r="O289" i="89"/>
  <c r="N289" i="89"/>
  <c r="S288" i="89"/>
  <c r="R288" i="89"/>
  <c r="Q288" i="89"/>
  <c r="P288" i="89"/>
  <c r="O288" i="89"/>
  <c r="N288" i="89"/>
  <c r="S287" i="89"/>
  <c r="R287" i="89"/>
  <c r="Q287" i="89"/>
  <c r="P287" i="89"/>
  <c r="O287" i="89"/>
  <c r="N287" i="89"/>
  <c r="S286" i="89"/>
  <c r="R286" i="89"/>
  <c r="Q286" i="89"/>
  <c r="P286" i="89"/>
  <c r="O286" i="89"/>
  <c r="N286" i="89"/>
  <c r="S285" i="89"/>
  <c r="R285" i="89"/>
  <c r="Q285" i="89"/>
  <c r="P285" i="89"/>
  <c r="O285" i="89"/>
  <c r="N285" i="89"/>
  <c r="S284" i="89"/>
  <c r="R284" i="89"/>
  <c r="Q284" i="89"/>
  <c r="P284" i="89"/>
  <c r="O284" i="89"/>
  <c r="N284" i="89"/>
  <c r="S283" i="89"/>
  <c r="R283" i="89"/>
  <c r="Q283" i="89"/>
  <c r="P283" i="89"/>
  <c r="O283" i="89"/>
  <c r="N283" i="89"/>
  <c r="S282" i="89"/>
  <c r="R282" i="89"/>
  <c r="Q282" i="89"/>
  <c r="P282" i="89"/>
  <c r="O282" i="89"/>
  <c r="N282" i="89"/>
  <c r="S281" i="89"/>
  <c r="R281" i="89"/>
  <c r="Q281" i="89"/>
  <c r="P281" i="89"/>
  <c r="O281" i="89"/>
  <c r="N281" i="89"/>
  <c r="S280" i="89"/>
  <c r="R280" i="89"/>
  <c r="Q280" i="89"/>
  <c r="P280" i="89"/>
  <c r="O280" i="89"/>
  <c r="N280" i="89"/>
  <c r="S279" i="89"/>
  <c r="R279" i="89"/>
  <c r="Q279" i="89"/>
  <c r="P279" i="89"/>
  <c r="O279" i="89"/>
  <c r="N279" i="89"/>
  <c r="S278" i="89"/>
  <c r="R278" i="89"/>
  <c r="Q278" i="89"/>
  <c r="P278" i="89"/>
  <c r="O278" i="89"/>
  <c r="N278" i="89"/>
  <c r="S277" i="89"/>
  <c r="R277" i="89"/>
  <c r="Q277" i="89"/>
  <c r="P277" i="89"/>
  <c r="O277" i="89"/>
  <c r="N277" i="89"/>
  <c r="S276" i="89"/>
  <c r="R276" i="89"/>
  <c r="Q276" i="89"/>
  <c r="P276" i="89"/>
  <c r="O276" i="89"/>
  <c r="N276" i="89"/>
  <c r="S275" i="89"/>
  <c r="R275" i="89"/>
  <c r="Q275" i="89"/>
  <c r="P275" i="89"/>
  <c r="O275" i="89"/>
  <c r="N275" i="89"/>
  <c r="S274" i="89"/>
  <c r="R274" i="89"/>
  <c r="Q274" i="89"/>
  <c r="P274" i="89"/>
  <c r="O274" i="89"/>
  <c r="N274" i="89"/>
  <c r="S273" i="89"/>
  <c r="R273" i="89"/>
  <c r="Q273" i="89"/>
  <c r="P273" i="89"/>
  <c r="O273" i="89"/>
  <c r="N273" i="89"/>
  <c r="S272" i="89"/>
  <c r="R272" i="89"/>
  <c r="Q272" i="89"/>
  <c r="P272" i="89"/>
  <c r="O272" i="89"/>
  <c r="N272" i="89"/>
  <c r="S271" i="89"/>
  <c r="R271" i="89"/>
  <c r="Q271" i="89"/>
  <c r="P271" i="89"/>
  <c r="O271" i="89"/>
  <c r="N271" i="89"/>
  <c r="S270" i="89"/>
  <c r="R270" i="89"/>
  <c r="Q270" i="89"/>
  <c r="P270" i="89"/>
  <c r="O270" i="89"/>
  <c r="N270" i="89"/>
  <c r="S269" i="89"/>
  <c r="R269" i="89"/>
  <c r="Q269" i="89"/>
  <c r="P269" i="89"/>
  <c r="O269" i="89"/>
  <c r="N269" i="89"/>
  <c r="S268" i="89"/>
  <c r="R268" i="89"/>
  <c r="Q268" i="89"/>
  <c r="P268" i="89"/>
  <c r="O268" i="89"/>
  <c r="N268" i="89"/>
  <c r="S267" i="89"/>
  <c r="R267" i="89"/>
  <c r="Q267" i="89"/>
  <c r="P267" i="89"/>
  <c r="O267" i="89"/>
  <c r="N267" i="89"/>
  <c r="S266" i="89"/>
  <c r="R266" i="89"/>
  <c r="Q266" i="89"/>
  <c r="P266" i="89"/>
  <c r="O266" i="89"/>
  <c r="N266" i="89"/>
  <c r="S265" i="89"/>
  <c r="R265" i="89"/>
  <c r="Q265" i="89"/>
  <c r="P265" i="89"/>
  <c r="O265" i="89"/>
  <c r="N265" i="89"/>
  <c r="S264" i="89"/>
  <c r="R264" i="89"/>
  <c r="Q264" i="89"/>
  <c r="P264" i="89"/>
  <c r="O264" i="89"/>
  <c r="N264" i="89"/>
  <c r="S263" i="89"/>
  <c r="R263" i="89"/>
  <c r="Q263" i="89"/>
  <c r="P263" i="89"/>
  <c r="O263" i="89"/>
  <c r="N263" i="89"/>
  <c r="S262" i="89"/>
  <c r="R262" i="89"/>
  <c r="Q262" i="89"/>
  <c r="P262" i="89"/>
  <c r="O262" i="89"/>
  <c r="N262" i="89"/>
  <c r="S261" i="89"/>
  <c r="R261" i="89"/>
  <c r="Q261" i="89"/>
  <c r="P261" i="89"/>
  <c r="O261" i="89"/>
  <c r="N261" i="89"/>
  <c r="S260" i="89"/>
  <c r="R260" i="89"/>
  <c r="Q260" i="89"/>
  <c r="P260" i="89"/>
  <c r="O260" i="89"/>
  <c r="N260" i="89"/>
  <c r="S259" i="89"/>
  <c r="R259" i="89"/>
  <c r="Q259" i="89"/>
  <c r="P259" i="89"/>
  <c r="O259" i="89"/>
  <c r="N259" i="89"/>
  <c r="S258" i="89"/>
  <c r="R258" i="89"/>
  <c r="Q258" i="89"/>
  <c r="P258" i="89"/>
  <c r="O258" i="89"/>
  <c r="N258" i="89"/>
  <c r="S257" i="89"/>
  <c r="R257" i="89"/>
  <c r="Q257" i="89"/>
  <c r="P257" i="89"/>
  <c r="O257" i="89"/>
  <c r="N257" i="89"/>
  <c r="S256" i="89"/>
  <c r="R256" i="89"/>
  <c r="Q256" i="89"/>
  <c r="P256" i="89"/>
  <c r="O256" i="89"/>
  <c r="N256" i="89"/>
  <c r="S255" i="89"/>
  <c r="R255" i="89"/>
  <c r="Q255" i="89"/>
  <c r="P255" i="89"/>
  <c r="O255" i="89"/>
  <c r="N255" i="89"/>
  <c r="S254" i="89"/>
  <c r="R254" i="89"/>
  <c r="Q254" i="89"/>
  <c r="P254" i="89"/>
  <c r="O254" i="89"/>
  <c r="N254" i="89"/>
  <c r="S253" i="89"/>
  <c r="R253" i="89"/>
  <c r="Q253" i="89"/>
  <c r="P253" i="89"/>
  <c r="O253" i="89"/>
  <c r="N253" i="89"/>
  <c r="S252" i="89"/>
  <c r="R252" i="89"/>
  <c r="Q252" i="89"/>
  <c r="P252" i="89"/>
  <c r="O252" i="89"/>
  <c r="N252" i="89"/>
  <c r="S251" i="89"/>
  <c r="R251" i="89"/>
  <c r="Q251" i="89"/>
  <c r="P251" i="89"/>
  <c r="O251" i="89"/>
  <c r="N251" i="89"/>
  <c r="S250" i="89"/>
  <c r="R250" i="89"/>
  <c r="Q250" i="89"/>
  <c r="P250" i="89"/>
  <c r="O250" i="89"/>
  <c r="N250" i="89"/>
  <c r="S249" i="89"/>
  <c r="R249" i="89"/>
  <c r="Q249" i="89"/>
  <c r="P249" i="89"/>
  <c r="O249" i="89"/>
  <c r="N249" i="89"/>
  <c r="S248" i="89"/>
  <c r="R248" i="89"/>
  <c r="Q248" i="89"/>
  <c r="P248" i="89"/>
  <c r="O248" i="89"/>
  <c r="N248" i="89"/>
  <c r="S247" i="89"/>
  <c r="R247" i="89"/>
  <c r="Q247" i="89"/>
  <c r="P247" i="89"/>
  <c r="O247" i="89"/>
  <c r="N247" i="89"/>
  <c r="S246" i="89"/>
  <c r="R246" i="89"/>
  <c r="Q246" i="89"/>
  <c r="P246" i="89"/>
  <c r="O246" i="89"/>
  <c r="N246" i="89"/>
  <c r="S245" i="89"/>
  <c r="R245" i="89"/>
  <c r="Q245" i="89"/>
  <c r="P245" i="89"/>
  <c r="O245" i="89"/>
  <c r="N245" i="89"/>
  <c r="S244" i="89"/>
  <c r="R244" i="89"/>
  <c r="Q244" i="89"/>
  <c r="P244" i="89"/>
  <c r="O244" i="89"/>
  <c r="N244" i="89"/>
  <c r="S243" i="89"/>
  <c r="R243" i="89"/>
  <c r="Q243" i="89"/>
  <c r="P243" i="89"/>
  <c r="O243" i="89"/>
  <c r="N243" i="89"/>
  <c r="S242" i="89"/>
  <c r="R242" i="89"/>
  <c r="Q242" i="89"/>
  <c r="P242" i="89"/>
  <c r="O242" i="89"/>
  <c r="N242" i="89"/>
  <c r="S241" i="89"/>
  <c r="R241" i="89"/>
  <c r="Q241" i="89"/>
  <c r="P241" i="89"/>
  <c r="O241" i="89"/>
  <c r="N241" i="89"/>
  <c r="S240" i="89"/>
  <c r="R240" i="89"/>
  <c r="Q240" i="89"/>
  <c r="P240" i="89"/>
  <c r="O240" i="89"/>
  <c r="N240" i="89"/>
  <c r="S239" i="89"/>
  <c r="R239" i="89"/>
  <c r="Q239" i="89"/>
  <c r="P239" i="89"/>
  <c r="O239" i="89"/>
  <c r="N239" i="89"/>
  <c r="S238" i="89"/>
  <c r="R238" i="89"/>
  <c r="Q238" i="89"/>
  <c r="P238" i="89"/>
  <c r="O238" i="89"/>
  <c r="N238" i="89"/>
  <c r="S237" i="89"/>
  <c r="R237" i="89"/>
  <c r="Q237" i="89"/>
  <c r="P237" i="89"/>
  <c r="O237" i="89"/>
  <c r="N237" i="89"/>
  <c r="S236" i="89"/>
  <c r="R236" i="89"/>
  <c r="Q236" i="89"/>
  <c r="P236" i="89"/>
  <c r="O236" i="89"/>
  <c r="N236" i="89"/>
  <c r="S235" i="89"/>
  <c r="R235" i="89"/>
  <c r="Q235" i="89"/>
  <c r="P235" i="89"/>
  <c r="O235" i="89"/>
  <c r="N235" i="89"/>
  <c r="S234" i="89"/>
  <c r="R234" i="89"/>
  <c r="Q234" i="89"/>
  <c r="P234" i="89"/>
  <c r="O234" i="89"/>
  <c r="N234" i="89"/>
  <c r="S233" i="89"/>
  <c r="R233" i="89"/>
  <c r="Q233" i="89"/>
  <c r="P233" i="89"/>
  <c r="O233" i="89"/>
  <c r="N233" i="89"/>
  <c r="S232" i="89"/>
  <c r="R232" i="89"/>
  <c r="Q232" i="89"/>
  <c r="P232" i="89"/>
  <c r="O232" i="89"/>
  <c r="N232" i="89"/>
  <c r="S231" i="89"/>
  <c r="R231" i="89"/>
  <c r="Q231" i="89"/>
  <c r="P231" i="89"/>
  <c r="O231" i="89"/>
  <c r="N231" i="89"/>
  <c r="S230" i="89"/>
  <c r="R230" i="89"/>
  <c r="Q230" i="89"/>
  <c r="P230" i="89"/>
  <c r="O230" i="89"/>
  <c r="N230" i="89"/>
  <c r="S229" i="89"/>
  <c r="R229" i="89"/>
  <c r="Q229" i="89"/>
  <c r="P229" i="89"/>
  <c r="O229" i="89"/>
  <c r="N229" i="89"/>
  <c r="S228" i="89"/>
  <c r="R228" i="89"/>
  <c r="Q228" i="89"/>
  <c r="P228" i="89"/>
  <c r="O228" i="89"/>
  <c r="N228" i="89"/>
  <c r="S227" i="89"/>
  <c r="R227" i="89"/>
  <c r="Q227" i="89"/>
  <c r="P227" i="89"/>
  <c r="O227" i="89"/>
  <c r="N227" i="89"/>
  <c r="S226" i="89"/>
  <c r="R226" i="89"/>
  <c r="Q226" i="89"/>
  <c r="P226" i="89"/>
  <c r="O226" i="89"/>
  <c r="N226" i="89"/>
  <c r="S225" i="89"/>
  <c r="R225" i="89"/>
  <c r="Q225" i="89"/>
  <c r="P225" i="89"/>
  <c r="O225" i="89"/>
  <c r="N225" i="89"/>
  <c r="S224" i="89"/>
  <c r="R224" i="89"/>
  <c r="Q224" i="89"/>
  <c r="P224" i="89"/>
  <c r="O224" i="89"/>
  <c r="N224" i="89"/>
  <c r="S223" i="89"/>
  <c r="R223" i="89"/>
  <c r="Q223" i="89"/>
  <c r="P223" i="89"/>
  <c r="O223" i="89"/>
  <c r="N223" i="89"/>
  <c r="S222" i="89"/>
  <c r="R222" i="89"/>
  <c r="Q222" i="89"/>
  <c r="P222" i="89"/>
  <c r="O222" i="89"/>
  <c r="N222" i="89"/>
  <c r="S221" i="89"/>
  <c r="R221" i="89"/>
  <c r="Q221" i="89"/>
  <c r="P221" i="89"/>
  <c r="O221" i="89"/>
  <c r="N221" i="89"/>
  <c r="S220" i="89"/>
  <c r="R220" i="89"/>
  <c r="Q220" i="89"/>
  <c r="P220" i="89"/>
  <c r="O220" i="89"/>
  <c r="N220" i="89"/>
  <c r="S219" i="89"/>
  <c r="R219" i="89"/>
  <c r="Q219" i="89"/>
  <c r="P219" i="89"/>
  <c r="O219" i="89"/>
  <c r="N219" i="89"/>
  <c r="S218" i="89"/>
  <c r="R218" i="89"/>
  <c r="Q218" i="89"/>
  <c r="P218" i="89"/>
  <c r="O218" i="89"/>
  <c r="N218" i="89"/>
  <c r="S217" i="89"/>
  <c r="R217" i="89"/>
  <c r="Q217" i="89"/>
  <c r="P217" i="89"/>
  <c r="O217" i="89"/>
  <c r="N217" i="89"/>
  <c r="S216" i="89"/>
  <c r="R216" i="89"/>
  <c r="Q216" i="89"/>
  <c r="P216" i="89"/>
  <c r="O216" i="89"/>
  <c r="N216" i="89"/>
  <c r="S215" i="89"/>
  <c r="R215" i="89"/>
  <c r="Q215" i="89"/>
  <c r="P215" i="89"/>
  <c r="O215" i="89"/>
  <c r="N215" i="89"/>
  <c r="S214" i="89"/>
  <c r="R214" i="89"/>
  <c r="Q214" i="89"/>
  <c r="P214" i="89"/>
  <c r="O214" i="89"/>
  <c r="N214" i="89"/>
  <c r="S213" i="89"/>
  <c r="R213" i="89"/>
  <c r="Q213" i="89"/>
  <c r="P213" i="89"/>
  <c r="O213" i="89"/>
  <c r="N213" i="89"/>
  <c r="S212" i="89"/>
  <c r="R212" i="89"/>
  <c r="Q212" i="89"/>
  <c r="P212" i="89"/>
  <c r="O212" i="89"/>
  <c r="N212" i="89"/>
  <c r="S211" i="89"/>
  <c r="R211" i="89"/>
  <c r="Q211" i="89"/>
  <c r="P211" i="89"/>
  <c r="O211" i="89"/>
  <c r="N211" i="89"/>
  <c r="S210" i="89"/>
  <c r="R210" i="89"/>
  <c r="Q210" i="89"/>
  <c r="P210" i="89"/>
  <c r="O210" i="89"/>
  <c r="N210" i="89"/>
  <c r="S209" i="89"/>
  <c r="R209" i="89"/>
  <c r="Q209" i="89"/>
  <c r="P209" i="89"/>
  <c r="O209" i="89"/>
  <c r="N209" i="89"/>
  <c r="S208" i="89"/>
  <c r="R208" i="89"/>
  <c r="Q208" i="89"/>
  <c r="P208" i="89"/>
  <c r="O208" i="89"/>
  <c r="N208" i="89"/>
  <c r="S207" i="89"/>
  <c r="R207" i="89"/>
  <c r="Q207" i="89"/>
  <c r="P207" i="89"/>
  <c r="O207" i="89"/>
  <c r="N207" i="89"/>
  <c r="S206" i="89"/>
  <c r="R206" i="89"/>
  <c r="Q206" i="89"/>
  <c r="P206" i="89"/>
  <c r="O206" i="89"/>
  <c r="N206" i="89"/>
  <c r="S205" i="89"/>
  <c r="R205" i="89"/>
  <c r="Q205" i="89"/>
  <c r="P205" i="89"/>
  <c r="O205" i="89"/>
  <c r="N205" i="89"/>
  <c r="S204" i="89"/>
  <c r="R204" i="89"/>
  <c r="Q204" i="89"/>
  <c r="P204" i="89"/>
  <c r="O204" i="89"/>
  <c r="N204" i="89"/>
  <c r="S203" i="89"/>
  <c r="R203" i="89"/>
  <c r="Q203" i="89"/>
  <c r="P203" i="89"/>
  <c r="O203" i="89"/>
  <c r="N203" i="89"/>
  <c r="S202" i="89"/>
  <c r="R202" i="89"/>
  <c r="Q202" i="89"/>
  <c r="P202" i="89"/>
  <c r="O202" i="89"/>
  <c r="N202" i="89"/>
  <c r="S201" i="89"/>
  <c r="R201" i="89"/>
  <c r="Q201" i="89"/>
  <c r="P201" i="89"/>
  <c r="O201" i="89"/>
  <c r="N201" i="89"/>
  <c r="S200" i="89"/>
  <c r="R200" i="89"/>
  <c r="Q200" i="89"/>
  <c r="P200" i="89"/>
  <c r="O200" i="89"/>
  <c r="N200" i="89"/>
  <c r="S199" i="89"/>
  <c r="R199" i="89"/>
  <c r="Q199" i="89"/>
  <c r="P199" i="89"/>
  <c r="O199" i="89"/>
  <c r="N199" i="89"/>
  <c r="S198" i="89"/>
  <c r="R198" i="89"/>
  <c r="Q198" i="89"/>
  <c r="P198" i="89"/>
  <c r="O198" i="89"/>
  <c r="N198" i="89"/>
  <c r="S197" i="89"/>
  <c r="R197" i="89"/>
  <c r="Q197" i="89"/>
  <c r="P197" i="89"/>
  <c r="O197" i="89"/>
  <c r="N197" i="89"/>
  <c r="S196" i="89"/>
  <c r="R196" i="89"/>
  <c r="Q196" i="89"/>
  <c r="P196" i="89"/>
  <c r="O196" i="89"/>
  <c r="N196" i="89"/>
  <c r="S195" i="89"/>
  <c r="R195" i="89"/>
  <c r="Q195" i="89"/>
  <c r="P195" i="89"/>
  <c r="O195" i="89"/>
  <c r="N195" i="89"/>
  <c r="S194" i="89"/>
  <c r="R194" i="89"/>
  <c r="Q194" i="89"/>
  <c r="P194" i="89"/>
  <c r="O194" i="89"/>
  <c r="N194" i="89"/>
  <c r="S193" i="89"/>
  <c r="R193" i="89"/>
  <c r="Q193" i="89"/>
  <c r="P193" i="89"/>
  <c r="O193" i="89"/>
  <c r="N193" i="89"/>
  <c r="S192" i="89"/>
  <c r="R192" i="89"/>
  <c r="Q192" i="89"/>
  <c r="P192" i="89"/>
  <c r="O192" i="89"/>
  <c r="N192" i="89"/>
  <c r="S191" i="89"/>
  <c r="R191" i="89"/>
  <c r="Q191" i="89"/>
  <c r="P191" i="89"/>
  <c r="O191" i="89"/>
  <c r="N191" i="89"/>
  <c r="S190" i="89"/>
  <c r="R190" i="89"/>
  <c r="Q190" i="89"/>
  <c r="P190" i="89"/>
  <c r="O190" i="89"/>
  <c r="N190" i="89"/>
  <c r="S189" i="89"/>
  <c r="R189" i="89"/>
  <c r="Q189" i="89"/>
  <c r="P189" i="89"/>
  <c r="O189" i="89"/>
  <c r="N189" i="89"/>
  <c r="S188" i="89"/>
  <c r="R188" i="89"/>
  <c r="Q188" i="89"/>
  <c r="P188" i="89"/>
  <c r="O188" i="89"/>
  <c r="N188" i="89"/>
  <c r="S187" i="89"/>
  <c r="R187" i="89"/>
  <c r="Q187" i="89"/>
  <c r="P187" i="89"/>
  <c r="O187" i="89"/>
  <c r="N187" i="89"/>
  <c r="S186" i="89"/>
  <c r="R186" i="89"/>
  <c r="Q186" i="89"/>
  <c r="P186" i="89"/>
  <c r="O186" i="89"/>
  <c r="N186" i="89"/>
  <c r="S185" i="89"/>
  <c r="R185" i="89"/>
  <c r="Q185" i="89"/>
  <c r="P185" i="89"/>
  <c r="O185" i="89"/>
  <c r="N185" i="89"/>
  <c r="S184" i="89"/>
  <c r="R184" i="89"/>
  <c r="Q184" i="89"/>
  <c r="P184" i="89"/>
  <c r="O184" i="89"/>
  <c r="N184" i="89"/>
  <c r="S183" i="89"/>
  <c r="R183" i="89"/>
  <c r="Q183" i="89"/>
  <c r="P183" i="89"/>
  <c r="O183" i="89"/>
  <c r="N183" i="89"/>
  <c r="S182" i="89"/>
  <c r="R182" i="89"/>
  <c r="Q182" i="89"/>
  <c r="P182" i="89"/>
  <c r="O182" i="89"/>
  <c r="N182" i="89"/>
  <c r="S181" i="89"/>
  <c r="R181" i="89"/>
  <c r="Q181" i="89"/>
  <c r="P181" i="89"/>
  <c r="O181" i="89"/>
  <c r="N181" i="89"/>
  <c r="S180" i="89"/>
  <c r="R180" i="89"/>
  <c r="Q180" i="89"/>
  <c r="P180" i="89"/>
  <c r="O180" i="89"/>
  <c r="N180" i="89"/>
  <c r="S179" i="89"/>
  <c r="R179" i="89"/>
  <c r="Q179" i="89"/>
  <c r="P179" i="89"/>
  <c r="O179" i="89"/>
  <c r="N179" i="89"/>
  <c r="S178" i="89"/>
  <c r="R178" i="89"/>
  <c r="Q178" i="89"/>
  <c r="P178" i="89"/>
  <c r="O178" i="89"/>
  <c r="N178" i="89"/>
  <c r="S177" i="89"/>
  <c r="R177" i="89"/>
  <c r="Q177" i="89"/>
  <c r="P177" i="89"/>
  <c r="O177" i="89"/>
  <c r="N177" i="89"/>
  <c r="S176" i="89"/>
  <c r="R176" i="89"/>
  <c r="Q176" i="89"/>
  <c r="P176" i="89"/>
  <c r="O176" i="89"/>
  <c r="N176" i="89"/>
  <c r="S175" i="89"/>
  <c r="R175" i="89"/>
  <c r="Q175" i="89"/>
  <c r="P175" i="89"/>
  <c r="O175" i="89"/>
  <c r="N175" i="89"/>
  <c r="S174" i="89"/>
  <c r="R174" i="89"/>
  <c r="Q174" i="89"/>
  <c r="P174" i="89"/>
  <c r="O174" i="89"/>
  <c r="N174" i="89"/>
  <c r="S173" i="89"/>
  <c r="R173" i="89"/>
  <c r="Q173" i="89"/>
  <c r="P173" i="89"/>
  <c r="O173" i="89"/>
  <c r="N173" i="89"/>
  <c r="S172" i="89"/>
  <c r="R172" i="89"/>
  <c r="Q172" i="89"/>
  <c r="P172" i="89"/>
  <c r="O172" i="89"/>
  <c r="N172" i="89"/>
  <c r="S171" i="89"/>
  <c r="R171" i="89"/>
  <c r="Q171" i="89"/>
  <c r="P171" i="89"/>
  <c r="O171" i="89"/>
  <c r="N171" i="89"/>
  <c r="S170" i="89"/>
  <c r="R170" i="89"/>
  <c r="Q170" i="89"/>
  <c r="P170" i="89"/>
  <c r="O170" i="89"/>
  <c r="N170" i="89"/>
  <c r="S169" i="89"/>
  <c r="R169" i="89"/>
  <c r="Q169" i="89"/>
  <c r="P169" i="89"/>
  <c r="O169" i="89"/>
  <c r="N169" i="89"/>
  <c r="S168" i="89"/>
  <c r="R168" i="89"/>
  <c r="Q168" i="89"/>
  <c r="P168" i="89"/>
  <c r="O168" i="89"/>
  <c r="N168" i="89"/>
  <c r="S167" i="89"/>
  <c r="R167" i="89"/>
  <c r="Q167" i="89"/>
  <c r="P167" i="89"/>
  <c r="O167" i="89"/>
  <c r="N167" i="89"/>
  <c r="S166" i="89"/>
  <c r="R166" i="89"/>
  <c r="Q166" i="89"/>
  <c r="P166" i="89"/>
  <c r="O166" i="89"/>
  <c r="N166" i="89"/>
  <c r="S165" i="89"/>
  <c r="R165" i="89"/>
  <c r="Q165" i="89"/>
  <c r="P165" i="89"/>
  <c r="O165" i="89"/>
  <c r="N165" i="89"/>
  <c r="S164" i="89"/>
  <c r="R164" i="89"/>
  <c r="Q164" i="89"/>
  <c r="P164" i="89"/>
  <c r="O164" i="89"/>
  <c r="N164" i="89"/>
  <c r="S163" i="89"/>
  <c r="R163" i="89"/>
  <c r="Q163" i="89"/>
  <c r="P163" i="89"/>
  <c r="O163" i="89"/>
  <c r="N163" i="89"/>
  <c r="S162" i="89"/>
  <c r="R162" i="89"/>
  <c r="Q162" i="89"/>
  <c r="P162" i="89"/>
  <c r="O162" i="89"/>
  <c r="N162" i="89"/>
  <c r="S161" i="89"/>
  <c r="R161" i="89"/>
  <c r="Q161" i="89"/>
  <c r="P161" i="89"/>
  <c r="O161" i="89"/>
  <c r="N161" i="89"/>
  <c r="S160" i="89"/>
  <c r="R160" i="89"/>
  <c r="Q160" i="89"/>
  <c r="P160" i="89"/>
  <c r="O160" i="89"/>
  <c r="N160" i="89"/>
  <c r="S159" i="89"/>
  <c r="R159" i="89"/>
  <c r="Q159" i="89"/>
  <c r="P159" i="89"/>
  <c r="O159" i="89"/>
  <c r="N159" i="89"/>
  <c r="S158" i="89"/>
  <c r="R158" i="89"/>
  <c r="Q158" i="89"/>
  <c r="P158" i="89"/>
  <c r="O158" i="89"/>
  <c r="N158" i="89"/>
  <c r="S157" i="89"/>
  <c r="R157" i="89"/>
  <c r="Q157" i="89"/>
  <c r="P157" i="89"/>
  <c r="O157" i="89"/>
  <c r="N157" i="89"/>
  <c r="S156" i="89"/>
  <c r="R156" i="89"/>
  <c r="Q156" i="89"/>
  <c r="P156" i="89"/>
  <c r="O156" i="89"/>
  <c r="N156" i="89"/>
  <c r="S155" i="89"/>
  <c r="R155" i="89"/>
  <c r="Q155" i="89"/>
  <c r="P155" i="89"/>
  <c r="O155" i="89"/>
  <c r="N155" i="89"/>
  <c r="S154" i="89"/>
  <c r="R154" i="89"/>
  <c r="Q154" i="89"/>
  <c r="P154" i="89"/>
  <c r="O154" i="89"/>
  <c r="N154" i="89"/>
  <c r="S153" i="89"/>
  <c r="R153" i="89"/>
  <c r="Q153" i="89"/>
  <c r="P153" i="89"/>
  <c r="O153" i="89"/>
  <c r="N153" i="89"/>
  <c r="S152" i="89"/>
  <c r="R152" i="89"/>
  <c r="Q152" i="89"/>
  <c r="P152" i="89"/>
  <c r="O152" i="89"/>
  <c r="N152" i="89"/>
  <c r="S151" i="89"/>
  <c r="R151" i="89"/>
  <c r="Q151" i="89"/>
  <c r="P151" i="89"/>
  <c r="O151" i="89"/>
  <c r="N151" i="89"/>
  <c r="S150" i="89"/>
  <c r="R150" i="89"/>
  <c r="Q150" i="89"/>
  <c r="P150" i="89"/>
  <c r="O150" i="89"/>
  <c r="N150" i="89"/>
  <c r="S149" i="89"/>
  <c r="R149" i="89"/>
  <c r="Q149" i="89"/>
  <c r="P149" i="89"/>
  <c r="O149" i="89"/>
  <c r="N149" i="89"/>
  <c r="S148" i="89"/>
  <c r="R148" i="89"/>
  <c r="Q148" i="89"/>
  <c r="P148" i="89"/>
  <c r="O148" i="89"/>
  <c r="N148" i="89"/>
  <c r="S147" i="89"/>
  <c r="R147" i="89"/>
  <c r="Q147" i="89"/>
  <c r="P147" i="89"/>
  <c r="O147" i="89"/>
  <c r="N147" i="89"/>
  <c r="S146" i="89"/>
  <c r="R146" i="89"/>
  <c r="Q146" i="89"/>
  <c r="P146" i="89"/>
  <c r="O146" i="89"/>
  <c r="N146" i="89"/>
  <c r="S145" i="89"/>
  <c r="R145" i="89"/>
  <c r="Q145" i="89"/>
  <c r="P145" i="89"/>
  <c r="O145" i="89"/>
  <c r="N145" i="89"/>
  <c r="S144" i="89"/>
  <c r="R144" i="89"/>
  <c r="Q144" i="89"/>
  <c r="P144" i="89"/>
  <c r="O144" i="89"/>
  <c r="N144" i="89"/>
  <c r="S143" i="89"/>
  <c r="R143" i="89"/>
  <c r="Q143" i="89"/>
  <c r="P143" i="89"/>
  <c r="O143" i="89"/>
  <c r="N143" i="89"/>
  <c r="S142" i="89"/>
  <c r="R142" i="89"/>
  <c r="Q142" i="89"/>
  <c r="P142" i="89"/>
  <c r="O142" i="89"/>
  <c r="N142" i="89"/>
  <c r="S141" i="89"/>
  <c r="R141" i="89"/>
  <c r="Q141" i="89"/>
  <c r="P141" i="89"/>
  <c r="O141" i="89"/>
  <c r="N141" i="89"/>
  <c r="S140" i="89"/>
  <c r="R140" i="89"/>
  <c r="Q140" i="89"/>
  <c r="P140" i="89"/>
  <c r="O140" i="89"/>
  <c r="N140" i="89"/>
  <c r="S139" i="89"/>
  <c r="R139" i="89"/>
  <c r="Q139" i="89"/>
  <c r="P139" i="89"/>
  <c r="O139" i="89"/>
  <c r="N139" i="89"/>
  <c r="S138" i="89"/>
  <c r="R138" i="89"/>
  <c r="Q138" i="89"/>
  <c r="P138" i="89"/>
  <c r="O138" i="89"/>
  <c r="N138" i="89"/>
  <c r="S137" i="89"/>
  <c r="R137" i="89"/>
  <c r="Q137" i="89"/>
  <c r="P137" i="89"/>
  <c r="O137" i="89"/>
  <c r="N137" i="89"/>
  <c r="S136" i="89"/>
  <c r="R136" i="89"/>
  <c r="Q136" i="89"/>
  <c r="P136" i="89"/>
  <c r="O136" i="89"/>
  <c r="N136" i="89"/>
  <c r="S135" i="89"/>
  <c r="R135" i="89"/>
  <c r="Q135" i="89"/>
  <c r="P135" i="89"/>
  <c r="O135" i="89"/>
  <c r="N135" i="89"/>
  <c r="S134" i="89"/>
  <c r="R134" i="89"/>
  <c r="Q134" i="89"/>
  <c r="P134" i="89"/>
  <c r="O134" i="89"/>
  <c r="N134" i="89"/>
  <c r="S133" i="89"/>
  <c r="R133" i="89"/>
  <c r="Q133" i="89"/>
  <c r="P133" i="89"/>
  <c r="O133" i="89"/>
  <c r="N133" i="89"/>
  <c r="S132" i="89"/>
  <c r="R132" i="89"/>
  <c r="Q132" i="89"/>
  <c r="P132" i="89"/>
  <c r="O132" i="89"/>
  <c r="N132" i="89"/>
  <c r="S131" i="89"/>
  <c r="R131" i="89"/>
  <c r="Q131" i="89"/>
  <c r="P131" i="89"/>
  <c r="O131" i="89"/>
  <c r="N131" i="89"/>
  <c r="S130" i="89"/>
  <c r="R130" i="89"/>
  <c r="Q130" i="89"/>
  <c r="P130" i="89"/>
  <c r="O130" i="89"/>
  <c r="N130" i="89"/>
  <c r="S129" i="89"/>
  <c r="R129" i="89"/>
  <c r="Q129" i="89"/>
  <c r="P129" i="89"/>
  <c r="O129" i="89"/>
  <c r="N129" i="89"/>
  <c r="S128" i="89"/>
  <c r="R128" i="89"/>
  <c r="Q128" i="89"/>
  <c r="P128" i="89"/>
  <c r="O128" i="89"/>
  <c r="N128" i="89"/>
  <c r="S127" i="89"/>
  <c r="R127" i="89"/>
  <c r="Q127" i="89"/>
  <c r="P127" i="89"/>
  <c r="O127" i="89"/>
  <c r="N127" i="89"/>
  <c r="S126" i="89"/>
  <c r="R126" i="89"/>
  <c r="Q126" i="89"/>
  <c r="P126" i="89"/>
  <c r="O126" i="89"/>
  <c r="N126" i="89"/>
  <c r="S125" i="89"/>
  <c r="R125" i="89"/>
  <c r="Q125" i="89"/>
  <c r="P125" i="89"/>
  <c r="O125" i="89"/>
  <c r="N125" i="89"/>
  <c r="S124" i="89"/>
  <c r="R124" i="89"/>
  <c r="Q124" i="89"/>
  <c r="P124" i="89"/>
  <c r="O124" i="89"/>
  <c r="N124" i="89"/>
  <c r="S123" i="89"/>
  <c r="R123" i="89"/>
  <c r="Q123" i="89"/>
  <c r="P123" i="89"/>
  <c r="O123" i="89"/>
  <c r="N123" i="89"/>
  <c r="S122" i="89"/>
  <c r="R122" i="89"/>
  <c r="Q122" i="89"/>
  <c r="P122" i="89"/>
  <c r="O122" i="89"/>
  <c r="N122" i="89"/>
  <c r="S121" i="89"/>
  <c r="R121" i="89"/>
  <c r="Q121" i="89"/>
  <c r="P121" i="89"/>
  <c r="O121" i="89"/>
  <c r="N121" i="89"/>
  <c r="S120" i="89"/>
  <c r="R120" i="89"/>
  <c r="Q120" i="89"/>
  <c r="P120" i="89"/>
  <c r="O120" i="89"/>
  <c r="N120" i="89"/>
  <c r="S119" i="89"/>
  <c r="R119" i="89"/>
  <c r="Q119" i="89"/>
  <c r="P119" i="89"/>
  <c r="O119" i="89"/>
  <c r="N119" i="89"/>
  <c r="S118" i="89"/>
  <c r="R118" i="89"/>
  <c r="Q118" i="89"/>
  <c r="P118" i="89"/>
  <c r="O118" i="89"/>
  <c r="N118" i="89"/>
  <c r="S117" i="89"/>
  <c r="R117" i="89"/>
  <c r="Q117" i="89"/>
  <c r="P117" i="89"/>
  <c r="O117" i="89"/>
  <c r="N117" i="89"/>
  <c r="S116" i="89"/>
  <c r="R116" i="89"/>
  <c r="Q116" i="89"/>
  <c r="P116" i="89"/>
  <c r="O116" i="89"/>
  <c r="N116" i="89"/>
  <c r="S115" i="89"/>
  <c r="R115" i="89"/>
  <c r="Q115" i="89"/>
  <c r="P115" i="89"/>
  <c r="O115" i="89"/>
  <c r="N115" i="89"/>
  <c r="S114" i="89"/>
  <c r="R114" i="89"/>
  <c r="Q114" i="89"/>
  <c r="P114" i="89"/>
  <c r="O114" i="89"/>
  <c r="N114" i="89"/>
  <c r="S113" i="89"/>
  <c r="R113" i="89"/>
  <c r="Q113" i="89"/>
  <c r="P113" i="89"/>
  <c r="O113" i="89"/>
  <c r="N113" i="89"/>
  <c r="S112" i="89"/>
  <c r="R112" i="89"/>
  <c r="Q112" i="89"/>
  <c r="P112" i="89"/>
  <c r="O112" i="89"/>
  <c r="N112" i="89"/>
  <c r="S111" i="89"/>
  <c r="R111" i="89"/>
  <c r="Q111" i="89"/>
  <c r="P111" i="89"/>
  <c r="O111" i="89"/>
  <c r="N111" i="89"/>
  <c r="S110" i="89"/>
  <c r="R110" i="89"/>
  <c r="Q110" i="89"/>
  <c r="P110" i="89"/>
  <c r="O110" i="89"/>
  <c r="N110" i="89"/>
  <c r="S109" i="89"/>
  <c r="R109" i="89"/>
  <c r="Q109" i="89"/>
  <c r="P109" i="89"/>
  <c r="O109" i="89"/>
  <c r="N109" i="89"/>
  <c r="S108" i="89"/>
  <c r="R108" i="89"/>
  <c r="Q108" i="89"/>
  <c r="P108" i="89"/>
  <c r="O108" i="89"/>
  <c r="N108" i="89"/>
  <c r="S107" i="89"/>
  <c r="R107" i="89"/>
  <c r="Q107" i="89"/>
  <c r="P107" i="89"/>
  <c r="O107" i="89"/>
  <c r="N107" i="89"/>
  <c r="S106" i="89"/>
  <c r="R106" i="89"/>
  <c r="Q106" i="89"/>
  <c r="P106" i="89"/>
  <c r="O106" i="89"/>
  <c r="N106" i="89"/>
  <c r="S105" i="89"/>
  <c r="R105" i="89"/>
  <c r="Q105" i="89"/>
  <c r="P105" i="89"/>
  <c r="O105" i="89"/>
  <c r="N105" i="89"/>
  <c r="S104" i="89"/>
  <c r="R104" i="89"/>
  <c r="Q104" i="89"/>
  <c r="P104" i="89"/>
  <c r="O104" i="89"/>
  <c r="N104" i="89"/>
  <c r="S103" i="89"/>
  <c r="R103" i="89"/>
  <c r="Q103" i="89"/>
  <c r="P103" i="89"/>
  <c r="O103" i="89"/>
  <c r="N103" i="89"/>
  <c r="S102" i="89"/>
  <c r="R102" i="89"/>
  <c r="Q102" i="89"/>
  <c r="P102" i="89"/>
  <c r="O102" i="89"/>
  <c r="N102" i="89"/>
  <c r="S101" i="89"/>
  <c r="R101" i="89"/>
  <c r="Q101" i="89"/>
  <c r="P101" i="89"/>
  <c r="O101" i="89"/>
  <c r="N101" i="89"/>
  <c r="S100" i="89"/>
  <c r="R100" i="89"/>
  <c r="Q100" i="89"/>
  <c r="P100" i="89"/>
  <c r="O100" i="89"/>
  <c r="N100" i="89"/>
  <c r="S99" i="89"/>
  <c r="R99" i="89"/>
  <c r="Q99" i="89"/>
  <c r="P99" i="89"/>
  <c r="O99" i="89"/>
  <c r="N99" i="89"/>
  <c r="S98" i="89"/>
  <c r="R98" i="89"/>
  <c r="Q98" i="89"/>
  <c r="P98" i="89"/>
  <c r="O98" i="89"/>
  <c r="N98" i="89"/>
  <c r="S97" i="89"/>
  <c r="R97" i="89"/>
  <c r="Q97" i="89"/>
  <c r="P97" i="89"/>
  <c r="O97" i="89"/>
  <c r="N97" i="89"/>
  <c r="S96" i="89"/>
  <c r="R96" i="89"/>
  <c r="Q96" i="89"/>
  <c r="P96" i="89"/>
  <c r="O96" i="89"/>
  <c r="N96" i="89"/>
  <c r="S95" i="89"/>
  <c r="R95" i="89"/>
  <c r="Q95" i="89"/>
  <c r="P95" i="89"/>
  <c r="O95" i="89"/>
  <c r="N95" i="89"/>
  <c r="S94" i="89"/>
  <c r="R94" i="89"/>
  <c r="Q94" i="89"/>
  <c r="P94" i="89"/>
  <c r="O94" i="89"/>
  <c r="N94" i="89"/>
  <c r="S93" i="89"/>
  <c r="R93" i="89"/>
  <c r="Q93" i="89"/>
  <c r="P93" i="89"/>
  <c r="O93" i="89"/>
  <c r="N93" i="89"/>
  <c r="S92" i="89"/>
  <c r="R92" i="89"/>
  <c r="Q92" i="89"/>
  <c r="P92" i="89"/>
  <c r="O92" i="89"/>
  <c r="N92" i="89"/>
  <c r="S91" i="89"/>
  <c r="R91" i="89"/>
  <c r="Q91" i="89"/>
  <c r="P91" i="89"/>
  <c r="O91" i="89"/>
  <c r="N91" i="89"/>
  <c r="S90" i="89"/>
  <c r="R90" i="89"/>
  <c r="Q90" i="89"/>
  <c r="P90" i="89"/>
  <c r="O90" i="89"/>
  <c r="N90" i="89"/>
  <c r="S89" i="89"/>
  <c r="R89" i="89"/>
  <c r="Q89" i="89"/>
  <c r="P89" i="89"/>
  <c r="O89" i="89"/>
  <c r="N89" i="89"/>
  <c r="S88" i="89"/>
  <c r="R88" i="89"/>
  <c r="Q88" i="89"/>
  <c r="P88" i="89"/>
  <c r="O88" i="89"/>
  <c r="N88" i="89"/>
  <c r="S87" i="89"/>
  <c r="R87" i="89"/>
  <c r="Q87" i="89"/>
  <c r="P87" i="89"/>
  <c r="O87" i="89"/>
  <c r="N87" i="89"/>
  <c r="S86" i="89"/>
  <c r="R86" i="89"/>
  <c r="Q86" i="89"/>
  <c r="P86" i="89"/>
  <c r="O86" i="89"/>
  <c r="N86" i="89"/>
  <c r="S85" i="89"/>
  <c r="R85" i="89"/>
  <c r="Q85" i="89"/>
  <c r="P85" i="89"/>
  <c r="O85" i="89"/>
  <c r="N85" i="89"/>
  <c r="S84" i="89"/>
  <c r="R84" i="89"/>
  <c r="Q84" i="89"/>
  <c r="P84" i="89"/>
  <c r="O84" i="89"/>
  <c r="N84" i="89"/>
  <c r="S83" i="89"/>
  <c r="R83" i="89"/>
  <c r="Q83" i="89"/>
  <c r="P83" i="89"/>
  <c r="O83" i="89"/>
  <c r="N83" i="89"/>
  <c r="S82" i="89"/>
  <c r="R82" i="89"/>
  <c r="Q82" i="89"/>
  <c r="P82" i="89"/>
  <c r="O82" i="89"/>
  <c r="N82" i="89"/>
  <c r="S81" i="89"/>
  <c r="R81" i="89"/>
  <c r="Q81" i="89"/>
  <c r="P81" i="89"/>
  <c r="O81" i="89"/>
  <c r="N81" i="89"/>
  <c r="S80" i="89"/>
  <c r="R80" i="89"/>
  <c r="Q80" i="89"/>
  <c r="P80" i="89"/>
  <c r="O80" i="89"/>
  <c r="N80" i="89"/>
  <c r="S79" i="89"/>
  <c r="R79" i="89"/>
  <c r="Q79" i="89"/>
  <c r="P79" i="89"/>
  <c r="O79" i="89"/>
  <c r="N79" i="89"/>
  <c r="S78" i="89"/>
  <c r="R78" i="89"/>
  <c r="Q78" i="89"/>
  <c r="P78" i="89"/>
  <c r="O78" i="89"/>
  <c r="N78" i="89"/>
  <c r="S77" i="89"/>
  <c r="R77" i="89"/>
  <c r="Q77" i="89"/>
  <c r="P77" i="89"/>
  <c r="O77" i="89"/>
  <c r="N77" i="89"/>
  <c r="S76" i="89"/>
  <c r="R76" i="89"/>
  <c r="Q76" i="89"/>
  <c r="P76" i="89"/>
  <c r="O76" i="89"/>
  <c r="N76" i="89"/>
  <c r="S75" i="89"/>
  <c r="R75" i="89"/>
  <c r="Q75" i="89"/>
  <c r="P75" i="89"/>
  <c r="O75" i="89"/>
  <c r="N75" i="89"/>
  <c r="S74" i="89"/>
  <c r="R74" i="89"/>
  <c r="Q74" i="89"/>
  <c r="P74" i="89"/>
  <c r="O74" i="89"/>
  <c r="N74" i="89"/>
  <c r="S73" i="89"/>
  <c r="R73" i="89"/>
  <c r="Q73" i="89"/>
  <c r="P73" i="89"/>
  <c r="O73" i="89"/>
  <c r="N73" i="89"/>
  <c r="S72" i="89"/>
  <c r="R72" i="89"/>
  <c r="Q72" i="89"/>
  <c r="P72" i="89"/>
  <c r="O72" i="89"/>
  <c r="N72" i="89"/>
  <c r="S71" i="89"/>
  <c r="R71" i="89"/>
  <c r="Q71" i="89"/>
  <c r="P71" i="89"/>
  <c r="O71" i="89"/>
  <c r="N71" i="89"/>
  <c r="S70" i="89"/>
  <c r="R70" i="89"/>
  <c r="Q70" i="89"/>
  <c r="P70" i="89"/>
  <c r="O70" i="89"/>
  <c r="N70" i="89"/>
  <c r="S69" i="89"/>
  <c r="R69" i="89"/>
  <c r="Q69" i="89"/>
  <c r="P69" i="89"/>
  <c r="O69" i="89"/>
  <c r="N69" i="89"/>
  <c r="S68" i="89"/>
  <c r="R68" i="89"/>
  <c r="Q68" i="89"/>
  <c r="P68" i="89"/>
  <c r="O68" i="89"/>
  <c r="N68" i="89"/>
  <c r="S67" i="89"/>
  <c r="R67" i="89"/>
  <c r="Q67" i="89"/>
  <c r="P67" i="89"/>
  <c r="O67" i="89"/>
  <c r="N67" i="89"/>
  <c r="S66" i="89"/>
  <c r="R66" i="89"/>
  <c r="Q66" i="89"/>
  <c r="P66" i="89"/>
  <c r="O66" i="89"/>
  <c r="N66" i="89"/>
  <c r="S65" i="89"/>
  <c r="R65" i="89"/>
  <c r="Q65" i="89"/>
  <c r="P65" i="89"/>
  <c r="O65" i="89"/>
  <c r="N65" i="89"/>
  <c r="S64" i="89"/>
  <c r="R64" i="89"/>
  <c r="Q64" i="89"/>
  <c r="P64" i="89"/>
  <c r="O64" i="89"/>
  <c r="N64" i="89"/>
  <c r="S63" i="89"/>
  <c r="R63" i="89"/>
  <c r="Q63" i="89"/>
  <c r="P63" i="89"/>
  <c r="O63" i="89"/>
  <c r="N63" i="89"/>
  <c r="S62" i="89"/>
  <c r="R62" i="89"/>
  <c r="Q62" i="89"/>
  <c r="P62" i="89"/>
  <c r="O62" i="89"/>
  <c r="N62" i="89"/>
  <c r="S61" i="89"/>
  <c r="R61" i="89"/>
  <c r="Q61" i="89"/>
  <c r="P61" i="89"/>
  <c r="O61" i="89"/>
  <c r="N61" i="89"/>
  <c r="S60" i="89"/>
  <c r="R60" i="89"/>
  <c r="Q60" i="89"/>
  <c r="P60" i="89"/>
  <c r="O60" i="89"/>
  <c r="N60" i="89"/>
  <c r="S59" i="89"/>
  <c r="R59" i="89"/>
  <c r="Q59" i="89"/>
  <c r="P59" i="89"/>
  <c r="O59" i="89"/>
  <c r="N59" i="89"/>
  <c r="S58" i="89"/>
  <c r="R58" i="89"/>
  <c r="Q58" i="89"/>
  <c r="P58" i="89"/>
  <c r="O58" i="89"/>
  <c r="N58" i="89"/>
  <c r="S57" i="89"/>
  <c r="R57" i="89"/>
  <c r="Q57" i="89"/>
  <c r="P57" i="89"/>
  <c r="O57" i="89"/>
  <c r="N57" i="89"/>
  <c r="S56" i="89"/>
  <c r="R56" i="89"/>
  <c r="Q56" i="89"/>
  <c r="P56" i="89"/>
  <c r="O56" i="89"/>
  <c r="N56" i="89"/>
  <c r="S55" i="89"/>
  <c r="R55" i="89"/>
  <c r="Q55" i="89"/>
  <c r="P55" i="89"/>
  <c r="O55" i="89"/>
  <c r="N55" i="89"/>
  <c r="S54" i="89"/>
  <c r="R54" i="89"/>
  <c r="Q54" i="89"/>
  <c r="P54" i="89"/>
  <c r="O54" i="89"/>
  <c r="N54" i="89"/>
  <c r="S53" i="89"/>
  <c r="R53" i="89"/>
  <c r="Q53" i="89"/>
  <c r="P53" i="89"/>
  <c r="O53" i="89"/>
  <c r="N53" i="89"/>
  <c r="S52" i="89"/>
  <c r="R52" i="89"/>
  <c r="Q52" i="89"/>
  <c r="P52" i="89"/>
  <c r="O52" i="89"/>
  <c r="N52" i="89"/>
  <c r="S51" i="89"/>
  <c r="R51" i="89"/>
  <c r="Q51" i="89"/>
  <c r="P51" i="89"/>
  <c r="O51" i="89"/>
  <c r="N51" i="89"/>
  <c r="S50" i="89"/>
  <c r="R50" i="89"/>
  <c r="Q50" i="89"/>
  <c r="P50" i="89"/>
  <c r="O50" i="89"/>
  <c r="N50" i="89"/>
  <c r="S49" i="89"/>
  <c r="R49" i="89"/>
  <c r="Q49" i="89"/>
  <c r="P49" i="89"/>
  <c r="O49" i="89"/>
  <c r="N49" i="89"/>
  <c r="S48" i="89"/>
  <c r="R48" i="89"/>
  <c r="Q48" i="89"/>
  <c r="P48" i="89"/>
  <c r="O48" i="89"/>
  <c r="N48" i="89"/>
  <c r="S47" i="89"/>
  <c r="R47" i="89"/>
  <c r="Q47" i="89"/>
  <c r="P47" i="89"/>
  <c r="O47" i="89"/>
  <c r="N47" i="89"/>
  <c r="S46" i="89"/>
  <c r="R46" i="89"/>
  <c r="Q46" i="89"/>
  <c r="P46" i="89"/>
  <c r="O46" i="89"/>
  <c r="N46" i="89"/>
  <c r="S45" i="89"/>
  <c r="R45" i="89"/>
  <c r="Q45" i="89"/>
  <c r="P45" i="89"/>
  <c r="O45" i="89"/>
  <c r="N45" i="89"/>
  <c r="S44" i="89"/>
  <c r="R44" i="89"/>
  <c r="Q44" i="89"/>
  <c r="P44" i="89"/>
  <c r="O44" i="89"/>
  <c r="N44" i="89"/>
  <c r="S43" i="89"/>
  <c r="R43" i="89"/>
  <c r="Q43" i="89"/>
  <c r="P43" i="89"/>
  <c r="O43" i="89"/>
  <c r="N43" i="89"/>
  <c r="S42" i="89"/>
  <c r="R42" i="89"/>
  <c r="Q42" i="89"/>
  <c r="P42" i="89"/>
  <c r="O42" i="89"/>
  <c r="N42" i="89"/>
  <c r="S41" i="89"/>
  <c r="R41" i="89"/>
  <c r="Q41" i="89"/>
  <c r="P41" i="89"/>
  <c r="O41" i="89"/>
  <c r="N41" i="89"/>
  <c r="S40" i="89"/>
  <c r="R40" i="89"/>
  <c r="Q40" i="89"/>
  <c r="P40" i="89"/>
  <c r="O40" i="89"/>
  <c r="N40" i="89"/>
  <c r="S39" i="89"/>
  <c r="R39" i="89"/>
  <c r="Q39" i="89"/>
  <c r="P39" i="89"/>
  <c r="O39" i="89"/>
  <c r="N39" i="89"/>
  <c r="S38" i="89"/>
  <c r="R38" i="89"/>
  <c r="Q38" i="89"/>
  <c r="P38" i="89"/>
  <c r="O38" i="89"/>
  <c r="N38" i="89"/>
  <c r="S37" i="89"/>
  <c r="R37" i="89"/>
  <c r="Q37" i="89"/>
  <c r="P37" i="89"/>
  <c r="O37" i="89"/>
  <c r="N37" i="89"/>
  <c r="S36" i="89"/>
  <c r="R36" i="89"/>
  <c r="Q36" i="89"/>
  <c r="P36" i="89"/>
  <c r="O36" i="89"/>
  <c r="N36" i="89"/>
  <c r="S35" i="89"/>
  <c r="R35" i="89"/>
  <c r="Q35" i="89"/>
  <c r="P35" i="89"/>
  <c r="O35" i="89"/>
  <c r="N35" i="89"/>
  <c r="S34" i="89"/>
  <c r="R34" i="89"/>
  <c r="Q34" i="89"/>
  <c r="P34" i="89"/>
  <c r="O34" i="89"/>
  <c r="N34" i="89"/>
  <c r="S33" i="89"/>
  <c r="R33" i="89"/>
  <c r="Q33" i="89"/>
  <c r="P33" i="89"/>
  <c r="O33" i="89"/>
  <c r="N33" i="89"/>
  <c r="S32" i="89"/>
  <c r="R32" i="89"/>
  <c r="Q32" i="89"/>
  <c r="P32" i="89"/>
  <c r="O32" i="89"/>
  <c r="N32" i="89"/>
  <c r="S31" i="89"/>
  <c r="R31" i="89"/>
  <c r="Q31" i="89"/>
  <c r="P31" i="89"/>
  <c r="O31" i="89"/>
  <c r="N31" i="89"/>
  <c r="S30" i="89"/>
  <c r="R30" i="89"/>
  <c r="Q30" i="89"/>
  <c r="P30" i="89"/>
  <c r="O30" i="89"/>
  <c r="N30" i="89"/>
  <c r="S29" i="89"/>
  <c r="R29" i="89"/>
  <c r="Q29" i="89"/>
  <c r="P29" i="89"/>
  <c r="O29" i="89"/>
  <c r="N29" i="89"/>
  <c r="S28" i="89"/>
  <c r="R28" i="89"/>
  <c r="Q28" i="89"/>
  <c r="P28" i="89"/>
  <c r="O28" i="89"/>
  <c r="N28" i="89"/>
  <c r="S27" i="89"/>
  <c r="R27" i="89"/>
  <c r="Q27" i="89"/>
  <c r="P27" i="89"/>
  <c r="O27" i="89"/>
  <c r="N27" i="89"/>
  <c r="S26" i="89"/>
  <c r="R26" i="89"/>
  <c r="Q26" i="89"/>
  <c r="P26" i="89"/>
  <c r="O26" i="89"/>
  <c r="N26" i="89"/>
  <c r="S25" i="89"/>
  <c r="R25" i="89"/>
  <c r="Q25" i="89"/>
  <c r="P25" i="89"/>
  <c r="O25" i="89"/>
  <c r="N25" i="89"/>
  <c r="S24" i="89"/>
  <c r="R24" i="89"/>
  <c r="Q24" i="89"/>
  <c r="P24" i="89"/>
  <c r="O24" i="89"/>
  <c r="N24" i="89"/>
  <c r="S23" i="89"/>
  <c r="R23" i="89"/>
  <c r="Q23" i="89"/>
  <c r="P23" i="89"/>
  <c r="O23" i="89"/>
  <c r="N23" i="89"/>
  <c r="S22" i="89"/>
  <c r="R22" i="89"/>
  <c r="Q22" i="89"/>
  <c r="P22" i="89"/>
  <c r="O22" i="89"/>
  <c r="N22" i="89"/>
  <c r="S21" i="89"/>
  <c r="R21" i="89"/>
  <c r="Q21" i="89"/>
  <c r="P21" i="89"/>
  <c r="O21" i="89"/>
  <c r="N21" i="89"/>
  <c r="S20" i="89"/>
  <c r="R20" i="89"/>
  <c r="Q20" i="89"/>
  <c r="P20" i="89"/>
  <c r="O20" i="89"/>
  <c r="N20" i="89"/>
  <c r="S19" i="89"/>
  <c r="R19" i="89"/>
  <c r="Q19" i="89"/>
  <c r="P19" i="89"/>
  <c r="O19" i="89"/>
  <c r="N19" i="89"/>
  <c r="S18" i="89"/>
  <c r="R18" i="89"/>
  <c r="Q18" i="89"/>
  <c r="P18" i="89"/>
  <c r="O18" i="89"/>
  <c r="N18" i="89"/>
  <c r="S17" i="89"/>
  <c r="R17" i="89"/>
  <c r="Q17" i="89"/>
  <c r="P17" i="89"/>
  <c r="O17" i="89"/>
  <c r="N17" i="89"/>
  <c r="S16" i="89"/>
  <c r="R16" i="89"/>
  <c r="Q16" i="89"/>
  <c r="P16" i="89"/>
  <c r="O16" i="89"/>
  <c r="N16" i="89"/>
  <c r="S15" i="89"/>
  <c r="R15" i="89"/>
  <c r="Q15" i="89"/>
  <c r="P15" i="89"/>
  <c r="O15" i="89"/>
  <c r="N15" i="89"/>
  <c r="S14" i="89"/>
  <c r="R14" i="89"/>
  <c r="Q14" i="89"/>
  <c r="P14" i="89"/>
  <c r="O14" i="89"/>
  <c r="N14" i="89"/>
  <c r="S13" i="89"/>
  <c r="R13" i="89"/>
  <c r="Q13" i="89"/>
  <c r="P13" i="89"/>
  <c r="O13" i="89"/>
  <c r="N13" i="89"/>
  <c r="S12" i="89"/>
  <c r="R12" i="89"/>
  <c r="Q12" i="89"/>
  <c r="P12" i="89"/>
  <c r="O12" i="89"/>
  <c r="N12" i="89"/>
  <c r="S11" i="89"/>
  <c r="R11" i="89"/>
  <c r="Q11" i="89"/>
  <c r="P11" i="89"/>
  <c r="O11" i="89"/>
  <c r="N11" i="89"/>
  <c r="S10" i="89"/>
  <c r="R10" i="89"/>
  <c r="Q10" i="89"/>
  <c r="P10" i="89"/>
  <c r="O10" i="89"/>
  <c r="N10" i="89"/>
  <c r="S9" i="89"/>
  <c r="R9" i="89"/>
  <c r="Q9" i="89"/>
  <c r="P9" i="89"/>
  <c r="O9" i="89"/>
  <c r="N9" i="89"/>
  <c r="S8" i="89"/>
  <c r="R8" i="89"/>
  <c r="Q8" i="89"/>
  <c r="P8" i="89"/>
  <c r="O8" i="89"/>
  <c r="N8" i="89"/>
  <c r="S7" i="89"/>
  <c r="R7" i="89"/>
  <c r="Q7" i="89"/>
  <c r="P7" i="89"/>
  <c r="O7" i="89"/>
  <c r="N7" i="89"/>
  <c r="S6" i="89"/>
  <c r="R6" i="89"/>
  <c r="Q6" i="89"/>
  <c r="P6" i="89"/>
  <c r="O6" i="89"/>
  <c r="N6" i="89"/>
  <c r="S5" i="89"/>
  <c r="R5" i="89"/>
  <c r="Q5" i="89"/>
  <c r="P5" i="89"/>
  <c r="O5" i="89"/>
  <c r="N5" i="89"/>
  <c r="S4" i="89"/>
  <c r="R4" i="89"/>
  <c r="Q4" i="89"/>
  <c r="P4" i="89"/>
  <c r="O4" i="89"/>
  <c r="N4" i="89"/>
  <c r="Q3" i="89"/>
  <c r="N3" i="89"/>
  <c r="S407" i="89" l="1"/>
  <c r="R407" i="89"/>
  <c r="Q407" i="89"/>
  <c r="P407" i="89"/>
  <c r="O407" i="89"/>
  <c r="N407" i="89"/>
  <c r="M407" i="89"/>
  <c r="M406" i="89"/>
  <c r="M405" i="89"/>
  <c r="M404" i="89"/>
  <c r="M403" i="89"/>
  <c r="M402" i="89"/>
  <c r="M401" i="89"/>
  <c r="M400" i="89"/>
  <c r="M399" i="89"/>
  <c r="M398" i="89"/>
  <c r="M397" i="89"/>
  <c r="M396" i="89"/>
  <c r="M395" i="89"/>
  <c r="M394" i="89"/>
  <c r="M393" i="89"/>
  <c r="M392" i="89"/>
  <c r="M391" i="89"/>
  <c r="M390" i="89"/>
  <c r="M389" i="89"/>
  <c r="M388" i="89"/>
  <c r="M387" i="89"/>
  <c r="M386" i="89"/>
  <c r="M385" i="89"/>
  <c r="M384" i="89"/>
  <c r="M383" i="89"/>
  <c r="M382" i="89"/>
  <c r="M381" i="89"/>
  <c r="M380" i="89"/>
  <c r="M379" i="89"/>
  <c r="M378" i="89"/>
  <c r="M377" i="89"/>
  <c r="M376" i="89"/>
  <c r="M375" i="89"/>
  <c r="M374" i="89"/>
  <c r="M373" i="89"/>
  <c r="M372" i="89"/>
  <c r="M371" i="89"/>
  <c r="M370" i="89"/>
  <c r="M369" i="89"/>
  <c r="M368" i="89"/>
  <c r="M367" i="89"/>
  <c r="M366" i="89"/>
  <c r="M365" i="89"/>
  <c r="M364" i="89"/>
  <c r="M363" i="89"/>
  <c r="M362" i="89"/>
  <c r="M361" i="89"/>
  <c r="M360" i="89"/>
  <c r="M359" i="89"/>
  <c r="M358" i="89"/>
  <c r="M357" i="89"/>
  <c r="M356" i="89"/>
  <c r="M355" i="89"/>
  <c r="M354" i="89"/>
  <c r="M353" i="89"/>
  <c r="M352" i="89"/>
  <c r="M351" i="89"/>
  <c r="M350" i="89"/>
  <c r="M349" i="89"/>
  <c r="M348" i="89"/>
  <c r="M347" i="89"/>
  <c r="M346" i="89"/>
  <c r="M345" i="89"/>
  <c r="M344" i="89"/>
  <c r="M343" i="89"/>
  <c r="M342" i="89"/>
  <c r="M341" i="89"/>
  <c r="M340" i="89"/>
  <c r="M339" i="89"/>
  <c r="M338" i="89"/>
  <c r="M337" i="89"/>
  <c r="M336" i="89"/>
  <c r="M335" i="89"/>
  <c r="M334" i="89"/>
  <c r="M333" i="89"/>
  <c r="M332" i="89"/>
  <c r="M331" i="89"/>
  <c r="M330" i="89"/>
  <c r="M329" i="89"/>
  <c r="M328" i="89"/>
  <c r="M327" i="89"/>
  <c r="M326" i="89"/>
  <c r="M325" i="89"/>
  <c r="M324" i="89"/>
  <c r="M323" i="89"/>
  <c r="M322" i="89"/>
  <c r="M321" i="89"/>
  <c r="M320" i="89"/>
  <c r="M319" i="89"/>
  <c r="M318" i="89"/>
  <c r="M317" i="89"/>
  <c r="M316" i="89"/>
  <c r="M315" i="89"/>
  <c r="M314" i="89"/>
  <c r="M313" i="89"/>
  <c r="M312" i="89"/>
  <c r="M311" i="89"/>
  <c r="M310" i="89"/>
  <c r="M309" i="89"/>
  <c r="M308" i="89"/>
  <c r="M307" i="89"/>
  <c r="M306" i="89"/>
  <c r="M305" i="89"/>
  <c r="M304" i="89"/>
  <c r="M303" i="89"/>
  <c r="M302" i="89"/>
  <c r="M301" i="89"/>
  <c r="M300" i="89"/>
  <c r="M299" i="89"/>
  <c r="M298" i="89"/>
  <c r="M297" i="89"/>
  <c r="M296" i="89"/>
  <c r="M295" i="89"/>
  <c r="M294" i="89"/>
  <c r="M293" i="89"/>
  <c r="M292" i="89"/>
  <c r="M291" i="89"/>
  <c r="M290" i="89"/>
  <c r="M289" i="89"/>
  <c r="M288" i="89"/>
  <c r="M287" i="89"/>
  <c r="M286" i="89"/>
  <c r="M285" i="89"/>
  <c r="M284" i="89"/>
  <c r="M283" i="89"/>
  <c r="M282" i="89"/>
  <c r="M281" i="89"/>
  <c r="M280" i="89"/>
  <c r="M279" i="89"/>
  <c r="M278" i="89"/>
  <c r="M277" i="89"/>
  <c r="M276" i="89"/>
  <c r="M275" i="89"/>
  <c r="M274" i="89"/>
  <c r="M273" i="89"/>
  <c r="M272" i="89"/>
  <c r="M271" i="89"/>
  <c r="M270" i="89"/>
  <c r="M269" i="89"/>
  <c r="M268" i="89"/>
  <c r="M267" i="89"/>
  <c r="M266" i="89"/>
  <c r="M265" i="89"/>
  <c r="M264" i="89"/>
  <c r="M263" i="89"/>
  <c r="M262" i="89"/>
  <c r="M261" i="89"/>
  <c r="M260" i="89"/>
  <c r="M259" i="89"/>
  <c r="M258" i="89"/>
  <c r="M257" i="89"/>
  <c r="M256" i="89"/>
  <c r="M255" i="89"/>
  <c r="M254" i="89"/>
  <c r="M253" i="89"/>
  <c r="M252" i="89"/>
  <c r="M251" i="89"/>
  <c r="M250" i="89"/>
  <c r="M249" i="89"/>
  <c r="M248" i="89"/>
  <c r="M247" i="89"/>
  <c r="M246" i="89"/>
  <c r="M245" i="89"/>
  <c r="M244" i="89"/>
  <c r="M243" i="89"/>
  <c r="M242" i="89"/>
  <c r="M241" i="89"/>
  <c r="M240" i="89"/>
  <c r="M239" i="89"/>
  <c r="M238" i="89"/>
  <c r="M237" i="89"/>
  <c r="M236" i="89"/>
  <c r="M235" i="89"/>
  <c r="M234" i="89"/>
  <c r="M233" i="89"/>
  <c r="M232" i="89"/>
  <c r="M231" i="89"/>
  <c r="M230" i="89"/>
  <c r="M229" i="89"/>
  <c r="M228" i="89"/>
  <c r="M227" i="89"/>
  <c r="M226" i="89"/>
  <c r="M225" i="89"/>
  <c r="M224" i="89"/>
  <c r="M223" i="89"/>
  <c r="M222" i="89"/>
  <c r="M221" i="89"/>
  <c r="M220" i="89"/>
  <c r="M219" i="89"/>
  <c r="M218" i="89"/>
  <c r="M217" i="89"/>
  <c r="M216" i="89"/>
  <c r="M215" i="89"/>
  <c r="M214" i="89"/>
  <c r="M213" i="89"/>
  <c r="M212" i="89"/>
  <c r="M211" i="89"/>
  <c r="M210" i="89"/>
  <c r="M209" i="89"/>
  <c r="M208" i="89"/>
  <c r="M207" i="89"/>
  <c r="M206" i="89"/>
  <c r="M205" i="89"/>
  <c r="M204" i="89"/>
  <c r="M203" i="89"/>
  <c r="M202" i="89"/>
  <c r="M201" i="89"/>
  <c r="M200" i="89"/>
  <c r="M199" i="89"/>
  <c r="M198" i="89"/>
  <c r="M197" i="89"/>
  <c r="M196" i="89"/>
  <c r="M195" i="89"/>
  <c r="M194" i="89"/>
  <c r="M193" i="89"/>
  <c r="M192" i="89"/>
  <c r="M191" i="89"/>
  <c r="M190" i="89"/>
  <c r="M189" i="89"/>
  <c r="M188" i="89"/>
  <c r="M187" i="89"/>
  <c r="M186" i="89"/>
  <c r="M185" i="89"/>
  <c r="M184" i="89"/>
  <c r="M183" i="89"/>
  <c r="M182" i="89"/>
  <c r="M181" i="89"/>
  <c r="M180" i="89"/>
  <c r="M179" i="89"/>
  <c r="M178" i="89"/>
  <c r="M177" i="89"/>
  <c r="M176" i="89"/>
  <c r="M175" i="89"/>
  <c r="M174" i="89"/>
  <c r="M173" i="89"/>
  <c r="M172" i="89"/>
  <c r="M171" i="89"/>
  <c r="M170" i="89"/>
  <c r="M169" i="89"/>
  <c r="M168" i="89"/>
  <c r="M167" i="89"/>
  <c r="M166" i="89"/>
  <c r="M165" i="89"/>
  <c r="M164" i="89"/>
  <c r="M163" i="89"/>
  <c r="M162" i="89"/>
  <c r="M161" i="89"/>
  <c r="M160" i="89"/>
  <c r="M159" i="89"/>
  <c r="M158" i="89"/>
  <c r="M157" i="89"/>
  <c r="M156" i="89"/>
  <c r="M155" i="89"/>
  <c r="M154" i="89"/>
  <c r="M153" i="89"/>
  <c r="M152" i="89"/>
  <c r="M151" i="89"/>
  <c r="M150" i="89"/>
  <c r="M149" i="89"/>
  <c r="M148" i="89"/>
  <c r="M147" i="89"/>
  <c r="M146" i="89"/>
  <c r="M145" i="89"/>
  <c r="M144" i="89"/>
  <c r="M143" i="89"/>
  <c r="M142" i="89"/>
  <c r="M141" i="89"/>
  <c r="M140" i="89"/>
  <c r="M139" i="89"/>
  <c r="M138" i="89"/>
  <c r="M137" i="89"/>
  <c r="M136" i="89"/>
  <c r="M135" i="89"/>
  <c r="M134" i="89"/>
  <c r="M133" i="89"/>
  <c r="M132" i="89"/>
  <c r="M131" i="89"/>
  <c r="M130" i="89"/>
  <c r="M129" i="89"/>
  <c r="M128" i="89"/>
  <c r="M127" i="89"/>
  <c r="M126" i="89"/>
  <c r="M125" i="89"/>
  <c r="M124" i="89"/>
  <c r="M123" i="89"/>
  <c r="M122" i="89"/>
  <c r="M121" i="89"/>
  <c r="M120" i="89"/>
  <c r="M119" i="89"/>
  <c r="M118" i="89"/>
  <c r="M117" i="89"/>
  <c r="M116" i="89"/>
  <c r="M115" i="89"/>
  <c r="M114" i="89"/>
  <c r="M113" i="89"/>
  <c r="M112" i="89"/>
  <c r="M111" i="89"/>
  <c r="M110" i="89"/>
  <c r="M109" i="89"/>
  <c r="M108" i="89"/>
  <c r="M107" i="89"/>
  <c r="M106" i="89"/>
  <c r="M105" i="89"/>
  <c r="M104" i="89"/>
  <c r="M103" i="89"/>
  <c r="M102" i="89"/>
  <c r="M101" i="89"/>
  <c r="M100" i="89"/>
  <c r="M99" i="89"/>
  <c r="M98" i="89"/>
  <c r="M97" i="89"/>
  <c r="M96" i="89"/>
  <c r="M95" i="89"/>
  <c r="M94" i="89"/>
  <c r="M93" i="89"/>
  <c r="M92" i="89"/>
  <c r="M91" i="89"/>
  <c r="M90" i="89"/>
  <c r="M89" i="89"/>
  <c r="M88" i="89"/>
  <c r="M87" i="89"/>
  <c r="M86" i="89"/>
  <c r="M85" i="89"/>
  <c r="M84" i="89"/>
  <c r="M83" i="89"/>
  <c r="M82" i="89"/>
  <c r="M81" i="89"/>
  <c r="M80" i="89"/>
  <c r="M79" i="89"/>
  <c r="M78" i="89"/>
  <c r="M77" i="89"/>
  <c r="M76" i="89"/>
  <c r="M75" i="89"/>
  <c r="M74" i="89"/>
  <c r="M73" i="89"/>
  <c r="M72" i="89"/>
  <c r="M71" i="89"/>
  <c r="M70" i="89"/>
  <c r="M69" i="89"/>
  <c r="M68" i="89"/>
  <c r="M67" i="89"/>
  <c r="M66" i="89"/>
  <c r="M65" i="89"/>
  <c r="M64" i="89"/>
  <c r="M63" i="89"/>
  <c r="M62" i="89"/>
  <c r="M61" i="89"/>
  <c r="M60" i="89"/>
  <c r="M59" i="89"/>
  <c r="M58" i="89"/>
  <c r="M57" i="89"/>
  <c r="M56" i="89"/>
  <c r="M55" i="89"/>
  <c r="M54" i="89"/>
  <c r="M53" i="89"/>
  <c r="M52" i="89"/>
  <c r="M51" i="89"/>
  <c r="M50" i="89"/>
  <c r="M49" i="89"/>
  <c r="M48" i="89"/>
  <c r="M47" i="89"/>
  <c r="M46" i="89"/>
  <c r="M45" i="89"/>
  <c r="M44" i="89"/>
  <c r="M43" i="89"/>
  <c r="M42" i="89"/>
  <c r="M41" i="89"/>
  <c r="M40" i="89"/>
  <c r="M39" i="89"/>
  <c r="M38" i="89"/>
  <c r="M37" i="89"/>
  <c r="M36" i="89"/>
  <c r="M35" i="89"/>
  <c r="M34" i="89"/>
  <c r="M33" i="89"/>
  <c r="M32" i="89"/>
  <c r="M31" i="89"/>
  <c r="M30" i="89"/>
  <c r="M29" i="89"/>
  <c r="M28" i="89"/>
  <c r="M27" i="89"/>
  <c r="M26" i="89"/>
  <c r="M25" i="89"/>
  <c r="M24" i="89"/>
  <c r="M23" i="89"/>
  <c r="M22" i="89"/>
  <c r="M21" i="89"/>
  <c r="M20" i="89"/>
  <c r="M19" i="89"/>
  <c r="M18" i="89"/>
  <c r="M17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D8" i="89" l="1"/>
  <c r="D406" i="89" l="1"/>
  <c r="D405" i="89"/>
  <c r="D404" i="89"/>
  <c r="D403" i="89"/>
  <c r="D402" i="89"/>
  <c r="D401" i="89"/>
  <c r="D400" i="89"/>
  <c r="D399" i="89"/>
  <c r="D398" i="89"/>
  <c r="D397" i="89"/>
  <c r="D396" i="89"/>
  <c r="D395" i="89"/>
  <c r="D394" i="89"/>
  <c r="D393" i="89"/>
  <c r="D392" i="89"/>
  <c r="D391" i="89"/>
  <c r="D390" i="89"/>
  <c r="D389" i="89"/>
  <c r="D388" i="89"/>
  <c r="D387" i="89"/>
  <c r="D386" i="89"/>
  <c r="D385" i="89"/>
  <c r="D384" i="89"/>
  <c r="D383" i="89"/>
  <c r="D382" i="89"/>
  <c r="D381" i="89"/>
  <c r="D380" i="89"/>
  <c r="D379" i="89"/>
  <c r="D378" i="89"/>
  <c r="D377" i="89"/>
  <c r="D376" i="89"/>
  <c r="D375" i="89"/>
  <c r="D374" i="89"/>
  <c r="D373" i="89"/>
  <c r="D372" i="89"/>
  <c r="D371" i="89"/>
  <c r="D370" i="89"/>
  <c r="D369" i="89"/>
  <c r="D368" i="89"/>
  <c r="D366" i="89"/>
  <c r="D365" i="89"/>
  <c r="D364" i="89"/>
  <c r="D363" i="89"/>
  <c r="D362" i="89"/>
  <c r="D361" i="89"/>
  <c r="D360" i="89"/>
  <c r="D359" i="89"/>
  <c r="D358" i="89"/>
  <c r="D357" i="89"/>
  <c r="D356" i="89"/>
  <c r="D355" i="89"/>
  <c r="D354" i="89"/>
  <c r="D353" i="89"/>
  <c r="D352" i="89"/>
  <c r="D351" i="89"/>
  <c r="D350" i="89"/>
  <c r="D349" i="89"/>
  <c r="D348" i="89"/>
  <c r="D347" i="89"/>
  <c r="D346" i="89"/>
  <c r="D345" i="89"/>
  <c r="D344" i="89"/>
  <c r="D343" i="89"/>
  <c r="D342" i="89"/>
  <c r="D341" i="89"/>
  <c r="D340" i="89"/>
  <c r="D339" i="89"/>
  <c r="D338" i="89"/>
  <c r="D337" i="89"/>
  <c r="D336" i="89"/>
  <c r="D335" i="89"/>
  <c r="D334" i="89"/>
  <c r="D333" i="89"/>
  <c r="D332" i="89"/>
  <c r="D331" i="89"/>
  <c r="D330" i="89"/>
  <c r="D329" i="89"/>
  <c r="D328" i="89"/>
  <c r="D327" i="89"/>
  <c r="D326" i="89"/>
  <c r="D325" i="89"/>
  <c r="D324" i="89"/>
  <c r="D323" i="89"/>
  <c r="D322" i="89"/>
  <c r="D321" i="89"/>
  <c r="D320" i="89"/>
  <c r="D319" i="89"/>
  <c r="D318" i="89"/>
  <c r="D317" i="89"/>
  <c r="D316" i="89"/>
  <c r="D315" i="89"/>
  <c r="D314" i="89"/>
  <c r="D313" i="89"/>
  <c r="D312" i="89"/>
  <c r="D311" i="89"/>
  <c r="D310" i="89"/>
  <c r="D309" i="89"/>
  <c r="D308" i="89"/>
  <c r="D307" i="89"/>
  <c r="D306" i="89"/>
  <c r="D305" i="89"/>
  <c r="D304" i="89"/>
  <c r="D303" i="89"/>
  <c r="D302" i="89"/>
  <c r="D301" i="89"/>
  <c r="D300" i="89"/>
  <c r="D299" i="89"/>
  <c r="D298" i="89"/>
  <c r="D297" i="89"/>
  <c r="D296" i="89"/>
  <c r="D295" i="89"/>
  <c r="D294" i="89"/>
  <c r="D293" i="89"/>
  <c r="D292" i="89"/>
  <c r="D291" i="89"/>
  <c r="D290" i="89"/>
  <c r="D289" i="89"/>
  <c r="D288" i="89"/>
  <c r="D287" i="89"/>
  <c r="D286" i="89"/>
  <c r="D285" i="89"/>
  <c r="D284" i="89"/>
  <c r="D283" i="89"/>
  <c r="D282" i="89"/>
  <c r="D281" i="89"/>
  <c r="D280" i="89"/>
  <c r="D279" i="89"/>
  <c r="D278" i="89"/>
  <c r="D277" i="89"/>
  <c r="D276" i="89"/>
  <c r="D275" i="89"/>
  <c r="D274" i="89"/>
  <c r="D273" i="89"/>
  <c r="D271" i="89"/>
  <c r="D270" i="89"/>
  <c r="D269" i="89"/>
  <c r="D268" i="89"/>
  <c r="D267" i="89"/>
  <c r="D266" i="89"/>
  <c r="D265" i="89"/>
  <c r="D264" i="89"/>
  <c r="D263" i="89"/>
  <c r="D262" i="89"/>
  <c r="D261" i="89"/>
  <c r="D260" i="89"/>
  <c r="D259" i="89"/>
  <c r="D258" i="89"/>
  <c r="D257" i="89"/>
  <c r="D256" i="89"/>
  <c r="D255" i="89"/>
  <c r="D254" i="89"/>
  <c r="D253" i="89"/>
  <c r="D252" i="89"/>
  <c r="D251" i="89"/>
  <c r="D250" i="89"/>
  <c r="D249" i="89"/>
  <c r="D248" i="89"/>
  <c r="D247" i="89"/>
  <c r="D246" i="89"/>
  <c r="D245" i="89"/>
  <c r="D244" i="89"/>
  <c r="D243" i="89"/>
  <c r="D242" i="89"/>
  <c r="D241" i="89"/>
  <c r="D240" i="89"/>
  <c r="D239" i="89"/>
  <c r="D238" i="89"/>
  <c r="D237" i="89"/>
  <c r="D236" i="89"/>
  <c r="D235" i="89"/>
  <c r="D234" i="89"/>
  <c r="D233" i="89"/>
  <c r="D232" i="89"/>
  <c r="D231" i="89"/>
  <c r="D230" i="89"/>
  <c r="D229" i="89"/>
  <c r="D228" i="89"/>
  <c r="D227" i="89"/>
  <c r="D226" i="89"/>
  <c r="D225" i="89"/>
  <c r="D224" i="89"/>
  <c r="D223" i="89"/>
  <c r="D222" i="89"/>
  <c r="D221" i="89"/>
  <c r="D220" i="89"/>
  <c r="D219" i="89"/>
  <c r="D218" i="89"/>
  <c r="D217" i="89"/>
  <c r="D216" i="89"/>
  <c r="D215" i="89"/>
  <c r="D214" i="89"/>
  <c r="D213" i="89"/>
  <c r="D212" i="89"/>
  <c r="D211" i="89"/>
  <c r="D210" i="89"/>
  <c r="D209" i="89"/>
  <c r="D208" i="89"/>
  <c r="D207" i="89"/>
  <c r="D206" i="89"/>
  <c r="D205" i="89"/>
  <c r="D204" i="89"/>
  <c r="D203" i="89"/>
  <c r="D202" i="89"/>
  <c r="D201" i="89"/>
  <c r="D200" i="89"/>
  <c r="D199" i="89"/>
  <c r="D198" i="89"/>
  <c r="D197" i="89"/>
  <c r="D196" i="89"/>
  <c r="D195" i="89"/>
  <c r="D194" i="89"/>
  <c r="D193" i="89"/>
  <c r="D192" i="89"/>
  <c r="D191" i="89"/>
  <c r="D190" i="89"/>
  <c r="D189" i="89"/>
  <c r="D188" i="89"/>
  <c r="D187" i="89"/>
  <c r="D186" i="89"/>
  <c r="D185" i="89"/>
  <c r="D184" i="89"/>
  <c r="D183" i="89"/>
  <c r="D182" i="89"/>
  <c r="D181" i="89"/>
  <c r="D180" i="89"/>
  <c r="D179" i="89"/>
  <c r="D178" i="89"/>
  <c r="D177" i="89"/>
  <c r="D176" i="89"/>
  <c r="D175" i="89"/>
  <c r="D174" i="89"/>
  <c r="D173" i="89"/>
  <c r="D172" i="89"/>
  <c r="D171" i="89"/>
  <c r="D170" i="89"/>
  <c r="D169" i="89"/>
  <c r="D168" i="89"/>
  <c r="D167" i="89"/>
  <c r="D166" i="89"/>
  <c r="D165" i="89"/>
  <c r="D164" i="89"/>
  <c r="D163" i="89"/>
  <c r="D162" i="89"/>
  <c r="D161" i="89"/>
  <c r="D160" i="89"/>
  <c r="D159" i="89"/>
  <c r="D158" i="89"/>
  <c r="D157" i="89"/>
  <c r="D156" i="89"/>
  <c r="D155" i="89"/>
  <c r="D154" i="89"/>
  <c r="D153" i="89"/>
  <c r="D152" i="89"/>
  <c r="D151" i="89"/>
  <c r="D150" i="89"/>
  <c r="D149" i="89"/>
  <c r="D148" i="89"/>
  <c r="D147" i="89"/>
  <c r="D146" i="89"/>
  <c r="D145" i="89"/>
  <c r="D144" i="89"/>
  <c r="D143" i="89"/>
  <c r="D142" i="89"/>
  <c r="D141" i="89"/>
  <c r="D140" i="89"/>
  <c r="D139" i="89"/>
  <c r="D138" i="89"/>
  <c r="D137" i="89"/>
  <c r="D136" i="89"/>
  <c r="D135" i="89"/>
  <c r="D134" i="89"/>
  <c r="D133" i="89"/>
  <c r="D132" i="89"/>
  <c r="D131" i="89"/>
  <c r="D130" i="89"/>
  <c r="D129" i="89"/>
  <c r="D128" i="89"/>
  <c r="D127" i="89"/>
  <c r="D126" i="89"/>
  <c r="D125" i="89"/>
  <c r="D124" i="89"/>
  <c r="D123" i="89"/>
  <c r="D122" i="89"/>
  <c r="D121" i="89"/>
  <c r="D120" i="89"/>
  <c r="D119" i="89"/>
  <c r="D118" i="89"/>
  <c r="D117" i="89"/>
  <c r="D116" i="89"/>
  <c r="D115" i="89"/>
  <c r="D114" i="89"/>
  <c r="D113" i="89"/>
  <c r="D112" i="89"/>
  <c r="D111" i="89"/>
  <c r="D110" i="89"/>
  <c r="D109" i="89"/>
  <c r="D108" i="89"/>
  <c r="D107" i="89"/>
  <c r="D106" i="89"/>
  <c r="D105" i="89"/>
  <c r="D104" i="89"/>
  <c r="D103" i="89"/>
  <c r="D102" i="89"/>
  <c r="D101" i="89"/>
  <c r="D100" i="89"/>
  <c r="D99" i="89"/>
  <c r="D98" i="89"/>
  <c r="D97" i="89"/>
  <c r="D96" i="89"/>
  <c r="D95" i="89"/>
  <c r="D94" i="89"/>
  <c r="D93" i="89"/>
  <c r="D92" i="89"/>
  <c r="D91" i="89"/>
  <c r="D90" i="89"/>
  <c r="D89" i="89"/>
  <c r="D88" i="89"/>
  <c r="D87" i="89"/>
  <c r="D86" i="89"/>
  <c r="D85" i="89"/>
  <c r="D84" i="89"/>
  <c r="D83" i="89"/>
  <c r="D82" i="89"/>
  <c r="D81" i="89"/>
  <c r="D80" i="89"/>
  <c r="D79" i="89"/>
  <c r="D78" i="89"/>
  <c r="D77" i="89"/>
  <c r="D76" i="89"/>
  <c r="D75" i="89"/>
  <c r="D74" i="89"/>
  <c r="D73" i="89"/>
  <c r="D72" i="89"/>
  <c r="D71" i="89"/>
  <c r="D70" i="89"/>
  <c r="D69" i="89"/>
  <c r="D68" i="89"/>
  <c r="D67" i="89"/>
  <c r="D66" i="89"/>
  <c r="D65" i="89"/>
  <c r="D64" i="89"/>
  <c r="D63" i="89"/>
  <c r="D62" i="89"/>
  <c r="D61" i="89"/>
  <c r="D60" i="89"/>
  <c r="D59" i="89"/>
  <c r="D58" i="89"/>
  <c r="D57" i="89"/>
  <c r="D56" i="89"/>
  <c r="D55" i="89"/>
  <c r="D54" i="89"/>
  <c r="D53" i="89"/>
  <c r="D52" i="89"/>
  <c r="D51" i="89"/>
  <c r="D50" i="89"/>
  <c r="D49" i="89"/>
  <c r="D48" i="89"/>
  <c r="D47" i="89"/>
  <c r="D46" i="89"/>
  <c r="D45" i="89"/>
  <c r="D44" i="89"/>
  <c r="D43" i="89"/>
  <c r="D42" i="89"/>
  <c r="D41" i="89"/>
  <c r="D40" i="89"/>
  <c r="D39" i="89"/>
  <c r="D38" i="89"/>
  <c r="D37" i="89"/>
  <c r="D36" i="89"/>
  <c r="D35" i="89"/>
  <c r="D34" i="89"/>
  <c r="D33" i="89"/>
  <c r="D32" i="89"/>
  <c r="D31" i="89"/>
  <c r="D30" i="89"/>
  <c r="D29" i="89"/>
  <c r="D28" i="89"/>
  <c r="D27" i="89"/>
  <c r="D26" i="89"/>
  <c r="D25" i="89"/>
  <c r="D24" i="89"/>
  <c r="D23" i="89"/>
  <c r="D22" i="89"/>
  <c r="D21" i="89"/>
  <c r="D20" i="89"/>
  <c r="D19" i="89"/>
  <c r="D18" i="89"/>
  <c r="D17" i="89"/>
  <c r="D16" i="89"/>
  <c r="D15" i="89"/>
  <c r="D14" i="89"/>
  <c r="D13" i="89"/>
  <c r="D12" i="89"/>
  <c r="D11" i="89"/>
  <c r="D10" i="89"/>
  <c r="D9" i="89"/>
  <c r="D7" i="89"/>
  <c r="D6" i="89"/>
  <c r="L406" i="89" l="1"/>
  <c r="K406" i="89"/>
  <c r="J406" i="89"/>
  <c r="L405" i="89"/>
  <c r="K405" i="89"/>
  <c r="J405" i="89"/>
  <c r="L404" i="89"/>
  <c r="K404" i="89"/>
  <c r="J404" i="89"/>
  <c r="L403" i="89"/>
  <c r="K403" i="89"/>
  <c r="J403" i="89"/>
  <c r="L402" i="89"/>
  <c r="K402" i="89"/>
  <c r="J402" i="89"/>
  <c r="L401" i="89"/>
  <c r="K401" i="89"/>
  <c r="J401" i="89"/>
  <c r="L400" i="89"/>
  <c r="K400" i="89"/>
  <c r="J400" i="89"/>
  <c r="L399" i="89"/>
  <c r="K399" i="89"/>
  <c r="J399" i="89"/>
  <c r="L398" i="89"/>
  <c r="K398" i="89"/>
  <c r="J398" i="89"/>
  <c r="L397" i="89"/>
  <c r="K397" i="89"/>
  <c r="J397" i="89"/>
  <c r="L396" i="89"/>
  <c r="K396" i="89"/>
  <c r="J396" i="89"/>
  <c r="L395" i="89"/>
  <c r="K395" i="89"/>
  <c r="J395" i="89"/>
  <c r="L394" i="89"/>
  <c r="K394" i="89"/>
  <c r="J394" i="89"/>
  <c r="L393" i="89"/>
  <c r="K393" i="89"/>
  <c r="J393" i="89"/>
  <c r="L392" i="89"/>
  <c r="K392" i="89"/>
  <c r="J392" i="89"/>
  <c r="L391" i="89"/>
  <c r="K391" i="89"/>
  <c r="J391" i="89"/>
  <c r="L390" i="89"/>
  <c r="K390" i="89"/>
  <c r="J390" i="89"/>
  <c r="L389" i="89"/>
  <c r="K389" i="89"/>
  <c r="J389" i="89"/>
  <c r="L388" i="89"/>
  <c r="K388" i="89"/>
  <c r="J388" i="89"/>
  <c r="L387" i="89"/>
  <c r="K387" i="89"/>
  <c r="J387" i="89"/>
  <c r="L386" i="89"/>
  <c r="K386" i="89"/>
  <c r="J386" i="89"/>
  <c r="L385" i="89"/>
  <c r="K385" i="89"/>
  <c r="J385" i="89"/>
  <c r="L384" i="89"/>
  <c r="K384" i="89"/>
  <c r="J384" i="89"/>
  <c r="L383" i="89"/>
  <c r="K383" i="89"/>
  <c r="J383" i="89"/>
  <c r="L382" i="89"/>
  <c r="K382" i="89"/>
  <c r="J382" i="89"/>
  <c r="L381" i="89"/>
  <c r="K381" i="89"/>
  <c r="J381" i="89"/>
  <c r="L380" i="89"/>
  <c r="K380" i="89"/>
  <c r="J380" i="89"/>
  <c r="L379" i="89"/>
  <c r="K379" i="89"/>
  <c r="J379" i="89"/>
  <c r="L378" i="89"/>
  <c r="K378" i="89"/>
  <c r="J378" i="89"/>
  <c r="L377" i="89"/>
  <c r="K377" i="89"/>
  <c r="J377" i="89"/>
  <c r="L376" i="89"/>
  <c r="K376" i="89"/>
  <c r="J376" i="89"/>
  <c r="L375" i="89"/>
  <c r="K375" i="89"/>
  <c r="J375" i="89"/>
  <c r="L374" i="89"/>
  <c r="K374" i="89"/>
  <c r="J374" i="89"/>
  <c r="L373" i="89"/>
  <c r="K373" i="89"/>
  <c r="J373" i="89"/>
  <c r="L372" i="89"/>
  <c r="K372" i="89"/>
  <c r="J372" i="89"/>
  <c r="L371" i="89"/>
  <c r="K371" i="89"/>
  <c r="J371" i="89"/>
  <c r="L370" i="89"/>
  <c r="K370" i="89"/>
  <c r="J370" i="89"/>
  <c r="L369" i="89"/>
  <c r="K369" i="89"/>
  <c r="J369" i="89"/>
  <c r="L368" i="89"/>
  <c r="K368" i="89"/>
  <c r="J368" i="89"/>
  <c r="L367" i="89"/>
  <c r="K367" i="89"/>
  <c r="J367" i="89"/>
  <c r="L366" i="89"/>
  <c r="K366" i="89"/>
  <c r="J366" i="89"/>
  <c r="L365" i="89"/>
  <c r="K365" i="89"/>
  <c r="J365" i="89"/>
  <c r="L364" i="89"/>
  <c r="K364" i="89"/>
  <c r="J364" i="89"/>
  <c r="L363" i="89"/>
  <c r="K363" i="89"/>
  <c r="J363" i="89"/>
  <c r="L362" i="89"/>
  <c r="K362" i="89"/>
  <c r="J362" i="89"/>
  <c r="L361" i="89"/>
  <c r="K361" i="89"/>
  <c r="J361" i="89"/>
  <c r="L360" i="89"/>
  <c r="K360" i="89"/>
  <c r="J360" i="89"/>
  <c r="L359" i="89"/>
  <c r="K359" i="89"/>
  <c r="J359" i="89"/>
  <c r="L358" i="89"/>
  <c r="K358" i="89"/>
  <c r="J358" i="89"/>
  <c r="L357" i="89"/>
  <c r="K357" i="89"/>
  <c r="J357" i="89"/>
  <c r="L356" i="89"/>
  <c r="K356" i="89"/>
  <c r="J356" i="89"/>
  <c r="L355" i="89"/>
  <c r="K355" i="89"/>
  <c r="J355" i="89"/>
  <c r="L354" i="89"/>
  <c r="K354" i="89"/>
  <c r="J354" i="89"/>
  <c r="L353" i="89"/>
  <c r="K353" i="89"/>
  <c r="J353" i="89"/>
  <c r="L352" i="89"/>
  <c r="K352" i="89"/>
  <c r="J352" i="89"/>
  <c r="L351" i="89"/>
  <c r="K351" i="89"/>
  <c r="J351" i="89"/>
  <c r="L350" i="89"/>
  <c r="K350" i="89"/>
  <c r="J350" i="89"/>
  <c r="L349" i="89"/>
  <c r="K349" i="89"/>
  <c r="J349" i="89"/>
  <c r="L348" i="89"/>
  <c r="K348" i="89"/>
  <c r="J348" i="89"/>
  <c r="L347" i="89"/>
  <c r="K347" i="89"/>
  <c r="J347" i="89"/>
  <c r="L346" i="89"/>
  <c r="K346" i="89"/>
  <c r="J346" i="89"/>
  <c r="L345" i="89"/>
  <c r="K345" i="89"/>
  <c r="J345" i="89"/>
  <c r="L344" i="89"/>
  <c r="K344" i="89"/>
  <c r="J344" i="89"/>
  <c r="L343" i="89"/>
  <c r="K343" i="89"/>
  <c r="J343" i="89"/>
  <c r="L342" i="89"/>
  <c r="K342" i="89"/>
  <c r="J342" i="89"/>
  <c r="L341" i="89"/>
  <c r="K341" i="89"/>
  <c r="J341" i="89"/>
  <c r="L340" i="89"/>
  <c r="K340" i="89"/>
  <c r="J340" i="89"/>
  <c r="L339" i="89"/>
  <c r="K339" i="89"/>
  <c r="J339" i="89"/>
  <c r="L338" i="89"/>
  <c r="K338" i="89"/>
  <c r="J338" i="89"/>
  <c r="L337" i="89"/>
  <c r="K337" i="89"/>
  <c r="J337" i="89"/>
  <c r="L336" i="89"/>
  <c r="K336" i="89"/>
  <c r="J336" i="89"/>
  <c r="L335" i="89"/>
  <c r="K335" i="89"/>
  <c r="J335" i="89"/>
  <c r="L334" i="89"/>
  <c r="K334" i="89"/>
  <c r="J334" i="89"/>
  <c r="L333" i="89"/>
  <c r="K333" i="89"/>
  <c r="J333" i="89"/>
  <c r="L332" i="89"/>
  <c r="K332" i="89"/>
  <c r="J332" i="89"/>
  <c r="L331" i="89"/>
  <c r="K331" i="89"/>
  <c r="J331" i="89"/>
  <c r="L330" i="89"/>
  <c r="K330" i="89"/>
  <c r="J330" i="89"/>
  <c r="L329" i="89"/>
  <c r="K329" i="89"/>
  <c r="J329" i="89"/>
  <c r="L328" i="89"/>
  <c r="K328" i="89"/>
  <c r="J328" i="89"/>
  <c r="L327" i="89"/>
  <c r="K327" i="89"/>
  <c r="J327" i="89"/>
  <c r="L326" i="89"/>
  <c r="K326" i="89"/>
  <c r="J326" i="89"/>
  <c r="L325" i="89"/>
  <c r="K325" i="89"/>
  <c r="J325" i="89"/>
  <c r="L324" i="89"/>
  <c r="K324" i="89"/>
  <c r="J324" i="89"/>
  <c r="L323" i="89"/>
  <c r="K323" i="89"/>
  <c r="J323" i="89"/>
  <c r="L322" i="89"/>
  <c r="K322" i="89"/>
  <c r="J322" i="89"/>
  <c r="L321" i="89"/>
  <c r="K321" i="89"/>
  <c r="J321" i="89"/>
  <c r="L320" i="89"/>
  <c r="K320" i="89"/>
  <c r="J320" i="89"/>
  <c r="L319" i="89"/>
  <c r="K319" i="89"/>
  <c r="J319" i="89"/>
  <c r="L318" i="89"/>
  <c r="K318" i="89"/>
  <c r="J318" i="89"/>
  <c r="L317" i="89"/>
  <c r="K317" i="89"/>
  <c r="J317" i="89"/>
  <c r="L316" i="89"/>
  <c r="K316" i="89"/>
  <c r="J316" i="89"/>
  <c r="L315" i="89"/>
  <c r="K315" i="89"/>
  <c r="J315" i="89"/>
  <c r="L314" i="89"/>
  <c r="K314" i="89"/>
  <c r="J314" i="89"/>
  <c r="L313" i="89"/>
  <c r="K313" i="89"/>
  <c r="J313" i="89"/>
  <c r="L312" i="89"/>
  <c r="K312" i="89"/>
  <c r="J312" i="89"/>
  <c r="L311" i="89"/>
  <c r="K311" i="89"/>
  <c r="J311" i="89"/>
  <c r="L310" i="89"/>
  <c r="K310" i="89"/>
  <c r="J310" i="89"/>
  <c r="L309" i="89"/>
  <c r="K309" i="89"/>
  <c r="J309" i="89"/>
  <c r="L308" i="89"/>
  <c r="K308" i="89"/>
  <c r="J308" i="89"/>
  <c r="L307" i="89"/>
  <c r="K307" i="89"/>
  <c r="J307" i="89"/>
  <c r="L306" i="89"/>
  <c r="K306" i="89"/>
  <c r="J306" i="89"/>
  <c r="L305" i="89"/>
  <c r="K305" i="89"/>
  <c r="J305" i="89"/>
  <c r="L304" i="89"/>
  <c r="K304" i="89"/>
  <c r="J304" i="89"/>
  <c r="L303" i="89"/>
  <c r="K303" i="89"/>
  <c r="J303" i="89"/>
  <c r="L302" i="89"/>
  <c r="K302" i="89"/>
  <c r="J302" i="89"/>
  <c r="L301" i="89"/>
  <c r="K301" i="89"/>
  <c r="J301" i="89"/>
  <c r="L300" i="89"/>
  <c r="K300" i="89"/>
  <c r="J300" i="89"/>
  <c r="L299" i="89"/>
  <c r="K299" i="89"/>
  <c r="J299" i="89"/>
  <c r="L298" i="89"/>
  <c r="K298" i="89"/>
  <c r="J298" i="89"/>
  <c r="L297" i="89"/>
  <c r="K297" i="89"/>
  <c r="J297" i="89"/>
  <c r="L296" i="89"/>
  <c r="K296" i="89"/>
  <c r="J296" i="89"/>
  <c r="L295" i="89"/>
  <c r="K295" i="89"/>
  <c r="J295" i="89"/>
  <c r="L294" i="89"/>
  <c r="K294" i="89"/>
  <c r="J294" i="89"/>
  <c r="L293" i="89"/>
  <c r="K293" i="89"/>
  <c r="J293" i="89"/>
  <c r="L292" i="89"/>
  <c r="K292" i="89"/>
  <c r="J292" i="89"/>
  <c r="L291" i="89"/>
  <c r="K291" i="89"/>
  <c r="J291" i="89"/>
  <c r="L290" i="89"/>
  <c r="K290" i="89"/>
  <c r="J290" i="89"/>
  <c r="L289" i="89"/>
  <c r="K289" i="89"/>
  <c r="J289" i="89"/>
  <c r="L288" i="89"/>
  <c r="K288" i="89"/>
  <c r="J288" i="89"/>
  <c r="L287" i="89"/>
  <c r="K287" i="89"/>
  <c r="J287" i="89"/>
  <c r="L286" i="89"/>
  <c r="K286" i="89"/>
  <c r="J286" i="89"/>
  <c r="L285" i="89"/>
  <c r="K285" i="89"/>
  <c r="J285" i="89"/>
  <c r="L284" i="89"/>
  <c r="K284" i="89"/>
  <c r="J284" i="89"/>
  <c r="L283" i="89"/>
  <c r="K283" i="89"/>
  <c r="J283" i="89"/>
  <c r="L282" i="89"/>
  <c r="K282" i="89"/>
  <c r="J282" i="89"/>
  <c r="L281" i="89"/>
  <c r="K281" i="89"/>
  <c r="J281" i="89"/>
  <c r="L280" i="89"/>
  <c r="K280" i="89"/>
  <c r="J280" i="89"/>
  <c r="L279" i="89"/>
  <c r="K279" i="89"/>
  <c r="J279" i="89"/>
  <c r="L278" i="89"/>
  <c r="K278" i="89"/>
  <c r="J278" i="89"/>
  <c r="L277" i="89"/>
  <c r="K277" i="89"/>
  <c r="J277" i="89"/>
  <c r="L276" i="89"/>
  <c r="K276" i="89"/>
  <c r="J276" i="89"/>
  <c r="L275" i="89"/>
  <c r="K275" i="89"/>
  <c r="J275" i="89"/>
  <c r="L274" i="89"/>
  <c r="K274" i="89"/>
  <c r="J274" i="89"/>
  <c r="L273" i="89"/>
  <c r="K273" i="89"/>
  <c r="J273" i="89"/>
  <c r="L272" i="89"/>
  <c r="K272" i="89"/>
  <c r="J272" i="89"/>
  <c r="L271" i="89"/>
  <c r="K271" i="89"/>
  <c r="J271" i="89"/>
  <c r="L270" i="89"/>
  <c r="K270" i="89"/>
  <c r="J270" i="89"/>
  <c r="L269" i="89"/>
  <c r="K269" i="89"/>
  <c r="J269" i="89"/>
  <c r="L268" i="89"/>
  <c r="K268" i="89"/>
  <c r="J268" i="89"/>
  <c r="L267" i="89"/>
  <c r="K267" i="89"/>
  <c r="J267" i="89"/>
  <c r="L266" i="89"/>
  <c r="K266" i="89"/>
  <c r="J266" i="89"/>
  <c r="L265" i="89"/>
  <c r="K265" i="89"/>
  <c r="J265" i="89"/>
  <c r="L264" i="89"/>
  <c r="K264" i="89"/>
  <c r="J264" i="89"/>
  <c r="L263" i="89"/>
  <c r="K263" i="89"/>
  <c r="J263" i="89"/>
  <c r="L262" i="89"/>
  <c r="K262" i="89"/>
  <c r="J262" i="89"/>
  <c r="L261" i="89"/>
  <c r="K261" i="89"/>
  <c r="J261" i="89"/>
  <c r="L260" i="89"/>
  <c r="K260" i="89"/>
  <c r="J260" i="89"/>
  <c r="L259" i="89"/>
  <c r="K259" i="89"/>
  <c r="J259" i="89"/>
  <c r="L258" i="89"/>
  <c r="K258" i="89"/>
  <c r="J258" i="89"/>
  <c r="L257" i="89"/>
  <c r="K257" i="89"/>
  <c r="J257" i="89"/>
  <c r="L256" i="89"/>
  <c r="K256" i="89"/>
  <c r="J256" i="89"/>
  <c r="L255" i="89"/>
  <c r="K255" i="89"/>
  <c r="J255" i="89"/>
  <c r="L254" i="89"/>
  <c r="K254" i="89"/>
  <c r="J254" i="89"/>
  <c r="L253" i="89"/>
  <c r="K253" i="89"/>
  <c r="J253" i="89"/>
  <c r="L252" i="89"/>
  <c r="K252" i="89"/>
  <c r="J252" i="89"/>
  <c r="L251" i="89"/>
  <c r="K251" i="89"/>
  <c r="J251" i="89"/>
  <c r="L250" i="89"/>
  <c r="K250" i="89"/>
  <c r="J250" i="89"/>
  <c r="L249" i="89"/>
  <c r="K249" i="89"/>
  <c r="J249" i="89"/>
  <c r="L248" i="89"/>
  <c r="K248" i="89"/>
  <c r="J248" i="89"/>
  <c r="L247" i="89"/>
  <c r="K247" i="89"/>
  <c r="J247" i="89"/>
  <c r="L246" i="89"/>
  <c r="K246" i="89"/>
  <c r="J246" i="89"/>
  <c r="L245" i="89"/>
  <c r="K245" i="89"/>
  <c r="J245" i="89"/>
  <c r="L244" i="89"/>
  <c r="K244" i="89"/>
  <c r="J244" i="89"/>
  <c r="L243" i="89"/>
  <c r="K243" i="89"/>
  <c r="J243" i="89"/>
  <c r="L242" i="89"/>
  <c r="K242" i="89"/>
  <c r="J242" i="89"/>
  <c r="L241" i="89"/>
  <c r="K241" i="89"/>
  <c r="J241" i="89"/>
  <c r="L240" i="89"/>
  <c r="K240" i="89"/>
  <c r="J240" i="89"/>
  <c r="L239" i="89"/>
  <c r="K239" i="89"/>
  <c r="J239" i="89"/>
  <c r="L238" i="89"/>
  <c r="K238" i="89"/>
  <c r="J238" i="89"/>
  <c r="L237" i="89"/>
  <c r="K237" i="89"/>
  <c r="J237" i="89"/>
  <c r="L236" i="89"/>
  <c r="K236" i="89"/>
  <c r="J236" i="89"/>
  <c r="L235" i="89"/>
  <c r="K235" i="89"/>
  <c r="J235" i="89"/>
  <c r="L234" i="89"/>
  <c r="K234" i="89"/>
  <c r="J234" i="89"/>
  <c r="L233" i="89"/>
  <c r="K233" i="89"/>
  <c r="J233" i="89"/>
  <c r="L232" i="89"/>
  <c r="K232" i="89"/>
  <c r="J232" i="89"/>
  <c r="L231" i="89"/>
  <c r="K231" i="89"/>
  <c r="J231" i="89"/>
  <c r="L230" i="89"/>
  <c r="K230" i="89"/>
  <c r="J230" i="89"/>
  <c r="L229" i="89"/>
  <c r="K229" i="89"/>
  <c r="J229" i="89"/>
  <c r="L228" i="89"/>
  <c r="K228" i="89"/>
  <c r="J228" i="89"/>
  <c r="L227" i="89"/>
  <c r="K227" i="89"/>
  <c r="J227" i="89"/>
  <c r="L226" i="89"/>
  <c r="K226" i="89"/>
  <c r="J226" i="89"/>
  <c r="L225" i="89"/>
  <c r="K225" i="89"/>
  <c r="J225" i="89"/>
  <c r="L224" i="89"/>
  <c r="K224" i="89"/>
  <c r="J224" i="89"/>
  <c r="L223" i="89"/>
  <c r="K223" i="89"/>
  <c r="J223" i="89"/>
  <c r="L222" i="89"/>
  <c r="K222" i="89"/>
  <c r="J222" i="89"/>
  <c r="L221" i="89"/>
  <c r="K221" i="89"/>
  <c r="J221" i="89"/>
  <c r="L220" i="89"/>
  <c r="K220" i="89"/>
  <c r="J220" i="89"/>
  <c r="L219" i="89"/>
  <c r="K219" i="89"/>
  <c r="J219" i="89"/>
  <c r="L218" i="89"/>
  <c r="K218" i="89"/>
  <c r="J218" i="89"/>
  <c r="L217" i="89"/>
  <c r="K217" i="89"/>
  <c r="J217" i="89"/>
  <c r="L216" i="89"/>
  <c r="K216" i="89"/>
  <c r="J216" i="89"/>
  <c r="L215" i="89"/>
  <c r="K215" i="89"/>
  <c r="J215" i="89"/>
  <c r="L214" i="89"/>
  <c r="K214" i="89"/>
  <c r="J214" i="89"/>
  <c r="L213" i="89"/>
  <c r="K213" i="89"/>
  <c r="J213" i="89"/>
  <c r="L212" i="89"/>
  <c r="K212" i="89"/>
  <c r="J212" i="89"/>
  <c r="L211" i="89"/>
  <c r="K211" i="89"/>
  <c r="J211" i="89"/>
  <c r="L210" i="89"/>
  <c r="K210" i="89"/>
  <c r="J210" i="89"/>
  <c r="L209" i="89"/>
  <c r="K209" i="89"/>
  <c r="J209" i="89"/>
  <c r="L208" i="89"/>
  <c r="K208" i="89"/>
  <c r="J208" i="89"/>
  <c r="L207" i="89"/>
  <c r="K207" i="89"/>
  <c r="J207" i="89"/>
  <c r="L206" i="89"/>
  <c r="K206" i="89"/>
  <c r="J206" i="89"/>
  <c r="L205" i="89"/>
  <c r="K205" i="89"/>
  <c r="J205" i="89"/>
  <c r="L204" i="89"/>
  <c r="K204" i="89"/>
  <c r="J204" i="89"/>
  <c r="L203" i="89"/>
  <c r="K203" i="89"/>
  <c r="J203" i="89"/>
  <c r="L202" i="89"/>
  <c r="K202" i="89"/>
  <c r="J202" i="89"/>
  <c r="L201" i="89"/>
  <c r="K201" i="89"/>
  <c r="J201" i="89"/>
  <c r="L200" i="89"/>
  <c r="K200" i="89"/>
  <c r="J200" i="89"/>
  <c r="L199" i="89"/>
  <c r="K199" i="89"/>
  <c r="J199" i="89"/>
  <c r="L198" i="89"/>
  <c r="K198" i="89"/>
  <c r="J198" i="89"/>
  <c r="L197" i="89"/>
  <c r="K197" i="89"/>
  <c r="J197" i="89"/>
  <c r="L196" i="89"/>
  <c r="K196" i="89"/>
  <c r="J196" i="89"/>
  <c r="L195" i="89"/>
  <c r="K195" i="89"/>
  <c r="J195" i="89"/>
  <c r="L194" i="89"/>
  <c r="K194" i="89"/>
  <c r="J194" i="89"/>
  <c r="L193" i="89"/>
  <c r="K193" i="89"/>
  <c r="J193" i="89"/>
  <c r="L192" i="89"/>
  <c r="K192" i="89"/>
  <c r="J192" i="89"/>
  <c r="L191" i="89"/>
  <c r="K191" i="89"/>
  <c r="J191" i="89"/>
  <c r="L190" i="89"/>
  <c r="K190" i="89"/>
  <c r="J190" i="89"/>
  <c r="L189" i="89"/>
  <c r="K189" i="89"/>
  <c r="J189" i="89"/>
  <c r="L188" i="89"/>
  <c r="K188" i="89"/>
  <c r="J188" i="89"/>
  <c r="L187" i="89"/>
  <c r="K187" i="89"/>
  <c r="J187" i="89"/>
  <c r="L186" i="89"/>
  <c r="K186" i="89"/>
  <c r="J186" i="89"/>
  <c r="L185" i="89"/>
  <c r="K185" i="89"/>
  <c r="J185" i="89"/>
  <c r="L184" i="89"/>
  <c r="K184" i="89"/>
  <c r="J184" i="89"/>
  <c r="L183" i="89"/>
  <c r="K183" i="89"/>
  <c r="J183" i="89"/>
  <c r="L182" i="89"/>
  <c r="K182" i="89"/>
  <c r="J182" i="89"/>
  <c r="L181" i="89"/>
  <c r="K181" i="89"/>
  <c r="J181" i="89"/>
  <c r="L180" i="89"/>
  <c r="K180" i="89"/>
  <c r="J180" i="89"/>
  <c r="L179" i="89"/>
  <c r="K179" i="89"/>
  <c r="J179" i="89"/>
  <c r="L178" i="89"/>
  <c r="K178" i="89"/>
  <c r="J178" i="89"/>
  <c r="L177" i="89"/>
  <c r="K177" i="89"/>
  <c r="J177" i="89"/>
  <c r="L176" i="89"/>
  <c r="K176" i="89"/>
  <c r="J176" i="89"/>
  <c r="L175" i="89"/>
  <c r="K175" i="89"/>
  <c r="J175" i="89"/>
  <c r="L174" i="89"/>
  <c r="K174" i="89"/>
  <c r="J174" i="89"/>
  <c r="L173" i="89"/>
  <c r="K173" i="89"/>
  <c r="J173" i="89"/>
  <c r="L172" i="89"/>
  <c r="K172" i="89"/>
  <c r="J172" i="89"/>
  <c r="L171" i="89"/>
  <c r="K171" i="89"/>
  <c r="J171" i="89"/>
  <c r="L170" i="89"/>
  <c r="K170" i="89"/>
  <c r="J170" i="89"/>
  <c r="L169" i="89"/>
  <c r="K169" i="89"/>
  <c r="J169" i="89"/>
  <c r="L168" i="89"/>
  <c r="K168" i="89"/>
  <c r="J168" i="89"/>
  <c r="L167" i="89"/>
  <c r="K167" i="89"/>
  <c r="J167" i="89"/>
  <c r="L166" i="89"/>
  <c r="K166" i="89"/>
  <c r="J166" i="89"/>
  <c r="L165" i="89"/>
  <c r="K165" i="89"/>
  <c r="J165" i="89"/>
  <c r="L164" i="89"/>
  <c r="K164" i="89"/>
  <c r="J164" i="89"/>
  <c r="L163" i="89"/>
  <c r="K163" i="89"/>
  <c r="J163" i="89"/>
  <c r="L162" i="89"/>
  <c r="K162" i="89"/>
  <c r="J162" i="89"/>
  <c r="L161" i="89"/>
  <c r="K161" i="89"/>
  <c r="J161" i="89"/>
  <c r="L160" i="89"/>
  <c r="K160" i="89"/>
  <c r="J160" i="89"/>
  <c r="L159" i="89"/>
  <c r="K159" i="89"/>
  <c r="J159" i="89"/>
  <c r="L158" i="89"/>
  <c r="K158" i="89"/>
  <c r="J158" i="89"/>
  <c r="L157" i="89"/>
  <c r="K157" i="89"/>
  <c r="J157" i="89"/>
  <c r="L156" i="89"/>
  <c r="K156" i="89"/>
  <c r="J156" i="89"/>
  <c r="L155" i="89"/>
  <c r="K155" i="89"/>
  <c r="J155" i="89"/>
  <c r="L154" i="89"/>
  <c r="K154" i="89"/>
  <c r="J154" i="89"/>
  <c r="L153" i="89"/>
  <c r="K153" i="89"/>
  <c r="J153" i="89"/>
  <c r="L152" i="89"/>
  <c r="K152" i="89"/>
  <c r="J152" i="89"/>
  <c r="L151" i="89"/>
  <c r="K151" i="89"/>
  <c r="J151" i="89"/>
  <c r="L150" i="89"/>
  <c r="K150" i="89"/>
  <c r="J150" i="89"/>
  <c r="L149" i="89"/>
  <c r="K149" i="89"/>
  <c r="J149" i="89"/>
  <c r="L148" i="89"/>
  <c r="K148" i="89"/>
  <c r="J148" i="89"/>
  <c r="L147" i="89"/>
  <c r="K147" i="89"/>
  <c r="J147" i="89"/>
  <c r="L146" i="89"/>
  <c r="K146" i="89"/>
  <c r="J146" i="89"/>
  <c r="L145" i="89"/>
  <c r="K145" i="89"/>
  <c r="J145" i="89"/>
  <c r="L144" i="89"/>
  <c r="K144" i="89"/>
  <c r="J144" i="89"/>
  <c r="L143" i="89"/>
  <c r="K143" i="89"/>
  <c r="J143" i="89"/>
  <c r="L142" i="89"/>
  <c r="K142" i="89"/>
  <c r="J142" i="89"/>
  <c r="L141" i="89"/>
  <c r="K141" i="89"/>
  <c r="J141" i="89"/>
  <c r="L140" i="89"/>
  <c r="K140" i="89"/>
  <c r="J140" i="89"/>
  <c r="L139" i="89"/>
  <c r="K139" i="89"/>
  <c r="J139" i="89"/>
  <c r="L138" i="89"/>
  <c r="K138" i="89"/>
  <c r="J138" i="89"/>
  <c r="L137" i="89"/>
  <c r="K137" i="89"/>
  <c r="J137" i="89"/>
  <c r="L136" i="89"/>
  <c r="K136" i="89"/>
  <c r="J136" i="89"/>
  <c r="L135" i="89"/>
  <c r="K135" i="89"/>
  <c r="J135" i="89"/>
  <c r="L134" i="89"/>
  <c r="K134" i="89"/>
  <c r="J134" i="89"/>
  <c r="L133" i="89"/>
  <c r="K133" i="89"/>
  <c r="J133" i="89"/>
  <c r="L132" i="89"/>
  <c r="K132" i="89"/>
  <c r="J132" i="89"/>
  <c r="L131" i="89"/>
  <c r="K131" i="89"/>
  <c r="J131" i="89"/>
  <c r="L130" i="89"/>
  <c r="K130" i="89"/>
  <c r="J130" i="89"/>
  <c r="L129" i="89"/>
  <c r="K129" i="89"/>
  <c r="J129" i="89"/>
  <c r="L128" i="89"/>
  <c r="K128" i="89"/>
  <c r="J128" i="89"/>
  <c r="L127" i="89"/>
  <c r="K127" i="89"/>
  <c r="J127" i="89"/>
  <c r="L126" i="89"/>
  <c r="K126" i="89"/>
  <c r="J126" i="89"/>
  <c r="L125" i="89"/>
  <c r="K125" i="89"/>
  <c r="J125" i="89"/>
  <c r="L124" i="89"/>
  <c r="K124" i="89"/>
  <c r="J124" i="89"/>
  <c r="L123" i="89"/>
  <c r="K123" i="89"/>
  <c r="J123" i="89"/>
  <c r="L122" i="89"/>
  <c r="K122" i="89"/>
  <c r="J122" i="89"/>
  <c r="L121" i="89"/>
  <c r="K121" i="89"/>
  <c r="J121" i="89"/>
  <c r="L120" i="89"/>
  <c r="K120" i="89"/>
  <c r="J120" i="89"/>
  <c r="L119" i="89"/>
  <c r="K119" i="89"/>
  <c r="J119" i="89"/>
  <c r="L118" i="89"/>
  <c r="K118" i="89"/>
  <c r="J118" i="89"/>
  <c r="L117" i="89"/>
  <c r="K117" i="89"/>
  <c r="J117" i="89"/>
  <c r="L116" i="89"/>
  <c r="K116" i="89"/>
  <c r="J116" i="89"/>
  <c r="L115" i="89"/>
  <c r="K115" i="89"/>
  <c r="J115" i="89"/>
  <c r="L114" i="89"/>
  <c r="K114" i="89"/>
  <c r="J114" i="89"/>
  <c r="L113" i="89"/>
  <c r="K113" i="89"/>
  <c r="J113" i="89"/>
  <c r="L112" i="89"/>
  <c r="K112" i="89"/>
  <c r="J112" i="89"/>
  <c r="L111" i="89"/>
  <c r="K111" i="89"/>
  <c r="J111" i="89"/>
  <c r="L110" i="89"/>
  <c r="K110" i="89"/>
  <c r="J110" i="89"/>
  <c r="L109" i="89"/>
  <c r="K109" i="89"/>
  <c r="J109" i="89"/>
  <c r="L108" i="89"/>
  <c r="K108" i="89"/>
  <c r="J108" i="89"/>
  <c r="L107" i="89"/>
  <c r="K107" i="89"/>
  <c r="J107" i="89"/>
  <c r="L106" i="89"/>
  <c r="K106" i="89"/>
  <c r="J106" i="89"/>
  <c r="L105" i="89"/>
  <c r="K105" i="89"/>
  <c r="J105" i="89"/>
  <c r="L104" i="89"/>
  <c r="K104" i="89"/>
  <c r="J104" i="89"/>
  <c r="L103" i="89"/>
  <c r="K103" i="89"/>
  <c r="J103" i="89"/>
  <c r="L102" i="89"/>
  <c r="K102" i="89"/>
  <c r="J102" i="89"/>
  <c r="L101" i="89"/>
  <c r="K101" i="89"/>
  <c r="J101" i="89"/>
  <c r="L100" i="89"/>
  <c r="K100" i="89"/>
  <c r="J100" i="89"/>
  <c r="L99" i="89"/>
  <c r="K99" i="89"/>
  <c r="J99" i="89"/>
  <c r="L98" i="89"/>
  <c r="K98" i="89"/>
  <c r="J98" i="89"/>
  <c r="L97" i="89"/>
  <c r="K97" i="89"/>
  <c r="J97" i="89"/>
  <c r="L96" i="89"/>
  <c r="K96" i="89"/>
  <c r="J96" i="89"/>
  <c r="L95" i="89"/>
  <c r="K95" i="89"/>
  <c r="J95" i="89"/>
  <c r="L94" i="89"/>
  <c r="K94" i="89"/>
  <c r="J94" i="89"/>
  <c r="L93" i="89"/>
  <c r="K93" i="89"/>
  <c r="J93" i="89"/>
  <c r="L92" i="89"/>
  <c r="K92" i="89"/>
  <c r="J92" i="89"/>
  <c r="L91" i="89"/>
  <c r="K91" i="89"/>
  <c r="J91" i="89"/>
  <c r="L90" i="89"/>
  <c r="K90" i="89"/>
  <c r="J90" i="89"/>
  <c r="L89" i="89"/>
  <c r="K89" i="89"/>
  <c r="J89" i="89"/>
  <c r="L88" i="89"/>
  <c r="K88" i="89"/>
  <c r="J88" i="89"/>
  <c r="L87" i="89"/>
  <c r="K87" i="89"/>
  <c r="J87" i="89"/>
  <c r="L86" i="89"/>
  <c r="K86" i="89"/>
  <c r="J86" i="89"/>
  <c r="L85" i="89"/>
  <c r="K85" i="89"/>
  <c r="J85" i="89"/>
  <c r="L84" i="89"/>
  <c r="K84" i="89"/>
  <c r="J84" i="89"/>
  <c r="L83" i="89"/>
  <c r="K83" i="89"/>
  <c r="J83" i="89"/>
  <c r="L82" i="89"/>
  <c r="K82" i="89"/>
  <c r="J82" i="89"/>
  <c r="L81" i="89"/>
  <c r="K81" i="89"/>
  <c r="J81" i="89"/>
  <c r="L80" i="89"/>
  <c r="K80" i="89"/>
  <c r="J80" i="89"/>
  <c r="L79" i="89"/>
  <c r="K79" i="89"/>
  <c r="J79" i="89"/>
  <c r="L78" i="89"/>
  <c r="K78" i="89"/>
  <c r="J78" i="89"/>
  <c r="L77" i="89"/>
  <c r="K77" i="89"/>
  <c r="J77" i="89"/>
  <c r="L76" i="89"/>
  <c r="K76" i="89"/>
  <c r="J76" i="89"/>
  <c r="L75" i="89"/>
  <c r="K75" i="89"/>
  <c r="J75" i="89"/>
  <c r="L74" i="89"/>
  <c r="K74" i="89"/>
  <c r="J74" i="89"/>
  <c r="L73" i="89"/>
  <c r="K73" i="89"/>
  <c r="J73" i="89"/>
  <c r="L72" i="89"/>
  <c r="K72" i="89"/>
  <c r="J72" i="89"/>
  <c r="L71" i="89"/>
  <c r="K71" i="89"/>
  <c r="J71" i="89"/>
  <c r="L70" i="89"/>
  <c r="K70" i="89"/>
  <c r="J70" i="89"/>
  <c r="L69" i="89"/>
  <c r="K69" i="89"/>
  <c r="J69" i="89"/>
  <c r="L68" i="89"/>
  <c r="K68" i="89"/>
  <c r="J68" i="89"/>
  <c r="L67" i="89"/>
  <c r="K67" i="89"/>
  <c r="J67" i="89"/>
  <c r="L66" i="89"/>
  <c r="K66" i="89"/>
  <c r="J66" i="89"/>
  <c r="L65" i="89"/>
  <c r="K65" i="89"/>
  <c r="J65" i="89"/>
  <c r="L64" i="89"/>
  <c r="K64" i="89"/>
  <c r="J64" i="89"/>
  <c r="L63" i="89"/>
  <c r="K63" i="89"/>
  <c r="J63" i="89"/>
  <c r="L62" i="89"/>
  <c r="K62" i="89"/>
  <c r="J62" i="89"/>
  <c r="L61" i="89"/>
  <c r="K61" i="89"/>
  <c r="J61" i="89"/>
  <c r="L60" i="89"/>
  <c r="K60" i="89"/>
  <c r="J60" i="89"/>
  <c r="L59" i="89"/>
  <c r="K59" i="89"/>
  <c r="J59" i="89"/>
  <c r="L58" i="89"/>
  <c r="K58" i="89"/>
  <c r="J58" i="89"/>
  <c r="L57" i="89"/>
  <c r="K57" i="89"/>
  <c r="J57" i="89"/>
  <c r="L56" i="89"/>
  <c r="K56" i="89"/>
  <c r="J56" i="89"/>
  <c r="L55" i="89"/>
  <c r="K55" i="89"/>
  <c r="J55" i="89"/>
  <c r="L54" i="89"/>
  <c r="K54" i="89"/>
  <c r="J54" i="89"/>
  <c r="L53" i="89"/>
  <c r="K53" i="89"/>
  <c r="J53" i="89"/>
  <c r="L52" i="89"/>
  <c r="K52" i="89"/>
  <c r="J52" i="89"/>
  <c r="L51" i="89"/>
  <c r="K51" i="89"/>
  <c r="J51" i="89"/>
  <c r="L50" i="89"/>
  <c r="K50" i="89"/>
  <c r="J50" i="89"/>
  <c r="L49" i="89"/>
  <c r="K49" i="89"/>
  <c r="J49" i="89"/>
  <c r="L48" i="89"/>
  <c r="K48" i="89"/>
  <c r="J48" i="89"/>
  <c r="L47" i="89"/>
  <c r="K47" i="89"/>
  <c r="J47" i="89"/>
  <c r="L46" i="89"/>
  <c r="K46" i="89"/>
  <c r="J46" i="89"/>
  <c r="L45" i="89"/>
  <c r="K45" i="89"/>
  <c r="J45" i="89"/>
  <c r="L44" i="89"/>
  <c r="K44" i="89"/>
  <c r="J44" i="89"/>
  <c r="L43" i="89"/>
  <c r="K43" i="89"/>
  <c r="J43" i="89"/>
  <c r="L42" i="89"/>
  <c r="K42" i="89"/>
  <c r="J42" i="89"/>
  <c r="L41" i="89"/>
  <c r="K41" i="89"/>
  <c r="J41" i="89"/>
  <c r="L40" i="89"/>
  <c r="K40" i="89"/>
  <c r="J40" i="89"/>
  <c r="L39" i="89"/>
  <c r="K39" i="89"/>
  <c r="J39" i="89"/>
  <c r="L38" i="89"/>
  <c r="K38" i="89"/>
  <c r="J38" i="89"/>
  <c r="L37" i="89"/>
  <c r="K37" i="89"/>
  <c r="J37" i="89"/>
  <c r="L36" i="89"/>
  <c r="K36" i="89"/>
  <c r="J36" i="89"/>
  <c r="L35" i="89"/>
  <c r="K35" i="89"/>
  <c r="J35" i="89"/>
  <c r="L34" i="89"/>
  <c r="K34" i="89"/>
  <c r="J34" i="89"/>
  <c r="L33" i="89"/>
  <c r="K33" i="89"/>
  <c r="J33" i="89"/>
  <c r="L32" i="89"/>
  <c r="K32" i="89"/>
  <c r="J32" i="89"/>
  <c r="L31" i="89"/>
  <c r="K31" i="89"/>
  <c r="J31" i="89"/>
  <c r="L30" i="89"/>
  <c r="K30" i="89"/>
  <c r="J30" i="89"/>
  <c r="L29" i="89"/>
  <c r="K29" i="89"/>
  <c r="J29" i="89"/>
  <c r="L28" i="89"/>
  <c r="K28" i="89"/>
  <c r="J28" i="89"/>
  <c r="L27" i="89"/>
  <c r="K27" i="89"/>
  <c r="J27" i="89"/>
  <c r="L26" i="89"/>
  <c r="K26" i="89"/>
  <c r="J26" i="89"/>
  <c r="L25" i="89"/>
  <c r="K25" i="89"/>
  <c r="J25" i="89"/>
  <c r="L24" i="89"/>
  <c r="K24" i="89"/>
  <c r="J24" i="89"/>
  <c r="L23" i="89"/>
  <c r="K23" i="89"/>
  <c r="J23" i="89"/>
  <c r="L22" i="89"/>
  <c r="K22" i="89"/>
  <c r="J22" i="89"/>
  <c r="L21" i="89"/>
  <c r="K21" i="89"/>
  <c r="J21" i="89"/>
  <c r="L20" i="89"/>
  <c r="K20" i="89"/>
  <c r="J20" i="89"/>
  <c r="L19" i="89"/>
  <c r="K19" i="89"/>
  <c r="J19" i="89"/>
  <c r="L18" i="89"/>
  <c r="K18" i="89"/>
  <c r="J18" i="89"/>
  <c r="L17" i="89"/>
  <c r="K17" i="89"/>
  <c r="J17" i="89"/>
  <c r="L16" i="89"/>
  <c r="K16" i="89"/>
  <c r="J16" i="89"/>
  <c r="L15" i="89"/>
  <c r="K15" i="89"/>
  <c r="J15" i="89"/>
  <c r="L14" i="89"/>
  <c r="K14" i="89"/>
  <c r="J14" i="89"/>
  <c r="L13" i="89"/>
  <c r="K13" i="89"/>
  <c r="J13" i="89"/>
  <c r="L12" i="89"/>
  <c r="K12" i="89"/>
  <c r="J12" i="89"/>
  <c r="L11" i="89"/>
  <c r="K11" i="89"/>
  <c r="J11" i="89"/>
  <c r="L10" i="89"/>
  <c r="K10" i="89"/>
  <c r="J10" i="89"/>
  <c r="L9" i="89"/>
  <c r="K9" i="89"/>
  <c r="J9" i="89"/>
  <c r="L8" i="89"/>
  <c r="K8" i="89"/>
  <c r="J8" i="89"/>
  <c r="L7" i="89"/>
  <c r="K7" i="89"/>
  <c r="J7" i="89"/>
  <c r="L6" i="89"/>
  <c r="K6" i="89"/>
  <c r="J6" i="89"/>
  <c r="L5" i="89"/>
  <c r="K5" i="89"/>
  <c r="J5" i="89"/>
  <c r="L4" i="89"/>
  <c r="K4" i="89"/>
  <c r="J4" i="89"/>
  <c r="L3" i="89"/>
  <c r="G3" i="89"/>
  <c r="G4" i="89"/>
  <c r="G5" i="89"/>
  <c r="J3" i="89"/>
  <c r="G406" i="89" l="1"/>
  <c r="G405" i="89"/>
  <c r="G404" i="89"/>
  <c r="G403" i="89"/>
  <c r="G402" i="89"/>
  <c r="G401" i="89"/>
  <c r="G400" i="89"/>
  <c r="G399" i="89"/>
  <c r="G398" i="89"/>
  <c r="G397" i="89"/>
  <c r="G396" i="89"/>
  <c r="G395" i="89"/>
  <c r="G394" i="89"/>
  <c r="G393" i="89"/>
  <c r="G392" i="89"/>
  <c r="G391" i="89"/>
  <c r="G390" i="89"/>
  <c r="G389" i="89"/>
  <c r="G388" i="89"/>
  <c r="G387" i="89"/>
  <c r="G386" i="89"/>
  <c r="G385" i="89"/>
  <c r="G384" i="89"/>
  <c r="G383" i="89"/>
  <c r="G382" i="89"/>
  <c r="G381" i="89"/>
  <c r="G380" i="89"/>
  <c r="G379" i="89"/>
  <c r="G378" i="89"/>
  <c r="G377" i="89"/>
  <c r="G376" i="89"/>
  <c r="G375" i="89"/>
  <c r="G374" i="89"/>
  <c r="G373" i="89"/>
  <c r="G372" i="89"/>
  <c r="G371" i="89"/>
  <c r="G370" i="89"/>
  <c r="G369" i="89"/>
  <c r="G368" i="89"/>
  <c r="G367" i="89"/>
  <c r="G366" i="89"/>
  <c r="G365" i="89"/>
  <c r="G364" i="89"/>
  <c r="G363" i="89"/>
  <c r="G362" i="89"/>
  <c r="G361" i="89"/>
  <c r="G360" i="89"/>
  <c r="G359" i="89"/>
  <c r="G358" i="89"/>
  <c r="G357" i="89"/>
  <c r="G356" i="89"/>
  <c r="G355" i="89"/>
  <c r="G354" i="89"/>
  <c r="G353" i="89"/>
  <c r="G352" i="89"/>
  <c r="G351" i="89"/>
  <c r="G350" i="89"/>
  <c r="G349" i="89"/>
  <c r="G348" i="89"/>
  <c r="G347" i="89"/>
  <c r="G346" i="89"/>
  <c r="G345" i="89"/>
  <c r="G344" i="89"/>
  <c r="G343" i="89"/>
  <c r="G342" i="89"/>
  <c r="G341" i="89"/>
  <c r="G340" i="89"/>
  <c r="G339" i="89"/>
  <c r="G338" i="89"/>
  <c r="G337" i="89"/>
  <c r="G336" i="89"/>
  <c r="G335" i="89"/>
  <c r="G334" i="89"/>
  <c r="G333" i="89"/>
  <c r="G332" i="89"/>
  <c r="G331" i="89"/>
  <c r="G330" i="89"/>
  <c r="G329" i="89"/>
  <c r="G328" i="89"/>
  <c r="G327" i="89"/>
  <c r="G326" i="89"/>
  <c r="G325" i="89"/>
  <c r="G324" i="89"/>
  <c r="G323" i="89"/>
  <c r="G322" i="89"/>
  <c r="G321" i="89"/>
  <c r="G320" i="89"/>
  <c r="G319" i="89"/>
  <c r="G318" i="89"/>
  <c r="G317" i="89"/>
  <c r="G316" i="89"/>
  <c r="G315" i="89"/>
  <c r="G314" i="89"/>
  <c r="G313" i="89"/>
  <c r="G312" i="89"/>
  <c r="G311" i="89"/>
  <c r="G310" i="89"/>
  <c r="G309" i="89"/>
  <c r="G308" i="89"/>
  <c r="G307" i="89"/>
  <c r="G306" i="89"/>
  <c r="G305" i="89"/>
  <c r="G304" i="89"/>
  <c r="G303" i="89"/>
  <c r="G302" i="89"/>
  <c r="G301" i="89"/>
  <c r="G300" i="89"/>
  <c r="G299" i="89"/>
  <c r="G298" i="89"/>
  <c r="G297" i="89"/>
  <c r="G296" i="89"/>
  <c r="G295" i="89"/>
  <c r="G294" i="89"/>
  <c r="G293" i="89"/>
  <c r="G292" i="89"/>
  <c r="G291" i="89"/>
  <c r="G290" i="89"/>
  <c r="G289" i="89"/>
  <c r="G288" i="89"/>
  <c r="G287" i="89"/>
  <c r="G286" i="89"/>
  <c r="G285" i="89"/>
  <c r="G284" i="89"/>
  <c r="G283" i="89"/>
  <c r="G282" i="89"/>
  <c r="G281" i="89"/>
  <c r="G280" i="89"/>
  <c r="G279" i="89"/>
  <c r="G278" i="89"/>
  <c r="G277" i="89"/>
  <c r="G276" i="89"/>
  <c r="G275" i="89"/>
  <c r="G274" i="89"/>
  <c r="G273" i="89"/>
  <c r="G272" i="89"/>
  <c r="G271" i="89"/>
  <c r="G270" i="89"/>
  <c r="G269" i="89"/>
  <c r="G268" i="89"/>
  <c r="G267" i="89"/>
  <c r="G266" i="89"/>
  <c r="G265" i="89"/>
  <c r="G264" i="89"/>
  <c r="G263" i="89"/>
  <c r="G262" i="89"/>
  <c r="G261" i="89"/>
  <c r="G260" i="89"/>
  <c r="G259" i="89"/>
  <c r="G258" i="89"/>
  <c r="G257" i="89"/>
  <c r="G256" i="89"/>
  <c r="G255" i="89"/>
  <c r="G254" i="89"/>
  <c r="G253" i="89"/>
  <c r="G252" i="89"/>
  <c r="G251" i="89"/>
  <c r="G250" i="89"/>
  <c r="G249" i="89"/>
  <c r="G248" i="89"/>
  <c r="G247" i="89"/>
  <c r="G246" i="89"/>
  <c r="G245" i="89"/>
  <c r="G244" i="89"/>
  <c r="G243" i="89"/>
  <c r="G242" i="89"/>
  <c r="G241" i="89"/>
  <c r="G240" i="89"/>
  <c r="G239" i="89"/>
  <c r="G238" i="89"/>
  <c r="G237" i="89"/>
  <c r="G236" i="89"/>
  <c r="G235" i="89"/>
  <c r="G234" i="89"/>
  <c r="G233" i="89"/>
  <c r="G232" i="89"/>
  <c r="G231" i="89"/>
  <c r="G230" i="89"/>
  <c r="G229" i="89"/>
  <c r="G228" i="89"/>
  <c r="G227" i="89"/>
  <c r="G226" i="89"/>
  <c r="G225" i="89"/>
  <c r="G224" i="89"/>
  <c r="G223" i="89"/>
  <c r="G222" i="89"/>
  <c r="G221" i="89"/>
  <c r="G220" i="89"/>
  <c r="G219" i="89"/>
  <c r="G218" i="89"/>
  <c r="G217" i="89"/>
  <c r="G216" i="89"/>
  <c r="G215" i="89"/>
  <c r="G214" i="89"/>
  <c r="G213" i="89"/>
  <c r="G212" i="89"/>
  <c r="G211" i="89"/>
  <c r="G210" i="89"/>
  <c r="G209" i="89"/>
  <c r="G208" i="89"/>
  <c r="G207" i="89"/>
  <c r="G206" i="89"/>
  <c r="G205" i="89"/>
  <c r="G204" i="89"/>
  <c r="G203" i="89"/>
  <c r="G202" i="89"/>
  <c r="G201" i="89"/>
  <c r="G200" i="89"/>
  <c r="G199" i="89"/>
  <c r="G198" i="89"/>
  <c r="G197" i="89"/>
  <c r="G196" i="89"/>
  <c r="G195" i="89"/>
  <c r="G194" i="89"/>
  <c r="G193" i="89"/>
  <c r="G192" i="89"/>
  <c r="G191" i="89"/>
  <c r="G190" i="89"/>
  <c r="G189" i="89"/>
  <c r="G188" i="89"/>
  <c r="G187" i="89"/>
  <c r="G186" i="89"/>
  <c r="G185" i="89"/>
  <c r="G184" i="89"/>
  <c r="G183" i="89"/>
  <c r="G182" i="89"/>
  <c r="G181" i="89"/>
  <c r="G180" i="89"/>
  <c r="G179" i="89"/>
  <c r="G178" i="89"/>
  <c r="G177" i="89"/>
  <c r="G176" i="89"/>
  <c r="G175" i="89"/>
  <c r="G174" i="89"/>
  <c r="G173" i="89"/>
  <c r="G172" i="89"/>
  <c r="G171" i="89"/>
  <c r="G170" i="89"/>
  <c r="G169" i="89"/>
  <c r="G168" i="89"/>
  <c r="G167" i="89"/>
  <c r="G166" i="89"/>
  <c r="G165" i="89"/>
  <c r="G164" i="89"/>
  <c r="G163" i="89"/>
  <c r="G162" i="89"/>
  <c r="G161" i="89"/>
  <c r="G160" i="89"/>
  <c r="G159" i="89"/>
  <c r="G158" i="89"/>
  <c r="G157" i="89"/>
  <c r="G156" i="89"/>
  <c r="G155" i="89"/>
  <c r="G154" i="89"/>
  <c r="G153" i="89"/>
  <c r="G152" i="89"/>
  <c r="G151" i="89"/>
  <c r="G150" i="89"/>
  <c r="G149" i="89"/>
  <c r="G148" i="89"/>
  <c r="G147" i="89"/>
  <c r="G146" i="89"/>
  <c r="G145" i="89"/>
  <c r="G144" i="89"/>
  <c r="G143" i="89"/>
  <c r="G142" i="89"/>
  <c r="G141" i="89"/>
  <c r="G140" i="89"/>
  <c r="G139" i="89"/>
  <c r="G138" i="89"/>
  <c r="G137" i="89"/>
  <c r="G136" i="89"/>
  <c r="G135" i="89"/>
  <c r="G134" i="89"/>
  <c r="G133" i="89"/>
  <c r="G132" i="89"/>
  <c r="G131" i="89"/>
  <c r="G130" i="89"/>
  <c r="G129" i="89"/>
  <c r="G128" i="89"/>
  <c r="G127" i="89"/>
  <c r="G126" i="89"/>
  <c r="G125" i="89"/>
  <c r="G124" i="89"/>
  <c r="G123" i="89"/>
  <c r="G122" i="89"/>
  <c r="G121" i="89"/>
  <c r="G120" i="89"/>
  <c r="G119" i="89"/>
  <c r="G118" i="89"/>
  <c r="G117" i="89"/>
  <c r="G116" i="89"/>
  <c r="G115" i="89"/>
  <c r="G114" i="89"/>
  <c r="G113" i="89"/>
  <c r="G112" i="89"/>
  <c r="G111" i="89"/>
  <c r="G110" i="89"/>
  <c r="G109" i="89"/>
  <c r="G108" i="89"/>
  <c r="G107" i="89"/>
  <c r="G106" i="89"/>
  <c r="G105" i="89"/>
  <c r="G104" i="89"/>
  <c r="G103" i="89"/>
  <c r="G102" i="89"/>
  <c r="G101" i="89"/>
  <c r="G100" i="89"/>
  <c r="G99" i="89"/>
  <c r="G98" i="89"/>
  <c r="G97" i="89"/>
  <c r="G96" i="89"/>
  <c r="G95" i="89"/>
  <c r="G94" i="89"/>
  <c r="G93" i="89"/>
  <c r="G92" i="89"/>
  <c r="G91" i="89"/>
  <c r="G90" i="89"/>
  <c r="G89" i="89"/>
  <c r="G88" i="89"/>
  <c r="G87" i="89"/>
  <c r="G86" i="89"/>
  <c r="G85" i="89"/>
  <c r="G84" i="89"/>
  <c r="G83" i="89"/>
  <c r="G82" i="89"/>
  <c r="G81" i="89"/>
  <c r="G80" i="89"/>
  <c r="G79" i="89"/>
  <c r="G78" i="89"/>
  <c r="G77" i="89"/>
  <c r="G76" i="89"/>
  <c r="G75" i="89"/>
  <c r="G74" i="89"/>
  <c r="G73" i="89"/>
  <c r="G72" i="89"/>
  <c r="G71" i="89"/>
  <c r="G70" i="89"/>
  <c r="G69" i="89"/>
  <c r="G68" i="89"/>
  <c r="G67" i="89"/>
  <c r="G66" i="89"/>
  <c r="G65" i="89"/>
  <c r="G64" i="89"/>
  <c r="G63" i="89"/>
  <c r="G62" i="89"/>
  <c r="G61" i="89"/>
  <c r="G60" i="89"/>
  <c r="G59" i="89"/>
  <c r="G58" i="89"/>
  <c r="G57" i="89"/>
  <c r="G56" i="89"/>
  <c r="G55" i="89"/>
  <c r="G54" i="89"/>
  <c r="G53" i="89"/>
  <c r="G52" i="89"/>
  <c r="G51" i="89"/>
  <c r="G50" i="89"/>
  <c r="G49" i="89"/>
  <c r="G48" i="89"/>
  <c r="G47" i="89"/>
  <c r="G46" i="89"/>
  <c r="G45" i="89"/>
  <c r="G44" i="89"/>
  <c r="G43" i="89"/>
  <c r="G42" i="89"/>
  <c r="G41" i="89"/>
  <c r="G40" i="89"/>
  <c r="G39" i="89"/>
  <c r="G38" i="89"/>
  <c r="G37" i="89"/>
  <c r="G36" i="89"/>
  <c r="G35" i="89"/>
  <c r="G34" i="89"/>
  <c r="G33" i="89"/>
  <c r="G32" i="89"/>
  <c r="G31" i="89"/>
  <c r="G30" i="89"/>
  <c r="G29" i="89"/>
  <c r="G28" i="89"/>
  <c r="G27" i="89"/>
  <c r="G26" i="89"/>
  <c r="G25" i="89"/>
  <c r="G24" i="89"/>
  <c r="G23" i="89"/>
  <c r="G22" i="89"/>
  <c r="G21" i="89"/>
  <c r="G20" i="89"/>
  <c r="G19" i="89"/>
  <c r="G18" i="89"/>
  <c r="G17" i="89"/>
  <c r="G16" i="89"/>
  <c r="G15" i="89"/>
  <c r="G14" i="89"/>
  <c r="G13" i="89"/>
  <c r="G12" i="89"/>
  <c r="G11" i="89"/>
  <c r="G10" i="89"/>
  <c r="G9" i="89"/>
  <c r="G8" i="89"/>
  <c r="G7" i="89"/>
  <c r="G6" i="89"/>
  <c r="S412" i="89" l="1"/>
  <c r="R412" i="89"/>
  <c r="Q412" i="89"/>
  <c r="P412" i="89"/>
  <c r="O412" i="89"/>
  <c r="N412" i="89"/>
  <c r="M412" i="89"/>
  <c r="L412" i="89"/>
  <c r="K412" i="89"/>
  <c r="J412" i="89"/>
  <c r="I412" i="89"/>
  <c r="H412" i="89"/>
  <c r="G412" i="89"/>
  <c r="F412" i="89"/>
  <c r="E412" i="89"/>
  <c r="C412" i="89"/>
  <c r="B412" i="89"/>
  <c r="S411" i="89"/>
  <c r="R411" i="89"/>
  <c r="Q411" i="89"/>
  <c r="P411" i="89"/>
  <c r="O411" i="89"/>
  <c r="N411" i="89"/>
  <c r="M411" i="89"/>
  <c r="L411" i="89"/>
  <c r="K411" i="89"/>
  <c r="J411" i="89"/>
  <c r="I411" i="89"/>
  <c r="H411" i="89"/>
  <c r="G411" i="89"/>
  <c r="F411" i="89"/>
  <c r="E411" i="89"/>
  <c r="C411" i="89"/>
  <c r="B411" i="89"/>
  <c r="S410" i="89"/>
  <c r="R410" i="89"/>
  <c r="Q410" i="89"/>
  <c r="P410" i="89"/>
  <c r="O410" i="89"/>
  <c r="N410" i="89"/>
  <c r="M410" i="89"/>
  <c r="L410" i="89"/>
  <c r="K410" i="89"/>
  <c r="J410" i="89"/>
  <c r="I410" i="89"/>
  <c r="H410" i="89"/>
  <c r="G410" i="89"/>
  <c r="F410" i="89"/>
  <c r="E410" i="89"/>
  <c r="C410" i="89"/>
  <c r="B410" i="89"/>
  <c r="S409" i="89"/>
  <c r="R409" i="89"/>
  <c r="Q409" i="89"/>
  <c r="P409" i="89"/>
  <c r="O409" i="89"/>
  <c r="N409" i="89"/>
  <c r="M409" i="89"/>
  <c r="L409" i="89"/>
  <c r="K409" i="89"/>
  <c r="J409" i="89"/>
  <c r="I409" i="89"/>
  <c r="H409" i="89"/>
  <c r="G409" i="89"/>
  <c r="F409" i="89"/>
  <c r="E409" i="89"/>
  <c r="C409" i="89"/>
  <c r="B409" i="89"/>
  <c r="S408" i="89"/>
  <c r="R408" i="89"/>
  <c r="Q408" i="89"/>
  <c r="P408" i="89"/>
  <c r="O408" i="89"/>
  <c r="N408" i="89"/>
  <c r="M408" i="89"/>
  <c r="L408" i="89"/>
  <c r="K408" i="89"/>
  <c r="J408" i="89"/>
  <c r="I408" i="89"/>
  <c r="H408" i="89"/>
  <c r="G408" i="89"/>
  <c r="F408" i="89"/>
  <c r="E408" i="89"/>
  <c r="C408" i="89"/>
  <c r="B408" i="89"/>
  <c r="L407" i="89"/>
  <c r="K407" i="89"/>
  <c r="J407" i="89"/>
  <c r="I407" i="89"/>
  <c r="H407" i="89"/>
  <c r="G407" i="89"/>
  <c r="F407" i="89"/>
  <c r="E407" i="89"/>
  <c r="C407" i="89"/>
  <c r="B407" i="89"/>
  <c r="I406" i="89"/>
  <c r="H406" i="89"/>
  <c r="F406" i="89"/>
  <c r="E406" i="89"/>
  <c r="C406" i="89"/>
  <c r="B406" i="89"/>
  <c r="I405" i="89"/>
  <c r="H405" i="89"/>
  <c r="F405" i="89"/>
  <c r="E405" i="89"/>
  <c r="C405" i="89"/>
  <c r="B405" i="89"/>
  <c r="I404" i="89"/>
  <c r="H404" i="89"/>
  <c r="F404" i="89"/>
  <c r="E404" i="89"/>
  <c r="C404" i="89"/>
  <c r="B404" i="89"/>
  <c r="I403" i="89"/>
  <c r="H403" i="89"/>
  <c r="F403" i="89"/>
  <c r="E403" i="89"/>
  <c r="C403" i="89"/>
  <c r="B403" i="89"/>
  <c r="I402" i="89"/>
  <c r="H402" i="89"/>
  <c r="F402" i="89"/>
  <c r="E402" i="89"/>
  <c r="C402" i="89"/>
  <c r="B402" i="89"/>
  <c r="I401" i="89"/>
  <c r="H401" i="89"/>
  <c r="F401" i="89"/>
  <c r="E401" i="89"/>
  <c r="C401" i="89"/>
  <c r="B401" i="89"/>
  <c r="I400" i="89"/>
  <c r="H400" i="89"/>
  <c r="F400" i="89"/>
  <c r="E400" i="89"/>
  <c r="C400" i="89"/>
  <c r="B400" i="89"/>
  <c r="C399" i="89" l="1"/>
  <c r="C398" i="89"/>
  <c r="C397" i="89"/>
  <c r="C396" i="89"/>
  <c r="C395" i="89"/>
  <c r="C394" i="89"/>
  <c r="C393" i="89"/>
  <c r="C392" i="89"/>
  <c r="C391" i="89"/>
  <c r="C390" i="89"/>
  <c r="C389" i="89"/>
  <c r="C388" i="89"/>
  <c r="C387" i="89"/>
  <c r="C386" i="89"/>
  <c r="C385" i="89"/>
  <c r="C384" i="89"/>
  <c r="C383" i="89"/>
  <c r="C382" i="89"/>
  <c r="C381" i="89"/>
  <c r="C380" i="89"/>
  <c r="C379" i="89"/>
  <c r="C378" i="89"/>
  <c r="C377" i="89"/>
  <c r="C376" i="89"/>
  <c r="C375" i="89"/>
  <c r="C374" i="89"/>
  <c r="C373" i="89"/>
  <c r="C372" i="89"/>
  <c r="C371" i="89"/>
  <c r="C370" i="89"/>
  <c r="C369" i="89"/>
  <c r="C368" i="89"/>
  <c r="C367" i="89"/>
  <c r="C366" i="89"/>
  <c r="C365" i="89"/>
  <c r="C364" i="89"/>
  <c r="C363" i="89"/>
  <c r="C362" i="89"/>
  <c r="C361" i="89"/>
  <c r="C360" i="89"/>
  <c r="C359" i="89"/>
  <c r="C358" i="89"/>
  <c r="C357" i="89"/>
  <c r="C356" i="89"/>
  <c r="C355" i="89"/>
  <c r="C354" i="89"/>
  <c r="C353" i="89"/>
  <c r="C352" i="89"/>
  <c r="C351" i="89"/>
  <c r="C350" i="89"/>
  <c r="C349" i="89"/>
  <c r="C348" i="89"/>
  <c r="C347" i="89"/>
  <c r="C346" i="89"/>
  <c r="C345" i="89"/>
  <c r="C344" i="89"/>
  <c r="C343" i="89"/>
  <c r="C342" i="89"/>
  <c r="C341" i="89"/>
  <c r="C340" i="89"/>
  <c r="C339" i="89"/>
  <c r="C338" i="89"/>
  <c r="C337" i="89"/>
  <c r="C336" i="89"/>
  <c r="C335" i="89"/>
  <c r="C334" i="89"/>
  <c r="C333" i="89"/>
  <c r="C332" i="89"/>
  <c r="C331" i="89"/>
  <c r="C330" i="89"/>
  <c r="C329" i="89"/>
  <c r="C328" i="89"/>
  <c r="C327" i="89"/>
  <c r="C326" i="89"/>
  <c r="C325" i="89"/>
  <c r="C324" i="89"/>
  <c r="C323" i="89"/>
  <c r="C322" i="89"/>
  <c r="C321" i="89"/>
  <c r="C320" i="89"/>
  <c r="C319" i="89"/>
  <c r="C318" i="89"/>
  <c r="C317" i="89"/>
  <c r="C316" i="89"/>
  <c r="C315" i="89"/>
  <c r="C314" i="89"/>
  <c r="C313" i="89"/>
  <c r="C312" i="89"/>
  <c r="C311" i="89"/>
  <c r="C310" i="89"/>
  <c r="C309" i="89"/>
  <c r="C308" i="89"/>
  <c r="C307" i="89"/>
  <c r="C306" i="89"/>
  <c r="C305" i="89"/>
  <c r="C304" i="89"/>
  <c r="C303" i="89"/>
  <c r="C302" i="89"/>
  <c r="C301" i="89"/>
  <c r="C300" i="89"/>
  <c r="C299" i="89"/>
  <c r="C298" i="89"/>
  <c r="C297" i="89"/>
  <c r="C296" i="89"/>
  <c r="C295" i="89"/>
  <c r="C294" i="89"/>
  <c r="C293" i="89"/>
  <c r="C292" i="89"/>
  <c r="C291" i="89"/>
  <c r="C290" i="89"/>
  <c r="C289" i="89"/>
  <c r="C288" i="89"/>
  <c r="C287" i="89"/>
  <c r="C286" i="89"/>
  <c r="C285" i="89"/>
  <c r="C284" i="89"/>
  <c r="C283" i="89"/>
  <c r="C282" i="89"/>
  <c r="C281" i="89"/>
  <c r="C280" i="89"/>
  <c r="C279" i="89"/>
  <c r="C278" i="89"/>
  <c r="C277" i="89"/>
  <c r="C276" i="89"/>
  <c r="C275" i="89"/>
  <c r="C274" i="89"/>
  <c r="C273" i="89"/>
  <c r="C272" i="89"/>
  <c r="C271" i="89"/>
  <c r="C270" i="89"/>
  <c r="C269" i="89"/>
  <c r="C268" i="89"/>
  <c r="C267" i="89"/>
  <c r="C266" i="89"/>
  <c r="C265" i="89"/>
  <c r="C264" i="89"/>
  <c r="C263" i="89"/>
  <c r="C262" i="89"/>
  <c r="C261" i="89"/>
  <c r="C260" i="89"/>
  <c r="C259" i="89"/>
  <c r="C258" i="89"/>
  <c r="C257" i="89"/>
  <c r="C256" i="89"/>
  <c r="C255" i="89"/>
  <c r="C254" i="89"/>
  <c r="C253" i="89"/>
  <c r="C252" i="89"/>
  <c r="C251" i="89"/>
  <c r="C250" i="89"/>
  <c r="C249" i="89"/>
  <c r="C248" i="89"/>
  <c r="C247" i="89"/>
  <c r="C246" i="89"/>
  <c r="C245" i="89"/>
  <c r="C244" i="89"/>
  <c r="C243" i="89"/>
  <c r="C242" i="89"/>
  <c r="C241" i="89"/>
  <c r="C240" i="89"/>
  <c r="C239" i="89"/>
  <c r="C238" i="89"/>
  <c r="C237" i="89"/>
  <c r="C236" i="89"/>
  <c r="C235" i="89"/>
  <c r="C234" i="89"/>
  <c r="C233" i="89"/>
  <c r="C232" i="89"/>
  <c r="C231" i="89"/>
  <c r="C230" i="89"/>
  <c r="C229" i="89"/>
  <c r="C228" i="89"/>
  <c r="C227" i="89"/>
  <c r="C226" i="89"/>
  <c r="C225" i="89"/>
  <c r="C224" i="89"/>
  <c r="C223" i="89"/>
  <c r="C222" i="89"/>
  <c r="C221" i="89"/>
  <c r="C220" i="89"/>
  <c r="C219" i="89"/>
  <c r="C218" i="89"/>
  <c r="C217" i="89"/>
  <c r="C216" i="89"/>
  <c r="C215" i="89"/>
  <c r="C214" i="89"/>
  <c r="C213" i="89"/>
  <c r="C212" i="89"/>
  <c r="C211" i="89"/>
  <c r="C210" i="89"/>
  <c r="C209" i="89"/>
  <c r="C208" i="89"/>
  <c r="C207" i="89"/>
  <c r="C206" i="89"/>
  <c r="C205" i="89"/>
  <c r="C204" i="89"/>
  <c r="C203" i="89"/>
  <c r="C202" i="89"/>
  <c r="C201" i="89"/>
  <c r="C200" i="89"/>
  <c r="C199" i="89"/>
  <c r="C198" i="89"/>
  <c r="C197" i="89"/>
  <c r="C196" i="89"/>
  <c r="C195" i="89"/>
  <c r="C194" i="89"/>
  <c r="C193" i="89"/>
  <c r="C192" i="89"/>
  <c r="C191" i="89"/>
  <c r="C190" i="89"/>
  <c r="C189" i="89"/>
  <c r="C188" i="89"/>
  <c r="C187" i="89"/>
  <c r="C186" i="89"/>
  <c r="C185" i="89"/>
  <c r="C184" i="89"/>
  <c r="C183" i="89"/>
  <c r="C182" i="89"/>
  <c r="C181" i="89"/>
  <c r="C180" i="89"/>
  <c r="C179" i="89"/>
  <c r="C178" i="89"/>
  <c r="C177" i="89"/>
  <c r="C176" i="89"/>
  <c r="C175" i="89"/>
  <c r="C174" i="89"/>
  <c r="C173" i="89"/>
  <c r="C172" i="89"/>
  <c r="C171" i="89"/>
  <c r="C170" i="89"/>
  <c r="C169" i="89"/>
  <c r="C168" i="89"/>
  <c r="C167" i="89"/>
  <c r="C166" i="89"/>
  <c r="C165" i="89"/>
  <c r="C164" i="89"/>
  <c r="C163" i="89"/>
  <c r="C162" i="89"/>
  <c r="C161" i="89"/>
  <c r="C160" i="89"/>
  <c r="C159" i="89"/>
  <c r="C158" i="89"/>
  <c r="C157" i="89"/>
  <c r="C156" i="89"/>
  <c r="C155" i="89"/>
  <c r="C154" i="89"/>
  <c r="C153" i="89"/>
  <c r="C152" i="89"/>
  <c r="C151" i="89"/>
  <c r="C150" i="89"/>
  <c r="C149" i="89"/>
  <c r="C148" i="89"/>
  <c r="C147" i="89"/>
  <c r="C146" i="89"/>
  <c r="C145" i="89"/>
  <c r="C144" i="89"/>
  <c r="C143" i="89"/>
  <c r="C142" i="89"/>
  <c r="C141" i="89"/>
  <c r="C140" i="89"/>
  <c r="C139" i="89"/>
  <c r="C138" i="89"/>
  <c r="C137" i="89"/>
  <c r="C136" i="89"/>
  <c r="C135" i="89"/>
  <c r="C134" i="89"/>
  <c r="C133" i="89"/>
  <c r="C132" i="89"/>
  <c r="C131" i="89"/>
  <c r="C130" i="89"/>
  <c r="C129" i="89"/>
  <c r="C128" i="89"/>
  <c r="C127" i="89"/>
  <c r="C126" i="89"/>
  <c r="C125" i="89"/>
  <c r="C124" i="89"/>
  <c r="C123" i="89"/>
  <c r="C122" i="89"/>
  <c r="C121" i="89"/>
  <c r="C120" i="89"/>
  <c r="C119" i="89"/>
  <c r="C118" i="89"/>
  <c r="C117" i="89"/>
  <c r="C116" i="89"/>
  <c r="C115" i="89"/>
  <c r="C114" i="89"/>
  <c r="C113" i="89"/>
  <c r="C112" i="89"/>
  <c r="C111" i="89"/>
  <c r="C110" i="89"/>
  <c r="C109" i="89"/>
  <c r="C108" i="89"/>
  <c r="C107" i="89"/>
  <c r="C106" i="89"/>
  <c r="C105" i="89"/>
  <c r="C104" i="89"/>
  <c r="C103" i="89"/>
  <c r="C102" i="89"/>
  <c r="C101" i="89"/>
  <c r="C100" i="89"/>
  <c r="C99" i="89"/>
  <c r="C98" i="89"/>
  <c r="C97" i="89"/>
  <c r="C96" i="89"/>
  <c r="C95" i="89"/>
  <c r="C94" i="89"/>
  <c r="C93" i="89"/>
  <c r="C92" i="89"/>
  <c r="C91" i="89"/>
  <c r="C90" i="89"/>
  <c r="C89" i="89"/>
  <c r="C88" i="89"/>
  <c r="C87" i="89"/>
  <c r="C86" i="89"/>
  <c r="C85" i="89"/>
  <c r="C84" i="89"/>
  <c r="C83" i="89"/>
  <c r="C82" i="89"/>
  <c r="C81" i="89"/>
  <c r="C80" i="89"/>
  <c r="C79" i="89"/>
  <c r="C78" i="89"/>
  <c r="C77" i="89"/>
  <c r="C76" i="89"/>
  <c r="C75" i="89"/>
  <c r="C74" i="89"/>
  <c r="C73" i="89"/>
  <c r="C72" i="89"/>
  <c r="C71" i="89"/>
  <c r="C70" i="89"/>
  <c r="C69" i="89"/>
  <c r="C68" i="89"/>
  <c r="C67" i="89"/>
  <c r="C66" i="89"/>
  <c r="C65" i="89"/>
  <c r="C64" i="89"/>
  <c r="C63" i="89"/>
  <c r="C62" i="89"/>
  <c r="C61" i="89"/>
  <c r="C60" i="89"/>
  <c r="C59" i="89"/>
  <c r="C58" i="89"/>
  <c r="C57" i="89"/>
  <c r="C56" i="89"/>
  <c r="C55" i="89"/>
  <c r="C54" i="89"/>
  <c r="C53" i="89"/>
  <c r="C52" i="89"/>
  <c r="C51" i="89"/>
  <c r="C50" i="89"/>
  <c r="C49" i="89"/>
  <c r="C48" i="89"/>
  <c r="C47" i="89"/>
  <c r="C46" i="89"/>
  <c r="C45" i="89"/>
  <c r="C44" i="89"/>
  <c r="C43" i="89"/>
  <c r="C42" i="89"/>
  <c r="C41" i="89"/>
  <c r="C40" i="89"/>
  <c r="C39" i="89"/>
  <c r="C38" i="89"/>
  <c r="C37" i="89"/>
  <c r="C36" i="89"/>
  <c r="C35" i="89"/>
  <c r="C34" i="89"/>
  <c r="C33" i="89"/>
  <c r="C32" i="89"/>
  <c r="C31" i="89"/>
  <c r="C30" i="89"/>
  <c r="C29" i="89"/>
  <c r="C28" i="89"/>
  <c r="C27" i="89"/>
  <c r="C26" i="89"/>
  <c r="C25" i="89"/>
  <c r="C24" i="89"/>
  <c r="C23" i="89"/>
  <c r="C22" i="89"/>
  <c r="C21" i="89"/>
  <c r="C20" i="89"/>
  <c r="C19" i="89"/>
  <c r="C18" i="89"/>
  <c r="C17" i="89"/>
  <c r="C16" i="89"/>
  <c r="C15" i="89"/>
  <c r="C14" i="89"/>
  <c r="C13" i="89"/>
  <c r="C12" i="89"/>
  <c r="C11" i="89"/>
  <c r="C10" i="89"/>
  <c r="C9" i="89"/>
  <c r="C8" i="89"/>
  <c r="C7" i="89"/>
  <c r="C6" i="89"/>
  <c r="C5" i="89"/>
  <c r="C4" i="89"/>
  <c r="C3" i="89"/>
  <c r="B399" i="89" l="1"/>
  <c r="B398" i="89"/>
  <c r="B397" i="89"/>
  <c r="B396" i="89"/>
  <c r="B395" i="89"/>
  <c r="B394" i="89"/>
  <c r="B393" i="89"/>
  <c r="B392" i="89"/>
  <c r="B391" i="89"/>
  <c r="B390" i="89"/>
  <c r="B389" i="89"/>
  <c r="B388" i="89"/>
  <c r="B387" i="89"/>
  <c r="B386" i="89"/>
  <c r="B385" i="89"/>
  <c r="B384" i="89"/>
  <c r="B383" i="89"/>
  <c r="B382" i="89"/>
  <c r="B381" i="89"/>
  <c r="B380" i="89"/>
  <c r="B379" i="89"/>
  <c r="B378" i="89"/>
  <c r="B377" i="89"/>
  <c r="B376" i="89"/>
  <c r="B375" i="89"/>
  <c r="B374" i="89"/>
  <c r="B373" i="89"/>
  <c r="B372" i="89"/>
  <c r="B371" i="89"/>
  <c r="B370" i="89"/>
  <c r="B369" i="89"/>
  <c r="B368" i="89"/>
  <c r="B367" i="89"/>
  <c r="B366" i="89"/>
  <c r="B365" i="89"/>
  <c r="B364" i="89"/>
  <c r="B363" i="89"/>
  <c r="B362" i="89"/>
  <c r="B361" i="89"/>
  <c r="B360" i="89"/>
  <c r="B359" i="89"/>
  <c r="B358" i="89"/>
  <c r="B357" i="89"/>
  <c r="B356" i="89"/>
  <c r="B355" i="89"/>
  <c r="B354" i="89"/>
  <c r="B353" i="89"/>
  <c r="B352" i="89"/>
  <c r="B351" i="89"/>
  <c r="B350" i="89"/>
  <c r="B349" i="89"/>
  <c r="B348" i="89"/>
  <c r="B347" i="89"/>
  <c r="B346" i="89"/>
  <c r="B345" i="89"/>
  <c r="B344" i="89"/>
  <c r="B343" i="89"/>
  <c r="B342" i="89"/>
  <c r="B341" i="89"/>
  <c r="B340" i="89"/>
  <c r="B339" i="89"/>
  <c r="B338" i="89"/>
  <c r="B337" i="89"/>
  <c r="B336" i="89"/>
  <c r="B335" i="89"/>
  <c r="B334" i="89"/>
  <c r="B333" i="89"/>
  <c r="B332" i="89"/>
  <c r="B331" i="89"/>
  <c r="B330" i="89"/>
  <c r="B329" i="89"/>
  <c r="B328" i="89"/>
  <c r="B327" i="89"/>
  <c r="B326" i="89"/>
  <c r="B325" i="89"/>
  <c r="B324" i="89"/>
  <c r="B323" i="89"/>
  <c r="B322" i="89"/>
  <c r="B321" i="89"/>
  <c r="B320" i="89"/>
  <c r="B319" i="89"/>
  <c r="B318" i="89"/>
  <c r="B317" i="89"/>
  <c r="B316" i="89"/>
  <c r="B315" i="89"/>
  <c r="B314" i="89"/>
  <c r="B313" i="89"/>
  <c r="B312" i="89"/>
  <c r="B311" i="89"/>
  <c r="B310" i="89"/>
  <c r="B309" i="89"/>
  <c r="B308" i="89"/>
  <c r="B307" i="89"/>
  <c r="B306" i="89"/>
  <c r="B305" i="89"/>
  <c r="B304" i="89"/>
  <c r="B303" i="89"/>
  <c r="B302" i="89"/>
  <c r="B301" i="89"/>
  <c r="B300" i="89"/>
  <c r="B299" i="89"/>
  <c r="B298" i="89"/>
  <c r="B297" i="89"/>
  <c r="B296" i="89"/>
  <c r="B295" i="89"/>
  <c r="B294" i="89"/>
  <c r="B293" i="89"/>
  <c r="B292" i="89"/>
  <c r="B291" i="89"/>
  <c r="B290" i="89"/>
  <c r="B289" i="89"/>
  <c r="B288" i="89"/>
  <c r="B287" i="89"/>
  <c r="B286" i="89"/>
  <c r="B285" i="89"/>
  <c r="B284" i="89"/>
  <c r="B283" i="89"/>
  <c r="B282" i="89"/>
  <c r="B281" i="89"/>
  <c r="B280" i="89"/>
  <c r="B279" i="89"/>
  <c r="B278" i="89"/>
  <c r="B277" i="89"/>
  <c r="B276" i="89"/>
  <c r="B275" i="89"/>
  <c r="B274" i="89"/>
  <c r="B273" i="89"/>
  <c r="B272" i="89"/>
  <c r="B271" i="89"/>
  <c r="B270" i="89"/>
  <c r="B269" i="89"/>
  <c r="B268" i="89"/>
  <c r="B267" i="89"/>
  <c r="B266" i="89"/>
  <c r="B265" i="89"/>
  <c r="B264" i="89"/>
  <c r="B263" i="89"/>
  <c r="B262" i="89"/>
  <c r="B261" i="89"/>
  <c r="B260" i="89"/>
  <c r="B259" i="89"/>
  <c r="B258" i="89"/>
  <c r="B257" i="89"/>
  <c r="B256" i="89"/>
  <c r="B255" i="89"/>
  <c r="B254" i="89"/>
  <c r="B253" i="89"/>
  <c r="B252" i="89"/>
  <c r="B251" i="89"/>
  <c r="B250" i="89"/>
  <c r="B249" i="89"/>
  <c r="B248" i="89"/>
  <c r="B247" i="89"/>
  <c r="B246" i="89"/>
  <c r="B245" i="89"/>
  <c r="B244" i="89"/>
  <c r="B243" i="89"/>
  <c r="B242" i="89"/>
  <c r="B241" i="89"/>
  <c r="B240" i="89"/>
  <c r="B239" i="89"/>
  <c r="B238" i="89"/>
  <c r="B237" i="89"/>
  <c r="B236" i="89"/>
  <c r="B235" i="89"/>
  <c r="B234" i="89"/>
  <c r="B233" i="89"/>
  <c r="B232" i="89"/>
  <c r="B231" i="89"/>
  <c r="B230" i="89"/>
  <c r="B229" i="89"/>
  <c r="B228" i="89"/>
  <c r="B227" i="89"/>
  <c r="B226" i="89"/>
  <c r="B225" i="89"/>
  <c r="B224" i="89"/>
  <c r="B223" i="89"/>
  <c r="B222" i="89"/>
  <c r="B221" i="89"/>
  <c r="B220" i="89"/>
  <c r="B219" i="89"/>
  <c r="B218" i="89"/>
  <c r="B217" i="89"/>
  <c r="B216" i="89"/>
  <c r="B215" i="89"/>
  <c r="B214" i="89"/>
  <c r="B213" i="89"/>
  <c r="B212" i="89"/>
  <c r="B211" i="89"/>
  <c r="B210" i="89"/>
  <c r="B209" i="89"/>
  <c r="B208" i="89"/>
  <c r="B207" i="89"/>
  <c r="B206" i="89"/>
  <c r="B205" i="89"/>
  <c r="B204" i="89"/>
  <c r="B203" i="89"/>
  <c r="B202" i="89"/>
  <c r="B201" i="89"/>
  <c r="B200" i="89"/>
  <c r="B199" i="89"/>
  <c r="B198" i="89"/>
  <c r="B197" i="89"/>
  <c r="B196" i="89"/>
  <c r="B195" i="89"/>
  <c r="B194" i="89"/>
  <c r="B193" i="89"/>
  <c r="B192" i="89"/>
  <c r="B191" i="89"/>
  <c r="B190" i="89"/>
  <c r="B189" i="89"/>
  <c r="B188" i="89"/>
  <c r="B187" i="89"/>
  <c r="B186" i="89"/>
  <c r="B185" i="89"/>
  <c r="B184" i="89"/>
  <c r="B183" i="89"/>
  <c r="B182" i="89"/>
  <c r="B181" i="89"/>
  <c r="B180" i="89"/>
  <c r="B179" i="89"/>
  <c r="B178" i="89"/>
  <c r="B177" i="89"/>
  <c r="B176" i="89"/>
  <c r="B175" i="89"/>
  <c r="B174" i="89"/>
  <c r="B173" i="89"/>
  <c r="B172" i="89"/>
  <c r="B171" i="89"/>
  <c r="B170" i="89"/>
  <c r="B169" i="89"/>
  <c r="B168" i="89"/>
  <c r="B167" i="89"/>
  <c r="B166" i="89"/>
  <c r="B165" i="89"/>
  <c r="B164" i="89"/>
  <c r="B163" i="89"/>
  <c r="B162" i="89"/>
  <c r="B161" i="89"/>
  <c r="B160" i="89"/>
  <c r="B159" i="89"/>
  <c r="B158" i="89"/>
  <c r="B157" i="89"/>
  <c r="B156" i="89"/>
  <c r="B155" i="89"/>
  <c r="B154" i="89"/>
  <c r="B153" i="89"/>
  <c r="B152" i="89"/>
  <c r="B151" i="89"/>
  <c r="B150" i="89"/>
  <c r="B149" i="89"/>
  <c r="B148" i="89"/>
  <c r="B147" i="89"/>
  <c r="B146" i="89"/>
  <c r="B145" i="89"/>
  <c r="B144" i="89"/>
  <c r="B143" i="89"/>
  <c r="B142" i="89"/>
  <c r="B141" i="89"/>
  <c r="B140" i="89"/>
  <c r="B139" i="89"/>
  <c r="B138" i="89"/>
  <c r="B137" i="89"/>
  <c r="B136" i="89"/>
  <c r="B135" i="89"/>
  <c r="B134" i="89"/>
  <c r="B133" i="89"/>
  <c r="B132" i="89"/>
  <c r="B131" i="89"/>
  <c r="B130" i="89"/>
  <c r="B129" i="89"/>
  <c r="B128" i="89"/>
  <c r="B127" i="89"/>
  <c r="B126" i="89"/>
  <c r="B125" i="89"/>
  <c r="B124" i="89"/>
  <c r="B123" i="89"/>
  <c r="B122" i="89"/>
  <c r="B121" i="89"/>
  <c r="B120" i="89"/>
  <c r="B119" i="89"/>
  <c r="B118" i="89"/>
  <c r="B117" i="89"/>
  <c r="B116" i="89"/>
  <c r="B115" i="89"/>
  <c r="B114" i="89"/>
  <c r="B113" i="89"/>
  <c r="B112" i="89"/>
  <c r="B111" i="89"/>
  <c r="B110" i="89"/>
  <c r="B109" i="89"/>
  <c r="B108" i="89"/>
  <c r="B107" i="89"/>
  <c r="B106" i="89"/>
  <c r="B105" i="89"/>
  <c r="B104" i="89"/>
  <c r="B103" i="89"/>
  <c r="B102" i="89"/>
  <c r="B101" i="89"/>
  <c r="B100" i="89"/>
  <c r="B99" i="89"/>
  <c r="B98" i="89"/>
  <c r="B97" i="89"/>
  <c r="B96" i="89"/>
  <c r="B95" i="89"/>
  <c r="B94" i="89"/>
  <c r="B93" i="89"/>
  <c r="B92" i="89"/>
  <c r="B91" i="89"/>
  <c r="B90" i="89"/>
  <c r="B89" i="89"/>
  <c r="B88" i="89"/>
  <c r="B87" i="89"/>
  <c r="B86" i="89"/>
  <c r="B85" i="89"/>
  <c r="B84" i="89"/>
  <c r="B83" i="89"/>
  <c r="B82" i="89"/>
  <c r="B81" i="89"/>
  <c r="B80" i="89"/>
  <c r="B79" i="89"/>
  <c r="B78" i="89"/>
  <c r="B77" i="89"/>
  <c r="B76" i="89"/>
  <c r="B75" i="89"/>
  <c r="B74" i="89"/>
  <c r="B73" i="89"/>
  <c r="B72" i="89"/>
  <c r="B71" i="89"/>
  <c r="B70" i="89"/>
  <c r="B69" i="89"/>
  <c r="B68" i="89"/>
  <c r="B67" i="89"/>
  <c r="B66" i="89"/>
  <c r="B65" i="89"/>
  <c r="B64" i="89"/>
  <c r="B63" i="89"/>
  <c r="B62" i="89"/>
  <c r="B61" i="89"/>
  <c r="B60" i="89"/>
  <c r="B59" i="89"/>
  <c r="B58" i="89"/>
  <c r="B57" i="89"/>
  <c r="B56" i="89"/>
  <c r="B55" i="89"/>
  <c r="B54" i="89"/>
  <c r="B53" i="89"/>
  <c r="B52" i="89"/>
  <c r="B51" i="89"/>
  <c r="B50" i="89"/>
  <c r="B49" i="89"/>
  <c r="B48" i="89"/>
  <c r="B47" i="89"/>
  <c r="B46" i="89"/>
  <c r="B45" i="89"/>
  <c r="B44" i="89"/>
  <c r="B43" i="89"/>
  <c r="B42" i="89"/>
  <c r="B41" i="89"/>
  <c r="B40" i="89"/>
  <c r="B39" i="89"/>
  <c r="B38" i="89"/>
  <c r="B37" i="89"/>
  <c r="B36" i="89"/>
  <c r="B35" i="89"/>
  <c r="B34" i="89"/>
  <c r="B33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R3" i="89" l="1"/>
  <c r="O3" i="89"/>
  <c r="G2" i="89" l="1"/>
  <c r="I399" i="89" l="1"/>
  <c r="H399" i="89"/>
  <c r="F399" i="89"/>
  <c r="E399" i="89"/>
  <c r="I398" i="89"/>
  <c r="H398" i="89"/>
  <c r="F398" i="89"/>
  <c r="E398" i="89"/>
  <c r="I397" i="89"/>
  <c r="H397" i="89"/>
  <c r="F397" i="89"/>
  <c r="E397" i="89"/>
  <c r="I396" i="89"/>
  <c r="H396" i="89"/>
  <c r="F396" i="89"/>
  <c r="E396" i="89"/>
  <c r="I395" i="89"/>
  <c r="H395" i="89"/>
  <c r="F395" i="89"/>
  <c r="E395" i="89"/>
  <c r="I394" i="89"/>
  <c r="H394" i="89"/>
  <c r="F394" i="89"/>
  <c r="E394" i="89"/>
  <c r="I393" i="89"/>
  <c r="H393" i="89"/>
  <c r="F393" i="89"/>
  <c r="E393" i="89"/>
  <c r="I392" i="89"/>
  <c r="H392" i="89"/>
  <c r="F392" i="89"/>
  <c r="E392" i="89"/>
  <c r="I391" i="89"/>
  <c r="H391" i="89"/>
  <c r="F391" i="89"/>
  <c r="E391" i="89"/>
  <c r="I390" i="89"/>
  <c r="H390" i="89"/>
  <c r="F390" i="89"/>
  <c r="E390" i="89"/>
  <c r="I389" i="89"/>
  <c r="H389" i="89"/>
  <c r="F389" i="89"/>
  <c r="E389" i="89"/>
  <c r="I388" i="89"/>
  <c r="H388" i="89"/>
  <c r="F388" i="89"/>
  <c r="E388" i="89"/>
  <c r="I387" i="89"/>
  <c r="H387" i="89"/>
  <c r="F387" i="89"/>
  <c r="E387" i="89"/>
  <c r="I386" i="89"/>
  <c r="H386" i="89"/>
  <c r="F386" i="89"/>
  <c r="E386" i="89"/>
  <c r="I385" i="89"/>
  <c r="H385" i="89"/>
  <c r="F385" i="89"/>
  <c r="E385" i="89"/>
  <c r="I384" i="89"/>
  <c r="H384" i="89"/>
  <c r="F384" i="89"/>
  <c r="E384" i="89"/>
  <c r="I383" i="89"/>
  <c r="H383" i="89"/>
  <c r="F383" i="89"/>
  <c r="E383" i="89"/>
  <c r="I382" i="89"/>
  <c r="H382" i="89"/>
  <c r="F382" i="89"/>
  <c r="E382" i="89"/>
  <c r="I381" i="89"/>
  <c r="H381" i="89"/>
  <c r="F381" i="89"/>
  <c r="E381" i="89"/>
  <c r="I380" i="89"/>
  <c r="H380" i="89"/>
  <c r="F380" i="89"/>
  <c r="E380" i="89"/>
  <c r="I379" i="89"/>
  <c r="H379" i="89"/>
  <c r="F379" i="89"/>
  <c r="E379" i="89"/>
  <c r="I378" i="89"/>
  <c r="H378" i="89"/>
  <c r="F378" i="89"/>
  <c r="E378" i="89"/>
  <c r="I377" i="89"/>
  <c r="H377" i="89"/>
  <c r="F377" i="89"/>
  <c r="E377" i="89"/>
  <c r="I376" i="89"/>
  <c r="H376" i="89"/>
  <c r="F376" i="89"/>
  <c r="E376" i="89"/>
  <c r="I375" i="89"/>
  <c r="H375" i="89"/>
  <c r="F375" i="89"/>
  <c r="E375" i="89"/>
  <c r="I374" i="89"/>
  <c r="H374" i="89"/>
  <c r="F374" i="89"/>
  <c r="E374" i="89"/>
  <c r="I373" i="89"/>
  <c r="H373" i="89"/>
  <c r="F373" i="89"/>
  <c r="E373" i="89"/>
  <c r="I372" i="89"/>
  <c r="H372" i="89"/>
  <c r="F372" i="89"/>
  <c r="E372" i="89"/>
  <c r="I371" i="89"/>
  <c r="H371" i="89"/>
  <c r="F371" i="89"/>
  <c r="E371" i="89"/>
  <c r="I370" i="89"/>
  <c r="H370" i="89"/>
  <c r="F370" i="89"/>
  <c r="E370" i="89"/>
  <c r="I369" i="89"/>
  <c r="H369" i="89"/>
  <c r="F369" i="89"/>
  <c r="E369" i="89"/>
  <c r="I368" i="89"/>
  <c r="H368" i="89"/>
  <c r="F368" i="89"/>
  <c r="E368" i="89"/>
  <c r="I367" i="89"/>
  <c r="H367" i="89"/>
  <c r="F367" i="89"/>
  <c r="I366" i="89"/>
  <c r="H366" i="89"/>
  <c r="F366" i="89"/>
  <c r="E366" i="89"/>
  <c r="I365" i="89"/>
  <c r="H365" i="89"/>
  <c r="F365" i="89"/>
  <c r="E365" i="89"/>
  <c r="I364" i="89"/>
  <c r="H364" i="89"/>
  <c r="F364" i="89"/>
  <c r="E364" i="89"/>
  <c r="I363" i="89"/>
  <c r="H363" i="89"/>
  <c r="F363" i="89"/>
  <c r="E363" i="89"/>
  <c r="I362" i="89"/>
  <c r="H362" i="89"/>
  <c r="F362" i="89"/>
  <c r="E362" i="89"/>
  <c r="I361" i="89"/>
  <c r="H361" i="89"/>
  <c r="F361" i="89"/>
  <c r="E361" i="89"/>
  <c r="I360" i="89"/>
  <c r="H360" i="89"/>
  <c r="F360" i="89"/>
  <c r="E360" i="89"/>
  <c r="I359" i="89"/>
  <c r="H359" i="89"/>
  <c r="F359" i="89"/>
  <c r="E359" i="89"/>
  <c r="I358" i="89"/>
  <c r="H358" i="89"/>
  <c r="F358" i="89"/>
  <c r="E358" i="89"/>
  <c r="I357" i="89"/>
  <c r="H357" i="89"/>
  <c r="F357" i="89"/>
  <c r="E357" i="89"/>
  <c r="I356" i="89"/>
  <c r="H356" i="89"/>
  <c r="F356" i="89"/>
  <c r="E356" i="89"/>
  <c r="I355" i="89"/>
  <c r="H355" i="89"/>
  <c r="F355" i="89"/>
  <c r="E355" i="89"/>
  <c r="I354" i="89"/>
  <c r="H354" i="89"/>
  <c r="F354" i="89"/>
  <c r="E354" i="89"/>
  <c r="I353" i="89"/>
  <c r="H353" i="89"/>
  <c r="F353" i="89"/>
  <c r="E353" i="89"/>
  <c r="I352" i="89"/>
  <c r="H352" i="89"/>
  <c r="F352" i="89"/>
  <c r="E352" i="89"/>
  <c r="I351" i="89"/>
  <c r="H351" i="89"/>
  <c r="F351" i="89"/>
  <c r="E351" i="89"/>
  <c r="I350" i="89"/>
  <c r="H350" i="89"/>
  <c r="F350" i="89"/>
  <c r="E350" i="89"/>
  <c r="I349" i="89"/>
  <c r="H349" i="89"/>
  <c r="F349" i="89"/>
  <c r="E349" i="89"/>
  <c r="I348" i="89"/>
  <c r="H348" i="89"/>
  <c r="F348" i="89"/>
  <c r="E348" i="89"/>
  <c r="I347" i="89"/>
  <c r="H347" i="89"/>
  <c r="F347" i="89"/>
  <c r="E347" i="89"/>
  <c r="I346" i="89"/>
  <c r="H346" i="89"/>
  <c r="F346" i="89"/>
  <c r="E346" i="89"/>
  <c r="I345" i="89"/>
  <c r="H345" i="89"/>
  <c r="F345" i="89"/>
  <c r="E345" i="89"/>
  <c r="I344" i="89"/>
  <c r="H344" i="89"/>
  <c r="F344" i="89"/>
  <c r="E344" i="89"/>
  <c r="I343" i="89"/>
  <c r="H343" i="89"/>
  <c r="F343" i="89"/>
  <c r="E343" i="89"/>
  <c r="I342" i="89"/>
  <c r="H342" i="89"/>
  <c r="F342" i="89"/>
  <c r="E342" i="89"/>
  <c r="I341" i="89"/>
  <c r="H341" i="89"/>
  <c r="F341" i="89"/>
  <c r="E341" i="89"/>
  <c r="I340" i="89"/>
  <c r="H340" i="89"/>
  <c r="F340" i="89"/>
  <c r="E340" i="89"/>
  <c r="I339" i="89"/>
  <c r="H339" i="89"/>
  <c r="F339" i="89"/>
  <c r="E339" i="89"/>
  <c r="I338" i="89"/>
  <c r="H338" i="89"/>
  <c r="F338" i="89"/>
  <c r="E338" i="89"/>
  <c r="I337" i="89"/>
  <c r="H337" i="89"/>
  <c r="F337" i="89"/>
  <c r="E337" i="89"/>
  <c r="I336" i="89"/>
  <c r="H336" i="89"/>
  <c r="F336" i="89"/>
  <c r="E336" i="89"/>
  <c r="I335" i="89"/>
  <c r="H335" i="89"/>
  <c r="F335" i="89"/>
  <c r="E335" i="89"/>
  <c r="I334" i="89"/>
  <c r="H334" i="89"/>
  <c r="F334" i="89"/>
  <c r="E334" i="89"/>
  <c r="I333" i="89"/>
  <c r="H333" i="89"/>
  <c r="F333" i="89"/>
  <c r="E333" i="89"/>
  <c r="I332" i="89"/>
  <c r="H332" i="89"/>
  <c r="F332" i="89"/>
  <c r="E332" i="89"/>
  <c r="I331" i="89"/>
  <c r="H331" i="89"/>
  <c r="F331" i="89"/>
  <c r="E331" i="89"/>
  <c r="I330" i="89"/>
  <c r="H330" i="89"/>
  <c r="F330" i="89"/>
  <c r="E330" i="89"/>
  <c r="I329" i="89"/>
  <c r="H329" i="89"/>
  <c r="F329" i="89"/>
  <c r="E329" i="89"/>
  <c r="I328" i="89"/>
  <c r="H328" i="89"/>
  <c r="F328" i="89"/>
  <c r="E328" i="89"/>
  <c r="I327" i="89"/>
  <c r="H327" i="89"/>
  <c r="F327" i="89"/>
  <c r="E327" i="89"/>
  <c r="I326" i="89"/>
  <c r="H326" i="89"/>
  <c r="F326" i="89"/>
  <c r="E326" i="89"/>
  <c r="I325" i="89"/>
  <c r="H325" i="89"/>
  <c r="F325" i="89"/>
  <c r="E325" i="89"/>
  <c r="I324" i="89"/>
  <c r="H324" i="89"/>
  <c r="F324" i="89"/>
  <c r="E324" i="89"/>
  <c r="I323" i="89"/>
  <c r="H323" i="89"/>
  <c r="F323" i="89"/>
  <c r="E323" i="89"/>
  <c r="I322" i="89"/>
  <c r="H322" i="89"/>
  <c r="F322" i="89"/>
  <c r="E322" i="89"/>
  <c r="I321" i="89"/>
  <c r="H321" i="89"/>
  <c r="F321" i="89"/>
  <c r="E321" i="89"/>
  <c r="I320" i="89"/>
  <c r="H320" i="89"/>
  <c r="F320" i="89"/>
  <c r="E320" i="89"/>
  <c r="I319" i="89"/>
  <c r="H319" i="89"/>
  <c r="F319" i="89"/>
  <c r="E319" i="89"/>
  <c r="I318" i="89"/>
  <c r="H318" i="89"/>
  <c r="F318" i="89"/>
  <c r="E318" i="89"/>
  <c r="I317" i="89"/>
  <c r="H317" i="89"/>
  <c r="F317" i="89"/>
  <c r="E317" i="89"/>
  <c r="I316" i="89"/>
  <c r="H316" i="89"/>
  <c r="F316" i="89"/>
  <c r="E316" i="89"/>
  <c r="I315" i="89"/>
  <c r="H315" i="89"/>
  <c r="F315" i="89"/>
  <c r="E315" i="89"/>
  <c r="I314" i="89"/>
  <c r="H314" i="89"/>
  <c r="F314" i="89"/>
  <c r="E314" i="89"/>
  <c r="I313" i="89"/>
  <c r="H313" i="89"/>
  <c r="F313" i="89"/>
  <c r="E313" i="89"/>
  <c r="I312" i="89"/>
  <c r="H312" i="89"/>
  <c r="F312" i="89"/>
  <c r="E312" i="89"/>
  <c r="I311" i="89"/>
  <c r="H311" i="89"/>
  <c r="F311" i="89"/>
  <c r="E311" i="89"/>
  <c r="I310" i="89"/>
  <c r="H310" i="89"/>
  <c r="F310" i="89"/>
  <c r="E310" i="89"/>
  <c r="I309" i="89"/>
  <c r="H309" i="89"/>
  <c r="F309" i="89"/>
  <c r="E309" i="89"/>
  <c r="I308" i="89"/>
  <c r="H308" i="89"/>
  <c r="F308" i="89"/>
  <c r="E308" i="89"/>
  <c r="I307" i="89"/>
  <c r="H307" i="89"/>
  <c r="F307" i="89"/>
  <c r="E307" i="89"/>
  <c r="I306" i="89"/>
  <c r="H306" i="89"/>
  <c r="F306" i="89"/>
  <c r="E306" i="89"/>
  <c r="I305" i="89"/>
  <c r="H305" i="89"/>
  <c r="F305" i="89"/>
  <c r="E305" i="89"/>
  <c r="I304" i="89"/>
  <c r="H304" i="89"/>
  <c r="F304" i="89"/>
  <c r="E304" i="89"/>
  <c r="I303" i="89"/>
  <c r="H303" i="89"/>
  <c r="F303" i="89"/>
  <c r="E303" i="89"/>
  <c r="I302" i="89"/>
  <c r="H302" i="89"/>
  <c r="F302" i="89"/>
  <c r="E302" i="89"/>
  <c r="I301" i="89"/>
  <c r="H301" i="89"/>
  <c r="F301" i="89"/>
  <c r="E301" i="89"/>
  <c r="I300" i="89"/>
  <c r="H300" i="89"/>
  <c r="F300" i="89"/>
  <c r="E300" i="89"/>
  <c r="I299" i="89"/>
  <c r="H299" i="89"/>
  <c r="F299" i="89"/>
  <c r="E299" i="89"/>
  <c r="I298" i="89"/>
  <c r="H298" i="89"/>
  <c r="F298" i="89"/>
  <c r="E298" i="89"/>
  <c r="I297" i="89"/>
  <c r="H297" i="89"/>
  <c r="F297" i="89"/>
  <c r="E297" i="89"/>
  <c r="I296" i="89"/>
  <c r="H296" i="89"/>
  <c r="F296" i="89"/>
  <c r="E296" i="89"/>
  <c r="I295" i="89"/>
  <c r="H295" i="89"/>
  <c r="F295" i="89"/>
  <c r="E295" i="89"/>
  <c r="I294" i="89"/>
  <c r="H294" i="89"/>
  <c r="F294" i="89"/>
  <c r="E294" i="89"/>
  <c r="I293" i="89"/>
  <c r="H293" i="89"/>
  <c r="F293" i="89"/>
  <c r="E293" i="89"/>
  <c r="I292" i="89"/>
  <c r="H292" i="89"/>
  <c r="F292" i="89"/>
  <c r="E292" i="89"/>
  <c r="I291" i="89"/>
  <c r="H291" i="89"/>
  <c r="F291" i="89"/>
  <c r="E291" i="89"/>
  <c r="I290" i="89"/>
  <c r="H290" i="89"/>
  <c r="F290" i="89"/>
  <c r="E290" i="89"/>
  <c r="I289" i="89"/>
  <c r="H289" i="89"/>
  <c r="F289" i="89"/>
  <c r="E289" i="89"/>
  <c r="I288" i="89"/>
  <c r="H288" i="89"/>
  <c r="F288" i="89"/>
  <c r="E288" i="89"/>
  <c r="I287" i="89"/>
  <c r="H287" i="89"/>
  <c r="F287" i="89"/>
  <c r="E287" i="89"/>
  <c r="I286" i="89"/>
  <c r="H286" i="89"/>
  <c r="F286" i="89"/>
  <c r="E286" i="89"/>
  <c r="I285" i="89"/>
  <c r="H285" i="89"/>
  <c r="F285" i="89"/>
  <c r="E285" i="89"/>
  <c r="I284" i="89"/>
  <c r="H284" i="89"/>
  <c r="F284" i="89"/>
  <c r="E284" i="89"/>
  <c r="I283" i="89"/>
  <c r="H283" i="89"/>
  <c r="F283" i="89"/>
  <c r="E283" i="89"/>
  <c r="I282" i="89"/>
  <c r="H282" i="89"/>
  <c r="F282" i="89"/>
  <c r="E282" i="89"/>
  <c r="I281" i="89"/>
  <c r="H281" i="89"/>
  <c r="F281" i="89"/>
  <c r="E281" i="89"/>
  <c r="I280" i="89"/>
  <c r="H280" i="89"/>
  <c r="F280" i="89"/>
  <c r="E280" i="89"/>
  <c r="I279" i="89"/>
  <c r="H279" i="89"/>
  <c r="F279" i="89"/>
  <c r="E279" i="89"/>
  <c r="I278" i="89"/>
  <c r="H278" i="89"/>
  <c r="F278" i="89"/>
  <c r="E278" i="89"/>
  <c r="I277" i="89"/>
  <c r="H277" i="89"/>
  <c r="F277" i="89"/>
  <c r="E277" i="89"/>
  <c r="I276" i="89"/>
  <c r="H276" i="89"/>
  <c r="F276" i="89"/>
  <c r="E276" i="89"/>
  <c r="I275" i="89"/>
  <c r="H275" i="89"/>
  <c r="F275" i="89"/>
  <c r="E275" i="89"/>
  <c r="I274" i="89"/>
  <c r="H274" i="89"/>
  <c r="F274" i="89"/>
  <c r="E274" i="89"/>
  <c r="I273" i="89"/>
  <c r="H273" i="89"/>
  <c r="F273" i="89"/>
  <c r="E273" i="89"/>
  <c r="I272" i="89"/>
  <c r="H272" i="89"/>
  <c r="F272" i="89"/>
  <c r="I271" i="89"/>
  <c r="H271" i="89"/>
  <c r="F271" i="89"/>
  <c r="E271" i="89"/>
  <c r="I270" i="89"/>
  <c r="H270" i="89"/>
  <c r="F270" i="89"/>
  <c r="E270" i="89"/>
  <c r="I269" i="89"/>
  <c r="H269" i="89"/>
  <c r="F269" i="89"/>
  <c r="E269" i="89"/>
  <c r="I268" i="89"/>
  <c r="H268" i="89"/>
  <c r="F268" i="89"/>
  <c r="E268" i="89"/>
  <c r="I267" i="89"/>
  <c r="H267" i="89"/>
  <c r="F267" i="89"/>
  <c r="E267" i="89"/>
  <c r="I266" i="89"/>
  <c r="H266" i="89"/>
  <c r="F266" i="89"/>
  <c r="E266" i="89"/>
  <c r="I265" i="89"/>
  <c r="H265" i="89"/>
  <c r="F265" i="89"/>
  <c r="E265" i="89"/>
  <c r="I264" i="89"/>
  <c r="H264" i="89"/>
  <c r="F264" i="89"/>
  <c r="E264" i="89"/>
  <c r="I263" i="89"/>
  <c r="H263" i="89"/>
  <c r="F263" i="89"/>
  <c r="E263" i="89"/>
  <c r="I262" i="89"/>
  <c r="H262" i="89"/>
  <c r="F262" i="89"/>
  <c r="E262" i="89"/>
  <c r="I261" i="89"/>
  <c r="H261" i="89"/>
  <c r="F261" i="89"/>
  <c r="E261" i="89"/>
  <c r="I260" i="89"/>
  <c r="H260" i="89"/>
  <c r="F260" i="89"/>
  <c r="E260" i="89"/>
  <c r="I259" i="89"/>
  <c r="H259" i="89"/>
  <c r="F259" i="89"/>
  <c r="E259" i="89"/>
  <c r="I258" i="89"/>
  <c r="H258" i="89"/>
  <c r="F258" i="89"/>
  <c r="E258" i="89"/>
  <c r="I257" i="89"/>
  <c r="H257" i="89"/>
  <c r="F257" i="89"/>
  <c r="E257" i="89"/>
  <c r="I256" i="89"/>
  <c r="H256" i="89"/>
  <c r="F256" i="89"/>
  <c r="E256" i="89"/>
  <c r="I255" i="89"/>
  <c r="H255" i="89"/>
  <c r="F255" i="89"/>
  <c r="E255" i="89"/>
  <c r="I254" i="89"/>
  <c r="H254" i="89"/>
  <c r="F254" i="89"/>
  <c r="E254" i="89"/>
  <c r="I253" i="89"/>
  <c r="H253" i="89"/>
  <c r="F253" i="89"/>
  <c r="E253" i="89"/>
  <c r="I252" i="89"/>
  <c r="H252" i="89"/>
  <c r="F252" i="89"/>
  <c r="E252" i="89"/>
  <c r="I251" i="89"/>
  <c r="H251" i="89"/>
  <c r="F251" i="89"/>
  <c r="E251" i="89"/>
  <c r="I250" i="89"/>
  <c r="H250" i="89"/>
  <c r="F250" i="89"/>
  <c r="E250" i="89"/>
  <c r="I249" i="89"/>
  <c r="H249" i="89"/>
  <c r="F249" i="89"/>
  <c r="E249" i="89"/>
  <c r="I248" i="89"/>
  <c r="H248" i="89"/>
  <c r="F248" i="89"/>
  <c r="E248" i="89"/>
  <c r="I247" i="89"/>
  <c r="H247" i="89"/>
  <c r="F247" i="89"/>
  <c r="E247" i="89"/>
  <c r="I246" i="89"/>
  <c r="H246" i="89"/>
  <c r="F246" i="89"/>
  <c r="E246" i="89"/>
  <c r="I245" i="89"/>
  <c r="H245" i="89"/>
  <c r="F245" i="89"/>
  <c r="E245" i="89"/>
  <c r="I244" i="89"/>
  <c r="H244" i="89"/>
  <c r="F244" i="89"/>
  <c r="E244" i="89"/>
  <c r="I243" i="89"/>
  <c r="H243" i="89"/>
  <c r="F243" i="89"/>
  <c r="E243" i="89"/>
  <c r="I242" i="89"/>
  <c r="H242" i="89"/>
  <c r="F242" i="89"/>
  <c r="E242" i="89"/>
  <c r="I241" i="89"/>
  <c r="H241" i="89"/>
  <c r="F241" i="89"/>
  <c r="E241" i="89"/>
  <c r="I240" i="89"/>
  <c r="H240" i="89"/>
  <c r="F240" i="89"/>
  <c r="E240" i="89"/>
  <c r="I239" i="89"/>
  <c r="H239" i="89"/>
  <c r="F239" i="89"/>
  <c r="E239" i="89"/>
  <c r="I238" i="89"/>
  <c r="H238" i="89"/>
  <c r="F238" i="89"/>
  <c r="E238" i="89"/>
  <c r="I237" i="89"/>
  <c r="H237" i="89"/>
  <c r="F237" i="89"/>
  <c r="E237" i="89"/>
  <c r="I236" i="89"/>
  <c r="H236" i="89"/>
  <c r="F236" i="89"/>
  <c r="E236" i="89"/>
  <c r="I235" i="89"/>
  <c r="H235" i="89"/>
  <c r="F235" i="89"/>
  <c r="E235" i="89"/>
  <c r="I234" i="89"/>
  <c r="H234" i="89"/>
  <c r="F234" i="89"/>
  <c r="E234" i="89"/>
  <c r="I233" i="89"/>
  <c r="H233" i="89"/>
  <c r="F233" i="89"/>
  <c r="E233" i="89"/>
  <c r="I232" i="89"/>
  <c r="H232" i="89"/>
  <c r="F232" i="89"/>
  <c r="E232" i="89"/>
  <c r="I231" i="89"/>
  <c r="H231" i="89"/>
  <c r="F231" i="89"/>
  <c r="E231" i="89"/>
  <c r="I230" i="89"/>
  <c r="H230" i="89"/>
  <c r="F230" i="89"/>
  <c r="E230" i="89"/>
  <c r="I229" i="89"/>
  <c r="H229" i="89"/>
  <c r="F229" i="89"/>
  <c r="E229" i="89"/>
  <c r="I228" i="89"/>
  <c r="H228" i="89"/>
  <c r="F228" i="89"/>
  <c r="E228" i="89"/>
  <c r="I227" i="89"/>
  <c r="H227" i="89"/>
  <c r="F227" i="89"/>
  <c r="E227" i="89"/>
  <c r="I226" i="89"/>
  <c r="H226" i="89"/>
  <c r="F226" i="89"/>
  <c r="E226" i="89"/>
  <c r="I225" i="89"/>
  <c r="H225" i="89"/>
  <c r="F225" i="89"/>
  <c r="E225" i="89"/>
  <c r="I224" i="89"/>
  <c r="H224" i="89"/>
  <c r="F224" i="89"/>
  <c r="E224" i="89"/>
  <c r="I223" i="89"/>
  <c r="H223" i="89"/>
  <c r="F223" i="89"/>
  <c r="E223" i="89"/>
  <c r="I222" i="89"/>
  <c r="H222" i="89"/>
  <c r="F222" i="89"/>
  <c r="E222" i="89"/>
  <c r="I221" i="89"/>
  <c r="H221" i="89"/>
  <c r="F221" i="89"/>
  <c r="E221" i="89"/>
  <c r="I220" i="89"/>
  <c r="H220" i="89"/>
  <c r="F220" i="89"/>
  <c r="E220" i="89"/>
  <c r="I219" i="89"/>
  <c r="H219" i="89"/>
  <c r="F219" i="89"/>
  <c r="E219" i="89"/>
  <c r="I218" i="89"/>
  <c r="H218" i="89"/>
  <c r="F218" i="89"/>
  <c r="E218" i="89"/>
  <c r="I217" i="89"/>
  <c r="H217" i="89"/>
  <c r="F217" i="89"/>
  <c r="E217" i="89"/>
  <c r="I216" i="89"/>
  <c r="H216" i="89"/>
  <c r="F216" i="89"/>
  <c r="E216" i="89"/>
  <c r="I215" i="89"/>
  <c r="H215" i="89"/>
  <c r="F215" i="89"/>
  <c r="E215" i="89"/>
  <c r="I214" i="89"/>
  <c r="H214" i="89"/>
  <c r="F214" i="89"/>
  <c r="E214" i="89"/>
  <c r="I213" i="89"/>
  <c r="H213" i="89"/>
  <c r="F213" i="89"/>
  <c r="E213" i="89"/>
  <c r="I212" i="89"/>
  <c r="H212" i="89"/>
  <c r="F212" i="89"/>
  <c r="E212" i="89"/>
  <c r="I211" i="89"/>
  <c r="H211" i="89"/>
  <c r="F211" i="89"/>
  <c r="E211" i="89"/>
  <c r="I210" i="89"/>
  <c r="H210" i="89"/>
  <c r="F210" i="89"/>
  <c r="E210" i="89"/>
  <c r="I209" i="89"/>
  <c r="H209" i="89"/>
  <c r="F209" i="89"/>
  <c r="E209" i="89"/>
  <c r="I208" i="89"/>
  <c r="H208" i="89"/>
  <c r="F208" i="89"/>
  <c r="E208" i="89"/>
  <c r="I207" i="89"/>
  <c r="H207" i="89"/>
  <c r="F207" i="89"/>
  <c r="E207" i="89"/>
  <c r="I206" i="89"/>
  <c r="H206" i="89"/>
  <c r="F206" i="89"/>
  <c r="E206" i="89"/>
  <c r="I205" i="89"/>
  <c r="H205" i="89"/>
  <c r="F205" i="89"/>
  <c r="E205" i="89"/>
  <c r="I204" i="89"/>
  <c r="H204" i="89"/>
  <c r="F204" i="89"/>
  <c r="E204" i="89"/>
  <c r="I203" i="89"/>
  <c r="H203" i="89"/>
  <c r="F203" i="89"/>
  <c r="E203" i="89"/>
  <c r="I202" i="89"/>
  <c r="H202" i="89"/>
  <c r="F202" i="89"/>
  <c r="E202" i="89"/>
  <c r="I201" i="89"/>
  <c r="H201" i="89"/>
  <c r="F201" i="89"/>
  <c r="E201" i="89"/>
  <c r="I200" i="89"/>
  <c r="H200" i="89"/>
  <c r="F200" i="89"/>
  <c r="E200" i="89"/>
  <c r="I199" i="89"/>
  <c r="H199" i="89"/>
  <c r="F199" i="89"/>
  <c r="E199" i="89"/>
  <c r="I198" i="89"/>
  <c r="H198" i="89"/>
  <c r="F198" i="89"/>
  <c r="E198" i="89"/>
  <c r="I197" i="89"/>
  <c r="H197" i="89"/>
  <c r="F197" i="89"/>
  <c r="E197" i="89"/>
  <c r="I196" i="89"/>
  <c r="H196" i="89"/>
  <c r="F196" i="89"/>
  <c r="E196" i="89"/>
  <c r="I195" i="89"/>
  <c r="H195" i="89"/>
  <c r="F195" i="89"/>
  <c r="E195" i="89"/>
  <c r="I194" i="89"/>
  <c r="H194" i="89"/>
  <c r="F194" i="89"/>
  <c r="E194" i="89"/>
  <c r="I193" i="89"/>
  <c r="H193" i="89"/>
  <c r="F193" i="89"/>
  <c r="E193" i="89"/>
  <c r="I192" i="89"/>
  <c r="H192" i="89"/>
  <c r="F192" i="89"/>
  <c r="E192" i="89"/>
  <c r="I191" i="89"/>
  <c r="H191" i="89"/>
  <c r="F191" i="89"/>
  <c r="E191" i="89"/>
  <c r="I190" i="89"/>
  <c r="H190" i="89"/>
  <c r="F190" i="89"/>
  <c r="E190" i="89"/>
  <c r="I189" i="89"/>
  <c r="H189" i="89"/>
  <c r="F189" i="89"/>
  <c r="E189" i="89"/>
  <c r="I188" i="89"/>
  <c r="H188" i="89"/>
  <c r="F188" i="89"/>
  <c r="E188" i="89"/>
  <c r="I187" i="89"/>
  <c r="H187" i="89"/>
  <c r="F187" i="89"/>
  <c r="E187" i="89"/>
  <c r="I186" i="89"/>
  <c r="H186" i="89"/>
  <c r="F186" i="89"/>
  <c r="E186" i="89"/>
  <c r="I185" i="89"/>
  <c r="H185" i="89"/>
  <c r="F185" i="89"/>
  <c r="E185" i="89"/>
  <c r="I184" i="89"/>
  <c r="H184" i="89"/>
  <c r="F184" i="89"/>
  <c r="E184" i="89"/>
  <c r="I183" i="89"/>
  <c r="H183" i="89"/>
  <c r="F183" i="89"/>
  <c r="E183" i="89"/>
  <c r="I182" i="89"/>
  <c r="H182" i="89"/>
  <c r="F182" i="89"/>
  <c r="E182" i="89"/>
  <c r="I181" i="89"/>
  <c r="H181" i="89"/>
  <c r="F181" i="89"/>
  <c r="E181" i="89"/>
  <c r="I180" i="89"/>
  <c r="H180" i="89"/>
  <c r="F180" i="89"/>
  <c r="E180" i="89"/>
  <c r="I179" i="89"/>
  <c r="H179" i="89"/>
  <c r="F179" i="89"/>
  <c r="E179" i="89"/>
  <c r="I178" i="89"/>
  <c r="H178" i="89"/>
  <c r="F178" i="89"/>
  <c r="E178" i="89"/>
  <c r="I177" i="89"/>
  <c r="H177" i="89"/>
  <c r="F177" i="89"/>
  <c r="E177" i="89"/>
  <c r="I176" i="89"/>
  <c r="H176" i="89"/>
  <c r="F176" i="89"/>
  <c r="E176" i="89"/>
  <c r="I175" i="89"/>
  <c r="H175" i="89"/>
  <c r="F175" i="89"/>
  <c r="E175" i="89"/>
  <c r="I174" i="89"/>
  <c r="H174" i="89"/>
  <c r="F174" i="89"/>
  <c r="E174" i="89"/>
  <c r="I173" i="89"/>
  <c r="H173" i="89"/>
  <c r="F173" i="89"/>
  <c r="E173" i="89"/>
  <c r="I172" i="89"/>
  <c r="H172" i="89"/>
  <c r="F172" i="89"/>
  <c r="E172" i="89"/>
  <c r="I171" i="89"/>
  <c r="H171" i="89"/>
  <c r="F171" i="89"/>
  <c r="E171" i="89"/>
  <c r="I170" i="89"/>
  <c r="H170" i="89"/>
  <c r="F170" i="89"/>
  <c r="E170" i="89"/>
  <c r="I169" i="89"/>
  <c r="H169" i="89"/>
  <c r="F169" i="89"/>
  <c r="E169" i="89"/>
  <c r="I168" i="89"/>
  <c r="H168" i="89"/>
  <c r="F168" i="89"/>
  <c r="E168" i="89"/>
  <c r="I167" i="89"/>
  <c r="H167" i="89"/>
  <c r="F167" i="89"/>
  <c r="E167" i="89"/>
  <c r="I166" i="89"/>
  <c r="H166" i="89"/>
  <c r="F166" i="89"/>
  <c r="E166" i="89"/>
  <c r="I165" i="89"/>
  <c r="H165" i="89"/>
  <c r="F165" i="89"/>
  <c r="E165" i="89"/>
  <c r="I164" i="89"/>
  <c r="H164" i="89"/>
  <c r="F164" i="89"/>
  <c r="E164" i="89"/>
  <c r="I163" i="89"/>
  <c r="H163" i="89"/>
  <c r="F163" i="89"/>
  <c r="E163" i="89"/>
  <c r="I162" i="89"/>
  <c r="H162" i="89"/>
  <c r="F162" i="89"/>
  <c r="E162" i="89"/>
  <c r="I161" i="89"/>
  <c r="H161" i="89"/>
  <c r="F161" i="89"/>
  <c r="E161" i="89"/>
  <c r="I160" i="89"/>
  <c r="H160" i="89"/>
  <c r="F160" i="89"/>
  <c r="E160" i="89"/>
  <c r="I159" i="89"/>
  <c r="H159" i="89"/>
  <c r="F159" i="89"/>
  <c r="E159" i="89"/>
  <c r="I158" i="89"/>
  <c r="H158" i="89"/>
  <c r="F158" i="89"/>
  <c r="E158" i="89"/>
  <c r="I157" i="89"/>
  <c r="H157" i="89"/>
  <c r="F157" i="89"/>
  <c r="E157" i="89"/>
  <c r="I156" i="89"/>
  <c r="H156" i="89"/>
  <c r="F156" i="89"/>
  <c r="E156" i="89"/>
  <c r="I155" i="89"/>
  <c r="H155" i="89"/>
  <c r="F155" i="89"/>
  <c r="E155" i="89"/>
  <c r="I154" i="89"/>
  <c r="H154" i="89"/>
  <c r="F154" i="89"/>
  <c r="E154" i="89"/>
  <c r="I153" i="89"/>
  <c r="H153" i="89"/>
  <c r="F153" i="89"/>
  <c r="E153" i="89"/>
  <c r="I152" i="89"/>
  <c r="H152" i="89"/>
  <c r="F152" i="89"/>
  <c r="E152" i="89"/>
  <c r="I151" i="89"/>
  <c r="H151" i="89"/>
  <c r="F151" i="89"/>
  <c r="E151" i="89"/>
  <c r="I150" i="89"/>
  <c r="H150" i="89"/>
  <c r="F150" i="89"/>
  <c r="E150" i="89"/>
  <c r="I149" i="89"/>
  <c r="H149" i="89"/>
  <c r="F149" i="89"/>
  <c r="E149" i="89"/>
  <c r="I148" i="89"/>
  <c r="H148" i="89"/>
  <c r="F148" i="89"/>
  <c r="E148" i="89"/>
  <c r="I147" i="89"/>
  <c r="H147" i="89"/>
  <c r="F147" i="89"/>
  <c r="E147" i="89"/>
  <c r="I146" i="89"/>
  <c r="H146" i="89"/>
  <c r="F146" i="89"/>
  <c r="E146" i="89"/>
  <c r="I145" i="89"/>
  <c r="H145" i="89"/>
  <c r="F145" i="89"/>
  <c r="E145" i="89"/>
  <c r="I144" i="89"/>
  <c r="H144" i="89"/>
  <c r="F144" i="89"/>
  <c r="E144" i="89"/>
  <c r="I143" i="89"/>
  <c r="H143" i="89"/>
  <c r="F143" i="89"/>
  <c r="E143" i="89"/>
  <c r="I142" i="89"/>
  <c r="H142" i="89"/>
  <c r="F142" i="89"/>
  <c r="E142" i="89"/>
  <c r="I141" i="89"/>
  <c r="H141" i="89"/>
  <c r="F141" i="89"/>
  <c r="E141" i="89"/>
  <c r="I140" i="89"/>
  <c r="H140" i="89"/>
  <c r="F140" i="89"/>
  <c r="E140" i="89"/>
  <c r="I139" i="89"/>
  <c r="H139" i="89"/>
  <c r="F139" i="89"/>
  <c r="E139" i="89"/>
  <c r="I138" i="89"/>
  <c r="H138" i="89"/>
  <c r="F138" i="89"/>
  <c r="E138" i="89"/>
  <c r="I137" i="89"/>
  <c r="H137" i="89"/>
  <c r="F137" i="89"/>
  <c r="E137" i="89"/>
  <c r="I136" i="89"/>
  <c r="H136" i="89"/>
  <c r="F136" i="89"/>
  <c r="E136" i="89"/>
  <c r="I135" i="89"/>
  <c r="H135" i="89"/>
  <c r="F135" i="89"/>
  <c r="E135" i="89"/>
  <c r="I134" i="89"/>
  <c r="H134" i="89"/>
  <c r="F134" i="89"/>
  <c r="E134" i="89"/>
  <c r="I133" i="89"/>
  <c r="H133" i="89"/>
  <c r="F133" i="89"/>
  <c r="E133" i="89"/>
  <c r="I132" i="89"/>
  <c r="H132" i="89"/>
  <c r="F132" i="89"/>
  <c r="E132" i="89"/>
  <c r="I131" i="89"/>
  <c r="H131" i="89"/>
  <c r="F131" i="89"/>
  <c r="E131" i="89"/>
  <c r="I130" i="89"/>
  <c r="H130" i="89"/>
  <c r="F130" i="89"/>
  <c r="E130" i="89"/>
  <c r="I129" i="89"/>
  <c r="H129" i="89"/>
  <c r="F129" i="89"/>
  <c r="E129" i="89"/>
  <c r="I128" i="89"/>
  <c r="H128" i="89"/>
  <c r="F128" i="89"/>
  <c r="E128" i="89"/>
  <c r="I127" i="89"/>
  <c r="H127" i="89"/>
  <c r="F127" i="89"/>
  <c r="E127" i="89"/>
  <c r="I126" i="89"/>
  <c r="H126" i="89"/>
  <c r="F126" i="89"/>
  <c r="E126" i="89"/>
  <c r="I125" i="89"/>
  <c r="H125" i="89"/>
  <c r="F125" i="89"/>
  <c r="E125" i="89"/>
  <c r="I124" i="89"/>
  <c r="H124" i="89"/>
  <c r="F124" i="89"/>
  <c r="E124" i="89"/>
  <c r="I123" i="89"/>
  <c r="H123" i="89"/>
  <c r="F123" i="89"/>
  <c r="E123" i="89"/>
  <c r="I122" i="89"/>
  <c r="H122" i="89"/>
  <c r="F122" i="89"/>
  <c r="E122" i="89"/>
  <c r="I121" i="89"/>
  <c r="H121" i="89"/>
  <c r="F121" i="89"/>
  <c r="E121" i="89"/>
  <c r="I120" i="89"/>
  <c r="H120" i="89"/>
  <c r="F120" i="89"/>
  <c r="E120" i="89"/>
  <c r="I119" i="89"/>
  <c r="H119" i="89"/>
  <c r="F119" i="89"/>
  <c r="E119" i="89"/>
  <c r="I118" i="89"/>
  <c r="H118" i="89"/>
  <c r="F118" i="89"/>
  <c r="E118" i="89"/>
  <c r="I117" i="89"/>
  <c r="H117" i="89"/>
  <c r="F117" i="89"/>
  <c r="E117" i="89"/>
  <c r="I116" i="89"/>
  <c r="H116" i="89"/>
  <c r="F116" i="89"/>
  <c r="E116" i="89"/>
  <c r="I115" i="89"/>
  <c r="H115" i="89"/>
  <c r="F115" i="89"/>
  <c r="E115" i="89"/>
  <c r="I114" i="89"/>
  <c r="H114" i="89"/>
  <c r="F114" i="89"/>
  <c r="E114" i="89"/>
  <c r="I113" i="89"/>
  <c r="H113" i="89"/>
  <c r="F113" i="89"/>
  <c r="E113" i="89"/>
  <c r="I112" i="89"/>
  <c r="H112" i="89"/>
  <c r="F112" i="89"/>
  <c r="E112" i="89"/>
  <c r="I111" i="89"/>
  <c r="H111" i="89"/>
  <c r="F111" i="89"/>
  <c r="E111" i="89"/>
  <c r="I110" i="89"/>
  <c r="H110" i="89"/>
  <c r="F110" i="89"/>
  <c r="E110" i="89"/>
  <c r="I109" i="89"/>
  <c r="H109" i="89"/>
  <c r="F109" i="89"/>
  <c r="E109" i="89"/>
  <c r="I108" i="89"/>
  <c r="H108" i="89"/>
  <c r="F108" i="89"/>
  <c r="E108" i="89"/>
  <c r="I107" i="89"/>
  <c r="H107" i="89"/>
  <c r="F107" i="89"/>
  <c r="E107" i="89"/>
  <c r="I106" i="89"/>
  <c r="H106" i="89"/>
  <c r="F106" i="89"/>
  <c r="E106" i="89"/>
  <c r="I105" i="89"/>
  <c r="H105" i="89"/>
  <c r="F105" i="89"/>
  <c r="E105" i="89"/>
  <c r="I104" i="89"/>
  <c r="H104" i="89"/>
  <c r="F104" i="89"/>
  <c r="E104" i="89"/>
  <c r="I103" i="89"/>
  <c r="H103" i="89"/>
  <c r="F103" i="89"/>
  <c r="E103" i="89"/>
  <c r="I102" i="89"/>
  <c r="H102" i="89"/>
  <c r="F102" i="89"/>
  <c r="E102" i="89"/>
  <c r="I101" i="89"/>
  <c r="H101" i="89"/>
  <c r="F101" i="89"/>
  <c r="E101" i="89"/>
  <c r="I100" i="89"/>
  <c r="H100" i="89"/>
  <c r="F100" i="89"/>
  <c r="E100" i="89"/>
  <c r="I99" i="89"/>
  <c r="H99" i="89"/>
  <c r="F99" i="89"/>
  <c r="E99" i="89"/>
  <c r="I98" i="89"/>
  <c r="H98" i="89"/>
  <c r="F98" i="89"/>
  <c r="E98" i="89"/>
  <c r="I97" i="89"/>
  <c r="H97" i="89"/>
  <c r="F97" i="89"/>
  <c r="E97" i="89"/>
  <c r="I96" i="89"/>
  <c r="H96" i="89"/>
  <c r="F96" i="89"/>
  <c r="E96" i="89"/>
  <c r="I95" i="89"/>
  <c r="H95" i="89"/>
  <c r="F95" i="89"/>
  <c r="E95" i="89"/>
  <c r="I94" i="89"/>
  <c r="H94" i="89"/>
  <c r="F94" i="89"/>
  <c r="E94" i="89"/>
  <c r="I93" i="89"/>
  <c r="H93" i="89"/>
  <c r="F93" i="89"/>
  <c r="E93" i="89"/>
  <c r="I92" i="89"/>
  <c r="H92" i="89"/>
  <c r="F92" i="89"/>
  <c r="E92" i="89"/>
  <c r="I91" i="89"/>
  <c r="H91" i="89"/>
  <c r="F91" i="89"/>
  <c r="E91" i="89"/>
  <c r="I90" i="89"/>
  <c r="H90" i="89"/>
  <c r="F90" i="89"/>
  <c r="E90" i="89"/>
  <c r="I89" i="89"/>
  <c r="H89" i="89"/>
  <c r="F89" i="89"/>
  <c r="E89" i="89"/>
  <c r="I88" i="89"/>
  <c r="H88" i="89"/>
  <c r="F88" i="89"/>
  <c r="E88" i="89"/>
  <c r="I87" i="89"/>
  <c r="H87" i="89"/>
  <c r="F87" i="89"/>
  <c r="E87" i="89"/>
  <c r="I86" i="89"/>
  <c r="H86" i="89"/>
  <c r="F86" i="89"/>
  <c r="E86" i="89"/>
  <c r="I85" i="89"/>
  <c r="H85" i="89"/>
  <c r="F85" i="89"/>
  <c r="E85" i="89"/>
  <c r="I84" i="89"/>
  <c r="H84" i="89"/>
  <c r="F84" i="89"/>
  <c r="E84" i="89"/>
  <c r="I83" i="89"/>
  <c r="H83" i="89"/>
  <c r="F83" i="89"/>
  <c r="E83" i="89"/>
  <c r="I82" i="89"/>
  <c r="H82" i="89"/>
  <c r="F82" i="89"/>
  <c r="E82" i="89"/>
  <c r="I81" i="89"/>
  <c r="H81" i="89"/>
  <c r="F81" i="89"/>
  <c r="E81" i="89"/>
  <c r="I80" i="89"/>
  <c r="H80" i="89"/>
  <c r="F80" i="89"/>
  <c r="E80" i="89"/>
  <c r="I79" i="89"/>
  <c r="H79" i="89"/>
  <c r="F79" i="89"/>
  <c r="E79" i="89"/>
  <c r="I78" i="89"/>
  <c r="H78" i="89"/>
  <c r="F78" i="89"/>
  <c r="E78" i="89"/>
  <c r="I77" i="89"/>
  <c r="H77" i="89"/>
  <c r="F77" i="89"/>
  <c r="E77" i="89"/>
  <c r="I76" i="89"/>
  <c r="H76" i="89"/>
  <c r="F76" i="89"/>
  <c r="E76" i="89"/>
  <c r="I75" i="89"/>
  <c r="H75" i="89"/>
  <c r="F75" i="89"/>
  <c r="E75" i="89"/>
  <c r="I74" i="89"/>
  <c r="H74" i="89"/>
  <c r="F74" i="89"/>
  <c r="E74" i="89"/>
  <c r="I73" i="89"/>
  <c r="H73" i="89"/>
  <c r="F73" i="89"/>
  <c r="E73" i="89"/>
  <c r="I72" i="89"/>
  <c r="H72" i="89"/>
  <c r="F72" i="89"/>
  <c r="E72" i="89"/>
  <c r="I71" i="89"/>
  <c r="H71" i="89"/>
  <c r="F71" i="89"/>
  <c r="E71" i="89"/>
  <c r="I70" i="89"/>
  <c r="H70" i="89"/>
  <c r="F70" i="89"/>
  <c r="E70" i="89"/>
  <c r="I69" i="89"/>
  <c r="H69" i="89"/>
  <c r="F69" i="89"/>
  <c r="E69" i="89"/>
  <c r="I68" i="89"/>
  <c r="H68" i="89"/>
  <c r="F68" i="89"/>
  <c r="E68" i="89"/>
  <c r="I67" i="89"/>
  <c r="H67" i="89"/>
  <c r="F67" i="89"/>
  <c r="E67" i="89"/>
  <c r="I66" i="89"/>
  <c r="H66" i="89"/>
  <c r="F66" i="89"/>
  <c r="E66" i="89"/>
  <c r="I65" i="89"/>
  <c r="H65" i="89"/>
  <c r="F65" i="89"/>
  <c r="E65" i="89"/>
  <c r="I64" i="89"/>
  <c r="H64" i="89"/>
  <c r="F64" i="89"/>
  <c r="E64" i="89"/>
  <c r="I63" i="89"/>
  <c r="H63" i="89"/>
  <c r="F63" i="89"/>
  <c r="E63" i="89"/>
  <c r="I62" i="89"/>
  <c r="H62" i="89"/>
  <c r="F62" i="89"/>
  <c r="E62" i="89"/>
  <c r="I61" i="89"/>
  <c r="H61" i="89"/>
  <c r="F61" i="89"/>
  <c r="E61" i="89"/>
  <c r="I60" i="89"/>
  <c r="H60" i="89"/>
  <c r="F60" i="89"/>
  <c r="E60" i="89"/>
  <c r="I59" i="89"/>
  <c r="H59" i="89"/>
  <c r="F59" i="89"/>
  <c r="E59" i="89"/>
  <c r="I58" i="89"/>
  <c r="H58" i="89"/>
  <c r="F58" i="89"/>
  <c r="E58" i="89"/>
  <c r="I57" i="89"/>
  <c r="H57" i="89"/>
  <c r="F57" i="89"/>
  <c r="E57" i="89"/>
  <c r="I56" i="89"/>
  <c r="H56" i="89"/>
  <c r="F56" i="89"/>
  <c r="E56" i="89"/>
  <c r="I55" i="89"/>
  <c r="H55" i="89"/>
  <c r="F55" i="89"/>
  <c r="E55" i="89"/>
  <c r="I54" i="89"/>
  <c r="H54" i="89"/>
  <c r="F54" i="89"/>
  <c r="E54" i="89"/>
  <c r="I53" i="89"/>
  <c r="H53" i="89"/>
  <c r="F53" i="89"/>
  <c r="E53" i="89"/>
  <c r="I52" i="89"/>
  <c r="H52" i="89"/>
  <c r="F52" i="89"/>
  <c r="E52" i="89"/>
  <c r="I51" i="89"/>
  <c r="H51" i="89"/>
  <c r="F51" i="89"/>
  <c r="E51" i="89"/>
  <c r="I50" i="89"/>
  <c r="H50" i="89"/>
  <c r="F50" i="89"/>
  <c r="E50" i="89"/>
  <c r="I49" i="89"/>
  <c r="H49" i="89"/>
  <c r="F49" i="89"/>
  <c r="E49" i="89"/>
  <c r="I48" i="89"/>
  <c r="H48" i="89"/>
  <c r="F48" i="89"/>
  <c r="E48" i="89"/>
  <c r="I47" i="89"/>
  <c r="H47" i="89"/>
  <c r="F47" i="89"/>
  <c r="E47" i="89"/>
  <c r="I46" i="89"/>
  <c r="H46" i="89"/>
  <c r="F46" i="89"/>
  <c r="E46" i="89"/>
  <c r="I45" i="89"/>
  <c r="H45" i="89"/>
  <c r="F45" i="89"/>
  <c r="E45" i="89"/>
  <c r="I44" i="89"/>
  <c r="H44" i="89"/>
  <c r="F44" i="89"/>
  <c r="E44" i="89"/>
  <c r="I43" i="89"/>
  <c r="H43" i="89"/>
  <c r="F43" i="89"/>
  <c r="E43" i="89"/>
  <c r="I42" i="89"/>
  <c r="H42" i="89"/>
  <c r="F42" i="89"/>
  <c r="E42" i="89"/>
  <c r="I41" i="89"/>
  <c r="H41" i="89"/>
  <c r="F41" i="89"/>
  <c r="E41" i="89"/>
  <c r="I40" i="89"/>
  <c r="H40" i="89"/>
  <c r="F40" i="89"/>
  <c r="E40" i="89"/>
  <c r="I39" i="89"/>
  <c r="H39" i="89"/>
  <c r="F39" i="89"/>
  <c r="E39" i="89"/>
  <c r="I38" i="89"/>
  <c r="H38" i="89"/>
  <c r="F38" i="89"/>
  <c r="E38" i="89"/>
  <c r="I37" i="89"/>
  <c r="H37" i="89"/>
  <c r="F37" i="89"/>
  <c r="E37" i="89"/>
  <c r="I36" i="89"/>
  <c r="H36" i="89"/>
  <c r="F36" i="89"/>
  <c r="E36" i="89"/>
  <c r="I35" i="89"/>
  <c r="H35" i="89"/>
  <c r="F35" i="89"/>
  <c r="E35" i="89"/>
  <c r="I34" i="89"/>
  <c r="H34" i="89"/>
  <c r="F34" i="89"/>
  <c r="E34" i="89"/>
  <c r="I33" i="89"/>
  <c r="H33" i="89"/>
  <c r="F33" i="89"/>
  <c r="E33" i="89"/>
  <c r="I32" i="89"/>
  <c r="H32" i="89"/>
  <c r="F32" i="89"/>
  <c r="E32" i="89"/>
  <c r="I31" i="89"/>
  <c r="H31" i="89"/>
  <c r="F31" i="89"/>
  <c r="E31" i="89"/>
  <c r="I30" i="89"/>
  <c r="H30" i="89"/>
  <c r="F30" i="89"/>
  <c r="E30" i="89"/>
  <c r="I29" i="89"/>
  <c r="H29" i="89"/>
  <c r="F29" i="89"/>
  <c r="E29" i="89"/>
  <c r="I28" i="89"/>
  <c r="H28" i="89"/>
  <c r="F28" i="89"/>
  <c r="E28" i="89"/>
  <c r="I27" i="89"/>
  <c r="H27" i="89"/>
  <c r="F27" i="89"/>
  <c r="E27" i="89"/>
  <c r="I26" i="89"/>
  <c r="H26" i="89"/>
  <c r="F26" i="89"/>
  <c r="E26" i="89"/>
  <c r="I25" i="89"/>
  <c r="H25" i="89"/>
  <c r="F25" i="89"/>
  <c r="E25" i="89"/>
  <c r="I24" i="89"/>
  <c r="H24" i="89"/>
  <c r="F24" i="89"/>
  <c r="E24" i="89"/>
  <c r="I23" i="89"/>
  <c r="H23" i="89"/>
  <c r="F23" i="89"/>
  <c r="E23" i="89"/>
  <c r="I22" i="89"/>
  <c r="H22" i="89"/>
  <c r="F22" i="89"/>
  <c r="E22" i="89"/>
  <c r="I21" i="89"/>
  <c r="H21" i="89"/>
  <c r="F21" i="89"/>
  <c r="E21" i="89"/>
  <c r="I20" i="89"/>
  <c r="H20" i="89"/>
  <c r="F20" i="89"/>
  <c r="E20" i="89"/>
  <c r="I19" i="89"/>
  <c r="H19" i="89"/>
  <c r="F19" i="89"/>
  <c r="E19" i="89"/>
  <c r="I18" i="89"/>
  <c r="H18" i="89"/>
  <c r="F18" i="89"/>
  <c r="E18" i="89"/>
  <c r="I17" i="89"/>
  <c r="H17" i="89"/>
  <c r="F17" i="89"/>
  <c r="E17" i="89"/>
  <c r="I16" i="89"/>
  <c r="H16" i="89"/>
  <c r="F16" i="89"/>
  <c r="E16" i="89"/>
  <c r="I15" i="89"/>
  <c r="H15" i="89"/>
  <c r="F15" i="89"/>
  <c r="E15" i="89"/>
  <c r="I14" i="89"/>
  <c r="H14" i="89"/>
  <c r="F14" i="89"/>
  <c r="E14" i="89"/>
  <c r="I13" i="89"/>
  <c r="H13" i="89"/>
  <c r="F13" i="89"/>
  <c r="E13" i="89"/>
  <c r="I12" i="89"/>
  <c r="H12" i="89"/>
  <c r="F12" i="89"/>
  <c r="E12" i="89"/>
  <c r="I11" i="89"/>
  <c r="H11" i="89"/>
  <c r="F11" i="89"/>
  <c r="E11" i="89"/>
  <c r="I10" i="89"/>
  <c r="H10" i="89"/>
  <c r="F10" i="89"/>
  <c r="E10" i="89"/>
  <c r="I9" i="89"/>
  <c r="H9" i="89"/>
  <c r="F9" i="89"/>
  <c r="E9" i="89"/>
  <c r="I8" i="89"/>
  <c r="H8" i="89"/>
  <c r="F8" i="89"/>
  <c r="E8" i="89"/>
  <c r="I7" i="89"/>
  <c r="H7" i="89"/>
  <c r="F7" i="89"/>
  <c r="E7" i="89"/>
  <c r="I6" i="89"/>
  <c r="H6" i="89"/>
  <c r="F6" i="89"/>
  <c r="E6" i="89"/>
  <c r="I5" i="89"/>
  <c r="H5" i="89"/>
  <c r="F5" i="89"/>
  <c r="E5" i="89"/>
  <c r="I4" i="89"/>
  <c r="H4" i="89"/>
  <c r="F4" i="89"/>
  <c r="E4" i="89"/>
  <c r="K3" i="89"/>
  <c r="I3" i="89"/>
  <c r="F3" i="89"/>
  <c r="E3" i="89"/>
  <c r="S3" i="89" l="1"/>
  <c r="P3" i="89"/>
  <c r="M3" i="89"/>
  <c r="H3" i="89"/>
</calcChain>
</file>

<file path=xl/sharedStrings.xml><?xml version="1.0" encoding="utf-8"?>
<sst xmlns="http://schemas.openxmlformats.org/spreadsheetml/2006/main" count="6993" uniqueCount="857">
  <si>
    <t>NAME</t>
  </si>
  <si>
    <t>DURCHSCHNITTLICHE TÄGLICHE VERKEHRSSTÄRKEN IM GESAMTQUERSCHNITT</t>
  </si>
  <si>
    <t>DURCHSCHNITTLICHE TÄGLICHE VERKEHRSSTÄRKEN JE RICHTUNG UND FÜR LÄRMBERECHNUNG  MASSGEBENDE VERKEHRSSTÄRKEN TAG/NACHT (GQ)</t>
  </si>
  <si>
    <t>RICHTUNG 1</t>
  </si>
  <si>
    <t>RICHTUNG 2</t>
  </si>
  <si>
    <t>TAG</t>
  </si>
  <si>
    <t>NACHT</t>
  </si>
  <si>
    <t>ANT.</t>
  </si>
  <si>
    <t>Mt</t>
  </si>
  <si>
    <t>pt</t>
  </si>
  <si>
    <t>Mn</t>
  </si>
  <si>
    <t>pn</t>
  </si>
  <si>
    <t>MAXIMALE VERKEHRSSTÄRKEN JE RICHTUNG UND FÜR GESAMTQUERSCHNITT</t>
  </si>
  <si>
    <t>GESAMTQUERSCHNITT</t>
  </si>
  <si>
    <t>UHR-</t>
  </si>
  <si>
    <t>UHR</t>
  </si>
  <si>
    <t>Q-MAX</t>
  </si>
  <si>
    <t>DATUM</t>
  </si>
  <si>
    <t>q-MAX</t>
  </si>
  <si>
    <t>ZEIT</t>
  </si>
  <si>
    <t xml:space="preserve">DATUM </t>
  </si>
  <si>
    <t>SV %</t>
  </si>
  <si>
    <t>VERÄND.</t>
  </si>
  <si>
    <t>WERKTAGE</t>
  </si>
  <si>
    <t>ANTEIL</t>
  </si>
  <si>
    <t>[% ]</t>
  </si>
  <si>
    <t>FS</t>
  </si>
  <si>
    <t>SV</t>
  </si>
  <si>
    <t>STRASSE</t>
  </si>
  <si>
    <t>ZÄHLSTELLE</t>
  </si>
  <si>
    <t xml:space="preserve">ALLE </t>
  </si>
  <si>
    <t xml:space="preserve"> TAGE</t>
  </si>
  <si>
    <t>TAGE</t>
  </si>
  <si>
    <t>SONN-/</t>
  </si>
  <si>
    <t>FEIERTAG</t>
  </si>
  <si>
    <t>ALLE</t>
  </si>
  <si>
    <t>DTV</t>
  </si>
  <si>
    <t>NUMMER</t>
  </si>
  <si>
    <t>MO-SO</t>
  </si>
  <si>
    <t>MO-FR</t>
  </si>
  <si>
    <t>SO+F</t>
  </si>
  <si>
    <t xml:space="preserve"> </t>
  </si>
  <si>
    <t>GT</t>
  </si>
  <si>
    <t>KFZ</t>
  </si>
  <si>
    <t>Nr.</t>
  </si>
  <si>
    <t>Zstnr</t>
  </si>
  <si>
    <t>Str.</t>
  </si>
  <si>
    <t>Abs.</t>
  </si>
  <si>
    <t>Name</t>
  </si>
  <si>
    <t>Kfz</t>
  </si>
  <si>
    <t>Lkw-%</t>
  </si>
  <si>
    <t>Kfz Tag</t>
  </si>
  <si>
    <t>Pt</t>
  </si>
  <si>
    <t>Kfz Nacht</t>
  </si>
  <si>
    <t>Pn</t>
  </si>
  <si>
    <t>Gesamt (0-24)</t>
  </si>
  <si>
    <t>Tag (6-22)</t>
  </si>
  <si>
    <t>Nacht (22-6)</t>
  </si>
  <si>
    <t>Tag-max</t>
  </si>
  <si>
    <t>Datum</t>
  </si>
  <si>
    <t>Tag</t>
  </si>
  <si>
    <t>Std-max</t>
  </si>
  <si>
    <t>Std</t>
  </si>
  <si>
    <t>Tagesspitzenwerte</t>
  </si>
  <si>
    <t>Stundenspitzenwerte</t>
  </si>
  <si>
    <t>17/16</t>
  </si>
  <si>
    <t>JANUAR  2017</t>
  </si>
  <si>
    <t xml:space="preserve">AD Seligenstadt (O)           </t>
  </si>
  <si>
    <t xml:space="preserve">AS Aschaffenburg (W)          </t>
  </si>
  <si>
    <t xml:space="preserve">AS-Aschaffenburg              </t>
  </si>
  <si>
    <t xml:space="preserve">Schlüsselfeld                 </t>
  </si>
  <si>
    <t xml:space="preserve">Goldbach (W)                  </t>
  </si>
  <si>
    <t xml:space="preserve">AS Goldbach                   </t>
  </si>
  <si>
    <t xml:space="preserve">Hösbach (O)                   </t>
  </si>
  <si>
    <t xml:space="preserve">AS Bessenbach-Waldaschaff (S) </t>
  </si>
  <si>
    <t xml:space="preserve">Rohrbrunn (O)                 </t>
  </si>
  <si>
    <t xml:space="preserve">AS Marktheidenfeld            </t>
  </si>
  <si>
    <t xml:space="preserve">AS Wertheim/Lengfurt          </t>
  </si>
  <si>
    <t xml:space="preserve">AD Würzburg-West (W)          </t>
  </si>
  <si>
    <t xml:space="preserve">AD Würzburg-West (O)          </t>
  </si>
  <si>
    <t xml:space="preserve">Würzburg-Kist                 </t>
  </si>
  <si>
    <t xml:space="preserve">AS-Würzburg-Heidingsfeld      </t>
  </si>
  <si>
    <t xml:space="preserve">AS Würzburg-Heidingsfeld      </t>
  </si>
  <si>
    <t xml:space="preserve">AS-Würzburg-Randersacker      </t>
  </si>
  <si>
    <t xml:space="preserve">AK Biebelried (W)             </t>
  </si>
  <si>
    <t xml:space="preserve">AK Biebelried (O)             </t>
  </si>
  <si>
    <t xml:space="preserve">Kitzingen/Schwarzach (O)      </t>
  </si>
  <si>
    <t xml:space="preserve">Geiselwind (W)                </t>
  </si>
  <si>
    <t xml:space="preserve">AS Geiselwind                 </t>
  </si>
  <si>
    <t xml:space="preserve">AS Schlüsselfeld              </t>
  </si>
  <si>
    <t xml:space="preserve">Pommersfelden (W)             </t>
  </si>
  <si>
    <t xml:space="preserve">Aicha vorm Wald               </t>
  </si>
  <si>
    <t xml:space="preserve">Pommersfelden (O)             </t>
  </si>
  <si>
    <t xml:space="preserve">AS Höchstadt-Ost              </t>
  </si>
  <si>
    <t xml:space="preserve">AS Erlangen-West              </t>
  </si>
  <si>
    <t xml:space="preserve">AK Fürth/Erlangen (W)         </t>
  </si>
  <si>
    <t xml:space="preserve">AK Fürth/Erlangen (O)         </t>
  </si>
  <si>
    <t xml:space="preserve">AS Erlangen-Tennenlohe        </t>
  </si>
  <si>
    <t xml:space="preserve">AS Nürnberg-Nord              </t>
  </si>
  <si>
    <t xml:space="preserve">AS Nürnberg/Behringersd.      </t>
  </si>
  <si>
    <t xml:space="preserve">AK Nürnberg (W)               </t>
  </si>
  <si>
    <t xml:space="preserve">AK Nürnberg (O)               </t>
  </si>
  <si>
    <t xml:space="preserve">AK Altdorf (S)                </t>
  </si>
  <si>
    <t xml:space="preserve">AS Oberölsbach                </t>
  </si>
  <si>
    <t xml:space="preserve">Neumarkt/Opf. (S)             </t>
  </si>
  <si>
    <t xml:space="preserve">Nittendorf (W)                </t>
  </si>
  <si>
    <t xml:space="preserve">AK Regensburg (W)             </t>
  </si>
  <si>
    <t xml:space="preserve">AK Regensburg (O)             </t>
  </si>
  <si>
    <t xml:space="preserve">Regensburg-Ost (W)            </t>
  </si>
  <si>
    <t xml:space="preserve">Regensburg-Ost (O)            </t>
  </si>
  <si>
    <t xml:space="preserve">Rosenhof (W)                  </t>
  </si>
  <si>
    <t xml:space="preserve">AK Deggendorf (W)             </t>
  </si>
  <si>
    <t xml:space="preserve">Pocking (O)                   </t>
  </si>
  <si>
    <t xml:space="preserve">AK Feuchtw./Crailsh. (W)      </t>
  </si>
  <si>
    <t xml:space="preserve">AK Feuchtw./Crailsh. (O)      </t>
  </si>
  <si>
    <t xml:space="preserve">AS Feuchtwangen-Nord          </t>
  </si>
  <si>
    <t xml:space="preserve">AS Aurach                     </t>
  </si>
  <si>
    <t xml:space="preserve">Herrieden (O)                 </t>
  </si>
  <si>
    <t xml:space="preserve">AS Ansbach                    </t>
  </si>
  <si>
    <t xml:space="preserve">AS Neuendettelsau (W)         </t>
  </si>
  <si>
    <t xml:space="preserve">AS Neuendettelsau             </t>
  </si>
  <si>
    <t xml:space="preserve">Schwabach - West              </t>
  </si>
  <si>
    <t xml:space="preserve">AS Schwabach-West(O)          </t>
  </si>
  <si>
    <t xml:space="preserve">Roth (W)                      </t>
  </si>
  <si>
    <t xml:space="preserve">AK Nürnberg-Süd (W)           </t>
  </si>
  <si>
    <t xml:space="preserve">AD Nürnbg.-Langwasser (W)     </t>
  </si>
  <si>
    <t xml:space="preserve">AK Nürnberg-Ost (W)           </t>
  </si>
  <si>
    <t xml:space="preserve">AK Nürnberg-Ost (O)           </t>
  </si>
  <si>
    <t xml:space="preserve">AK Altdorf (O)                </t>
  </si>
  <si>
    <t xml:space="preserve">Alfeld (O)                    </t>
  </si>
  <si>
    <t xml:space="preserve">Amberg-Ost (W)                </t>
  </si>
  <si>
    <t xml:space="preserve">AS Amberg-Ost                 </t>
  </si>
  <si>
    <t xml:space="preserve">AK Oberpfälzer Wald (W)       </t>
  </si>
  <si>
    <t xml:space="preserve">AK Oberpfälzer Wald (O)       </t>
  </si>
  <si>
    <t xml:space="preserve">Waidhaus (O)                  </t>
  </si>
  <si>
    <t xml:space="preserve">AS Wasserlosen                </t>
  </si>
  <si>
    <t xml:space="preserve">AK Kreuz Schweinfurt/Werneck  </t>
  </si>
  <si>
    <t xml:space="preserve">Gramschatzer Wald (S)         </t>
  </si>
  <si>
    <t xml:space="preserve">AK Biebelried (N)             </t>
  </si>
  <si>
    <t xml:space="preserve">AK Biebelried (S)             </t>
  </si>
  <si>
    <t xml:space="preserve">AS Kitzingen                  </t>
  </si>
  <si>
    <t xml:space="preserve">AS Marktbreit                 </t>
  </si>
  <si>
    <t xml:space="preserve">Uffenheim/Langenst. (N)       </t>
  </si>
  <si>
    <t xml:space="preserve">AS Uffenh.-Langensteinach     </t>
  </si>
  <si>
    <t xml:space="preserve">AS Bad Windsheim              </t>
  </si>
  <si>
    <t xml:space="preserve">AS Rothenburg o.d.T.          </t>
  </si>
  <si>
    <t xml:space="preserve">AK Feuchtw./Crailsh. (N)      </t>
  </si>
  <si>
    <t xml:space="preserve">AK Feuchtw./Crailsh. (S)      </t>
  </si>
  <si>
    <t xml:space="preserve">AD Hittistetten (S)           </t>
  </si>
  <si>
    <t xml:space="preserve">AK Memmingen (S)              </t>
  </si>
  <si>
    <t xml:space="preserve">AD Allgäu (S)                 </t>
  </si>
  <si>
    <t xml:space="preserve">AS Oy-Mittelberg (W)          </t>
  </si>
  <si>
    <t xml:space="preserve">OY-Süd (Ost)                  </t>
  </si>
  <si>
    <t xml:space="preserve">Nesselwang (W)                </t>
  </si>
  <si>
    <t xml:space="preserve">AS Oy-Mittelberg (O)          </t>
  </si>
  <si>
    <t xml:space="preserve">OY-Nord (Ost)                 </t>
  </si>
  <si>
    <t xml:space="preserve">OY-Mitte                      </t>
  </si>
  <si>
    <t xml:space="preserve">Tunnel Reinertshof            </t>
  </si>
  <si>
    <t xml:space="preserve">Tunnel Füssen                 </t>
  </si>
  <si>
    <t xml:space="preserve">Leipheim (W)                  </t>
  </si>
  <si>
    <t xml:space="preserve">Leipheim (O)                  </t>
  </si>
  <si>
    <t xml:space="preserve">Burgau (W)                    </t>
  </si>
  <si>
    <t xml:space="preserve">Zusmarshausen (W)             </t>
  </si>
  <si>
    <t xml:space="preserve">Zusmarshausen (O)             </t>
  </si>
  <si>
    <t xml:space="preserve">Neusäß (W)                    </t>
  </si>
  <si>
    <t xml:space="preserve">Augsburg-West (W)             </t>
  </si>
  <si>
    <t xml:space="preserve">Augsburg-West                 </t>
  </si>
  <si>
    <t xml:space="preserve">Augsburg-Ost                  </t>
  </si>
  <si>
    <t xml:space="preserve">Derching                      </t>
  </si>
  <si>
    <t xml:space="preserve">Adelzhausen (W)               </t>
  </si>
  <si>
    <t xml:space="preserve">Adelzhausen (O)               </t>
  </si>
  <si>
    <t xml:space="preserve">Odelzhausen (O)               </t>
  </si>
  <si>
    <t xml:space="preserve">Sulzemoos (O)                 </t>
  </si>
  <si>
    <t xml:space="preserve">Dachau/FFB (W)                </t>
  </si>
  <si>
    <t xml:space="preserve">Dachau/FFB (O)                </t>
  </si>
  <si>
    <t xml:space="preserve">AD Dreieck München-Eschenried </t>
  </si>
  <si>
    <t xml:space="preserve">AK München-West (W)           </t>
  </si>
  <si>
    <t xml:space="preserve">AK München-West (O)           </t>
  </si>
  <si>
    <t xml:space="preserve">München-Perlach (S)           </t>
  </si>
  <si>
    <t xml:space="preserve">AK München Süd                </t>
  </si>
  <si>
    <t xml:space="preserve">Holzkirchen (W)               </t>
  </si>
  <si>
    <t xml:space="preserve">AS Holzkirchen                </t>
  </si>
  <si>
    <t xml:space="preserve">AS Weyarn                     </t>
  </si>
  <si>
    <t xml:space="preserve">AS Irschenberg                </t>
  </si>
  <si>
    <t xml:space="preserve">AD Inntal (W)                 </t>
  </si>
  <si>
    <t xml:space="preserve">Rosenheim (O)                 </t>
  </si>
  <si>
    <t xml:space="preserve">Frasdorf (O)                  </t>
  </si>
  <si>
    <t xml:space="preserve">Felden (O)                    </t>
  </si>
  <si>
    <t xml:space="preserve">AS Grabenstätt                </t>
  </si>
  <si>
    <t xml:space="preserve">AS Schweinbach                </t>
  </si>
  <si>
    <t xml:space="preserve">AS Traunstein                 </t>
  </si>
  <si>
    <t xml:space="preserve">Neukirchen (O)                </t>
  </si>
  <si>
    <t xml:space="preserve">AS Anger                      </t>
  </si>
  <si>
    <t xml:space="preserve">Bad Reichenhall (O)           </t>
  </si>
  <si>
    <t xml:space="preserve">AD Bayer. Vogtland (N)        </t>
  </si>
  <si>
    <t xml:space="preserve">AD Bayer. Vogtland (S)        </t>
  </si>
  <si>
    <t xml:space="preserve">AS Hof-West                   </t>
  </si>
  <si>
    <t xml:space="preserve">AS Münchberg-Nord             </t>
  </si>
  <si>
    <t xml:space="preserve">AD Bayreuth/Kulmbach (N)      </t>
  </si>
  <si>
    <t xml:space="preserve">AD Bayreuth/Kulmbach (S)      </t>
  </si>
  <si>
    <t xml:space="preserve">AS Bindlacher Berg            </t>
  </si>
  <si>
    <t xml:space="preserve">AS Bayreuth-Nord              </t>
  </si>
  <si>
    <t xml:space="preserve">Pegnitz (N)                   </t>
  </si>
  <si>
    <t xml:space="preserve">AS Pegnitz                    </t>
  </si>
  <si>
    <t xml:space="preserve">Lauf (N)                      </t>
  </si>
  <si>
    <t xml:space="preserve">AK Nürnberg (N)               </t>
  </si>
  <si>
    <t xml:space="preserve">AK Nürnberg (S)               </t>
  </si>
  <si>
    <t xml:space="preserve">AK Nürnberg-Ost (N)           </t>
  </si>
  <si>
    <t xml:space="preserve">AK Nürnberg-Ost (S)           </t>
  </si>
  <si>
    <t xml:space="preserve">AD Nürnb.Feucht (A73)         </t>
  </si>
  <si>
    <t xml:space="preserve">AS Allersberg (S)             </t>
  </si>
  <si>
    <t xml:space="preserve">Greding (N)                   </t>
  </si>
  <si>
    <t xml:space="preserve">Lenting (S)                   </t>
  </si>
  <si>
    <t xml:space="preserve">Ingolstadt-Nord (S)           </t>
  </si>
  <si>
    <t xml:space="preserve">Manching (N)                  </t>
  </si>
  <si>
    <t xml:space="preserve">AD Holledau (N)               </t>
  </si>
  <si>
    <t xml:space="preserve">AD Dreieck Holledau (A93)     </t>
  </si>
  <si>
    <t xml:space="preserve">AD Holledau (S)               </t>
  </si>
  <si>
    <t xml:space="preserve">Allershausen (N)              </t>
  </si>
  <si>
    <t xml:space="preserve">AK Neufahrn (N)               </t>
  </si>
  <si>
    <t xml:space="preserve">AK Neufahrn (S)               </t>
  </si>
  <si>
    <t xml:space="preserve">Garching-Nord (N)             </t>
  </si>
  <si>
    <t xml:space="preserve">Garching-Nord (S)             </t>
  </si>
  <si>
    <t xml:space="preserve">AK München-Nord (N)           </t>
  </si>
  <si>
    <t xml:space="preserve">AK München-Nord (S)           </t>
  </si>
  <si>
    <t xml:space="preserve">AS München-Fröttmaning-Süd    </t>
  </si>
  <si>
    <t xml:space="preserve">München-Schwabing (N)         </t>
  </si>
  <si>
    <t xml:space="preserve">AS Alzenau-Nord               </t>
  </si>
  <si>
    <t xml:space="preserve">Alzenau (S)                   </t>
  </si>
  <si>
    <t xml:space="preserve">AD Schweinf./Werneck (O)      </t>
  </si>
  <si>
    <t xml:space="preserve">AD Werntal (W)                </t>
  </si>
  <si>
    <t xml:space="preserve">AD Werntal (O)                </t>
  </si>
  <si>
    <t xml:space="preserve">AS Schweinf./Bergrheinf.      </t>
  </si>
  <si>
    <t xml:space="preserve">AS Schweinfurt-Hafen          </t>
  </si>
  <si>
    <t xml:space="preserve">AS Schweinfurt-Zentrum        </t>
  </si>
  <si>
    <t xml:space="preserve">AS Gochsheim                  </t>
  </si>
  <si>
    <t xml:space="preserve">AS Schonungen                 </t>
  </si>
  <si>
    <t xml:space="preserve">Knezgau (W)                   </t>
  </si>
  <si>
    <t xml:space="preserve">AS Knetzgau                   </t>
  </si>
  <si>
    <t xml:space="preserve">AS Eltmann                    </t>
  </si>
  <si>
    <t xml:space="preserve">AS Viereth-Trunstadt          </t>
  </si>
  <si>
    <t xml:space="preserve">AS Bamberg-Hafen              </t>
  </si>
  <si>
    <t xml:space="preserve">AS Hallstadt                  </t>
  </si>
  <si>
    <t xml:space="preserve">AK Bamberg (W)                </t>
  </si>
  <si>
    <t xml:space="preserve">AK Bamberg (O)                </t>
  </si>
  <si>
    <t xml:space="preserve">AD Bayreuth/Kulmbach (W)      </t>
  </si>
  <si>
    <t xml:space="preserve">Mellrichstadt (N)             </t>
  </si>
  <si>
    <t xml:space="preserve">Pfersdorf                     </t>
  </si>
  <si>
    <t xml:space="preserve">AD Werntal (N)                </t>
  </si>
  <si>
    <t xml:space="preserve">AD Bayer. Vogtland (O)        </t>
  </si>
  <si>
    <t xml:space="preserve">AD Hochfranken (W)            </t>
  </si>
  <si>
    <t xml:space="preserve">AD Hochfranken (O)            </t>
  </si>
  <si>
    <t xml:space="preserve">Eisfeld (S)                   </t>
  </si>
  <si>
    <t xml:space="preserve">Untersiemau (N)               </t>
  </si>
  <si>
    <t xml:space="preserve">Untersiemau (S)               </t>
  </si>
  <si>
    <t xml:space="preserve">Ebensfeld                     </t>
  </si>
  <si>
    <t xml:space="preserve">AK Bamberg (N)                </t>
  </si>
  <si>
    <t xml:space="preserve">AK Kreuz Bamberg              </t>
  </si>
  <si>
    <t xml:space="preserve">Bamberg-Ost (N)               </t>
  </si>
  <si>
    <t xml:space="preserve">AS Bamberg-Ost                </t>
  </si>
  <si>
    <t xml:space="preserve">AS Bamberg-Süd                </t>
  </si>
  <si>
    <t xml:space="preserve">AS Hirschaid                  </t>
  </si>
  <si>
    <t xml:space="preserve">AS Buttenheim                 </t>
  </si>
  <si>
    <t xml:space="preserve">AS Forchheim-Nord             </t>
  </si>
  <si>
    <t xml:space="preserve">AS Baiersdorf-Nord (N)        </t>
  </si>
  <si>
    <t xml:space="preserve">AS Baiersdorf-Nord            </t>
  </si>
  <si>
    <t xml:space="preserve">AS Möhrendorf                 </t>
  </si>
  <si>
    <t xml:space="preserve">AS Erlangen-Nord              </t>
  </si>
  <si>
    <t xml:space="preserve">AS Erlangen-Zentrum           </t>
  </si>
  <si>
    <t xml:space="preserve">AK Fürth/Erlangen (N)         </t>
  </si>
  <si>
    <t xml:space="preserve">AK Fürth/Erlangen (S)         </t>
  </si>
  <si>
    <t xml:space="preserve">AS Erlangen-Elt.              </t>
  </si>
  <si>
    <t xml:space="preserve">AS Erlangen - Eltersdorf      </t>
  </si>
  <si>
    <t xml:space="preserve">Nürnberg/Fürth (N)            </t>
  </si>
  <si>
    <t xml:space="preserve">Nürnberg-Hafen-Ost (S)        </t>
  </si>
  <si>
    <t xml:space="preserve">AS Nürnberg-Königshof         </t>
  </si>
  <si>
    <t xml:space="preserve">AS Nürnberg-Zollhaus (S)      </t>
  </si>
  <si>
    <t xml:space="preserve">AS Wendelstein - Nord         </t>
  </si>
  <si>
    <t xml:space="preserve">Röthenbach b.St.W. (O)        </t>
  </si>
  <si>
    <t xml:space="preserve">AD Nürnberg/Feucht (W)        </t>
  </si>
  <si>
    <t xml:space="preserve">AD Würzburg-West (S)          </t>
  </si>
  <si>
    <t xml:space="preserve">AD M.-Feldmoching (N)         </t>
  </si>
  <si>
    <t xml:space="preserve">Oberschleißheim (O)           </t>
  </si>
  <si>
    <t xml:space="preserve">AK Neufahrn (W)               </t>
  </si>
  <si>
    <t xml:space="preserve">AK Neufahrn (O)               </t>
  </si>
  <si>
    <t xml:space="preserve">AS Flughafen München          </t>
  </si>
  <si>
    <t xml:space="preserve">AS Freising Mitte             </t>
  </si>
  <si>
    <t xml:space="preserve">AS Freising Ost               </t>
  </si>
  <si>
    <t xml:space="preserve">AS Erding                     </t>
  </si>
  <si>
    <t xml:space="preserve">Altdorf (O)                   </t>
  </si>
  <si>
    <t xml:space="preserve">Landau a.d. Isar (W)          </t>
  </si>
  <si>
    <t xml:space="preserve">AD Hochfranken (S)            </t>
  </si>
  <si>
    <t xml:space="preserve">Selb-West (S)                 </t>
  </si>
  <si>
    <t xml:space="preserve">Wernberg-Köblitz (S)          </t>
  </si>
  <si>
    <t xml:space="preserve">AK Oberpfälzer Wald (S)       </t>
  </si>
  <si>
    <t xml:space="preserve">Schwandorf-Mitte (N)          </t>
  </si>
  <si>
    <t xml:space="preserve">Rgb.-Pfaffenstein (N)         </t>
  </si>
  <si>
    <t xml:space="preserve">Rgb.-Königswiesen (S)         </t>
  </si>
  <si>
    <t xml:space="preserve">AK Regensburg (N)             </t>
  </si>
  <si>
    <t xml:space="preserve">Siegenburg (S)                </t>
  </si>
  <si>
    <t xml:space="preserve">AD Inntal (S)                 </t>
  </si>
  <si>
    <t xml:space="preserve">Kiefersfelden (S)             </t>
  </si>
  <si>
    <t xml:space="preserve">München-Riem (W)              </t>
  </si>
  <si>
    <t xml:space="preserve">München-Riem (O)              </t>
  </si>
  <si>
    <t xml:space="preserve">Feldkirchen-Ost (W)           </t>
  </si>
  <si>
    <t xml:space="preserve">AK München-Ost (O)            </t>
  </si>
  <si>
    <t xml:space="preserve">Wimpasing                     </t>
  </si>
  <si>
    <t xml:space="preserve">München-Kreuzhof (W)          </t>
  </si>
  <si>
    <t xml:space="preserve">AD Starnberg (N)              </t>
  </si>
  <si>
    <t xml:space="preserve">Seeshaupt (N)                 </t>
  </si>
  <si>
    <t xml:space="preserve">Murnau/Kochel (S)             </t>
  </si>
  <si>
    <t xml:space="preserve">Lindau (S)                    </t>
  </si>
  <si>
    <t xml:space="preserve">München-Laim (W)              </t>
  </si>
  <si>
    <t xml:space="preserve">Stetten (W)                   </t>
  </si>
  <si>
    <t xml:space="preserve">Landsberg a. L.-Nord (O)      </t>
  </si>
  <si>
    <t xml:space="preserve">Gräfelfing (W)                </t>
  </si>
  <si>
    <t xml:space="preserve">AS Germering-Nord (N)         </t>
  </si>
  <si>
    <t xml:space="preserve">AK München-West (N)           </t>
  </si>
  <si>
    <t xml:space="preserve">AD München-Eschenried (O)     </t>
  </si>
  <si>
    <t xml:space="preserve">AD München-Allach (O)         </t>
  </si>
  <si>
    <t xml:space="preserve">AD M.-Feldmoching (W)         </t>
  </si>
  <si>
    <t xml:space="preserve">Feldmoching                   </t>
  </si>
  <si>
    <t xml:space="preserve">AD M.-Feldmoching (O)         </t>
  </si>
  <si>
    <t xml:space="preserve">AK München-Nord (W)           </t>
  </si>
  <si>
    <t xml:space="preserve">Aschheim-West                 </t>
  </si>
  <si>
    <t xml:space="preserve">Aschheim/Ismaning (S)         </t>
  </si>
  <si>
    <t xml:space="preserve">AK München-Ost (N)            </t>
  </si>
  <si>
    <t xml:space="preserve">AK München-Ost (S)            </t>
  </si>
  <si>
    <t xml:space="preserve">Neu-Keferloh                  </t>
  </si>
  <si>
    <t xml:space="preserve">Hohenbrunn                    </t>
  </si>
  <si>
    <t xml:space="preserve">Ottobrunn                     </t>
  </si>
  <si>
    <t xml:space="preserve">AD Starnberg (W)              </t>
  </si>
  <si>
    <t xml:space="preserve">München-Giesing (S)           </t>
  </si>
  <si>
    <t>AUTOBAHNEN</t>
  </si>
  <si>
    <t>A</t>
  </si>
  <si>
    <t>(-)  %</t>
  </si>
  <si>
    <t xml:space="preserve">Mittenwald                    </t>
  </si>
  <si>
    <t xml:space="preserve">Oberau (s)                    </t>
  </si>
  <si>
    <t xml:space="preserve">Oberau (Mitte)                </t>
  </si>
  <si>
    <t xml:space="preserve">Oberau (n)                    </t>
  </si>
  <si>
    <t xml:space="preserve">Langweid                      </t>
  </si>
  <si>
    <t xml:space="preserve">Donauwörth                    </t>
  </si>
  <si>
    <t xml:space="preserve">Weissenburg i.Bay.            </t>
  </si>
  <si>
    <t xml:space="preserve">Schwabach                     </t>
  </si>
  <si>
    <t xml:space="preserve">Kitzingen                     </t>
  </si>
  <si>
    <t xml:space="preserve">Markt Bibart                  </t>
  </si>
  <si>
    <t xml:space="preserve">Burgthann-Oberferrieden       </t>
  </si>
  <si>
    <t xml:space="preserve">Barbing                       </t>
  </si>
  <si>
    <t xml:space="preserve">Rain                          </t>
  </si>
  <si>
    <t xml:space="preserve">Pullach                       </t>
  </si>
  <si>
    <t xml:space="preserve">Garching-Dirnismaning         </t>
  </si>
  <si>
    <t xml:space="preserve">Eching-Viecht                 </t>
  </si>
  <si>
    <t xml:space="preserve">Deggendorf                    </t>
  </si>
  <si>
    <t xml:space="preserve">Kempten                       </t>
  </si>
  <si>
    <t xml:space="preserve">Buchloe                       </t>
  </si>
  <si>
    <t xml:space="preserve">Philippsreut                  </t>
  </si>
  <si>
    <t xml:space="preserve">Eibelstadt                    </t>
  </si>
  <si>
    <t xml:space="preserve">Oberdachstetten               </t>
  </si>
  <si>
    <t xml:space="preserve">Eichstätt                     </t>
  </si>
  <si>
    <t xml:space="preserve">Oberschleißheim-Neuh.         </t>
  </si>
  <si>
    <t xml:space="preserve">Hersbruck                     </t>
  </si>
  <si>
    <t xml:space="preserve">Schnaittenbach                </t>
  </si>
  <si>
    <t xml:space="preserve">Soyen                         </t>
  </si>
  <si>
    <t xml:space="preserve">AS Schierling                 </t>
  </si>
  <si>
    <t xml:space="preserve">Ergoldsbach                   </t>
  </si>
  <si>
    <t xml:space="preserve">Maxhütte-Haidhof              </t>
  </si>
  <si>
    <t xml:space="preserve">Hof                           </t>
  </si>
  <si>
    <t xml:space="preserve">Halblech                      </t>
  </si>
  <si>
    <t xml:space="preserve">Untermeitingen-Lagerle.       </t>
  </si>
  <si>
    <t xml:space="preserve">Fischen                       </t>
  </si>
  <si>
    <t xml:space="preserve">Waltenhofen-Herzmanns         </t>
  </si>
  <si>
    <t xml:space="preserve">Würzburg/Estenfeld            </t>
  </si>
  <si>
    <t xml:space="preserve">Werneck-Eßleben               </t>
  </si>
  <si>
    <t xml:space="preserve">Laufen                        </t>
  </si>
  <si>
    <t xml:space="preserve">Eggenfelden (s)               </t>
  </si>
  <si>
    <t xml:space="preserve">Eggenfelden (n)               </t>
  </si>
  <si>
    <t xml:space="preserve">Weiding                       </t>
  </si>
  <si>
    <t xml:space="preserve">Furth i. Wald                 </t>
  </si>
  <si>
    <t xml:space="preserve">Schneizlreuth-Melleck         </t>
  </si>
  <si>
    <t xml:space="preserve">Schneizlreuth-Baumgarten      </t>
  </si>
  <si>
    <t xml:space="preserve">Burgwindheim                  </t>
  </si>
  <si>
    <t xml:space="preserve">Altenstadt a.d. Waldnaab      </t>
  </si>
  <si>
    <t xml:space="preserve">Weiden i.d. Opf.              </t>
  </si>
  <si>
    <t xml:space="preserve">Winklarn                      </t>
  </si>
  <si>
    <t xml:space="preserve">Oberau (w)                    </t>
  </si>
  <si>
    <t xml:space="preserve">Fremdingen                    </t>
  </si>
  <si>
    <t xml:space="preserve">Harburg                       </t>
  </si>
  <si>
    <t xml:space="preserve">Karsbach-Höllrich             </t>
  </si>
  <si>
    <t xml:space="preserve">Lindau-Diepoldsbergtunnel     </t>
  </si>
  <si>
    <t xml:space="preserve">Stockheim-Haßlach (n)         </t>
  </si>
  <si>
    <t xml:space="preserve">Stockheim-Haßlach (s)         </t>
  </si>
  <si>
    <t xml:space="preserve">Amberg (w)                    </t>
  </si>
  <si>
    <t xml:space="preserve">Roding                        </t>
  </si>
  <si>
    <t xml:space="preserve">Stockheim-Haßlach (w)         </t>
  </si>
  <si>
    <t xml:space="preserve">Marktzeuln-Zettlitz (w)       </t>
  </si>
  <si>
    <t xml:space="preserve">Marktzeuln-Zettlitz (o)       </t>
  </si>
  <si>
    <t xml:space="preserve">Kronach (o)                   </t>
  </si>
  <si>
    <t xml:space="preserve">Fladungen                     </t>
  </si>
  <si>
    <t xml:space="preserve">Kolitzheim-Oberspiesheim      </t>
  </si>
  <si>
    <t xml:space="preserve">Untersiemau (W)               </t>
  </si>
  <si>
    <t xml:space="preserve">Zettlitz Süd                  </t>
  </si>
  <si>
    <t xml:space="preserve">Amberg (s)                    </t>
  </si>
  <si>
    <t xml:space="preserve">Oberzell                      </t>
  </si>
  <si>
    <t xml:space="preserve">Schrobenhausen                </t>
  </si>
  <si>
    <t xml:space="preserve">Schweigbach/Halbergmoos       </t>
  </si>
  <si>
    <t xml:space="preserve">Bischofsgrün                  </t>
  </si>
  <si>
    <t xml:space="preserve">Schirnding                    </t>
  </si>
  <si>
    <t xml:space="preserve">Karlsfeld-Rothschwaige        </t>
  </si>
  <si>
    <t xml:space="preserve">Zorneding                     </t>
  </si>
  <si>
    <t xml:space="preserve">Altenmarkt                    </t>
  </si>
  <si>
    <t xml:space="preserve">Nußdorf-Aiging                </t>
  </si>
  <si>
    <t xml:space="preserve">Tunnel Ettendorf              </t>
  </si>
  <si>
    <t xml:space="preserve">Traunstein                    </t>
  </si>
  <si>
    <t xml:space="preserve">Freilassing                   </t>
  </si>
  <si>
    <t xml:space="preserve">Unterwössen-Oberwössen        </t>
  </si>
  <si>
    <t xml:space="preserve">Eggenfelden (o)               </t>
  </si>
  <si>
    <t xml:space="preserve">Miltenberg                    </t>
  </si>
  <si>
    <t xml:space="preserve">Dietersheim                   </t>
  </si>
  <si>
    <t xml:space="preserve">Gößweinstein-Sachsenmühle     </t>
  </si>
  <si>
    <t xml:space="preserve">Bergkirchen-Geiselbullach     </t>
  </si>
  <si>
    <t xml:space="preserve">Polling (w)                   </t>
  </si>
  <si>
    <t xml:space="preserve">Polling (O)                   </t>
  </si>
  <si>
    <t xml:space="preserve">Höchstadt                     </t>
  </si>
  <si>
    <t xml:space="preserve">Grafenau                      </t>
  </si>
  <si>
    <t>BUNDESSTRASSEN</t>
  </si>
  <si>
    <t>B</t>
  </si>
  <si>
    <t xml:space="preserve">Feuchtwangen West             </t>
  </si>
  <si>
    <t xml:space="preserve">Jettingen-Scheppach           </t>
  </si>
  <si>
    <t xml:space="preserve">Ismaning-Süd                  </t>
  </si>
  <si>
    <t xml:space="preserve">Polling (N)                   </t>
  </si>
  <si>
    <t xml:space="preserve">Seefeld-Oberalting            </t>
  </si>
  <si>
    <t xml:space="preserve">München-Perlach               </t>
  </si>
  <si>
    <t xml:space="preserve">Neubiberg                     </t>
  </si>
  <si>
    <t xml:space="preserve">Grabenstätt                   </t>
  </si>
  <si>
    <t xml:space="preserve">Frontenhausen                 </t>
  </si>
  <si>
    <t xml:space="preserve">Bodenmais                     </t>
  </si>
  <si>
    <t xml:space="preserve">Marktzeuln-Zettlitz (N)       </t>
  </si>
  <si>
    <t xml:space="preserve">Heßdorf                       </t>
  </si>
  <si>
    <t xml:space="preserve">Uttenreuth                    </t>
  </si>
  <si>
    <t xml:space="preserve">Schwaig b. Nürnberg           </t>
  </si>
  <si>
    <t xml:space="preserve">Fürth-Mannhof                 </t>
  </si>
  <si>
    <t xml:space="preserve">Bubenreuth                    </t>
  </si>
  <si>
    <t xml:space="preserve">Zirndorf-Wintersdorf          </t>
  </si>
  <si>
    <t xml:space="preserve">Hemhofen                      </t>
  </si>
  <si>
    <t xml:space="preserve">Miltenberg 2                  </t>
  </si>
  <si>
    <t xml:space="preserve">Miltenberg 3                  </t>
  </si>
  <si>
    <t xml:space="preserve">Miltenberg 1                  </t>
  </si>
  <si>
    <t xml:space="preserve">Planegg-Martinsried           </t>
  </si>
  <si>
    <t xml:space="preserve">Gröbenzell                    </t>
  </si>
  <si>
    <t xml:space="preserve">Rednitzhembach                </t>
  </si>
  <si>
    <t xml:space="preserve">Waakirchen                    </t>
  </si>
  <si>
    <t xml:space="preserve">Flughafen                     </t>
  </si>
  <si>
    <t xml:space="preserve">Ottenhofen                    </t>
  </si>
  <si>
    <t xml:space="preserve">Halbergmoos (A92)             </t>
  </si>
  <si>
    <t xml:space="preserve">Halbergmoos (FS44)            </t>
  </si>
  <si>
    <t xml:space="preserve">Halbergmoos (Gesamt)          </t>
  </si>
  <si>
    <t xml:space="preserve">Schwaig                       </t>
  </si>
  <si>
    <t xml:space="preserve">Unterhaching                  </t>
  </si>
  <si>
    <t xml:space="preserve">Grünwald                      </t>
  </si>
  <si>
    <t xml:space="preserve">Nonnenhorn                    </t>
  </si>
  <si>
    <t xml:space="preserve">Feldkirchen                   </t>
  </si>
  <si>
    <t xml:space="preserve">Planegg                       </t>
  </si>
  <si>
    <t xml:space="preserve">Lautertal-Rottenbach          </t>
  </si>
  <si>
    <t>STAATS- und KREISSTRASSEN</t>
  </si>
  <si>
    <t>S</t>
  </si>
  <si>
    <t>K</t>
  </si>
  <si>
    <t>14,4%</t>
  </si>
  <si>
    <t>34,9%</t>
  </si>
  <si>
    <t>11,7%</t>
  </si>
  <si>
    <t>29,0%</t>
  </si>
  <si>
    <t>12,9%</t>
  </si>
  <si>
    <t>33,4%</t>
  </si>
  <si>
    <t>%</t>
  </si>
  <si>
    <t>13,8%</t>
  </si>
  <si>
    <t>35,4%</t>
  </si>
  <si>
    <t>10,4%</t>
  </si>
  <si>
    <t>34,3%</t>
  </si>
  <si>
    <t>16,5%</t>
  </si>
  <si>
    <t>41,6%</t>
  </si>
  <si>
    <t>16,8%</t>
  </si>
  <si>
    <t>41,0%</t>
  </si>
  <si>
    <t>17,2%</t>
  </si>
  <si>
    <t>42,8%</t>
  </si>
  <si>
    <t>44,0%</t>
  </si>
  <si>
    <t>18,4%</t>
  </si>
  <si>
    <t>45,3%</t>
  </si>
  <si>
    <t>19,3%</t>
  </si>
  <si>
    <t>47,6%</t>
  </si>
  <si>
    <t>18,8%</t>
  </si>
  <si>
    <t>47,4%</t>
  </si>
  <si>
    <t>18,5%</t>
  </si>
  <si>
    <t>47,0%</t>
  </si>
  <si>
    <t>20,6%</t>
  </si>
  <si>
    <t>49,4%</t>
  </si>
  <si>
    <t>20,5%</t>
  </si>
  <si>
    <t>49,3%</t>
  </si>
  <si>
    <t>19,6%</t>
  </si>
  <si>
    <t>48,2%</t>
  </si>
  <si>
    <t>43,9%</t>
  </si>
  <si>
    <t>20,2%</t>
  </si>
  <si>
    <t>46,4%</t>
  </si>
  <si>
    <t>20,7%</t>
  </si>
  <si>
    <t>47,8%</t>
  </si>
  <si>
    <t>21,6%</t>
  </si>
  <si>
    <t>49,0%</t>
  </si>
  <si>
    <t>21,5%</t>
  </si>
  <si>
    <t>48,4%</t>
  </si>
  <si>
    <t>20,0%</t>
  </si>
  <si>
    <t>19,1%</t>
  </si>
  <si>
    <t>44,1%</t>
  </si>
  <si>
    <t>17,9%</t>
  </si>
  <si>
    <t>42,4%</t>
  </si>
  <si>
    <t>18,1%</t>
  </si>
  <si>
    <t>42,2%</t>
  </si>
  <si>
    <t>14,9%</t>
  </si>
  <si>
    <t>37,7%</t>
  </si>
  <si>
    <t>15,1%</t>
  </si>
  <si>
    <t>38,5%</t>
  </si>
  <si>
    <t>15,7%</t>
  </si>
  <si>
    <t>41,4%</t>
  </si>
  <si>
    <t>15,2%</t>
  </si>
  <si>
    <t>38,4%</t>
  </si>
  <si>
    <t>14,0%</t>
  </si>
  <si>
    <t>36,0%</t>
  </si>
  <si>
    <t>14,6%</t>
  </si>
  <si>
    <t>36,9%</t>
  </si>
  <si>
    <t>18,9%</t>
  </si>
  <si>
    <t>39,9%</t>
  </si>
  <si>
    <t>39,8%</t>
  </si>
  <si>
    <t>23,0%</t>
  </si>
  <si>
    <t>42,5%</t>
  </si>
  <si>
    <t>26,3%</t>
  </si>
  <si>
    <t>45,6%</t>
  </si>
  <si>
    <t>21,9%</t>
  </si>
  <si>
    <t>39,2%</t>
  </si>
  <si>
    <t>17,0%</t>
  </si>
  <si>
    <t>34,5%</t>
  </si>
  <si>
    <t>16,7%</t>
  </si>
  <si>
    <t>32,4%</t>
  </si>
  <si>
    <t>16,6%</t>
  </si>
  <si>
    <t>31,8%</t>
  </si>
  <si>
    <t>16,3%</t>
  </si>
  <si>
    <t>19,0%</t>
  </si>
  <si>
    <t>35,3%</t>
  </si>
  <si>
    <t>23,7%</t>
  </si>
  <si>
    <t>36,6%</t>
  </si>
  <si>
    <t>33,5%</t>
  </si>
  <si>
    <t>45,4%</t>
  </si>
  <si>
    <t>27,9%</t>
  </si>
  <si>
    <t>60,7%</t>
  </si>
  <si>
    <t>27,7%</t>
  </si>
  <si>
    <t>59,3%</t>
  </si>
  <si>
    <t>31,5%</t>
  </si>
  <si>
    <t>56,8%</t>
  </si>
  <si>
    <t>27,4%</t>
  </si>
  <si>
    <t>54,2%</t>
  </si>
  <si>
    <t>26,4%</t>
  </si>
  <si>
    <t>51,7%</t>
  </si>
  <si>
    <t>27,0%</t>
  </si>
  <si>
    <t>53,9%</t>
  </si>
  <si>
    <t>53,8%</t>
  </si>
  <si>
    <t>25,8%</t>
  </si>
  <si>
    <t>57,8%</t>
  </si>
  <si>
    <t>50,2%</t>
  </si>
  <si>
    <t>45,2%</t>
  </si>
  <si>
    <t>19,7%</t>
  </si>
  <si>
    <t>21,8%</t>
  </si>
  <si>
    <t>49,7%</t>
  </si>
  <si>
    <t>22,2%</t>
  </si>
  <si>
    <t>53,3%</t>
  </si>
  <si>
    <t>22,5%</t>
  </si>
  <si>
    <t>43,8%</t>
  </si>
  <si>
    <t>24,6%</t>
  </si>
  <si>
    <t>59,2%</t>
  </si>
  <si>
    <t>26,2%</t>
  </si>
  <si>
    <t>51,4%</t>
  </si>
  <si>
    <t>31,7%</t>
  </si>
  <si>
    <t>58,2%</t>
  </si>
  <si>
    <t>32,2%</t>
  </si>
  <si>
    <t>57,7%</t>
  </si>
  <si>
    <t>32,5%</t>
  </si>
  <si>
    <t>58,8%</t>
  </si>
  <si>
    <t>32,1%</t>
  </si>
  <si>
    <t>63,7%</t>
  </si>
  <si>
    <t>42,6%</t>
  </si>
  <si>
    <t>60,2%</t>
  </si>
  <si>
    <t>54,8%</t>
  </si>
  <si>
    <t>19,2%</t>
  </si>
  <si>
    <t>55,8%</t>
  </si>
  <si>
    <t>15,9%</t>
  </si>
  <si>
    <t>46,1%</t>
  </si>
  <si>
    <t>15,0%</t>
  </si>
  <si>
    <t>44,8%</t>
  </si>
  <si>
    <t>20,8%</t>
  </si>
  <si>
    <t>50,1%</t>
  </si>
  <si>
    <t>48,7%</t>
  </si>
  <si>
    <t>18,2%</t>
  </si>
  <si>
    <t>49,8%</t>
  </si>
  <si>
    <t>14,5%</t>
  </si>
  <si>
    <t>40,4%</t>
  </si>
  <si>
    <t>42,9%</t>
  </si>
  <si>
    <t>43,2%</t>
  </si>
  <si>
    <t>16,4%</t>
  </si>
  <si>
    <t>17,8%</t>
  </si>
  <si>
    <t>17,5%</t>
  </si>
  <si>
    <t>46,8%</t>
  </si>
  <si>
    <t>9,1%</t>
  </si>
  <si>
    <t>18,7%</t>
  </si>
  <si>
    <t>7,9%</t>
  </si>
  <si>
    <t>4,5%</t>
  </si>
  <si>
    <t>12,1%</t>
  </si>
  <si>
    <t>5,4%</t>
  </si>
  <si>
    <t>16,2%</t>
  </si>
  <si>
    <t>3,5%</t>
  </si>
  <si>
    <t>4,2%</t>
  </si>
  <si>
    <t>5,3%</t>
  </si>
  <si>
    <t>16,1%</t>
  </si>
  <si>
    <t>5,0%</t>
  </si>
  <si>
    <t>3,6%</t>
  </si>
  <si>
    <t>8,1%</t>
  </si>
  <si>
    <t>5,5%</t>
  </si>
  <si>
    <t>52,3%</t>
  </si>
  <si>
    <t>6,3%</t>
  </si>
  <si>
    <t>5,1%</t>
  </si>
  <si>
    <t>38,7%</t>
  </si>
  <si>
    <t>37,1%</t>
  </si>
  <si>
    <t>15,4%</t>
  </si>
  <si>
    <t>37,9%</t>
  </si>
  <si>
    <t>15,3%</t>
  </si>
  <si>
    <t>35,1%</t>
  </si>
  <si>
    <t>13,5%</t>
  </si>
  <si>
    <t>33,2%</t>
  </si>
  <si>
    <t>12,8%</t>
  </si>
  <si>
    <t>31,0%</t>
  </si>
  <si>
    <t>13,0%</t>
  </si>
  <si>
    <t>28,4%</t>
  </si>
  <si>
    <t>13,3%</t>
  </si>
  <si>
    <t>29,2%</t>
  </si>
  <si>
    <t>12,6%</t>
  </si>
  <si>
    <t>28,3%</t>
  </si>
  <si>
    <t>28,7%</t>
  </si>
  <si>
    <t>11,5%</t>
  </si>
  <si>
    <t>25,0%</t>
  </si>
  <si>
    <t>12,0%</t>
  </si>
  <si>
    <t>9,9%</t>
  </si>
  <si>
    <t>20,9%</t>
  </si>
  <si>
    <t>8,2%</t>
  </si>
  <si>
    <t>10,6%</t>
  </si>
  <si>
    <t>4,0%</t>
  </si>
  <si>
    <t>8,3%</t>
  </si>
  <si>
    <t>2,5%</t>
  </si>
  <si>
    <t>3,1%</t>
  </si>
  <si>
    <t>9,8%</t>
  </si>
  <si>
    <t>23,6%</t>
  </si>
  <si>
    <t>10,2%</t>
  </si>
  <si>
    <t>22,7%</t>
  </si>
  <si>
    <t>12,2%</t>
  </si>
  <si>
    <t>15,8%</t>
  </si>
  <si>
    <t>12,7%</t>
  </si>
  <si>
    <t>27,5%</t>
  </si>
  <si>
    <t>27,3%</t>
  </si>
  <si>
    <t>10,0%</t>
  </si>
  <si>
    <t>23,5%</t>
  </si>
  <si>
    <t>19,9%</t>
  </si>
  <si>
    <t>11,4%</t>
  </si>
  <si>
    <t>31,9%</t>
  </si>
  <si>
    <t>34,1%</t>
  </si>
  <si>
    <t>14,3%</t>
  </si>
  <si>
    <t>30,5%</t>
  </si>
  <si>
    <t>28,8%</t>
  </si>
  <si>
    <t>46,5%</t>
  </si>
  <si>
    <t>21,3%</t>
  </si>
  <si>
    <t>44,2%</t>
  </si>
  <si>
    <t>45,0%</t>
  </si>
  <si>
    <t>39,6%</t>
  </si>
  <si>
    <t>39,1%</t>
  </si>
  <si>
    <t>39,0%</t>
  </si>
  <si>
    <t>16,9%</t>
  </si>
  <si>
    <t>40,1%</t>
  </si>
  <si>
    <t>18,3%</t>
  </si>
  <si>
    <t>40,0%</t>
  </si>
  <si>
    <t>35,7%</t>
  </si>
  <si>
    <t>35,0%</t>
  </si>
  <si>
    <t>36,7%</t>
  </si>
  <si>
    <t>14,8%</t>
  </si>
  <si>
    <t>33,6%</t>
  </si>
  <si>
    <t>12,5%</t>
  </si>
  <si>
    <t>13,2%</t>
  </si>
  <si>
    <t>13,7%</t>
  </si>
  <si>
    <t>11,2%</t>
  </si>
  <si>
    <t>30,3%</t>
  </si>
  <si>
    <t>28,1%</t>
  </si>
  <si>
    <t>10,7%</t>
  </si>
  <si>
    <t>30,2%</t>
  </si>
  <si>
    <t>11,8%</t>
  </si>
  <si>
    <t>26,6%</t>
  </si>
  <si>
    <t>10,9%</t>
  </si>
  <si>
    <t>19,5%</t>
  </si>
  <si>
    <t>8,5%</t>
  </si>
  <si>
    <t>8,0%</t>
  </si>
  <si>
    <t>8,7%</t>
  </si>
  <si>
    <t>19,4%</t>
  </si>
  <si>
    <t>7,1%</t>
  </si>
  <si>
    <t>12,4%</t>
  </si>
  <si>
    <t>5,6%</t>
  </si>
  <si>
    <t>9,0%</t>
  </si>
  <si>
    <t>7,7%</t>
  </si>
  <si>
    <t>4,7%</t>
  </si>
  <si>
    <t>9,4%</t>
  </si>
  <si>
    <t>31,2%</t>
  </si>
  <si>
    <t>12,3%</t>
  </si>
  <si>
    <t>41,2%</t>
  </si>
  <si>
    <t>14,2%</t>
  </si>
  <si>
    <t>34,7%</t>
  </si>
  <si>
    <t>37,3%</t>
  </si>
  <si>
    <t>32,8%</t>
  </si>
  <si>
    <t>43,5%</t>
  </si>
  <si>
    <t>40,2%</t>
  </si>
  <si>
    <t>40,8%</t>
  </si>
  <si>
    <t>28,2%</t>
  </si>
  <si>
    <t>32,0%</t>
  </si>
  <si>
    <t>13,9%</t>
  </si>
  <si>
    <t>34,6%</t>
  </si>
  <si>
    <t>38,6%</t>
  </si>
  <si>
    <t>9,2%</t>
  </si>
  <si>
    <t>24,0%</t>
  </si>
  <si>
    <t>23,8%</t>
  </si>
  <si>
    <t>42,7%</t>
  </si>
  <si>
    <t>21,0%</t>
  </si>
  <si>
    <t>10,8%</t>
  </si>
  <si>
    <t>9,6%</t>
  </si>
  <si>
    <t>29,8%</t>
  </si>
  <si>
    <t>29,9%</t>
  </si>
  <si>
    <t>31,6%</t>
  </si>
  <si>
    <t>25,1%</t>
  </si>
  <si>
    <t>8,4%</t>
  </si>
  <si>
    <t>7,2%</t>
  </si>
  <si>
    <t>17,7%</t>
  </si>
  <si>
    <t>7,0%</t>
  </si>
  <si>
    <t>6,2%</t>
  </si>
  <si>
    <t>10,5%</t>
  </si>
  <si>
    <t>45,7%</t>
  </si>
  <si>
    <t>20,3%</t>
  </si>
  <si>
    <t>7,6%</t>
  </si>
  <si>
    <t>13,4%</t>
  </si>
  <si>
    <t>22,3%</t>
  </si>
  <si>
    <t>10,3%</t>
  </si>
  <si>
    <t>24,2%</t>
  </si>
  <si>
    <t>21,1%</t>
  </si>
  <si>
    <t>40,7%</t>
  </si>
  <si>
    <t>37,8%</t>
  </si>
  <si>
    <t>30,8%</t>
  </si>
  <si>
    <t>30,4%</t>
  </si>
  <si>
    <t>14,1%</t>
  </si>
  <si>
    <t>20,4%</t>
  </si>
  <si>
    <t>8,9%</t>
  </si>
  <si>
    <t>37,0%</t>
  </si>
  <si>
    <t>7,8%</t>
  </si>
  <si>
    <t>6,1%</t>
  </si>
  <si>
    <t>34,8%</t>
  </si>
  <si>
    <t>2,3%</t>
  </si>
  <si>
    <t>3,0%</t>
  </si>
  <si>
    <t>6,8%</t>
  </si>
  <si>
    <t>6,4%</t>
  </si>
  <si>
    <t>6,0%</t>
  </si>
  <si>
    <t>11,0%</t>
  </si>
  <si>
    <t>3,4%</t>
  </si>
  <si>
    <t>3,7%</t>
  </si>
  <si>
    <t>26,0%</t>
  </si>
  <si>
    <t>24,1%</t>
  </si>
  <si>
    <t>11,9%</t>
  </si>
  <si>
    <t>22,9%</t>
  </si>
  <si>
    <t>13,6%</t>
  </si>
  <si>
    <t>30,6%</t>
  </si>
  <si>
    <t>29,7%</t>
  </si>
  <si>
    <t>23,3%</t>
  </si>
  <si>
    <t>9,5%</t>
  </si>
  <si>
    <t>3,3%</t>
  </si>
  <si>
    <t>3,2%</t>
  </si>
  <si>
    <t>4,8%</t>
  </si>
  <si>
    <t>18,0%</t>
  </si>
  <si>
    <t>29,6%</t>
  </si>
  <si>
    <t>23,4%</t>
  </si>
  <si>
    <t>5,2%</t>
  </si>
  <si>
    <t>13,1%</t>
  </si>
  <si>
    <t>17,3%</t>
  </si>
  <si>
    <t>4,1%</t>
  </si>
  <si>
    <t>2,6%</t>
  </si>
  <si>
    <t>5,7%</t>
  </si>
  <si>
    <t>2,2%</t>
  </si>
  <si>
    <t>3,8%</t>
  </si>
  <si>
    <t>4,9%</t>
  </si>
  <si>
    <t>23,1%</t>
  </si>
  <si>
    <t>5,9%</t>
  </si>
  <si>
    <t>15,5%</t>
  </si>
  <si>
    <t>6,6%</t>
  </si>
  <si>
    <t>5,8%</t>
  </si>
  <si>
    <t>2,4%</t>
  </si>
  <si>
    <t>7,4%</t>
  </si>
  <si>
    <t>4,3%</t>
  </si>
  <si>
    <t>11,3%</t>
  </si>
  <si>
    <t>27,2%</t>
  </si>
  <si>
    <t>18,6%</t>
  </si>
  <si>
    <t>4,4%</t>
  </si>
  <si>
    <t>9,7%</t>
  </si>
  <si>
    <t>47,9%</t>
  </si>
  <si>
    <t>29,5%</t>
  </si>
  <si>
    <t>17,4%</t>
  </si>
  <si>
    <t>7,5%</t>
  </si>
  <si>
    <t>15,6%</t>
  </si>
  <si>
    <t>8,8%</t>
  </si>
  <si>
    <t>9,3%</t>
  </si>
  <si>
    <t>38,3%</t>
  </si>
  <si>
    <t>14,7%</t>
  </si>
  <si>
    <t>11,1%</t>
  </si>
  <si>
    <t>4,6%</t>
  </si>
  <si>
    <t>3,9%</t>
  </si>
  <si>
    <t>2,1%</t>
  </si>
  <si>
    <t>2,0%</t>
  </si>
  <si>
    <t>2,7%</t>
  </si>
  <si>
    <t>6,5%</t>
  </si>
  <si>
    <t>7,3%</t>
  </si>
  <si>
    <t>2,9%</t>
  </si>
  <si>
    <t>6,9%</t>
  </si>
  <si>
    <t>6,7%</t>
  </si>
  <si>
    <t>2,8%</t>
  </si>
  <si>
    <t>1,4%</t>
  </si>
  <si>
    <t>8,6%</t>
  </si>
  <si>
    <t xml:space="preserve"> FR 20 </t>
  </si>
  <si>
    <t xml:space="preserve"> SA  7 </t>
  </si>
  <si>
    <t xml:space="preserve"> FR 27 </t>
  </si>
  <si>
    <t xml:space="preserve"> MO  2 </t>
  </si>
  <si>
    <t xml:space="preserve"> SO  1 </t>
  </si>
  <si>
    <t xml:space="preserve"> SO  8 </t>
  </si>
  <si>
    <t xml:space="preserve"> MO 23 </t>
  </si>
  <si>
    <t xml:space="preserve"> MI 18 </t>
  </si>
  <si>
    <t xml:space="preserve"> MO  9 </t>
  </si>
  <si>
    <t xml:space="preserve"> DO 26 </t>
  </si>
  <si>
    <t xml:space="preserve"> MO 30 </t>
  </si>
  <si>
    <t xml:space="preserve"> DO 19 </t>
  </si>
  <si>
    <t xml:space="preserve"> FR 13 </t>
  </si>
  <si>
    <t xml:space="preserve"> DI 31 </t>
  </si>
  <si>
    <t xml:space="preserve"> SA 21 </t>
  </si>
  <si>
    <t xml:space="preserve"> SA 28 </t>
  </si>
  <si>
    <t xml:space="preserve"> SO 22 </t>
  </si>
  <si>
    <t xml:space="preserve"> SO 29 </t>
  </si>
  <si>
    <t xml:space="preserve"> FR  6 </t>
  </si>
  <si>
    <t xml:space="preserve"> DI 24 </t>
  </si>
  <si>
    <t xml:space="preserve"> DI 10 </t>
  </si>
  <si>
    <t xml:space="preserve"> MI 25 </t>
  </si>
  <si>
    <t xml:space="preserve"> MO 16 </t>
  </si>
  <si>
    <t xml:space="preserve"> DO 12 </t>
  </si>
  <si>
    <t xml:space="preserve"> DI  3 </t>
  </si>
  <si>
    <t xml:space="preserve"> DI 17 </t>
  </si>
  <si>
    <t xml:space="preserve"> SA 14 </t>
  </si>
  <si>
    <t xml:space="preserve"> DO  5 </t>
  </si>
  <si>
    <t xml:space="preserve"> MI 11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</si>
</sst>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[$-407]d/\ mmm/;@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3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7" fontId="3" fillId="0" borderId="0" xfId="0" quotePrefix="1" applyNumberFormat="1" applyFont="1" applyAlignment="1">
      <alignment horizontal="right"/>
    </xf>
    <xf numFmtId="16" fontId="3" fillId="0" borderId="0" xfId="0" applyNumberFormat="1" applyFont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0" xfId="0" applyFont="1" applyBorder="1"/>
    <xf numFmtId="0" fontId="3" fillId="0" borderId="1" xfId="0" applyFont="1" applyBorder="1"/>
    <xf numFmtId="10" fontId="3" fillId="0" borderId="4" xfId="0" applyNumberFormat="1" applyFont="1" applyBorder="1" applyAlignment="1">
      <alignment horizontal="right"/>
    </xf>
    <xf numFmtId="10" fontId="3" fillId="0" borderId="0" xfId="0" applyNumberFormat="1" applyFont="1" applyAlignment="1">
      <alignment horizontal="right"/>
    </xf>
    <xf numFmtId="10" fontId="3" fillId="2" borderId="4" xfId="0" applyNumberFormat="1" applyFont="1" applyFill="1" applyBorder="1" applyAlignment="1">
      <alignment horizontal="right"/>
    </xf>
    <xf numFmtId="0" fontId="3" fillId="0" borderId="1" xfId="0" applyFont="1" applyFill="1" applyBorder="1"/>
    <xf numFmtId="0" fontId="3" fillId="0" borderId="4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2" xfId="0" applyFont="1" applyBorder="1"/>
    <xf numFmtId="0" fontId="3" fillId="0" borderId="8" xfId="0" applyFont="1" applyBorder="1"/>
    <xf numFmtId="0" fontId="3" fillId="0" borderId="11" xfId="0" applyFont="1" applyBorder="1"/>
    <xf numFmtId="0" fontId="3" fillId="0" borderId="10" xfId="0" applyFont="1" applyBorder="1"/>
    <xf numFmtId="0" fontId="3" fillId="0" borderId="4" xfId="0" applyFont="1" applyBorder="1"/>
    <xf numFmtId="49" fontId="3" fillId="0" borderId="0" xfId="0" applyNumberFormat="1" applyFont="1" applyAlignment="1">
      <alignment horizontal="right"/>
    </xf>
    <xf numFmtId="49" fontId="3" fillId="0" borderId="4" xfId="0" applyNumberFormat="1" applyFont="1" applyBorder="1" applyAlignment="1">
      <alignment horizontal="right"/>
    </xf>
    <xf numFmtId="49" fontId="3" fillId="0" borderId="2" xfId="0" applyNumberFormat="1" applyFont="1" applyBorder="1" applyAlignment="1">
      <alignment horizontal="right"/>
    </xf>
    <xf numFmtId="49" fontId="3" fillId="0" borderId="6" xfId="0" applyNumberFormat="1" applyFont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1" fontId="3" fillId="0" borderId="4" xfId="0" applyNumberFormat="1" applyFont="1" applyBorder="1" applyAlignment="1">
      <alignment horizontal="right"/>
    </xf>
    <xf numFmtId="1" fontId="3" fillId="0" borderId="4" xfId="0" applyNumberFormat="1" applyFont="1" applyBorder="1"/>
    <xf numFmtId="10" fontId="3" fillId="0" borderId="0" xfId="0" applyNumberFormat="1" applyFont="1" applyBorder="1" applyAlignment="1">
      <alignment horizontal="right"/>
    </xf>
    <xf numFmtId="16" fontId="3" fillId="0" borderId="0" xfId="0" applyNumberFormat="1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right"/>
    </xf>
    <xf numFmtId="164" fontId="3" fillId="0" borderId="15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0" fontId="3" fillId="0" borderId="0" xfId="0" applyFont="1" applyAlignment="1">
      <alignment horizontal="right" indent="1"/>
    </xf>
    <xf numFmtId="0" fontId="3" fillId="0" borderId="5" xfId="0" applyFont="1" applyBorder="1" applyAlignment="1">
      <alignment horizontal="right" indent="1"/>
    </xf>
    <xf numFmtId="0" fontId="3" fillId="0" borderId="15" xfId="0" applyFont="1" applyBorder="1" applyAlignment="1">
      <alignment horizontal="right"/>
    </xf>
    <xf numFmtId="0" fontId="3" fillId="0" borderId="13" xfId="0" quotePrefix="1" applyFont="1" applyBorder="1" applyAlignment="1">
      <alignment horizontal="right"/>
    </xf>
    <xf numFmtId="0" fontId="3" fillId="0" borderId="0" xfId="0" quotePrefix="1" applyFont="1" applyAlignment="1">
      <alignment horizontal="right"/>
    </xf>
    <xf numFmtId="16" fontId="3" fillId="0" borderId="6" xfId="0" quotePrefix="1" applyNumberFormat="1" applyFont="1" applyBorder="1" applyAlignment="1">
      <alignment horizontal="right"/>
    </xf>
    <xf numFmtId="16" fontId="3" fillId="0" borderId="2" xfId="0" quotePrefix="1" applyNumberFormat="1" applyFont="1" applyBorder="1" applyAlignment="1">
      <alignment horizontal="right"/>
    </xf>
    <xf numFmtId="0" fontId="3" fillId="0" borderId="0" xfId="0" quotePrefix="1" applyFont="1"/>
    <xf numFmtId="0" fontId="0" fillId="0" borderId="17" xfId="0" applyBorder="1"/>
    <xf numFmtId="0" fontId="6" fillId="3" borderId="17" xfId="0" applyFont="1" applyFill="1" applyBorder="1"/>
    <xf numFmtId="0" fontId="7" fillId="0" borderId="17" xfId="0" applyFont="1" applyBorder="1"/>
    <xf numFmtId="0" fontId="6" fillId="3" borderId="17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16" fontId="6" fillId="3" borderId="17" xfId="0" applyNumberFormat="1" applyFont="1" applyFill="1" applyBorder="1"/>
    <xf numFmtId="0" fontId="3" fillId="0" borderId="0" xfId="0" applyFont="1" applyFill="1"/>
    <xf numFmtId="0" fontId="0" fillId="0" borderId="0" xfId="0" applyFill="1"/>
    <xf numFmtId="0" fontId="8" fillId="0" borderId="0" xfId="0" applyFont="1" applyFill="1"/>
    <xf numFmtId="166" fontId="0" fillId="0" borderId="17" xfId="0" applyNumberFormat="1" applyBorder="1"/>
    <xf numFmtId="166" fontId="7" fillId="0" borderId="17" xfId="0" applyNumberFormat="1" applyFont="1" applyBorder="1"/>
    <xf numFmtId="164" fontId="6" fillId="3" borderId="17" xfId="0" applyNumberFormat="1" applyFont="1" applyFill="1" applyBorder="1"/>
    <xf numFmtId="164" fontId="7" fillId="0" borderId="17" xfId="0" applyNumberFormat="1" applyFont="1" applyBorder="1"/>
    <xf numFmtId="164" fontId="0" fillId="0" borderId="17" xfId="0" applyNumberFormat="1" applyBorder="1"/>
    <xf numFmtId="0" fontId="0" fillId="0" borderId="0" xfId="0" applyBorder="1"/>
    <xf numFmtId="0" fontId="5" fillId="0" borderId="0" xfId="0" applyFont="1" applyFill="1" applyBorder="1" applyAlignment="1">
      <alignment horizontal="left"/>
    </xf>
    <xf numFmtId="0" fontId="0" fillId="0" borderId="0" xfId="0" applyFill="1" applyBorder="1"/>
    <xf numFmtId="165" fontId="0" fillId="0" borderId="0" xfId="1" applyNumberFormat="1" applyFont="1" applyFill="1" applyBorder="1"/>
    <xf numFmtId="17" fontId="4" fillId="0" borderId="0" xfId="0" applyNumberFormat="1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right"/>
    </xf>
    <xf numFmtId="1" fontId="3" fillId="0" borderId="0" xfId="0" applyNumberFormat="1" applyFont="1" applyFill="1" applyBorder="1"/>
    <xf numFmtId="165" fontId="3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/>
    <xf numFmtId="165" fontId="5" fillId="0" borderId="0" xfId="0" applyNumberFormat="1" applyFont="1" applyFill="1" applyBorder="1" applyAlignment="1">
      <alignment horizontal="right"/>
    </xf>
    <xf numFmtId="1" fontId="0" fillId="0" borderId="0" xfId="0" applyNumberFormat="1" applyFill="1" applyBorder="1"/>
    <xf numFmtId="165" fontId="4" fillId="0" borderId="0" xfId="1" applyNumberFormat="1" applyFont="1" applyFill="1" applyBorder="1"/>
    <xf numFmtId="1" fontId="4" fillId="0" borderId="0" xfId="0" applyNumberFormat="1" applyFont="1" applyFill="1" applyBorder="1"/>
    <xf numFmtId="165" fontId="3" fillId="0" borderId="13" xfId="0" applyNumberFormat="1" applyFont="1" applyBorder="1" applyAlignment="1">
      <alignment horizontal="right"/>
    </xf>
    <xf numFmtId="165" fontId="3" fillId="0" borderId="5" xfId="0" applyNumberFormat="1" applyFont="1" applyBorder="1" applyAlignment="1">
      <alignment horizontal="right"/>
    </xf>
    <xf numFmtId="165" fontId="3" fillId="0" borderId="7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0" fontId="3" fillId="0" borderId="4" xfId="0" quotePrefix="1" applyNumberFormat="1" applyFont="1" applyBorder="1" applyAlignment="1">
      <alignment horizontal="right"/>
    </xf>
    <xf numFmtId="10" fontId="3" fillId="0" borderId="0" xfId="0" quotePrefix="1" applyNumberFormat="1" applyFont="1" applyAlignment="1">
      <alignment horizontal="right"/>
    </xf>
    <xf numFmtId="10" fontId="3" fillId="0" borderId="0" xfId="0" quotePrefix="1" applyNumberFormat="1" applyFont="1" applyBorder="1" applyAlignment="1">
      <alignment horizontal="right"/>
    </xf>
    <xf numFmtId="0" fontId="3" fillId="0" borderId="4" xfId="0" quotePrefix="1" applyFont="1" applyBorder="1" applyAlignment="1">
      <alignment horizontal="right"/>
    </xf>
    <xf numFmtId="0" fontId="3" fillId="0" borderId="0" xfId="0" quotePrefix="1" applyFont="1" applyBorder="1" applyAlignment="1">
      <alignment horizontal="right"/>
    </xf>
    <xf numFmtId="10" fontId="3" fillId="0" borderId="5" xfId="0" quotePrefix="1" applyNumberFormat="1" applyFont="1" applyBorder="1" applyAlignment="1">
      <alignment horizontal="right"/>
    </xf>
    <xf numFmtId="10" fontId="3" fillId="2" borderId="4" xfId="0" quotePrefix="1" applyNumberFormat="1" applyFont="1" applyFill="1" applyBorder="1" applyAlignment="1">
      <alignment horizontal="right"/>
    </xf>
    <xf numFmtId="0" fontId="3" fillId="0" borderId="4" xfId="0" quotePrefix="1" applyFont="1" applyFill="1" applyBorder="1" applyAlignment="1">
      <alignment horizontal="right"/>
    </xf>
    <xf numFmtId="0" fontId="3" fillId="0" borderId="0" xfId="0" quotePrefix="1" applyFont="1" applyFill="1" applyAlignment="1">
      <alignment horizontal="right"/>
    </xf>
    <xf numFmtId="10" fontId="3" fillId="0" borderId="6" xfId="0" quotePrefix="1" applyNumberFormat="1" applyFont="1" applyBorder="1" applyAlignment="1">
      <alignment horizontal="right"/>
    </xf>
    <xf numFmtId="10" fontId="3" fillId="0" borderId="2" xfId="0" quotePrefix="1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0" fontId="3" fillId="0" borderId="6" xfId="0" quotePrefix="1" applyFont="1" applyBorder="1" applyAlignment="1">
      <alignment horizontal="right"/>
    </xf>
    <xf numFmtId="0" fontId="3" fillId="0" borderId="2" xfId="0" quotePrefix="1" applyFont="1" applyBorder="1" applyAlignment="1">
      <alignment horizontal="right"/>
    </xf>
    <xf numFmtId="10" fontId="3" fillId="0" borderId="6" xfId="0" applyNumberFormat="1" applyFont="1" applyBorder="1" applyAlignment="1">
      <alignment horizontal="right"/>
    </xf>
    <xf numFmtId="10" fontId="3" fillId="0" borderId="2" xfId="0" applyNumberFormat="1" applyFont="1" applyBorder="1" applyAlignment="1">
      <alignment horizontal="right"/>
    </xf>
    <xf numFmtId="164" fontId="3" fillId="0" borderId="4" xfId="0" quotePrefix="1" applyNumberFormat="1" applyFont="1" applyBorder="1" applyAlignment="1">
      <alignment horizontal="right"/>
    </xf>
    <xf numFmtId="164" fontId="3" fillId="0" borderId="5" xfId="0" quotePrefix="1" applyNumberFormat="1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" fontId="3" fillId="0" borderId="6" xfId="0" applyNumberFormat="1" applyFont="1" applyBorder="1"/>
    <xf numFmtId="164" fontId="3" fillId="0" borderId="7" xfId="0" applyNumberFormat="1" applyFont="1" applyBorder="1" applyAlignment="1">
      <alignment horizontal="right"/>
    </xf>
    <xf numFmtId="1" fontId="3" fillId="0" borderId="2" xfId="0" applyNumberFormat="1" applyFont="1" applyBorder="1"/>
    <xf numFmtId="1" fontId="3" fillId="0" borderId="6" xfId="0" applyNumberFormat="1" applyFont="1" applyBorder="1" applyAlignment="1">
      <alignment horizontal="right"/>
    </xf>
    <xf numFmtId="164" fontId="3" fillId="0" borderId="6" xfId="0" quotePrefix="1" applyNumberFormat="1" applyFont="1" applyBorder="1" applyAlignment="1">
      <alignment horizontal="right"/>
    </xf>
    <xf numFmtId="164" fontId="3" fillId="0" borderId="7" xfId="0" quotePrefix="1" applyNumberFormat="1" applyFont="1" applyBorder="1" applyAlignment="1">
      <alignment horizontal="right"/>
    </xf>
    <xf numFmtId="164" fontId="3" fillId="0" borderId="6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right" indent="1"/>
    </xf>
    <xf numFmtId="0" fontId="3" fillId="0" borderId="7" xfId="0" applyFont="1" applyBorder="1" applyAlignment="1">
      <alignment horizontal="right" indent="1"/>
    </xf>
    <xf numFmtId="0" fontId="2" fillId="0" borderId="1" xfId="0" applyFont="1" applyBorder="1" applyAlignment="1">
      <alignment horizontal="right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6" fillId="3" borderId="17" xfId="0" applyFon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8"/>
  <dimension ref="A1:V477"/>
  <sheetViews>
    <sheetView tabSelected="1" zoomScale="125" zoomScaleNormal="125" zoomScaleSheetLayoutView="77" zoomScalePageLayoutView="64" workbookViewId="0">
      <selection activeCell="M22" sqref="M22"/>
    </sheetView>
  </sheetViews>
  <sheetFormatPr baseColWidth="10" defaultRowHeight="12.75" x14ac:dyDescent="0.2"/>
  <cols>
    <col min="1" max="1" width="3.7109375" customWidth="1"/>
    <col min="2" max="2" width="5.140625" customWidth="1"/>
    <col min="3" max="3" width="4.7109375" customWidth="1"/>
    <col min="4" max="4" width="11.7109375" customWidth="1"/>
    <col min="5" max="5" width="21.28515625" customWidth="1"/>
    <col min="6" max="6" width="3.7109375" customWidth="1"/>
    <col min="7" max="7" width="7.7109375" customWidth="1"/>
    <col min="8" max="8" width="8.28515625" style="1" customWidth="1"/>
    <col min="9" max="9" width="7.7109375" customWidth="1"/>
    <col min="10" max="10" width="8.28515625" style="1" customWidth="1"/>
    <col min="11" max="11" width="7.7109375" customWidth="1"/>
    <col min="12" max="12" width="8.5703125" style="1" customWidth="1"/>
    <col min="13" max="13" width="7.7109375" customWidth="1"/>
    <col min="14" max="14" width="7.7109375" style="1" customWidth="1"/>
    <col min="15" max="15" width="7.7109375" customWidth="1"/>
    <col min="16" max="16" width="7.7109375" style="1" customWidth="1"/>
    <col min="17" max="17" width="7.7109375" style="2" customWidth="1"/>
    <col min="18" max="18" width="11.42578125" style="78"/>
    <col min="19" max="20" width="11.42578125" style="79"/>
    <col min="21" max="22" width="11.42578125" style="78"/>
  </cols>
  <sheetData>
    <row r="1" spans="1:22" s="2" customFormat="1" ht="12" customHeight="1" x14ac:dyDescent="0.2">
      <c r="A1" s="6"/>
      <c r="B1" s="4"/>
      <c r="C1" s="4"/>
      <c r="D1" s="4"/>
      <c r="E1" s="6"/>
      <c r="F1" s="4"/>
      <c r="G1" s="4"/>
      <c r="H1" s="4"/>
      <c r="I1" s="4"/>
      <c r="J1" s="4"/>
      <c r="K1" s="4"/>
      <c r="L1" s="4"/>
      <c r="M1" s="4"/>
      <c r="N1" s="4"/>
      <c r="O1" s="7"/>
      <c r="P1" s="8"/>
      <c r="Q1" s="8"/>
      <c r="R1" s="77"/>
      <c r="S1" s="77"/>
      <c r="T1" s="77"/>
      <c r="U1" s="77"/>
      <c r="V1" s="77"/>
    </row>
    <row r="2" spans="1:22" s="2" customFormat="1" ht="18.95" customHeight="1" thickBot="1" x14ac:dyDescent="0.25">
      <c r="A2" s="6" t="s">
        <v>1</v>
      </c>
      <c r="H2" s="66"/>
      <c r="J2" s="66"/>
      <c r="L2" s="66"/>
      <c r="M2" s="4"/>
      <c r="N2" s="66"/>
      <c r="O2" s="9"/>
      <c r="P2" s="66"/>
      <c r="Q2" s="8" t="s">
        <v>66</v>
      </c>
      <c r="R2" s="77"/>
      <c r="S2" s="77"/>
      <c r="T2" s="77"/>
      <c r="U2" s="77"/>
      <c r="V2" s="77"/>
    </row>
    <row r="3" spans="1:22" s="2" customFormat="1" ht="12" customHeight="1" x14ac:dyDescent="0.2">
      <c r="A3" s="10"/>
      <c r="B3" s="11"/>
      <c r="C3" s="12"/>
      <c r="D3" s="12"/>
      <c r="E3" s="13"/>
      <c r="F3" s="12"/>
      <c r="G3" s="139" t="s">
        <v>43</v>
      </c>
      <c r="H3" s="140"/>
      <c r="I3" s="133" t="s">
        <v>43</v>
      </c>
      <c r="J3" s="140"/>
      <c r="K3" s="133" t="s">
        <v>43</v>
      </c>
      <c r="L3" s="141"/>
      <c r="M3" s="139" t="s">
        <v>27</v>
      </c>
      <c r="N3" s="140"/>
      <c r="O3" s="133" t="s">
        <v>27</v>
      </c>
      <c r="P3" s="134"/>
      <c r="Q3" s="65"/>
      <c r="R3" s="77"/>
      <c r="S3" s="77"/>
      <c r="T3" s="77"/>
      <c r="U3" s="77"/>
      <c r="V3" s="77"/>
    </row>
    <row r="4" spans="1:22" s="2" customFormat="1" ht="12" customHeight="1" x14ac:dyDescent="0.2">
      <c r="A4" s="135" t="s">
        <v>28</v>
      </c>
      <c r="B4" s="136"/>
      <c r="C4" s="16" t="s">
        <v>41</v>
      </c>
      <c r="D4" s="16" t="s">
        <v>29</v>
      </c>
      <c r="E4" s="17"/>
      <c r="F4" s="16"/>
      <c r="G4" s="18" t="s">
        <v>30</v>
      </c>
      <c r="H4" s="17" t="s">
        <v>31</v>
      </c>
      <c r="I4" s="137" t="s">
        <v>23</v>
      </c>
      <c r="J4" s="136"/>
      <c r="K4" s="16" t="s">
        <v>33</v>
      </c>
      <c r="L4" s="19" t="s">
        <v>34</v>
      </c>
      <c r="M4" s="18" t="s">
        <v>35</v>
      </c>
      <c r="N4" s="17" t="s">
        <v>32</v>
      </c>
      <c r="O4" s="138" t="s">
        <v>23</v>
      </c>
      <c r="P4" s="138"/>
      <c r="Q4" s="55" t="s">
        <v>24</v>
      </c>
      <c r="R4" s="77"/>
      <c r="S4" s="77"/>
      <c r="T4" s="77"/>
      <c r="U4" s="77"/>
      <c r="V4" s="77"/>
    </row>
    <row r="5" spans="1:22" s="2" customFormat="1" ht="12" customHeight="1" x14ac:dyDescent="0.2">
      <c r="A5" s="18"/>
      <c r="B5" s="22"/>
      <c r="C5" s="16"/>
      <c r="D5" s="16"/>
      <c r="E5" s="17"/>
      <c r="F5" s="16"/>
      <c r="G5" s="18" t="s">
        <v>36</v>
      </c>
      <c r="H5" s="22" t="s">
        <v>22</v>
      </c>
      <c r="I5" s="16" t="s">
        <v>36</v>
      </c>
      <c r="J5" s="22" t="s">
        <v>22</v>
      </c>
      <c r="K5" s="16" t="s">
        <v>36</v>
      </c>
      <c r="L5" s="22" t="s">
        <v>22</v>
      </c>
      <c r="M5" s="18" t="s">
        <v>36</v>
      </c>
      <c r="N5" s="22" t="s">
        <v>22</v>
      </c>
      <c r="O5" s="16" t="s">
        <v>36</v>
      </c>
      <c r="P5" s="16" t="s">
        <v>22</v>
      </c>
      <c r="Q5" s="55" t="s">
        <v>25</v>
      </c>
      <c r="R5" s="77"/>
      <c r="S5" s="77"/>
      <c r="T5" s="77"/>
      <c r="U5" s="77"/>
      <c r="V5" s="77"/>
    </row>
    <row r="6" spans="1:22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23" t="s">
        <v>38</v>
      </c>
      <c r="H6" s="67" t="s">
        <v>65</v>
      </c>
      <c r="I6" s="25" t="s">
        <v>39</v>
      </c>
      <c r="J6" s="67" t="s">
        <v>65</v>
      </c>
      <c r="K6" s="25" t="s">
        <v>40</v>
      </c>
      <c r="L6" s="68" t="s">
        <v>65</v>
      </c>
      <c r="M6" s="23" t="s">
        <v>38</v>
      </c>
      <c r="N6" s="67" t="s">
        <v>65</v>
      </c>
      <c r="O6" s="25" t="s">
        <v>39</v>
      </c>
      <c r="P6" s="67" t="s">
        <v>65</v>
      </c>
      <c r="Q6" s="56" t="s">
        <v>39</v>
      </c>
      <c r="R6" s="77"/>
      <c r="S6" s="77"/>
      <c r="T6" s="77"/>
      <c r="U6" s="77"/>
      <c r="V6" s="77"/>
    </row>
    <row r="7" spans="1:22" s="2" customFormat="1" ht="11.1" customHeight="1" x14ac:dyDescent="0.2">
      <c r="A7" s="18"/>
      <c r="B7" s="22"/>
      <c r="C7" s="16"/>
      <c r="D7" s="16"/>
      <c r="E7" s="17"/>
      <c r="F7" s="16"/>
      <c r="G7" s="18"/>
      <c r="H7" s="22"/>
      <c r="I7" s="16"/>
      <c r="J7" s="22"/>
      <c r="K7" s="16"/>
      <c r="L7" s="16"/>
      <c r="M7" s="18"/>
      <c r="N7" s="22"/>
      <c r="O7" s="27"/>
      <c r="P7" s="16"/>
      <c r="Q7" s="57"/>
      <c r="R7" s="77"/>
      <c r="S7" s="77"/>
      <c r="T7" s="77"/>
      <c r="U7" s="77"/>
      <c r="V7" s="77"/>
    </row>
    <row r="8" spans="1:22" s="2" customFormat="1" ht="11.1" customHeight="1" x14ac:dyDescent="0.2">
      <c r="A8" s="102" t="s">
        <v>333</v>
      </c>
      <c r="B8" s="22"/>
      <c r="C8" s="4"/>
      <c r="E8" s="17"/>
      <c r="F8" s="16"/>
      <c r="G8" s="18"/>
      <c r="H8" s="22"/>
      <c r="I8" s="16"/>
      <c r="J8" s="22"/>
      <c r="K8" s="16"/>
      <c r="L8" s="16"/>
      <c r="M8" s="18"/>
      <c r="N8" s="22"/>
      <c r="O8" s="27"/>
      <c r="P8" s="16"/>
      <c r="Q8" s="64"/>
      <c r="R8" s="77"/>
      <c r="S8" s="77"/>
      <c r="T8" s="77"/>
      <c r="U8" s="77"/>
      <c r="V8" s="77"/>
    </row>
    <row r="9" spans="1:22" s="2" customFormat="1" ht="11.1" customHeight="1" x14ac:dyDescent="0.2">
      <c r="A9" s="18"/>
      <c r="B9" s="22"/>
      <c r="C9" s="16"/>
      <c r="D9" s="16"/>
      <c r="E9" s="17"/>
      <c r="F9" s="16"/>
      <c r="G9" s="18"/>
      <c r="H9" s="22"/>
      <c r="I9" s="16"/>
      <c r="J9" s="22"/>
      <c r="K9" s="16"/>
      <c r="L9" s="16"/>
      <c r="M9" s="18"/>
      <c r="N9" s="22"/>
      <c r="O9" s="27"/>
      <c r="P9" s="16"/>
      <c r="Q9" s="64"/>
      <c r="R9" s="77"/>
      <c r="S9" s="77"/>
      <c r="T9" s="77"/>
      <c r="U9" s="77"/>
      <c r="V9" s="77"/>
    </row>
    <row r="10" spans="1:22" s="2" customFormat="1" ht="11.1" customHeight="1" x14ac:dyDescent="0.2">
      <c r="A10" s="18" t="s">
        <v>334</v>
      </c>
      <c r="B10" s="22">
        <v>3</v>
      </c>
      <c r="C10" s="16">
        <v>6</v>
      </c>
      <c r="D10" s="16">
        <v>60209051</v>
      </c>
      <c r="E10" s="17" t="s">
        <v>67</v>
      </c>
      <c r="F10" s="2">
        <v>31</v>
      </c>
      <c r="G10" s="28">
        <v>85358</v>
      </c>
      <c r="H10" s="103" t="s">
        <v>335</v>
      </c>
      <c r="I10" s="27">
        <v>90764</v>
      </c>
      <c r="J10" s="103" t="s">
        <v>335</v>
      </c>
      <c r="K10" s="27">
        <v>69270</v>
      </c>
      <c r="L10" s="104" t="s">
        <v>335</v>
      </c>
      <c r="M10" s="28">
        <v>14291</v>
      </c>
      <c r="N10" s="103" t="s">
        <v>335</v>
      </c>
      <c r="O10" s="27">
        <v>18696</v>
      </c>
      <c r="P10" s="105" t="s">
        <v>335</v>
      </c>
      <c r="Q10" s="58">
        <v>20.6</v>
      </c>
      <c r="R10" s="77"/>
      <c r="S10" s="77"/>
      <c r="T10" s="77"/>
      <c r="U10" s="77"/>
      <c r="V10" s="77"/>
    </row>
    <row r="11" spans="1:22" s="2" customFormat="1" ht="11.1" customHeight="1" x14ac:dyDescent="0.2">
      <c r="A11" s="18" t="s">
        <v>334</v>
      </c>
      <c r="B11" s="22">
        <v>3</v>
      </c>
      <c r="C11" s="16">
        <v>10</v>
      </c>
      <c r="D11" s="16">
        <v>60209002</v>
      </c>
      <c r="E11" s="17" t="s">
        <v>68</v>
      </c>
      <c r="F11" s="2">
        <v>0</v>
      </c>
      <c r="G11" s="28">
        <v>89873</v>
      </c>
      <c r="H11" s="103" t="s">
        <v>335</v>
      </c>
      <c r="I11" s="27">
        <v>97048</v>
      </c>
      <c r="J11" s="103" t="s">
        <v>335</v>
      </c>
      <c r="K11" s="27">
        <v>69113</v>
      </c>
      <c r="L11" s="104" t="s">
        <v>335</v>
      </c>
      <c r="M11" s="28">
        <v>12279</v>
      </c>
      <c r="N11" s="103" t="s">
        <v>335</v>
      </c>
      <c r="O11" s="27">
        <v>16085</v>
      </c>
      <c r="P11" s="105" t="s">
        <v>335</v>
      </c>
      <c r="Q11" s="58">
        <v>16.600000000000001</v>
      </c>
      <c r="R11" s="77"/>
      <c r="S11" s="77"/>
      <c r="T11" s="77"/>
      <c r="U11" s="77"/>
      <c r="V11" s="77"/>
    </row>
    <row r="12" spans="1:22" s="2" customFormat="1" ht="11.1" customHeight="1" x14ac:dyDescent="0.2">
      <c r="A12" s="18" t="s">
        <v>334</v>
      </c>
      <c r="B12" s="22">
        <v>3</v>
      </c>
      <c r="C12" s="16">
        <v>6</v>
      </c>
      <c r="D12" s="16">
        <v>60209003</v>
      </c>
      <c r="E12" s="17" t="s">
        <v>69</v>
      </c>
      <c r="F12" s="2">
        <v>31</v>
      </c>
      <c r="G12" s="28">
        <v>61062</v>
      </c>
      <c r="H12" s="103" t="s">
        <v>335</v>
      </c>
      <c r="I12" s="27">
        <v>65854</v>
      </c>
      <c r="J12" s="103" t="s">
        <v>335</v>
      </c>
      <c r="K12" s="27">
        <v>47099</v>
      </c>
      <c r="L12" s="104" t="s">
        <v>335</v>
      </c>
      <c r="M12" s="28">
        <v>9443</v>
      </c>
      <c r="N12" s="103" t="s">
        <v>335</v>
      </c>
      <c r="O12" s="27">
        <v>12375</v>
      </c>
      <c r="P12" s="105" t="s">
        <v>335</v>
      </c>
      <c r="Q12" s="58">
        <v>18.8</v>
      </c>
      <c r="R12" s="77"/>
      <c r="S12" s="77"/>
      <c r="T12" s="77"/>
      <c r="U12" s="77"/>
      <c r="V12" s="77"/>
    </row>
    <row r="13" spans="1:22" s="2" customFormat="1" ht="11.1" customHeight="1" x14ac:dyDescent="0.2">
      <c r="A13" s="18" t="s">
        <v>334</v>
      </c>
      <c r="B13" s="22">
        <v>3</v>
      </c>
      <c r="C13" s="16">
        <v>4</v>
      </c>
      <c r="D13" s="16">
        <v>62299627</v>
      </c>
      <c r="E13" s="17" t="s">
        <v>70</v>
      </c>
      <c r="G13" s="28"/>
      <c r="H13" s="22"/>
      <c r="I13" s="27"/>
      <c r="J13" s="22"/>
      <c r="K13" s="27"/>
      <c r="L13" s="4"/>
      <c r="M13" s="28"/>
      <c r="N13" s="22"/>
      <c r="O13" s="27"/>
      <c r="P13" s="16"/>
      <c r="Q13" s="58"/>
      <c r="R13" s="77"/>
      <c r="S13" s="77"/>
      <c r="T13" s="77"/>
      <c r="U13" s="77"/>
      <c r="V13" s="77"/>
    </row>
    <row r="14" spans="1:22" s="2" customFormat="1" ht="11.1" customHeight="1" x14ac:dyDescent="0.2">
      <c r="A14" s="18" t="s">
        <v>334</v>
      </c>
      <c r="B14" s="22">
        <v>3</v>
      </c>
      <c r="C14" s="16">
        <v>6</v>
      </c>
      <c r="D14" s="16">
        <v>59219001</v>
      </c>
      <c r="E14" s="17" t="s">
        <v>71</v>
      </c>
      <c r="F14" s="2">
        <v>31</v>
      </c>
      <c r="G14" s="28">
        <v>81371</v>
      </c>
      <c r="H14" s="103" t="s">
        <v>335</v>
      </c>
      <c r="I14" s="27">
        <v>86046</v>
      </c>
      <c r="J14" s="103" t="s">
        <v>335</v>
      </c>
      <c r="K14" s="27">
        <v>66489</v>
      </c>
      <c r="L14" s="104" t="s">
        <v>335</v>
      </c>
      <c r="M14" s="28">
        <v>13247</v>
      </c>
      <c r="N14" s="103" t="s">
        <v>335</v>
      </c>
      <c r="O14" s="27">
        <v>17167</v>
      </c>
      <c r="P14" s="105" t="s">
        <v>335</v>
      </c>
      <c r="Q14" s="58">
        <v>20</v>
      </c>
      <c r="R14" s="77"/>
      <c r="S14" s="77"/>
      <c r="T14" s="77"/>
      <c r="U14" s="77"/>
      <c r="V14" s="77"/>
    </row>
    <row r="15" spans="1:22" s="2" customFormat="1" ht="11.1" customHeight="1" x14ac:dyDescent="0.2">
      <c r="A15" s="18" t="s">
        <v>334</v>
      </c>
      <c r="B15" s="22">
        <v>3</v>
      </c>
      <c r="C15" s="16">
        <v>6</v>
      </c>
      <c r="D15" s="16">
        <v>59219005</v>
      </c>
      <c r="E15" s="17" t="s">
        <v>72</v>
      </c>
      <c r="F15" s="2">
        <v>0</v>
      </c>
      <c r="G15" s="28">
        <v>80662</v>
      </c>
      <c r="H15" s="103" t="s">
        <v>335</v>
      </c>
      <c r="I15" s="27">
        <v>85652</v>
      </c>
      <c r="J15" s="103" t="s">
        <v>335</v>
      </c>
      <c r="K15" s="27">
        <v>64849</v>
      </c>
      <c r="L15" s="104" t="s">
        <v>335</v>
      </c>
      <c r="M15" s="28">
        <v>10021</v>
      </c>
      <c r="N15" s="103" t="s">
        <v>335</v>
      </c>
      <c r="O15" s="27">
        <v>13288</v>
      </c>
      <c r="P15" s="105" t="s">
        <v>335</v>
      </c>
      <c r="Q15" s="58">
        <v>15.5</v>
      </c>
      <c r="R15" s="77"/>
      <c r="S15" s="77"/>
      <c r="T15" s="77"/>
      <c r="U15" s="77"/>
      <c r="V15" s="77"/>
    </row>
    <row r="16" spans="1:22" s="2" customFormat="1" ht="11.1" customHeight="1" x14ac:dyDescent="0.2">
      <c r="A16" s="18" t="s">
        <v>334</v>
      </c>
      <c r="B16" s="22">
        <v>3</v>
      </c>
      <c r="C16" s="16">
        <v>6</v>
      </c>
      <c r="D16" s="16">
        <v>59219010</v>
      </c>
      <c r="E16" s="17" t="s">
        <v>73</v>
      </c>
      <c r="F16" s="2">
        <v>31</v>
      </c>
      <c r="G16" s="28">
        <v>63220</v>
      </c>
      <c r="H16" s="103" t="s">
        <v>335</v>
      </c>
      <c r="I16" s="27">
        <v>64938</v>
      </c>
      <c r="J16" s="103" t="s">
        <v>335</v>
      </c>
      <c r="K16" s="27">
        <v>56274</v>
      </c>
      <c r="L16" s="104" t="s">
        <v>335</v>
      </c>
      <c r="M16" s="28">
        <v>12398</v>
      </c>
      <c r="N16" s="103" t="s">
        <v>335</v>
      </c>
      <c r="O16" s="27">
        <v>16113</v>
      </c>
      <c r="P16" s="105" t="s">
        <v>335</v>
      </c>
      <c r="Q16" s="58">
        <v>24.8</v>
      </c>
      <c r="R16" s="77"/>
      <c r="S16" s="77"/>
      <c r="T16" s="77"/>
      <c r="U16" s="77"/>
      <c r="V16" s="77"/>
    </row>
    <row r="17" spans="1:22" s="2" customFormat="1" ht="11.1" customHeight="1" x14ac:dyDescent="0.2">
      <c r="A17" s="18" t="s">
        <v>334</v>
      </c>
      <c r="B17" s="22">
        <v>3</v>
      </c>
      <c r="C17" s="16">
        <v>6</v>
      </c>
      <c r="D17" s="16">
        <v>60219001</v>
      </c>
      <c r="E17" s="17" t="s">
        <v>74</v>
      </c>
      <c r="F17" s="2">
        <v>13</v>
      </c>
      <c r="G17" s="28">
        <v>59635</v>
      </c>
      <c r="H17" s="103" t="s">
        <v>335</v>
      </c>
      <c r="I17" s="27">
        <v>60274</v>
      </c>
      <c r="J17" s="103" t="s">
        <v>335</v>
      </c>
      <c r="K17" s="27">
        <v>56341</v>
      </c>
      <c r="L17" s="104" t="s">
        <v>335</v>
      </c>
      <c r="M17" s="28">
        <v>11902</v>
      </c>
      <c r="N17" s="103" t="s">
        <v>335</v>
      </c>
      <c r="O17" s="27">
        <v>15409</v>
      </c>
      <c r="P17" s="105" t="s">
        <v>335</v>
      </c>
      <c r="Q17" s="58">
        <v>25.6</v>
      </c>
      <c r="R17" s="77"/>
      <c r="S17" s="77"/>
      <c r="T17" s="77"/>
      <c r="U17" s="77"/>
      <c r="V17" s="77"/>
    </row>
    <row r="18" spans="1:22" s="2" customFormat="1" ht="11.1" customHeight="1" x14ac:dyDescent="0.2">
      <c r="A18" s="18" t="s">
        <v>334</v>
      </c>
      <c r="B18" s="22">
        <v>3</v>
      </c>
      <c r="C18" s="16">
        <v>4</v>
      </c>
      <c r="D18" s="16">
        <v>61229001</v>
      </c>
      <c r="E18" s="17" t="s">
        <v>75</v>
      </c>
      <c r="F18" s="2">
        <v>0</v>
      </c>
      <c r="G18" s="28">
        <v>54863</v>
      </c>
      <c r="H18" s="106" t="s">
        <v>335</v>
      </c>
      <c r="I18" s="27">
        <v>55975</v>
      </c>
      <c r="J18" s="106" t="s">
        <v>335</v>
      </c>
      <c r="K18" s="27">
        <v>50879</v>
      </c>
      <c r="L18" s="106" t="s">
        <v>335</v>
      </c>
      <c r="M18" s="28">
        <v>11288</v>
      </c>
      <c r="N18" s="106" t="s">
        <v>335</v>
      </c>
      <c r="O18" s="27">
        <v>14605</v>
      </c>
      <c r="P18" s="107" t="s">
        <v>335</v>
      </c>
      <c r="Q18" s="58">
        <v>26.1</v>
      </c>
      <c r="R18" s="77"/>
      <c r="S18" s="77"/>
      <c r="T18" s="77"/>
      <c r="U18" s="77"/>
      <c r="V18" s="77"/>
    </row>
    <row r="19" spans="1:22" s="2" customFormat="1" ht="11.1" customHeight="1" x14ac:dyDescent="0.2">
      <c r="A19" s="18" t="s">
        <v>334</v>
      </c>
      <c r="B19" s="22">
        <v>3</v>
      </c>
      <c r="C19" s="16">
        <v>4</v>
      </c>
      <c r="D19" s="16">
        <v>61239001</v>
      </c>
      <c r="E19" s="17" t="s">
        <v>76</v>
      </c>
      <c r="F19" s="2">
        <v>0</v>
      </c>
      <c r="G19" s="28">
        <v>54955</v>
      </c>
      <c r="H19" s="103" t="s">
        <v>335</v>
      </c>
      <c r="I19" s="27">
        <v>54109</v>
      </c>
      <c r="J19" s="103" t="s">
        <v>335</v>
      </c>
      <c r="K19" s="27">
        <v>52653</v>
      </c>
      <c r="L19" s="104" t="s">
        <v>335</v>
      </c>
      <c r="M19" s="28">
        <v>10930</v>
      </c>
      <c r="N19" s="103" t="s">
        <v>335</v>
      </c>
      <c r="O19" s="27">
        <v>14083</v>
      </c>
      <c r="P19" s="105" t="s">
        <v>335</v>
      </c>
      <c r="Q19" s="58">
        <v>26</v>
      </c>
      <c r="R19" s="77"/>
      <c r="S19" s="77"/>
      <c r="T19" s="77"/>
      <c r="U19" s="77"/>
      <c r="V19" s="77"/>
    </row>
    <row r="20" spans="1:22" s="2" customFormat="1" ht="11.1" customHeight="1" x14ac:dyDescent="0.2">
      <c r="A20" s="18" t="s">
        <v>334</v>
      </c>
      <c r="B20" s="22">
        <v>3</v>
      </c>
      <c r="C20" s="16">
        <v>6</v>
      </c>
      <c r="D20" s="16">
        <v>62249001</v>
      </c>
      <c r="E20" s="17" t="s">
        <v>77</v>
      </c>
      <c r="F20" s="2">
        <v>31</v>
      </c>
      <c r="G20" s="28">
        <v>54527</v>
      </c>
      <c r="H20" s="106" t="s">
        <v>335</v>
      </c>
      <c r="I20" s="27">
        <v>54970</v>
      </c>
      <c r="J20" s="106" t="s">
        <v>335</v>
      </c>
      <c r="K20" s="27">
        <v>51481</v>
      </c>
      <c r="L20" s="66" t="s">
        <v>335</v>
      </c>
      <c r="M20" s="28">
        <v>11948</v>
      </c>
      <c r="N20" s="106" t="s">
        <v>335</v>
      </c>
      <c r="O20" s="27">
        <v>15517</v>
      </c>
      <c r="P20" s="107" t="s">
        <v>335</v>
      </c>
      <c r="Q20" s="58">
        <v>28.2</v>
      </c>
      <c r="R20" s="77"/>
      <c r="S20" s="77"/>
      <c r="T20" s="77"/>
      <c r="U20" s="77"/>
      <c r="V20" s="77"/>
    </row>
    <row r="21" spans="1:22" s="2" customFormat="1" ht="11.1" customHeight="1" x14ac:dyDescent="0.2">
      <c r="A21" s="18" t="s">
        <v>334</v>
      </c>
      <c r="B21" s="22">
        <v>3</v>
      </c>
      <c r="C21" s="16">
        <v>6</v>
      </c>
      <c r="D21" s="16">
        <v>62249051</v>
      </c>
      <c r="E21" s="17" t="s">
        <v>78</v>
      </c>
      <c r="F21" s="2">
        <v>31</v>
      </c>
      <c r="G21" s="28">
        <v>55531</v>
      </c>
      <c r="H21" s="103" t="s">
        <v>335</v>
      </c>
      <c r="I21" s="27">
        <v>56254</v>
      </c>
      <c r="J21" s="103" t="s">
        <v>335</v>
      </c>
      <c r="K21" s="27">
        <v>51757</v>
      </c>
      <c r="L21" s="104" t="s">
        <v>335</v>
      </c>
      <c r="M21" s="28">
        <v>12710</v>
      </c>
      <c r="N21" s="103" t="s">
        <v>335</v>
      </c>
      <c r="O21" s="27">
        <v>16411</v>
      </c>
      <c r="P21" s="105" t="s">
        <v>335</v>
      </c>
      <c r="Q21" s="58">
        <v>29.2</v>
      </c>
      <c r="R21" s="77"/>
      <c r="S21" s="77"/>
      <c r="T21" s="77"/>
      <c r="U21" s="77"/>
      <c r="V21" s="77"/>
    </row>
    <row r="22" spans="1:22" s="2" customFormat="1" ht="11.1" customHeight="1" x14ac:dyDescent="0.2">
      <c r="A22" s="18" t="s">
        <v>334</v>
      </c>
      <c r="B22" s="22">
        <v>3</v>
      </c>
      <c r="C22" s="16">
        <v>10</v>
      </c>
      <c r="D22" s="16">
        <v>62259011</v>
      </c>
      <c r="E22" s="17" t="s">
        <v>79</v>
      </c>
      <c r="F22" s="2">
        <v>31</v>
      </c>
      <c r="G22" s="28">
        <v>72444</v>
      </c>
      <c r="H22" s="103" t="s">
        <v>335</v>
      </c>
      <c r="I22" s="27">
        <v>74408</v>
      </c>
      <c r="J22" s="103" t="s">
        <v>335</v>
      </c>
      <c r="K22" s="27">
        <v>67054</v>
      </c>
      <c r="L22" s="104" t="s">
        <v>335</v>
      </c>
      <c r="M22" s="28">
        <v>16221</v>
      </c>
      <c r="N22" s="103" t="s">
        <v>335</v>
      </c>
      <c r="O22" s="27">
        <v>21227</v>
      </c>
      <c r="P22" s="105" t="s">
        <v>335</v>
      </c>
      <c r="Q22" s="58">
        <v>28.5</v>
      </c>
      <c r="R22" s="77"/>
      <c r="S22" s="77"/>
      <c r="T22" s="77"/>
      <c r="U22" s="77"/>
      <c r="V22" s="77"/>
    </row>
    <row r="23" spans="1:22" s="2" customFormat="1" ht="11.1" customHeight="1" x14ac:dyDescent="0.2">
      <c r="A23" s="18" t="s">
        <v>334</v>
      </c>
      <c r="B23" s="22">
        <v>3</v>
      </c>
      <c r="C23" s="16">
        <v>6</v>
      </c>
      <c r="D23" s="16">
        <v>62259004</v>
      </c>
      <c r="E23" s="17" t="s">
        <v>80</v>
      </c>
      <c r="F23" s="2">
        <v>31</v>
      </c>
      <c r="G23" s="28">
        <v>72173</v>
      </c>
      <c r="H23" s="103" t="s">
        <v>335</v>
      </c>
      <c r="I23" s="27">
        <v>74201</v>
      </c>
      <c r="J23" s="103" t="s">
        <v>335</v>
      </c>
      <c r="K23" s="27">
        <v>66600</v>
      </c>
      <c r="L23" s="103" t="s">
        <v>335</v>
      </c>
      <c r="M23" s="28">
        <v>15941</v>
      </c>
      <c r="N23" s="103" t="s">
        <v>335</v>
      </c>
      <c r="O23" s="27">
        <v>20825</v>
      </c>
      <c r="P23" s="105" t="s">
        <v>335</v>
      </c>
      <c r="Q23" s="58">
        <v>28.1</v>
      </c>
      <c r="R23" s="77"/>
      <c r="S23" s="77"/>
      <c r="T23" s="77"/>
      <c r="U23" s="77"/>
      <c r="V23" s="77"/>
    </row>
    <row r="24" spans="1:22" s="2" customFormat="1" ht="11.1" customHeight="1" x14ac:dyDescent="0.2">
      <c r="A24" s="18" t="s">
        <v>334</v>
      </c>
      <c r="B24" s="22">
        <v>3</v>
      </c>
      <c r="C24" s="16">
        <v>6</v>
      </c>
      <c r="D24" s="16">
        <v>62259653</v>
      </c>
      <c r="E24" s="17" t="s">
        <v>81</v>
      </c>
      <c r="G24" s="28"/>
      <c r="H24" s="29"/>
      <c r="I24" s="27"/>
      <c r="J24" s="29"/>
      <c r="K24" s="27"/>
      <c r="L24" s="30"/>
      <c r="M24" s="28"/>
      <c r="N24" s="29"/>
      <c r="O24" s="27"/>
      <c r="P24" s="48"/>
      <c r="Q24" s="58"/>
      <c r="R24" s="77"/>
      <c r="S24" s="77"/>
      <c r="T24" s="77"/>
      <c r="U24" s="77"/>
      <c r="V24" s="77"/>
    </row>
    <row r="25" spans="1:22" s="2" customFormat="1" ht="11.1" customHeight="1" x14ac:dyDescent="0.2">
      <c r="A25" s="18" t="s">
        <v>334</v>
      </c>
      <c r="B25" s="22">
        <v>3</v>
      </c>
      <c r="C25" s="16">
        <v>5</v>
      </c>
      <c r="D25" s="16">
        <v>62259002</v>
      </c>
      <c r="E25" s="17" t="s">
        <v>82</v>
      </c>
      <c r="F25" s="2">
        <v>0</v>
      </c>
      <c r="G25" s="28">
        <v>60271</v>
      </c>
      <c r="H25" s="106" t="s">
        <v>335</v>
      </c>
      <c r="I25" s="27">
        <v>60375</v>
      </c>
      <c r="J25" s="106" t="s">
        <v>335</v>
      </c>
      <c r="K25" s="27">
        <v>61593</v>
      </c>
      <c r="L25" s="66" t="s">
        <v>335</v>
      </c>
      <c r="M25" s="28">
        <v>14759</v>
      </c>
      <c r="N25" s="106" t="s">
        <v>335</v>
      </c>
      <c r="O25" s="27">
        <v>19258</v>
      </c>
      <c r="P25" s="107" t="s">
        <v>335</v>
      </c>
      <c r="Q25" s="58">
        <v>31.9</v>
      </c>
      <c r="R25" s="77"/>
      <c r="S25" s="77"/>
      <c r="T25" s="77"/>
      <c r="U25" s="77"/>
      <c r="V25" s="77"/>
    </row>
    <row r="26" spans="1:22" s="2" customFormat="1" ht="11.1" customHeight="1" x14ac:dyDescent="0.2">
      <c r="A26" s="18" t="s">
        <v>334</v>
      </c>
      <c r="B26" s="22">
        <v>3</v>
      </c>
      <c r="C26" s="16">
        <v>6</v>
      </c>
      <c r="D26" s="16">
        <v>62269001</v>
      </c>
      <c r="E26" s="17" t="s">
        <v>83</v>
      </c>
      <c r="F26" s="2">
        <v>31</v>
      </c>
      <c r="G26" s="28">
        <v>59873</v>
      </c>
      <c r="H26" s="103" t="s">
        <v>335</v>
      </c>
      <c r="I26" s="27">
        <v>61449</v>
      </c>
      <c r="J26" s="103" t="s">
        <v>335</v>
      </c>
      <c r="K26" s="27">
        <v>55154</v>
      </c>
      <c r="L26" s="108" t="s">
        <v>335</v>
      </c>
      <c r="M26" s="28">
        <v>14537</v>
      </c>
      <c r="N26" s="103" t="s">
        <v>335</v>
      </c>
      <c r="O26" s="27">
        <v>19066</v>
      </c>
      <c r="P26" s="105" t="s">
        <v>335</v>
      </c>
      <c r="Q26" s="58">
        <v>31</v>
      </c>
      <c r="R26" s="77"/>
      <c r="S26" s="77"/>
      <c r="T26" s="77"/>
      <c r="U26" s="77"/>
      <c r="V26" s="77"/>
    </row>
    <row r="27" spans="1:22" s="2" customFormat="1" ht="11.1" customHeight="1" x14ac:dyDescent="0.2">
      <c r="A27" s="18" t="s">
        <v>334</v>
      </c>
      <c r="B27" s="22">
        <v>3</v>
      </c>
      <c r="C27" s="16">
        <v>10</v>
      </c>
      <c r="D27" s="16">
        <v>62269051</v>
      </c>
      <c r="E27" s="17" t="s">
        <v>84</v>
      </c>
      <c r="F27" s="2">
        <v>31</v>
      </c>
      <c r="G27" s="28">
        <v>61700</v>
      </c>
      <c r="H27" s="106" t="s">
        <v>335</v>
      </c>
      <c r="I27" s="27">
        <v>63228</v>
      </c>
      <c r="J27" s="106" t="s">
        <v>335</v>
      </c>
      <c r="K27" s="27">
        <v>57304</v>
      </c>
      <c r="L27" s="66" t="s">
        <v>335</v>
      </c>
      <c r="M27" s="28">
        <v>14393</v>
      </c>
      <c r="N27" s="106" t="s">
        <v>335</v>
      </c>
      <c r="O27" s="27">
        <v>18826</v>
      </c>
      <c r="P27" s="107" t="s">
        <v>335</v>
      </c>
      <c r="Q27" s="58">
        <v>29.8</v>
      </c>
      <c r="R27" s="77"/>
      <c r="S27" s="77"/>
      <c r="T27" s="77"/>
      <c r="U27" s="77"/>
      <c r="V27" s="77"/>
    </row>
    <row r="28" spans="1:22" s="2" customFormat="1" ht="11.1" customHeight="1" x14ac:dyDescent="0.2">
      <c r="A28" s="18" t="s">
        <v>334</v>
      </c>
      <c r="B28" s="22">
        <v>3</v>
      </c>
      <c r="C28" s="16">
        <v>5</v>
      </c>
      <c r="D28" s="16">
        <v>62269054</v>
      </c>
      <c r="E28" s="17" t="s">
        <v>85</v>
      </c>
      <c r="F28" s="2">
        <v>31</v>
      </c>
      <c r="G28" s="28">
        <v>55605</v>
      </c>
      <c r="H28" s="103" t="s">
        <v>335</v>
      </c>
      <c r="I28" s="27">
        <v>56168</v>
      </c>
      <c r="J28" s="103" t="s">
        <v>335</v>
      </c>
      <c r="K28" s="27">
        <v>52468</v>
      </c>
      <c r="L28" s="104" t="s">
        <v>335</v>
      </c>
      <c r="M28" s="28">
        <v>12387</v>
      </c>
      <c r="N28" s="109" t="s">
        <v>335</v>
      </c>
      <c r="O28" s="27">
        <v>15963</v>
      </c>
      <c r="P28" s="105" t="s">
        <v>335</v>
      </c>
      <c r="Q28" s="58">
        <v>28.4</v>
      </c>
      <c r="R28" s="77"/>
      <c r="S28" s="77"/>
      <c r="T28" s="77"/>
      <c r="U28" s="77"/>
      <c r="V28" s="77"/>
    </row>
    <row r="29" spans="1:22" s="2" customFormat="1" ht="11.1" customHeight="1" x14ac:dyDescent="0.2">
      <c r="A29" s="18" t="s">
        <v>334</v>
      </c>
      <c r="B29" s="22">
        <v>3</v>
      </c>
      <c r="C29" s="16">
        <v>4</v>
      </c>
      <c r="D29" s="16">
        <v>62279001</v>
      </c>
      <c r="E29" s="17" t="s">
        <v>86</v>
      </c>
      <c r="F29" s="2">
        <v>31</v>
      </c>
      <c r="G29" s="28">
        <v>54429</v>
      </c>
      <c r="H29" s="103" t="s">
        <v>335</v>
      </c>
      <c r="I29" s="27">
        <v>54708</v>
      </c>
      <c r="J29" s="103" t="s">
        <v>335</v>
      </c>
      <c r="K29" s="27">
        <v>51958</v>
      </c>
      <c r="L29" s="103" t="s">
        <v>335</v>
      </c>
      <c r="M29" s="28">
        <v>12951</v>
      </c>
      <c r="N29" s="103" t="s">
        <v>335</v>
      </c>
      <c r="O29" s="27">
        <v>16600</v>
      </c>
      <c r="P29" s="105" t="s">
        <v>335</v>
      </c>
      <c r="Q29" s="58">
        <v>30.3</v>
      </c>
      <c r="R29" s="77"/>
      <c r="S29" s="77"/>
      <c r="T29" s="77"/>
      <c r="U29" s="77"/>
      <c r="V29" s="77"/>
    </row>
    <row r="30" spans="1:22" s="2" customFormat="1" ht="11.1" customHeight="1" x14ac:dyDescent="0.2">
      <c r="A30" s="18" t="s">
        <v>334</v>
      </c>
      <c r="B30" s="22">
        <v>3</v>
      </c>
      <c r="C30" s="16">
        <v>4</v>
      </c>
      <c r="D30" s="16">
        <v>62289041</v>
      </c>
      <c r="E30" s="17" t="s">
        <v>87</v>
      </c>
      <c r="F30" s="2">
        <v>0</v>
      </c>
      <c r="G30" s="28">
        <v>53319</v>
      </c>
      <c r="H30" s="103" t="s">
        <v>335</v>
      </c>
      <c r="I30" s="27">
        <v>53752</v>
      </c>
      <c r="J30" s="103" t="s">
        <v>335</v>
      </c>
      <c r="K30" s="27">
        <v>51005</v>
      </c>
      <c r="L30" s="105" t="s">
        <v>335</v>
      </c>
      <c r="M30" s="28">
        <v>13114</v>
      </c>
      <c r="N30" s="103" t="s">
        <v>335</v>
      </c>
      <c r="O30" s="27">
        <v>16948</v>
      </c>
      <c r="P30" s="105" t="s">
        <v>335</v>
      </c>
      <c r="Q30" s="58">
        <v>31.5</v>
      </c>
      <c r="R30" s="77"/>
      <c r="S30" s="77"/>
      <c r="T30" s="77"/>
      <c r="U30" s="77"/>
      <c r="V30" s="77"/>
    </row>
    <row r="31" spans="1:22" s="2" customFormat="1" ht="11.1" customHeight="1" x14ac:dyDescent="0.2">
      <c r="A31" s="18" t="s">
        <v>334</v>
      </c>
      <c r="B31" s="22">
        <v>3</v>
      </c>
      <c r="C31" s="16">
        <v>4</v>
      </c>
      <c r="D31" s="16">
        <v>62299001</v>
      </c>
      <c r="E31" s="17" t="s">
        <v>88</v>
      </c>
      <c r="F31" s="2">
        <v>31</v>
      </c>
      <c r="G31" s="28">
        <v>54074</v>
      </c>
      <c r="H31" s="103" t="s">
        <v>335</v>
      </c>
      <c r="I31" s="27">
        <v>54282</v>
      </c>
      <c r="J31" s="103" t="s">
        <v>335</v>
      </c>
      <c r="K31" s="27">
        <v>51877</v>
      </c>
      <c r="L31" s="104" t="s">
        <v>335</v>
      </c>
      <c r="M31" s="28">
        <v>13736</v>
      </c>
      <c r="N31" s="103" t="s">
        <v>335</v>
      </c>
      <c r="O31" s="27">
        <v>17456</v>
      </c>
      <c r="P31" s="105" t="s">
        <v>335</v>
      </c>
      <c r="Q31" s="58">
        <v>32.200000000000003</v>
      </c>
      <c r="R31" s="77"/>
      <c r="S31" s="77"/>
      <c r="T31" s="77"/>
      <c r="U31" s="77"/>
      <c r="V31" s="77"/>
    </row>
    <row r="32" spans="1:22" s="2" customFormat="1" ht="11.1" customHeight="1" x14ac:dyDescent="0.2">
      <c r="A32" s="18" t="s">
        <v>334</v>
      </c>
      <c r="B32" s="22">
        <v>3</v>
      </c>
      <c r="C32" s="16">
        <v>4</v>
      </c>
      <c r="D32" s="16">
        <v>62309001</v>
      </c>
      <c r="E32" s="17" t="s">
        <v>89</v>
      </c>
      <c r="F32" s="2">
        <v>31</v>
      </c>
      <c r="G32" s="28">
        <v>55171</v>
      </c>
      <c r="H32" s="103" t="s">
        <v>335</v>
      </c>
      <c r="I32" s="27">
        <v>55626</v>
      </c>
      <c r="J32" s="103" t="s">
        <v>335</v>
      </c>
      <c r="K32" s="27">
        <v>52390</v>
      </c>
      <c r="L32" s="104" t="s">
        <v>335</v>
      </c>
      <c r="M32" s="28">
        <v>13874</v>
      </c>
      <c r="N32" s="103" t="s">
        <v>335</v>
      </c>
      <c r="O32" s="27">
        <v>17643</v>
      </c>
      <c r="P32" s="105" t="s">
        <v>335</v>
      </c>
      <c r="Q32" s="58">
        <v>31.7</v>
      </c>
      <c r="R32" s="77"/>
      <c r="S32" s="77"/>
      <c r="T32" s="77"/>
      <c r="U32" s="77"/>
      <c r="V32" s="77"/>
    </row>
    <row r="33" spans="1:22" s="2" customFormat="1" ht="11.1" customHeight="1" x14ac:dyDescent="0.2">
      <c r="A33" s="18" t="s">
        <v>334</v>
      </c>
      <c r="B33" s="22">
        <v>3</v>
      </c>
      <c r="C33" s="16">
        <v>4</v>
      </c>
      <c r="D33" s="16">
        <v>62309051</v>
      </c>
      <c r="E33" s="17" t="s">
        <v>90</v>
      </c>
      <c r="F33" s="2">
        <v>31</v>
      </c>
      <c r="G33" s="28">
        <v>57073</v>
      </c>
      <c r="H33" s="106" t="s">
        <v>335</v>
      </c>
      <c r="I33" s="27">
        <v>57898</v>
      </c>
      <c r="J33" s="106" t="s">
        <v>335</v>
      </c>
      <c r="K33" s="27">
        <v>53003</v>
      </c>
      <c r="L33" s="66" t="s">
        <v>335</v>
      </c>
      <c r="M33" s="28">
        <v>13362</v>
      </c>
      <c r="N33" s="106" t="s">
        <v>335</v>
      </c>
      <c r="O33" s="27">
        <v>17093</v>
      </c>
      <c r="P33" s="107" t="s">
        <v>335</v>
      </c>
      <c r="Q33" s="58">
        <v>29.5</v>
      </c>
      <c r="R33" s="77"/>
      <c r="S33" s="77"/>
      <c r="T33" s="77"/>
      <c r="U33" s="77"/>
      <c r="V33" s="77"/>
    </row>
    <row r="34" spans="1:22" s="2" customFormat="1" ht="11.1" customHeight="1" x14ac:dyDescent="0.2">
      <c r="A34" s="18" t="s">
        <v>334</v>
      </c>
      <c r="B34" s="22">
        <v>3</v>
      </c>
      <c r="C34" s="16">
        <v>4</v>
      </c>
      <c r="D34" s="16">
        <v>73459628</v>
      </c>
      <c r="E34" s="17" t="s">
        <v>91</v>
      </c>
      <c r="G34" s="28"/>
      <c r="H34" s="29"/>
      <c r="I34" s="27"/>
      <c r="J34" s="29"/>
      <c r="K34" s="27"/>
      <c r="L34" s="30"/>
      <c r="M34" s="28"/>
      <c r="N34" s="29"/>
      <c r="O34" s="27"/>
      <c r="P34" s="48"/>
      <c r="Q34" s="58"/>
      <c r="R34" s="77"/>
      <c r="S34" s="77"/>
      <c r="T34" s="77"/>
      <c r="U34" s="77"/>
      <c r="V34" s="77"/>
    </row>
    <row r="35" spans="1:22" s="2" customFormat="1" ht="11.1" customHeight="1" x14ac:dyDescent="0.2">
      <c r="A35" s="18" t="s">
        <v>334</v>
      </c>
      <c r="B35" s="22">
        <v>3</v>
      </c>
      <c r="C35" s="16">
        <v>4</v>
      </c>
      <c r="D35" s="16">
        <v>62309052</v>
      </c>
      <c r="E35" s="17" t="s">
        <v>92</v>
      </c>
      <c r="F35" s="2">
        <v>31</v>
      </c>
      <c r="G35" s="28">
        <v>56503</v>
      </c>
      <c r="H35" s="103" t="s">
        <v>335</v>
      </c>
      <c r="I35" s="27">
        <v>57554</v>
      </c>
      <c r="J35" s="103" t="s">
        <v>335</v>
      </c>
      <c r="K35" s="27">
        <v>51661</v>
      </c>
      <c r="L35" s="104" t="s">
        <v>335</v>
      </c>
      <c r="M35" s="28">
        <v>12678</v>
      </c>
      <c r="N35" s="103" t="s">
        <v>335</v>
      </c>
      <c r="O35" s="27">
        <v>16171</v>
      </c>
      <c r="P35" s="105" t="s">
        <v>335</v>
      </c>
      <c r="Q35" s="58">
        <v>28.1</v>
      </c>
      <c r="R35" s="77"/>
      <c r="S35" s="77"/>
      <c r="T35" s="77"/>
      <c r="U35" s="77"/>
      <c r="V35" s="77"/>
    </row>
    <row r="36" spans="1:22" s="2" customFormat="1" ht="11.1" customHeight="1" x14ac:dyDescent="0.2">
      <c r="A36" s="18" t="s">
        <v>334</v>
      </c>
      <c r="B36" s="22">
        <v>3</v>
      </c>
      <c r="C36" s="16">
        <v>4</v>
      </c>
      <c r="D36" s="16">
        <v>63319001</v>
      </c>
      <c r="E36" s="17" t="s">
        <v>93</v>
      </c>
      <c r="F36" s="2">
        <v>31</v>
      </c>
      <c r="G36" s="28">
        <v>61025</v>
      </c>
      <c r="H36" s="103" t="s">
        <v>335</v>
      </c>
      <c r="I36" s="27">
        <v>63373</v>
      </c>
      <c r="J36" s="103" t="s">
        <v>335</v>
      </c>
      <c r="K36" s="27">
        <v>52517</v>
      </c>
      <c r="L36" s="104" t="s">
        <v>335</v>
      </c>
      <c r="M36" s="28">
        <v>12858</v>
      </c>
      <c r="N36" s="103" t="s">
        <v>335</v>
      </c>
      <c r="O36" s="27">
        <v>16303</v>
      </c>
      <c r="P36" s="105" t="s">
        <v>335</v>
      </c>
      <c r="Q36" s="58">
        <v>25.7</v>
      </c>
      <c r="R36" s="77"/>
      <c r="S36" s="77"/>
      <c r="T36" s="77"/>
      <c r="U36" s="77"/>
      <c r="V36" s="77"/>
    </row>
    <row r="37" spans="1:22" s="2" customFormat="1" ht="11.1" customHeight="1" x14ac:dyDescent="0.2">
      <c r="A37" s="18" t="s">
        <v>334</v>
      </c>
      <c r="B37" s="22">
        <v>3</v>
      </c>
      <c r="C37" s="16">
        <v>4</v>
      </c>
      <c r="D37" s="16">
        <v>64319001</v>
      </c>
      <c r="E37" s="17" t="s">
        <v>94</v>
      </c>
      <c r="F37" s="2">
        <v>31</v>
      </c>
      <c r="G37" s="28">
        <v>62243</v>
      </c>
      <c r="H37" s="103" t="s">
        <v>335</v>
      </c>
      <c r="I37" s="27">
        <v>64865</v>
      </c>
      <c r="J37" s="103" t="s">
        <v>335</v>
      </c>
      <c r="K37" s="27">
        <v>53192</v>
      </c>
      <c r="L37" s="104" t="s">
        <v>335</v>
      </c>
      <c r="M37" s="28">
        <v>13180</v>
      </c>
      <c r="N37" s="103" t="s">
        <v>335</v>
      </c>
      <c r="O37" s="27">
        <v>16681</v>
      </c>
      <c r="P37" s="105" t="s">
        <v>335</v>
      </c>
      <c r="Q37" s="58">
        <v>25.7</v>
      </c>
      <c r="R37" s="77"/>
      <c r="S37" s="77"/>
      <c r="T37" s="77"/>
      <c r="U37" s="77"/>
      <c r="V37" s="77"/>
    </row>
    <row r="38" spans="1:22" s="2" customFormat="1" ht="11.1" customHeight="1" x14ac:dyDescent="0.2">
      <c r="A38" s="18" t="s">
        <v>334</v>
      </c>
      <c r="B38" s="22">
        <v>3</v>
      </c>
      <c r="C38" s="16">
        <v>4</v>
      </c>
      <c r="D38" s="16">
        <v>64319051</v>
      </c>
      <c r="E38" s="17" t="s">
        <v>95</v>
      </c>
      <c r="F38" s="2">
        <v>31</v>
      </c>
      <c r="G38" s="28">
        <v>78187</v>
      </c>
      <c r="H38" s="106" t="s">
        <v>335</v>
      </c>
      <c r="I38" s="27">
        <v>84570</v>
      </c>
      <c r="J38" s="106" t="s">
        <v>335</v>
      </c>
      <c r="K38" s="27">
        <v>59181</v>
      </c>
      <c r="L38" s="66" t="s">
        <v>335</v>
      </c>
      <c r="M38" s="28">
        <v>13686</v>
      </c>
      <c r="N38" s="106" t="s">
        <v>335</v>
      </c>
      <c r="O38" s="27">
        <v>17455</v>
      </c>
      <c r="P38" s="107" t="s">
        <v>335</v>
      </c>
      <c r="Q38" s="58">
        <v>20.6</v>
      </c>
      <c r="R38" s="77"/>
      <c r="S38" s="77"/>
      <c r="T38" s="77"/>
      <c r="U38" s="77"/>
      <c r="V38" s="77"/>
    </row>
    <row r="39" spans="1:22" s="2" customFormat="1" ht="11.1" customHeight="1" x14ac:dyDescent="0.2">
      <c r="A39" s="18" t="s">
        <v>334</v>
      </c>
      <c r="B39" s="22">
        <v>3</v>
      </c>
      <c r="C39" s="16">
        <v>6</v>
      </c>
      <c r="D39" s="16">
        <v>64329050</v>
      </c>
      <c r="E39" s="17" t="s">
        <v>96</v>
      </c>
      <c r="F39" s="2">
        <v>31</v>
      </c>
      <c r="G39" s="28">
        <v>84002</v>
      </c>
      <c r="H39" s="103" t="s">
        <v>335</v>
      </c>
      <c r="I39" s="27">
        <v>89488</v>
      </c>
      <c r="J39" s="103" t="s">
        <v>335</v>
      </c>
      <c r="K39" s="27">
        <v>68409</v>
      </c>
      <c r="L39" s="104" t="s">
        <v>335</v>
      </c>
      <c r="M39" s="28">
        <v>14804</v>
      </c>
      <c r="N39" s="103" t="s">
        <v>335</v>
      </c>
      <c r="O39" s="27">
        <v>18996</v>
      </c>
      <c r="P39" s="105" t="s">
        <v>335</v>
      </c>
      <c r="Q39" s="58">
        <v>21.2</v>
      </c>
      <c r="R39" s="77"/>
      <c r="S39" s="77"/>
      <c r="T39" s="77"/>
      <c r="U39" s="77"/>
      <c r="V39" s="77"/>
    </row>
    <row r="40" spans="1:22" s="2" customFormat="1" ht="11.1" customHeight="1" x14ac:dyDescent="0.2">
      <c r="A40" s="18" t="s">
        <v>334</v>
      </c>
      <c r="B40" s="22">
        <v>3</v>
      </c>
      <c r="C40" s="16">
        <v>6</v>
      </c>
      <c r="D40" s="16">
        <v>64329002</v>
      </c>
      <c r="E40" s="17" t="s">
        <v>97</v>
      </c>
      <c r="F40" s="2">
        <v>31</v>
      </c>
      <c r="G40" s="28">
        <v>85461</v>
      </c>
      <c r="H40" s="103" t="s">
        <v>335</v>
      </c>
      <c r="I40" s="27">
        <v>91663</v>
      </c>
      <c r="J40" s="103" t="s">
        <v>335</v>
      </c>
      <c r="K40" s="27">
        <v>68705</v>
      </c>
      <c r="L40" s="104" t="s">
        <v>335</v>
      </c>
      <c r="M40" s="28">
        <v>15687</v>
      </c>
      <c r="N40" s="103" t="s">
        <v>335</v>
      </c>
      <c r="O40" s="27">
        <v>20098</v>
      </c>
      <c r="P40" s="105" t="s">
        <v>335</v>
      </c>
      <c r="Q40" s="58">
        <v>21.9</v>
      </c>
      <c r="R40" s="77"/>
      <c r="S40" s="77"/>
      <c r="T40" s="77"/>
      <c r="U40" s="77"/>
      <c r="V40" s="77"/>
    </row>
    <row r="41" spans="1:22" s="2" customFormat="1" ht="11.1" customHeight="1" x14ac:dyDescent="0.2">
      <c r="A41" s="18" t="s">
        <v>334</v>
      </c>
      <c r="B41" s="22">
        <v>3</v>
      </c>
      <c r="C41" s="16">
        <v>6</v>
      </c>
      <c r="D41" s="16">
        <v>65329001</v>
      </c>
      <c r="E41" s="17" t="s">
        <v>98</v>
      </c>
      <c r="F41" s="2">
        <v>31</v>
      </c>
      <c r="G41" s="28">
        <v>89297</v>
      </c>
      <c r="H41" s="103" t="s">
        <v>335</v>
      </c>
      <c r="I41" s="27">
        <v>95563</v>
      </c>
      <c r="J41" s="103" t="s">
        <v>335</v>
      </c>
      <c r="K41" s="27">
        <v>72406</v>
      </c>
      <c r="L41" s="104" t="s">
        <v>335</v>
      </c>
      <c r="M41" s="28">
        <v>15676</v>
      </c>
      <c r="N41" s="103" t="s">
        <v>335</v>
      </c>
      <c r="O41" s="27">
        <v>20136</v>
      </c>
      <c r="P41" s="105" t="s">
        <v>335</v>
      </c>
      <c r="Q41" s="58">
        <v>21.1</v>
      </c>
      <c r="R41" s="77"/>
      <c r="S41" s="77"/>
      <c r="T41" s="77"/>
      <c r="U41" s="77"/>
      <c r="V41" s="77"/>
    </row>
    <row r="42" spans="1:22" s="2" customFormat="1" ht="11.1" customHeight="1" x14ac:dyDescent="0.2">
      <c r="A42" s="18" t="s">
        <v>334</v>
      </c>
      <c r="B42" s="22">
        <v>3</v>
      </c>
      <c r="C42" s="16">
        <v>6</v>
      </c>
      <c r="D42" s="16">
        <v>65339001</v>
      </c>
      <c r="E42" s="17" t="s">
        <v>99</v>
      </c>
      <c r="F42" s="2">
        <v>31</v>
      </c>
      <c r="G42" s="28">
        <v>92495</v>
      </c>
      <c r="H42" s="103" t="s">
        <v>335</v>
      </c>
      <c r="I42" s="27">
        <v>99075</v>
      </c>
      <c r="J42" s="103" t="s">
        <v>335</v>
      </c>
      <c r="K42" s="27">
        <v>74538</v>
      </c>
      <c r="L42" s="104" t="s">
        <v>335</v>
      </c>
      <c r="M42" s="28">
        <v>15022</v>
      </c>
      <c r="N42" s="103" t="s">
        <v>335</v>
      </c>
      <c r="O42" s="27">
        <v>19434</v>
      </c>
      <c r="P42" s="105" t="s">
        <v>335</v>
      </c>
      <c r="Q42" s="58">
        <v>19.600000000000001</v>
      </c>
      <c r="R42" s="77"/>
      <c r="S42" s="77"/>
      <c r="T42" s="77"/>
      <c r="U42" s="77"/>
      <c r="V42" s="77"/>
    </row>
    <row r="43" spans="1:22" s="2" customFormat="1" ht="11.1" customHeight="1" x14ac:dyDescent="0.2">
      <c r="A43" s="18" t="s">
        <v>334</v>
      </c>
      <c r="B43" s="22">
        <v>3</v>
      </c>
      <c r="C43" s="16">
        <v>6</v>
      </c>
      <c r="D43" s="16">
        <v>65339051</v>
      </c>
      <c r="E43" s="17" t="s">
        <v>100</v>
      </c>
      <c r="F43" s="2">
        <v>31</v>
      </c>
      <c r="G43" s="28">
        <v>90270</v>
      </c>
      <c r="H43" s="103" t="s">
        <v>335</v>
      </c>
      <c r="I43" s="27">
        <v>96017</v>
      </c>
      <c r="J43" s="103" t="s">
        <v>335</v>
      </c>
      <c r="K43" s="27">
        <v>74520</v>
      </c>
      <c r="L43" s="104" t="s">
        <v>335</v>
      </c>
      <c r="M43" s="28">
        <v>15255</v>
      </c>
      <c r="N43" s="103" t="s">
        <v>335</v>
      </c>
      <c r="O43" s="27">
        <v>19699</v>
      </c>
      <c r="P43" s="105" t="s">
        <v>335</v>
      </c>
      <c r="Q43" s="58">
        <v>20.5</v>
      </c>
      <c r="R43" s="77"/>
      <c r="S43" s="77"/>
      <c r="T43" s="77"/>
      <c r="U43" s="77"/>
      <c r="V43" s="77"/>
    </row>
    <row r="44" spans="1:22" s="2" customFormat="1" ht="11.1" customHeight="1" x14ac:dyDescent="0.2">
      <c r="A44" s="18" t="s">
        <v>334</v>
      </c>
      <c r="B44" s="22">
        <v>3</v>
      </c>
      <c r="C44" s="16">
        <v>4</v>
      </c>
      <c r="D44" s="16">
        <v>65339052</v>
      </c>
      <c r="E44" s="17" t="s">
        <v>101</v>
      </c>
      <c r="F44" s="2">
        <v>5</v>
      </c>
      <c r="G44" s="28">
        <v>37952</v>
      </c>
      <c r="H44" s="103" t="s">
        <v>335</v>
      </c>
      <c r="I44" s="27">
        <v>41105</v>
      </c>
      <c r="J44" s="103" t="s">
        <v>335</v>
      </c>
      <c r="K44" s="27">
        <v>28967</v>
      </c>
      <c r="L44" s="104" t="s">
        <v>335</v>
      </c>
      <c r="M44" s="28">
        <v>8100</v>
      </c>
      <c r="N44" s="109" t="s">
        <v>335</v>
      </c>
      <c r="O44" s="27">
        <v>10534</v>
      </c>
      <c r="P44" s="105" t="s">
        <v>335</v>
      </c>
      <c r="Q44" s="58">
        <v>25.6</v>
      </c>
      <c r="R44" s="77"/>
      <c r="S44" s="77"/>
      <c r="T44" s="77"/>
      <c r="U44" s="77"/>
      <c r="V44" s="77"/>
    </row>
    <row r="45" spans="1:22" s="2" customFormat="1" ht="11.1" customHeight="1" x14ac:dyDescent="0.2">
      <c r="A45" s="18" t="s">
        <v>334</v>
      </c>
      <c r="B45" s="22">
        <v>3</v>
      </c>
      <c r="C45" s="16">
        <v>4</v>
      </c>
      <c r="D45" s="16">
        <v>66339051</v>
      </c>
      <c r="E45" s="17" t="s">
        <v>102</v>
      </c>
      <c r="F45" s="2">
        <v>31</v>
      </c>
      <c r="G45" s="32">
        <v>42875</v>
      </c>
      <c r="H45" s="110" t="s">
        <v>335</v>
      </c>
      <c r="I45" s="34">
        <v>47119</v>
      </c>
      <c r="J45" s="110" t="s">
        <v>335</v>
      </c>
      <c r="K45" s="34">
        <v>32777</v>
      </c>
      <c r="L45" s="111" t="s">
        <v>335</v>
      </c>
      <c r="M45" s="32">
        <v>9712</v>
      </c>
      <c r="N45" s="110" t="s">
        <v>335</v>
      </c>
      <c r="O45" s="27">
        <v>12586</v>
      </c>
      <c r="P45" s="107" t="s">
        <v>335</v>
      </c>
      <c r="Q45" s="58">
        <v>26.7</v>
      </c>
      <c r="R45" s="77"/>
      <c r="S45" s="77"/>
      <c r="T45" s="77"/>
      <c r="U45" s="77"/>
      <c r="V45" s="77"/>
    </row>
    <row r="46" spans="1:22" s="2" customFormat="1" ht="11.1" customHeight="1" x14ac:dyDescent="0.2">
      <c r="A46" s="18" t="s">
        <v>334</v>
      </c>
      <c r="B46" s="22">
        <v>3</v>
      </c>
      <c r="C46" s="16">
        <v>4</v>
      </c>
      <c r="D46" s="16">
        <v>66349002</v>
      </c>
      <c r="E46" s="17" t="s">
        <v>103</v>
      </c>
      <c r="F46" s="2">
        <v>31</v>
      </c>
      <c r="G46" s="28">
        <v>36325</v>
      </c>
      <c r="H46" s="103" t="s">
        <v>335</v>
      </c>
      <c r="I46" s="27">
        <v>39247</v>
      </c>
      <c r="J46" s="103" t="s">
        <v>335</v>
      </c>
      <c r="K46" s="27">
        <v>29426</v>
      </c>
      <c r="L46" s="104" t="s">
        <v>335</v>
      </c>
      <c r="M46" s="28">
        <v>9331</v>
      </c>
      <c r="N46" s="103" t="s">
        <v>335</v>
      </c>
      <c r="O46" s="27">
        <v>12088</v>
      </c>
      <c r="P46" s="105" t="s">
        <v>335</v>
      </c>
      <c r="Q46" s="58">
        <v>30.8</v>
      </c>
      <c r="R46" s="77"/>
      <c r="S46" s="77"/>
      <c r="T46" s="77"/>
      <c r="U46" s="77"/>
      <c r="V46" s="77"/>
    </row>
    <row r="47" spans="1:22" s="2" customFormat="1" ht="11.1" customHeight="1" x14ac:dyDescent="0.2">
      <c r="A47" s="18" t="s">
        <v>334</v>
      </c>
      <c r="B47" s="22">
        <v>3</v>
      </c>
      <c r="C47" s="16">
        <v>4</v>
      </c>
      <c r="D47" s="16">
        <v>66349051</v>
      </c>
      <c r="E47" s="17" t="s">
        <v>104</v>
      </c>
      <c r="F47" s="2">
        <v>31</v>
      </c>
      <c r="G47" s="28">
        <v>31386</v>
      </c>
      <c r="H47" s="103" t="s">
        <v>335</v>
      </c>
      <c r="I47" s="27">
        <v>33240</v>
      </c>
      <c r="J47" s="103" t="s">
        <v>335</v>
      </c>
      <c r="K47" s="27">
        <v>27096</v>
      </c>
      <c r="L47" s="104" t="s">
        <v>335</v>
      </c>
      <c r="M47" s="28">
        <v>9142</v>
      </c>
      <c r="N47" s="103" t="s">
        <v>335</v>
      </c>
      <c r="O47" s="27">
        <v>11802</v>
      </c>
      <c r="P47" s="105" t="s">
        <v>335</v>
      </c>
      <c r="Q47" s="58">
        <v>35.5</v>
      </c>
      <c r="R47" s="77"/>
      <c r="S47" s="77"/>
      <c r="T47" s="77"/>
      <c r="U47" s="77"/>
      <c r="V47" s="77"/>
    </row>
    <row r="48" spans="1:22" s="2" customFormat="1" ht="11.1" customHeight="1" x14ac:dyDescent="0.2">
      <c r="A48" s="18" t="s">
        <v>334</v>
      </c>
      <c r="B48" s="22">
        <v>3</v>
      </c>
      <c r="C48" s="16">
        <v>4</v>
      </c>
      <c r="D48" s="16">
        <v>69379081</v>
      </c>
      <c r="E48" s="17" t="s">
        <v>105</v>
      </c>
      <c r="F48" s="2">
        <v>31</v>
      </c>
      <c r="G48" s="28">
        <v>34697</v>
      </c>
      <c r="H48" s="103" t="s">
        <v>335</v>
      </c>
      <c r="I48" s="27">
        <v>37165</v>
      </c>
      <c r="J48" s="103" t="s">
        <v>335</v>
      </c>
      <c r="K48" s="27">
        <v>28543</v>
      </c>
      <c r="L48" s="104" t="s">
        <v>335</v>
      </c>
      <c r="M48" s="28">
        <v>8406</v>
      </c>
      <c r="N48" s="103" t="s">
        <v>335</v>
      </c>
      <c r="O48" s="27">
        <v>10802</v>
      </c>
      <c r="P48" s="105" t="s">
        <v>335</v>
      </c>
      <c r="Q48" s="58">
        <v>29.1</v>
      </c>
      <c r="R48" s="77"/>
      <c r="S48" s="77"/>
      <c r="T48" s="77"/>
      <c r="U48" s="77"/>
      <c r="V48" s="77"/>
    </row>
    <row r="49" spans="1:22" s="2" customFormat="1" ht="11.1" customHeight="1" x14ac:dyDescent="0.2">
      <c r="A49" s="18" t="s">
        <v>334</v>
      </c>
      <c r="B49" s="22">
        <v>3</v>
      </c>
      <c r="C49" s="16">
        <v>4</v>
      </c>
      <c r="D49" s="16">
        <v>70389074</v>
      </c>
      <c r="E49" s="17" t="s">
        <v>106</v>
      </c>
      <c r="F49" s="2">
        <v>31</v>
      </c>
      <c r="G49" s="28">
        <v>48423</v>
      </c>
      <c r="H49" s="103" t="s">
        <v>335</v>
      </c>
      <c r="I49" s="27">
        <v>53139</v>
      </c>
      <c r="J49" s="103" t="s">
        <v>335</v>
      </c>
      <c r="K49" s="27">
        <v>35985</v>
      </c>
      <c r="L49" s="104" t="s">
        <v>335</v>
      </c>
      <c r="M49" s="28">
        <v>9276</v>
      </c>
      <c r="N49" s="103" t="s">
        <v>335</v>
      </c>
      <c r="O49" s="27">
        <v>11948</v>
      </c>
      <c r="P49" s="105" t="s">
        <v>335</v>
      </c>
      <c r="Q49" s="58">
        <v>22.5</v>
      </c>
      <c r="R49" s="77"/>
      <c r="S49" s="77"/>
      <c r="T49" s="77"/>
      <c r="U49" s="77"/>
      <c r="V49" s="77"/>
    </row>
    <row r="50" spans="1:22" s="2" customFormat="1" ht="11.1" customHeight="1" x14ac:dyDescent="0.2">
      <c r="A50" s="18" t="s">
        <v>334</v>
      </c>
      <c r="B50" s="22">
        <v>3</v>
      </c>
      <c r="C50" s="16">
        <v>6</v>
      </c>
      <c r="D50" s="16">
        <v>70389080</v>
      </c>
      <c r="E50" s="17" t="s">
        <v>107</v>
      </c>
      <c r="F50" s="2">
        <v>31</v>
      </c>
      <c r="G50" s="28">
        <v>67291</v>
      </c>
      <c r="H50" s="106" t="s">
        <v>335</v>
      </c>
      <c r="I50" s="27">
        <v>75581</v>
      </c>
      <c r="J50" s="106" t="s">
        <v>335</v>
      </c>
      <c r="K50" s="27">
        <v>44851</v>
      </c>
      <c r="L50" s="66" t="s">
        <v>335</v>
      </c>
      <c r="M50" s="28">
        <v>12537</v>
      </c>
      <c r="N50" s="106" t="s">
        <v>335</v>
      </c>
      <c r="O50" s="27">
        <v>16445</v>
      </c>
      <c r="P50" s="107" t="s">
        <v>335</v>
      </c>
      <c r="Q50" s="58">
        <v>21.8</v>
      </c>
      <c r="R50" s="77"/>
      <c r="S50" s="77"/>
      <c r="T50" s="77"/>
      <c r="U50" s="77"/>
      <c r="V50" s="77"/>
    </row>
    <row r="51" spans="1:22" s="2" customFormat="1" ht="11.1" customHeight="1" x14ac:dyDescent="0.2">
      <c r="A51" s="18" t="s">
        <v>334</v>
      </c>
      <c r="B51" s="22">
        <v>3</v>
      </c>
      <c r="C51" s="16">
        <v>4</v>
      </c>
      <c r="D51" s="16">
        <v>70389001</v>
      </c>
      <c r="E51" s="17" t="s">
        <v>108</v>
      </c>
      <c r="F51" s="2">
        <v>31</v>
      </c>
      <c r="G51" s="28">
        <v>62941</v>
      </c>
      <c r="H51" s="103" t="s">
        <v>335</v>
      </c>
      <c r="I51" s="27">
        <v>70265</v>
      </c>
      <c r="J51" s="103" t="s">
        <v>335</v>
      </c>
      <c r="K51" s="27">
        <v>43035</v>
      </c>
      <c r="L51" s="104" t="s">
        <v>335</v>
      </c>
      <c r="M51" s="28">
        <v>11631</v>
      </c>
      <c r="N51" s="103" t="s">
        <v>335</v>
      </c>
      <c r="O51" s="27">
        <v>15238</v>
      </c>
      <c r="P51" s="105" t="s">
        <v>335</v>
      </c>
      <c r="Q51" s="58">
        <v>21.7</v>
      </c>
      <c r="R51" s="77"/>
      <c r="S51" s="77"/>
      <c r="T51" s="77"/>
      <c r="U51" s="77"/>
      <c r="V51" s="77"/>
    </row>
    <row r="52" spans="1:22" s="2" customFormat="1" ht="11.1" customHeight="1" x14ac:dyDescent="0.2">
      <c r="A52" s="18" t="s">
        <v>334</v>
      </c>
      <c r="B52" s="22">
        <v>3</v>
      </c>
      <c r="C52" s="16">
        <v>4</v>
      </c>
      <c r="D52" s="16">
        <v>70399076</v>
      </c>
      <c r="E52" s="17" t="s">
        <v>109</v>
      </c>
      <c r="F52" s="2">
        <v>31</v>
      </c>
      <c r="G52" s="28">
        <v>56955</v>
      </c>
      <c r="H52" s="103" t="s">
        <v>335</v>
      </c>
      <c r="I52" s="27">
        <v>62261</v>
      </c>
      <c r="J52" s="103" t="s">
        <v>335</v>
      </c>
      <c r="K52" s="27">
        <v>42014</v>
      </c>
      <c r="L52" s="104" t="s">
        <v>335</v>
      </c>
      <c r="M52" s="28">
        <v>10321</v>
      </c>
      <c r="N52" s="103" t="s">
        <v>335</v>
      </c>
      <c r="O52" s="27">
        <v>13450</v>
      </c>
      <c r="P52" s="105" t="s">
        <v>335</v>
      </c>
      <c r="Q52" s="58">
        <v>21.6</v>
      </c>
      <c r="R52" s="77"/>
      <c r="S52" s="77"/>
      <c r="T52" s="77"/>
      <c r="U52" s="77"/>
      <c r="V52" s="77"/>
    </row>
    <row r="53" spans="1:22" s="2" customFormat="1" ht="11.1" customHeight="1" x14ac:dyDescent="0.2">
      <c r="A53" s="18" t="s">
        <v>334</v>
      </c>
      <c r="B53" s="22">
        <v>3</v>
      </c>
      <c r="C53" s="16">
        <v>4</v>
      </c>
      <c r="D53" s="16">
        <v>70399077</v>
      </c>
      <c r="E53" s="17" t="s">
        <v>110</v>
      </c>
      <c r="F53" s="2">
        <v>31</v>
      </c>
      <c r="G53" s="28">
        <v>48403</v>
      </c>
      <c r="H53" s="106" t="s">
        <v>335</v>
      </c>
      <c r="I53" s="27">
        <v>52150</v>
      </c>
      <c r="J53" s="106" t="s">
        <v>335</v>
      </c>
      <c r="K53" s="27">
        <v>38193</v>
      </c>
      <c r="L53" s="66" t="s">
        <v>335</v>
      </c>
      <c r="M53" s="28">
        <v>10195</v>
      </c>
      <c r="N53" s="106" t="s">
        <v>335</v>
      </c>
      <c r="O53" s="27">
        <v>13263</v>
      </c>
      <c r="P53" s="107" t="s">
        <v>335</v>
      </c>
      <c r="Q53" s="58">
        <v>25.4</v>
      </c>
      <c r="R53" s="77"/>
      <c r="S53" s="77"/>
      <c r="T53" s="77"/>
      <c r="U53" s="77"/>
      <c r="V53" s="77"/>
    </row>
    <row r="54" spans="1:22" s="2" customFormat="1" ht="11.1" customHeight="1" thickBot="1" x14ac:dyDescent="0.25">
      <c r="A54" s="23" t="s">
        <v>334</v>
      </c>
      <c r="B54" s="24">
        <v>3</v>
      </c>
      <c r="C54" s="25">
        <v>4</v>
      </c>
      <c r="D54" s="25">
        <v>71439093</v>
      </c>
      <c r="E54" s="26" t="s">
        <v>111</v>
      </c>
      <c r="F54" s="35">
        <v>19</v>
      </c>
      <c r="G54" s="36">
        <v>33748</v>
      </c>
      <c r="H54" s="112" t="s">
        <v>335</v>
      </c>
      <c r="I54" s="35">
        <v>35564</v>
      </c>
      <c r="J54" s="112" t="s">
        <v>335</v>
      </c>
      <c r="K54" s="35">
        <v>29346</v>
      </c>
      <c r="L54" s="113" t="s">
        <v>335</v>
      </c>
      <c r="M54" s="36">
        <v>8605</v>
      </c>
      <c r="N54" s="112" t="s">
        <v>335</v>
      </c>
      <c r="O54" s="35">
        <v>11089</v>
      </c>
      <c r="P54" s="113" t="s">
        <v>335</v>
      </c>
      <c r="Q54" s="114">
        <v>31.2</v>
      </c>
      <c r="R54" s="77"/>
      <c r="S54" s="77"/>
      <c r="T54" s="77"/>
      <c r="U54" s="77"/>
      <c r="V54" s="77"/>
    </row>
    <row r="55" spans="1:22" s="2" customFormat="1" ht="11.1" customHeight="1" x14ac:dyDescent="0.2">
      <c r="A55" s="18" t="s">
        <v>334</v>
      </c>
      <c r="B55" s="22">
        <v>3</v>
      </c>
      <c r="C55" s="16">
        <v>4</v>
      </c>
      <c r="D55" s="16">
        <v>75469086</v>
      </c>
      <c r="E55" s="17" t="s">
        <v>112</v>
      </c>
      <c r="F55" s="2">
        <v>31</v>
      </c>
      <c r="G55" s="28">
        <v>24296</v>
      </c>
      <c r="H55" s="103" t="s">
        <v>335</v>
      </c>
      <c r="I55" s="27">
        <v>25644</v>
      </c>
      <c r="J55" s="103" t="s">
        <v>335</v>
      </c>
      <c r="K55" s="27">
        <v>20491</v>
      </c>
      <c r="L55" s="104" t="s">
        <v>335</v>
      </c>
      <c r="M55" s="28">
        <v>8693</v>
      </c>
      <c r="N55" s="103" t="s">
        <v>335</v>
      </c>
      <c r="O55" s="27">
        <v>10866</v>
      </c>
      <c r="P55" s="105" t="s">
        <v>335</v>
      </c>
      <c r="Q55" s="58">
        <v>42.4</v>
      </c>
      <c r="R55" s="77"/>
      <c r="S55" s="77"/>
      <c r="T55" s="77"/>
      <c r="U55" s="77"/>
      <c r="V55" s="77"/>
    </row>
    <row r="56" spans="1:22" s="2" customFormat="1" ht="11.1" customHeight="1" x14ac:dyDescent="0.2">
      <c r="A56" s="18" t="s">
        <v>334</v>
      </c>
      <c r="B56" s="22">
        <v>6</v>
      </c>
      <c r="C56" s="16">
        <v>4</v>
      </c>
      <c r="D56" s="16">
        <v>67279001</v>
      </c>
      <c r="E56" s="17" t="s">
        <v>113</v>
      </c>
      <c r="F56" s="2">
        <v>31</v>
      </c>
      <c r="G56" s="28">
        <v>44180</v>
      </c>
      <c r="H56" s="106" t="s">
        <v>335</v>
      </c>
      <c r="I56" s="27">
        <v>47375</v>
      </c>
      <c r="J56" s="106" t="s">
        <v>335</v>
      </c>
      <c r="K56" s="27">
        <v>37858</v>
      </c>
      <c r="L56" s="66" t="s">
        <v>335</v>
      </c>
      <c r="M56" s="28">
        <v>14261</v>
      </c>
      <c r="N56" s="106" t="s">
        <v>335</v>
      </c>
      <c r="O56" s="27">
        <v>18196</v>
      </c>
      <c r="P56" s="107" t="s">
        <v>335</v>
      </c>
      <c r="Q56" s="58">
        <v>38.4</v>
      </c>
      <c r="R56" s="77"/>
      <c r="S56" s="77"/>
      <c r="T56" s="77"/>
      <c r="U56" s="77"/>
      <c r="V56" s="77"/>
    </row>
    <row r="57" spans="1:22" s="2" customFormat="1" ht="11.1" customHeight="1" x14ac:dyDescent="0.2">
      <c r="A57" s="18" t="s">
        <v>334</v>
      </c>
      <c r="B57" s="22">
        <v>6</v>
      </c>
      <c r="C57" s="16">
        <v>4</v>
      </c>
      <c r="D57" s="16">
        <v>67279002</v>
      </c>
      <c r="E57" s="17" t="s">
        <v>114</v>
      </c>
      <c r="F57" s="2">
        <v>31</v>
      </c>
      <c r="G57" s="28">
        <v>43265</v>
      </c>
      <c r="H57" s="103" t="s">
        <v>335</v>
      </c>
      <c r="I57" s="27">
        <v>46365</v>
      </c>
      <c r="J57" s="103" t="s">
        <v>335</v>
      </c>
      <c r="K57" s="27">
        <v>37692</v>
      </c>
      <c r="L57" s="104" t="s">
        <v>335</v>
      </c>
      <c r="M57" s="28">
        <v>13841</v>
      </c>
      <c r="N57" s="103" t="s">
        <v>335</v>
      </c>
      <c r="O57" s="27">
        <v>17641</v>
      </c>
      <c r="P57" s="105" t="s">
        <v>335</v>
      </c>
      <c r="Q57" s="58">
        <v>38</v>
      </c>
      <c r="R57" s="77"/>
      <c r="S57" s="77"/>
      <c r="T57" s="77"/>
      <c r="U57" s="77"/>
      <c r="V57" s="77"/>
    </row>
    <row r="58" spans="1:22" s="2" customFormat="1" ht="11.1" customHeight="1" x14ac:dyDescent="0.2">
      <c r="A58" s="18" t="s">
        <v>334</v>
      </c>
      <c r="B58" s="22">
        <v>6</v>
      </c>
      <c r="C58" s="16">
        <v>4</v>
      </c>
      <c r="D58" s="16">
        <v>67289002</v>
      </c>
      <c r="E58" s="17" t="s">
        <v>115</v>
      </c>
      <c r="F58" s="2">
        <v>31</v>
      </c>
      <c r="G58" s="28">
        <v>41373</v>
      </c>
      <c r="H58" s="103" t="s">
        <v>335</v>
      </c>
      <c r="I58" s="27">
        <v>44298</v>
      </c>
      <c r="J58" s="103" t="s">
        <v>335</v>
      </c>
      <c r="K58" s="27">
        <v>35836</v>
      </c>
      <c r="L58" s="104" t="s">
        <v>335</v>
      </c>
      <c r="M58" s="28">
        <v>14552</v>
      </c>
      <c r="N58" s="103" t="s">
        <v>335</v>
      </c>
      <c r="O58" s="27">
        <v>18828</v>
      </c>
      <c r="P58" s="105" t="s">
        <v>335</v>
      </c>
      <c r="Q58" s="58">
        <v>42.5</v>
      </c>
      <c r="R58" s="77"/>
      <c r="S58" s="77"/>
      <c r="T58" s="77"/>
      <c r="U58" s="77"/>
      <c r="V58" s="77"/>
    </row>
    <row r="59" spans="1:22" s="2" customFormat="1" ht="11.1" customHeight="1" x14ac:dyDescent="0.2">
      <c r="A59" s="18" t="s">
        <v>334</v>
      </c>
      <c r="B59" s="22">
        <v>6</v>
      </c>
      <c r="C59" s="16">
        <v>4</v>
      </c>
      <c r="D59" s="16">
        <v>67289001</v>
      </c>
      <c r="E59" s="17" t="s">
        <v>116</v>
      </c>
      <c r="F59" s="2">
        <v>31</v>
      </c>
      <c r="G59" s="28">
        <v>45475</v>
      </c>
      <c r="H59" s="103" t="s">
        <v>335</v>
      </c>
      <c r="I59" s="27">
        <v>48900</v>
      </c>
      <c r="J59" s="103" t="s">
        <v>335</v>
      </c>
      <c r="K59" s="27">
        <v>39406</v>
      </c>
      <c r="L59" s="104" t="s">
        <v>335</v>
      </c>
      <c r="M59" s="28">
        <v>14103</v>
      </c>
      <c r="N59" s="103" t="s">
        <v>335</v>
      </c>
      <c r="O59" s="27">
        <v>18326</v>
      </c>
      <c r="P59" s="105" t="s">
        <v>335</v>
      </c>
      <c r="Q59" s="58">
        <v>37.5</v>
      </c>
      <c r="R59" s="77"/>
      <c r="S59" s="77"/>
      <c r="T59" s="77"/>
      <c r="U59" s="77"/>
      <c r="V59" s="77"/>
    </row>
    <row r="60" spans="1:22" s="2" customFormat="1" ht="11.1" customHeight="1" x14ac:dyDescent="0.2">
      <c r="A60" s="18" t="s">
        <v>334</v>
      </c>
      <c r="B60" s="22">
        <v>6</v>
      </c>
      <c r="C60" s="16">
        <v>4</v>
      </c>
      <c r="D60" s="16">
        <v>67299051</v>
      </c>
      <c r="E60" s="17" t="s">
        <v>117</v>
      </c>
      <c r="F60" s="2">
        <v>31</v>
      </c>
      <c r="G60" s="28">
        <v>46870</v>
      </c>
      <c r="H60" s="103" t="s">
        <v>335</v>
      </c>
      <c r="I60" s="27">
        <v>50435</v>
      </c>
      <c r="J60" s="103" t="s">
        <v>335</v>
      </c>
      <c r="K60" s="27">
        <v>39738</v>
      </c>
      <c r="L60" s="104" t="s">
        <v>335</v>
      </c>
      <c r="M60" s="28">
        <v>14013</v>
      </c>
      <c r="N60" s="103" t="s">
        <v>335</v>
      </c>
      <c r="O60" s="27">
        <v>18292</v>
      </c>
      <c r="P60" s="105" t="s">
        <v>335</v>
      </c>
      <c r="Q60" s="58">
        <v>36.299999999999997</v>
      </c>
      <c r="R60" s="77"/>
      <c r="S60" s="77"/>
      <c r="T60" s="77"/>
      <c r="U60" s="77"/>
      <c r="V60" s="77"/>
    </row>
    <row r="61" spans="1:22" s="2" customFormat="1" ht="11.1" customHeight="1" x14ac:dyDescent="0.2">
      <c r="A61" s="18" t="s">
        <v>334</v>
      </c>
      <c r="B61" s="22">
        <v>6</v>
      </c>
      <c r="C61" s="16">
        <v>4</v>
      </c>
      <c r="D61" s="16">
        <v>67299001</v>
      </c>
      <c r="E61" s="17" t="s">
        <v>118</v>
      </c>
      <c r="F61" s="2">
        <v>31</v>
      </c>
      <c r="G61" s="28">
        <v>45987</v>
      </c>
      <c r="H61" s="106" t="s">
        <v>335</v>
      </c>
      <c r="I61" s="27">
        <v>49319</v>
      </c>
      <c r="J61" s="106" t="s">
        <v>335</v>
      </c>
      <c r="K61" s="27">
        <v>39919</v>
      </c>
      <c r="L61" s="106" t="s">
        <v>335</v>
      </c>
      <c r="M61" s="28">
        <v>14101</v>
      </c>
      <c r="N61" s="106" t="s">
        <v>335</v>
      </c>
      <c r="O61" s="27">
        <v>18257</v>
      </c>
      <c r="P61" s="107" t="s">
        <v>335</v>
      </c>
      <c r="Q61" s="58">
        <v>37</v>
      </c>
      <c r="R61" s="77"/>
      <c r="S61" s="77"/>
      <c r="T61" s="77"/>
      <c r="U61" s="77"/>
      <c r="V61" s="77"/>
    </row>
    <row r="62" spans="1:22" s="2" customFormat="1" ht="11.1" customHeight="1" x14ac:dyDescent="0.2">
      <c r="A62" s="18" t="s">
        <v>334</v>
      </c>
      <c r="B62" s="22">
        <v>6</v>
      </c>
      <c r="C62" s="16">
        <v>4</v>
      </c>
      <c r="D62" s="16">
        <v>67309001</v>
      </c>
      <c r="E62" s="17" t="s">
        <v>119</v>
      </c>
      <c r="F62" s="2">
        <v>31</v>
      </c>
      <c r="G62" s="28">
        <v>47736</v>
      </c>
      <c r="H62" s="103" t="s">
        <v>335</v>
      </c>
      <c r="I62" s="27">
        <v>51369</v>
      </c>
      <c r="J62" s="103" t="s">
        <v>335</v>
      </c>
      <c r="K62" s="27">
        <v>40804</v>
      </c>
      <c r="L62" s="104" t="s">
        <v>335</v>
      </c>
      <c r="M62" s="28">
        <v>14338</v>
      </c>
      <c r="N62" s="103" t="s">
        <v>335</v>
      </c>
      <c r="O62" s="27">
        <v>18580</v>
      </c>
      <c r="P62" s="105" t="s">
        <v>335</v>
      </c>
      <c r="Q62" s="58">
        <v>36.200000000000003</v>
      </c>
      <c r="R62" s="77"/>
      <c r="S62" s="77"/>
      <c r="T62" s="77"/>
      <c r="U62" s="77"/>
      <c r="V62" s="77"/>
    </row>
    <row r="63" spans="1:22" s="2" customFormat="1" ht="11.1" customHeight="1" x14ac:dyDescent="0.2">
      <c r="A63" s="18" t="s">
        <v>334</v>
      </c>
      <c r="B63" s="22">
        <v>6</v>
      </c>
      <c r="C63" s="16">
        <v>4</v>
      </c>
      <c r="D63" s="16">
        <v>66319001</v>
      </c>
      <c r="E63" s="17" t="s">
        <v>120</v>
      </c>
      <c r="F63" s="2">
        <v>31</v>
      </c>
      <c r="G63" s="28">
        <v>47944</v>
      </c>
      <c r="H63" s="106" t="s">
        <v>335</v>
      </c>
      <c r="I63" s="27">
        <v>51666</v>
      </c>
      <c r="J63" s="106" t="s">
        <v>335</v>
      </c>
      <c r="K63" s="27">
        <v>40711</v>
      </c>
      <c r="L63" s="66" t="s">
        <v>335</v>
      </c>
      <c r="M63" s="28">
        <v>14397</v>
      </c>
      <c r="N63" s="106" t="s">
        <v>335</v>
      </c>
      <c r="O63" s="27">
        <v>18253</v>
      </c>
      <c r="P63" s="107" t="s">
        <v>335</v>
      </c>
      <c r="Q63" s="58">
        <v>35.299999999999997</v>
      </c>
      <c r="R63" s="77"/>
      <c r="S63" s="77"/>
      <c r="T63" s="77"/>
      <c r="U63" s="77"/>
      <c r="V63" s="77"/>
    </row>
    <row r="64" spans="1:22" s="2" customFormat="1" ht="11.1" customHeight="1" x14ac:dyDescent="0.2">
      <c r="A64" s="18" t="s">
        <v>334</v>
      </c>
      <c r="B64" s="22">
        <v>6</v>
      </c>
      <c r="C64" s="16">
        <v>4</v>
      </c>
      <c r="D64" s="16">
        <v>66329005</v>
      </c>
      <c r="E64" s="17" t="s">
        <v>121</v>
      </c>
      <c r="F64" s="2">
        <v>31</v>
      </c>
      <c r="G64" s="28">
        <v>54371</v>
      </c>
      <c r="H64" s="103" t="s">
        <v>335</v>
      </c>
      <c r="I64" s="27">
        <v>58900</v>
      </c>
      <c r="J64" s="103" t="s">
        <v>335</v>
      </c>
      <c r="K64" s="27">
        <v>44738</v>
      </c>
      <c r="L64" s="104" t="s">
        <v>335</v>
      </c>
      <c r="M64" s="28">
        <v>14699</v>
      </c>
      <c r="N64" s="103" t="s">
        <v>335</v>
      </c>
      <c r="O64" s="27">
        <v>19076</v>
      </c>
      <c r="P64" s="105" t="s">
        <v>335</v>
      </c>
      <c r="Q64" s="58">
        <v>32.4</v>
      </c>
      <c r="R64" s="77"/>
      <c r="S64" s="77"/>
      <c r="T64" s="77"/>
      <c r="U64" s="77"/>
      <c r="V64" s="77"/>
    </row>
    <row r="65" spans="1:22" s="2" customFormat="1" ht="11.1" customHeight="1" x14ac:dyDescent="0.2">
      <c r="A65" s="18" t="s">
        <v>334</v>
      </c>
      <c r="B65" s="22">
        <v>6</v>
      </c>
      <c r="C65" s="16">
        <v>4</v>
      </c>
      <c r="D65" s="16">
        <v>66329005</v>
      </c>
      <c r="E65" s="17" t="s">
        <v>122</v>
      </c>
      <c r="G65" s="28"/>
      <c r="H65" s="29"/>
      <c r="I65" s="27"/>
      <c r="J65" s="29"/>
      <c r="K65" s="27"/>
      <c r="L65" s="30"/>
      <c r="M65" s="28"/>
      <c r="N65" s="29"/>
      <c r="O65" s="27"/>
      <c r="P65" s="48"/>
      <c r="Q65" s="58"/>
      <c r="R65" s="77"/>
      <c r="S65" s="77"/>
      <c r="T65" s="77"/>
      <c r="U65" s="77"/>
      <c r="V65" s="77"/>
    </row>
    <row r="66" spans="1:22" s="2" customFormat="1" ht="11.1" customHeight="1" x14ac:dyDescent="0.2">
      <c r="A66" s="18" t="s">
        <v>334</v>
      </c>
      <c r="B66" s="22">
        <v>6</v>
      </c>
      <c r="C66" s="16">
        <v>4</v>
      </c>
      <c r="D66" s="16">
        <v>66329051</v>
      </c>
      <c r="E66" s="17" t="s">
        <v>123</v>
      </c>
      <c r="F66" s="2">
        <v>29</v>
      </c>
      <c r="G66" s="28">
        <v>62894</v>
      </c>
      <c r="H66" s="103" t="s">
        <v>335</v>
      </c>
      <c r="I66" s="27">
        <v>68905</v>
      </c>
      <c r="J66" s="103" t="s">
        <v>335</v>
      </c>
      <c r="K66" s="27">
        <v>49344</v>
      </c>
      <c r="L66" s="103" t="s">
        <v>335</v>
      </c>
      <c r="M66" s="28">
        <v>14897</v>
      </c>
      <c r="N66" s="103" t="s">
        <v>335</v>
      </c>
      <c r="O66" s="27">
        <v>19447</v>
      </c>
      <c r="P66" s="105" t="s">
        <v>335</v>
      </c>
      <c r="Q66" s="58">
        <v>28.2</v>
      </c>
      <c r="R66" s="77"/>
      <c r="S66" s="77"/>
      <c r="T66" s="77"/>
      <c r="U66" s="77"/>
      <c r="V66" s="77"/>
    </row>
    <row r="67" spans="1:22" s="2" customFormat="1" ht="11.1" customHeight="1" x14ac:dyDescent="0.2">
      <c r="A67" s="18" t="s">
        <v>334</v>
      </c>
      <c r="B67" s="22">
        <v>6</v>
      </c>
      <c r="C67" s="16">
        <v>6</v>
      </c>
      <c r="D67" s="16">
        <v>66329052</v>
      </c>
      <c r="E67" s="17" t="s">
        <v>124</v>
      </c>
      <c r="F67" s="2">
        <v>29</v>
      </c>
      <c r="G67" s="28">
        <v>72877</v>
      </c>
      <c r="H67" s="103" t="s">
        <v>335</v>
      </c>
      <c r="I67" s="27">
        <v>80126</v>
      </c>
      <c r="J67" s="103" t="s">
        <v>335</v>
      </c>
      <c r="K67" s="27">
        <v>56020</v>
      </c>
      <c r="L67" s="104" t="s">
        <v>335</v>
      </c>
      <c r="M67" s="28">
        <v>16333</v>
      </c>
      <c r="N67" s="103" t="s">
        <v>335</v>
      </c>
      <c r="O67" s="27">
        <v>21427</v>
      </c>
      <c r="P67" s="105" t="s">
        <v>335</v>
      </c>
      <c r="Q67" s="58">
        <v>26.7</v>
      </c>
      <c r="R67" s="77"/>
      <c r="S67" s="77"/>
      <c r="T67" s="77"/>
      <c r="U67" s="77"/>
      <c r="V67" s="77"/>
    </row>
    <row r="68" spans="1:22" s="2" customFormat="1" ht="11.1" customHeight="1" x14ac:dyDescent="0.2">
      <c r="A68" s="18" t="s">
        <v>334</v>
      </c>
      <c r="B68" s="22">
        <v>6</v>
      </c>
      <c r="C68" s="16">
        <v>4</v>
      </c>
      <c r="D68" s="16">
        <v>66329001</v>
      </c>
      <c r="E68" s="17" t="s">
        <v>125</v>
      </c>
      <c r="F68" s="2">
        <v>0</v>
      </c>
      <c r="G68" s="28">
        <v>66844</v>
      </c>
      <c r="H68" s="106" t="s">
        <v>335</v>
      </c>
      <c r="I68" s="27">
        <v>75593</v>
      </c>
      <c r="J68" s="106" t="s">
        <v>335</v>
      </c>
      <c r="K68" s="27">
        <v>47608</v>
      </c>
      <c r="L68" s="66" t="s">
        <v>335</v>
      </c>
      <c r="M68" s="28">
        <v>16826</v>
      </c>
      <c r="N68" s="106" t="s">
        <v>335</v>
      </c>
      <c r="O68" s="27">
        <v>21855</v>
      </c>
      <c r="P68" s="107" t="s">
        <v>335</v>
      </c>
      <c r="Q68" s="58">
        <v>28.9</v>
      </c>
      <c r="R68" s="77"/>
      <c r="S68" s="77"/>
      <c r="T68" s="77"/>
      <c r="U68" s="77"/>
      <c r="V68" s="77"/>
    </row>
    <row r="69" spans="1:22" s="2" customFormat="1" ht="11.1" customHeight="1" x14ac:dyDescent="0.2">
      <c r="A69" s="18" t="s">
        <v>334</v>
      </c>
      <c r="B69" s="22">
        <v>6</v>
      </c>
      <c r="C69" s="16">
        <v>4</v>
      </c>
      <c r="D69" s="16">
        <v>66339052</v>
      </c>
      <c r="E69" s="17" t="s">
        <v>126</v>
      </c>
      <c r="F69" s="2">
        <v>0</v>
      </c>
      <c r="G69" s="28">
        <v>65014</v>
      </c>
      <c r="H69" s="103" t="s">
        <v>335</v>
      </c>
      <c r="I69" s="27">
        <v>73321</v>
      </c>
      <c r="J69" s="103" t="s">
        <v>335</v>
      </c>
      <c r="K69" s="27">
        <v>46813</v>
      </c>
      <c r="L69" s="108" t="s">
        <v>335</v>
      </c>
      <c r="M69" s="28">
        <v>16917</v>
      </c>
      <c r="N69" s="103" t="s">
        <v>335</v>
      </c>
      <c r="O69" s="27">
        <v>21924</v>
      </c>
      <c r="P69" s="105" t="s">
        <v>335</v>
      </c>
      <c r="Q69" s="58">
        <v>29.9</v>
      </c>
      <c r="R69" s="77"/>
      <c r="S69" s="77"/>
      <c r="T69" s="77"/>
      <c r="U69" s="77"/>
      <c r="V69" s="77"/>
    </row>
    <row r="70" spans="1:22" s="2" customFormat="1" ht="11.1" customHeight="1" x14ac:dyDescent="0.2">
      <c r="A70" s="18" t="s">
        <v>334</v>
      </c>
      <c r="B70" s="22">
        <v>6</v>
      </c>
      <c r="C70" s="16">
        <v>4</v>
      </c>
      <c r="D70" s="16">
        <v>66339053</v>
      </c>
      <c r="E70" s="17" t="s">
        <v>127</v>
      </c>
      <c r="F70" s="2">
        <v>28</v>
      </c>
      <c r="G70" s="28">
        <v>35980</v>
      </c>
      <c r="H70" s="106" t="s">
        <v>335</v>
      </c>
      <c r="I70" s="27">
        <v>40191</v>
      </c>
      <c r="J70" s="106" t="s">
        <v>335</v>
      </c>
      <c r="K70" s="27">
        <v>25935</v>
      </c>
      <c r="L70" s="66" t="s">
        <v>335</v>
      </c>
      <c r="M70" s="28">
        <v>8999</v>
      </c>
      <c r="N70" s="106" t="s">
        <v>335</v>
      </c>
      <c r="O70" s="27">
        <v>11807</v>
      </c>
      <c r="P70" s="107" t="s">
        <v>335</v>
      </c>
      <c r="Q70" s="58">
        <v>29.4</v>
      </c>
      <c r="R70" s="77"/>
      <c r="S70" s="77"/>
      <c r="T70" s="77"/>
      <c r="U70" s="77"/>
      <c r="V70" s="77"/>
    </row>
    <row r="71" spans="1:22" s="2" customFormat="1" ht="11.1" customHeight="1" x14ac:dyDescent="0.2">
      <c r="A71" s="18" t="s">
        <v>334</v>
      </c>
      <c r="B71" s="22">
        <v>6</v>
      </c>
      <c r="C71" s="16">
        <v>4</v>
      </c>
      <c r="D71" s="16">
        <v>65339054</v>
      </c>
      <c r="E71" s="17" t="s">
        <v>128</v>
      </c>
      <c r="F71" s="2">
        <v>28</v>
      </c>
      <c r="G71" s="28">
        <v>28082</v>
      </c>
      <c r="H71" s="103" t="s">
        <v>335</v>
      </c>
      <c r="I71" s="27">
        <v>31567</v>
      </c>
      <c r="J71" s="103" t="s">
        <v>335</v>
      </c>
      <c r="K71" s="27">
        <v>20012</v>
      </c>
      <c r="L71" s="104" t="s">
        <v>335</v>
      </c>
      <c r="M71" s="28">
        <v>8017</v>
      </c>
      <c r="N71" s="109" t="s">
        <v>335</v>
      </c>
      <c r="O71" s="27">
        <v>10075</v>
      </c>
      <c r="P71" s="105" t="s">
        <v>335</v>
      </c>
      <c r="Q71" s="58">
        <v>31.9</v>
      </c>
      <c r="R71" s="77"/>
      <c r="S71" s="77"/>
      <c r="T71" s="77"/>
      <c r="U71" s="77"/>
      <c r="V71" s="77"/>
    </row>
    <row r="72" spans="1:22" s="2" customFormat="1" ht="11.1" customHeight="1" x14ac:dyDescent="0.2">
      <c r="A72" s="18" t="s">
        <v>334</v>
      </c>
      <c r="B72" s="22">
        <v>6</v>
      </c>
      <c r="C72" s="16">
        <v>4</v>
      </c>
      <c r="D72" s="16">
        <v>65359001</v>
      </c>
      <c r="E72" s="17" t="s">
        <v>129</v>
      </c>
      <c r="F72" s="2">
        <v>27</v>
      </c>
      <c r="G72" s="28">
        <v>23297</v>
      </c>
      <c r="H72" s="103" t="s">
        <v>335</v>
      </c>
      <c r="I72" s="27">
        <v>25785</v>
      </c>
      <c r="J72" s="103" t="s">
        <v>335</v>
      </c>
      <c r="K72" s="27">
        <v>17806</v>
      </c>
      <c r="L72" s="103" t="s">
        <v>335</v>
      </c>
      <c r="M72" s="28">
        <v>6808</v>
      </c>
      <c r="N72" s="103" t="s">
        <v>335</v>
      </c>
      <c r="O72" s="27">
        <v>8848</v>
      </c>
      <c r="P72" s="105" t="s">
        <v>335</v>
      </c>
      <c r="Q72" s="58">
        <v>34.299999999999997</v>
      </c>
      <c r="R72" s="77"/>
      <c r="S72" s="77"/>
      <c r="T72" s="77"/>
      <c r="U72" s="77"/>
      <c r="V72" s="77"/>
    </row>
    <row r="73" spans="1:22" s="2" customFormat="1" ht="11.1" customHeight="1" x14ac:dyDescent="0.2">
      <c r="A73" s="18" t="s">
        <v>334</v>
      </c>
      <c r="B73" s="22">
        <v>6</v>
      </c>
      <c r="C73" s="16">
        <v>4</v>
      </c>
      <c r="D73" s="16">
        <v>65379239</v>
      </c>
      <c r="E73" s="17" t="s">
        <v>130</v>
      </c>
      <c r="F73" s="2">
        <v>31</v>
      </c>
      <c r="G73" s="28">
        <v>19091</v>
      </c>
      <c r="H73" s="103" t="s">
        <v>335</v>
      </c>
      <c r="I73" s="27">
        <v>21138</v>
      </c>
      <c r="J73" s="103" t="s">
        <v>335</v>
      </c>
      <c r="K73" s="27">
        <v>14573</v>
      </c>
      <c r="L73" s="105" t="s">
        <v>335</v>
      </c>
      <c r="M73" s="28">
        <v>6737</v>
      </c>
      <c r="N73" s="103" t="s">
        <v>335</v>
      </c>
      <c r="O73" s="27">
        <v>8652</v>
      </c>
      <c r="P73" s="105" t="s">
        <v>335</v>
      </c>
      <c r="Q73" s="58">
        <v>40.9</v>
      </c>
      <c r="R73" s="77"/>
      <c r="S73" s="77"/>
      <c r="T73" s="77"/>
      <c r="U73" s="77"/>
      <c r="V73" s="77"/>
    </row>
    <row r="74" spans="1:22" s="2" customFormat="1" ht="11.1" customHeight="1" x14ac:dyDescent="0.2">
      <c r="A74" s="18" t="s">
        <v>334</v>
      </c>
      <c r="B74" s="22">
        <v>6</v>
      </c>
      <c r="C74" s="16">
        <v>4</v>
      </c>
      <c r="D74" s="16">
        <v>65389236</v>
      </c>
      <c r="E74" s="17" t="s">
        <v>131</v>
      </c>
      <c r="F74" s="2">
        <v>31</v>
      </c>
      <c r="G74" s="28">
        <v>16082</v>
      </c>
      <c r="H74" s="103" t="s">
        <v>335</v>
      </c>
      <c r="I74" s="27">
        <v>17758</v>
      </c>
      <c r="J74" s="103" t="s">
        <v>335</v>
      </c>
      <c r="K74" s="27">
        <v>12219</v>
      </c>
      <c r="L74" s="104" t="s">
        <v>335</v>
      </c>
      <c r="M74" s="28">
        <v>5776</v>
      </c>
      <c r="N74" s="103" t="s">
        <v>335</v>
      </c>
      <c r="O74" s="27">
        <v>7341</v>
      </c>
      <c r="P74" s="105" t="s">
        <v>335</v>
      </c>
      <c r="Q74" s="58">
        <v>41.3</v>
      </c>
      <c r="R74" s="77"/>
      <c r="S74" s="77"/>
      <c r="T74" s="77"/>
      <c r="U74" s="77"/>
      <c r="V74" s="77"/>
    </row>
    <row r="75" spans="1:22" s="2" customFormat="1" ht="11.1" customHeight="1" x14ac:dyDescent="0.2">
      <c r="A75" s="18" t="s">
        <v>334</v>
      </c>
      <c r="B75" s="22">
        <v>6</v>
      </c>
      <c r="C75" s="16">
        <v>4</v>
      </c>
      <c r="D75" s="16">
        <v>65389238</v>
      </c>
      <c r="E75" s="17" t="s">
        <v>132</v>
      </c>
      <c r="F75" s="2">
        <v>31</v>
      </c>
      <c r="G75" s="28">
        <v>15879</v>
      </c>
      <c r="H75" s="103" t="s">
        <v>335</v>
      </c>
      <c r="I75" s="27">
        <v>17553</v>
      </c>
      <c r="J75" s="103" t="s">
        <v>335</v>
      </c>
      <c r="K75" s="27">
        <v>12002</v>
      </c>
      <c r="L75" s="104" t="s">
        <v>335</v>
      </c>
      <c r="M75" s="28">
        <v>5768</v>
      </c>
      <c r="N75" s="103" t="s">
        <v>335</v>
      </c>
      <c r="O75" s="27">
        <v>7295</v>
      </c>
      <c r="P75" s="105" t="s">
        <v>335</v>
      </c>
      <c r="Q75" s="58">
        <v>41.6</v>
      </c>
      <c r="R75" s="77"/>
      <c r="S75" s="77"/>
      <c r="T75" s="77"/>
      <c r="U75" s="77"/>
      <c r="V75" s="77"/>
    </row>
    <row r="76" spans="1:22" s="2" customFormat="1" ht="11.1" customHeight="1" x14ac:dyDescent="0.2">
      <c r="A76" s="18" t="s">
        <v>334</v>
      </c>
      <c r="B76" s="22">
        <v>6</v>
      </c>
      <c r="C76" s="16">
        <v>4</v>
      </c>
      <c r="D76" s="16">
        <v>64399020</v>
      </c>
      <c r="E76" s="17" t="s">
        <v>133</v>
      </c>
      <c r="F76" s="2">
        <v>31</v>
      </c>
      <c r="G76" s="28">
        <v>17046</v>
      </c>
      <c r="H76" s="106" t="s">
        <v>335</v>
      </c>
      <c r="I76" s="27">
        <v>18183</v>
      </c>
      <c r="J76" s="106" t="s">
        <v>335</v>
      </c>
      <c r="K76" s="27">
        <v>14112</v>
      </c>
      <c r="L76" s="66" t="s">
        <v>335</v>
      </c>
      <c r="M76" s="28">
        <v>6331</v>
      </c>
      <c r="N76" s="106" t="s">
        <v>335</v>
      </c>
      <c r="O76" s="27">
        <v>7609</v>
      </c>
      <c r="P76" s="107" t="s">
        <v>335</v>
      </c>
      <c r="Q76" s="58">
        <v>41.8</v>
      </c>
      <c r="R76" s="77"/>
      <c r="S76" s="77"/>
      <c r="T76" s="77"/>
      <c r="U76" s="77"/>
      <c r="V76" s="77"/>
    </row>
    <row r="77" spans="1:22" s="2" customFormat="1" ht="11.1" customHeight="1" x14ac:dyDescent="0.2">
      <c r="A77" s="18" t="s">
        <v>334</v>
      </c>
      <c r="B77" s="22">
        <v>6</v>
      </c>
      <c r="C77" s="16">
        <v>5</v>
      </c>
      <c r="D77" s="16">
        <v>63419008</v>
      </c>
      <c r="E77" s="17" t="s">
        <v>134</v>
      </c>
      <c r="F77" s="2">
        <v>22</v>
      </c>
      <c r="G77" s="28">
        <v>13274</v>
      </c>
      <c r="H77" s="103" t="s">
        <v>335</v>
      </c>
      <c r="I77" s="27">
        <v>14796</v>
      </c>
      <c r="J77" s="103" t="s">
        <v>335</v>
      </c>
      <c r="K77" s="27">
        <v>9185</v>
      </c>
      <c r="L77" s="104" t="s">
        <v>335</v>
      </c>
      <c r="M77" s="28">
        <v>6105</v>
      </c>
      <c r="N77" s="103" t="s">
        <v>335</v>
      </c>
      <c r="O77" s="27">
        <v>7641</v>
      </c>
      <c r="P77" s="105" t="s">
        <v>335</v>
      </c>
      <c r="Q77" s="58">
        <v>51.6</v>
      </c>
      <c r="R77" s="77"/>
      <c r="S77" s="77"/>
      <c r="T77" s="77"/>
      <c r="U77" s="77"/>
      <c r="V77" s="77"/>
    </row>
    <row r="78" spans="1:22" s="2" customFormat="1" ht="11.1" customHeight="1" x14ac:dyDescent="0.2">
      <c r="A78" s="18" t="s">
        <v>334</v>
      </c>
      <c r="B78" s="22">
        <v>7</v>
      </c>
      <c r="C78" s="16">
        <v>4</v>
      </c>
      <c r="D78" s="16">
        <v>59269052</v>
      </c>
      <c r="E78" s="17" t="s">
        <v>135</v>
      </c>
      <c r="F78" s="2">
        <v>31</v>
      </c>
      <c r="G78" s="28">
        <v>36571</v>
      </c>
      <c r="H78" s="103" t="s">
        <v>335</v>
      </c>
      <c r="I78" s="27">
        <v>38316</v>
      </c>
      <c r="J78" s="103" t="s">
        <v>335</v>
      </c>
      <c r="K78" s="27">
        <v>32170</v>
      </c>
      <c r="L78" s="104" t="s">
        <v>335</v>
      </c>
      <c r="M78" s="28">
        <v>8632</v>
      </c>
      <c r="N78" s="103" t="s">
        <v>335</v>
      </c>
      <c r="O78" s="27">
        <v>11483</v>
      </c>
      <c r="P78" s="105" t="s">
        <v>335</v>
      </c>
      <c r="Q78" s="58">
        <v>30</v>
      </c>
      <c r="R78" s="77"/>
      <c r="S78" s="77"/>
      <c r="T78" s="77"/>
      <c r="U78" s="77"/>
      <c r="V78" s="77"/>
    </row>
    <row r="79" spans="1:22" s="2" customFormat="1" ht="11.1" customHeight="1" x14ac:dyDescent="0.2">
      <c r="A79" s="18" t="s">
        <v>334</v>
      </c>
      <c r="B79" s="22">
        <v>7</v>
      </c>
      <c r="C79" s="16">
        <v>4</v>
      </c>
      <c r="D79" s="16">
        <v>59269002</v>
      </c>
      <c r="E79" s="17" t="s">
        <v>135</v>
      </c>
      <c r="F79" s="2">
        <v>31</v>
      </c>
      <c r="G79" s="28">
        <v>36198</v>
      </c>
      <c r="H79" s="103" t="s">
        <v>335</v>
      </c>
      <c r="I79" s="27">
        <v>37850</v>
      </c>
      <c r="J79" s="103" t="s">
        <v>335</v>
      </c>
      <c r="K79" s="27">
        <v>31960</v>
      </c>
      <c r="L79" s="104" t="s">
        <v>335</v>
      </c>
      <c r="M79" s="28">
        <v>8710</v>
      </c>
      <c r="N79" s="103" t="s">
        <v>335</v>
      </c>
      <c r="O79" s="27">
        <v>11555</v>
      </c>
      <c r="P79" s="105" t="s">
        <v>335</v>
      </c>
      <c r="Q79" s="58">
        <v>30.5</v>
      </c>
      <c r="R79" s="77"/>
      <c r="S79" s="77"/>
      <c r="T79" s="77"/>
      <c r="U79" s="77"/>
      <c r="V79" s="77"/>
    </row>
    <row r="80" spans="1:22" s="2" customFormat="1" ht="11.1" customHeight="1" x14ac:dyDescent="0.2">
      <c r="A80" s="18" t="s">
        <v>334</v>
      </c>
      <c r="B80" s="22">
        <v>7</v>
      </c>
      <c r="C80" s="16">
        <v>4</v>
      </c>
      <c r="D80" s="16">
        <v>60269001</v>
      </c>
      <c r="E80" s="17" t="s">
        <v>136</v>
      </c>
      <c r="F80" s="2">
        <v>0</v>
      </c>
      <c r="G80" s="28">
        <v>54702</v>
      </c>
      <c r="H80" s="103" t="s">
        <v>335</v>
      </c>
      <c r="I80" s="27">
        <v>57092</v>
      </c>
      <c r="J80" s="103" t="s">
        <v>335</v>
      </c>
      <c r="K80" s="27">
        <v>47413</v>
      </c>
      <c r="L80" s="104" t="s">
        <v>335</v>
      </c>
      <c r="M80" s="28">
        <v>10650</v>
      </c>
      <c r="N80" s="103" t="s">
        <v>335</v>
      </c>
      <c r="O80" s="27">
        <v>13919</v>
      </c>
      <c r="P80" s="105" t="s">
        <v>335</v>
      </c>
      <c r="Q80" s="58">
        <v>24.4</v>
      </c>
      <c r="R80" s="77"/>
      <c r="S80" s="77"/>
      <c r="T80" s="77"/>
      <c r="U80" s="77"/>
      <c r="V80" s="77"/>
    </row>
    <row r="81" spans="1:22" s="2" customFormat="1" ht="11.1" customHeight="1" x14ac:dyDescent="0.2">
      <c r="A81" s="18" t="s">
        <v>334</v>
      </c>
      <c r="B81" s="22">
        <v>7</v>
      </c>
      <c r="C81" s="16">
        <v>4</v>
      </c>
      <c r="D81" s="16">
        <v>60269020</v>
      </c>
      <c r="E81" s="17" t="s">
        <v>137</v>
      </c>
      <c r="F81" s="2">
        <v>31</v>
      </c>
      <c r="G81" s="28">
        <v>50825</v>
      </c>
      <c r="H81" s="106" t="s">
        <v>335</v>
      </c>
      <c r="I81" s="27">
        <v>54250</v>
      </c>
      <c r="J81" s="106" t="s">
        <v>335</v>
      </c>
      <c r="K81" s="27">
        <v>42651</v>
      </c>
      <c r="L81" s="66" t="s">
        <v>335</v>
      </c>
      <c r="M81" s="28">
        <v>9291</v>
      </c>
      <c r="N81" s="106" t="s">
        <v>335</v>
      </c>
      <c r="O81" s="27">
        <v>12491</v>
      </c>
      <c r="P81" s="107" t="s">
        <v>335</v>
      </c>
      <c r="Q81" s="58">
        <v>23</v>
      </c>
      <c r="R81" s="77"/>
      <c r="S81" s="77"/>
      <c r="T81" s="77"/>
      <c r="U81" s="77"/>
      <c r="V81" s="77"/>
    </row>
    <row r="82" spans="1:22" s="2" customFormat="1" ht="11.1" customHeight="1" x14ac:dyDescent="0.2">
      <c r="A82" s="18" t="s">
        <v>334</v>
      </c>
      <c r="B82" s="22">
        <v>7</v>
      </c>
      <c r="C82" s="16">
        <v>4</v>
      </c>
      <c r="D82" s="16">
        <v>62269053</v>
      </c>
      <c r="E82" s="17" t="s">
        <v>138</v>
      </c>
      <c r="F82" s="2">
        <v>31</v>
      </c>
      <c r="G82" s="28">
        <v>31974</v>
      </c>
      <c r="H82" s="103" t="s">
        <v>335</v>
      </c>
      <c r="I82" s="27">
        <v>33828</v>
      </c>
      <c r="J82" s="103" t="s">
        <v>335</v>
      </c>
      <c r="K82" s="27">
        <v>27400</v>
      </c>
      <c r="L82" s="104" t="s">
        <v>335</v>
      </c>
      <c r="M82" s="28">
        <v>8024</v>
      </c>
      <c r="N82" s="103" t="s">
        <v>335</v>
      </c>
      <c r="O82" s="27">
        <v>10763</v>
      </c>
      <c r="P82" s="105" t="s">
        <v>335</v>
      </c>
      <c r="Q82" s="58">
        <v>31.8</v>
      </c>
      <c r="R82" s="77"/>
      <c r="S82" s="77"/>
      <c r="T82" s="77"/>
      <c r="U82" s="77"/>
      <c r="V82" s="77"/>
    </row>
    <row r="83" spans="1:22" s="2" customFormat="1" ht="11.1" customHeight="1" x14ac:dyDescent="0.2">
      <c r="A83" s="18" t="s">
        <v>334</v>
      </c>
      <c r="B83" s="22">
        <v>7</v>
      </c>
      <c r="C83" s="16">
        <v>4</v>
      </c>
      <c r="D83" s="16">
        <v>62269052</v>
      </c>
      <c r="E83" s="17" t="s">
        <v>139</v>
      </c>
      <c r="F83" s="2">
        <v>31</v>
      </c>
      <c r="G83" s="28">
        <v>21211</v>
      </c>
      <c r="H83" s="103" t="s">
        <v>335</v>
      </c>
      <c r="I83" s="27">
        <v>21596</v>
      </c>
      <c r="J83" s="103" t="s">
        <v>335</v>
      </c>
      <c r="K83" s="27">
        <v>19660</v>
      </c>
      <c r="L83" s="104" t="s">
        <v>335</v>
      </c>
      <c r="M83" s="28">
        <v>4097</v>
      </c>
      <c r="N83" s="103" t="s">
        <v>335</v>
      </c>
      <c r="O83" s="27">
        <v>5549</v>
      </c>
      <c r="P83" s="105" t="s">
        <v>335</v>
      </c>
      <c r="Q83" s="58">
        <v>25.7</v>
      </c>
      <c r="R83" s="77"/>
      <c r="S83" s="77"/>
      <c r="T83" s="77"/>
      <c r="U83" s="77"/>
      <c r="V83" s="77"/>
    </row>
    <row r="84" spans="1:22" s="2" customFormat="1" ht="11.1" customHeight="1" x14ac:dyDescent="0.2">
      <c r="A84" s="18" t="s">
        <v>334</v>
      </c>
      <c r="B84" s="22">
        <v>7</v>
      </c>
      <c r="C84" s="16">
        <v>4</v>
      </c>
      <c r="D84" s="16">
        <v>62269002</v>
      </c>
      <c r="E84" s="17" t="s">
        <v>140</v>
      </c>
      <c r="F84" s="2">
        <v>31</v>
      </c>
      <c r="G84" s="28">
        <v>22858</v>
      </c>
      <c r="H84" s="103" t="s">
        <v>335</v>
      </c>
      <c r="I84" s="27">
        <v>23343</v>
      </c>
      <c r="J84" s="103" t="s">
        <v>335</v>
      </c>
      <c r="K84" s="27">
        <v>21103</v>
      </c>
      <c r="L84" s="104" t="s">
        <v>335</v>
      </c>
      <c r="M84" s="28">
        <v>4183</v>
      </c>
      <c r="N84" s="103" t="s">
        <v>335</v>
      </c>
      <c r="O84" s="27">
        <v>5654</v>
      </c>
      <c r="P84" s="105" t="s">
        <v>335</v>
      </c>
      <c r="Q84" s="58">
        <v>24.2</v>
      </c>
      <c r="R84" s="77"/>
      <c r="S84" s="77"/>
      <c r="T84" s="77"/>
      <c r="U84" s="77"/>
      <c r="V84" s="77"/>
    </row>
    <row r="85" spans="1:22" s="2" customFormat="1" ht="11.1" customHeight="1" x14ac:dyDescent="0.2">
      <c r="A85" s="18" t="s">
        <v>334</v>
      </c>
      <c r="B85" s="22">
        <v>7</v>
      </c>
      <c r="C85" s="16">
        <v>4</v>
      </c>
      <c r="D85" s="16">
        <v>63269084</v>
      </c>
      <c r="E85" s="17" t="s">
        <v>141</v>
      </c>
      <c r="F85" s="2">
        <v>0</v>
      </c>
      <c r="G85" s="28">
        <v>21517</v>
      </c>
      <c r="H85" s="103" t="s">
        <v>335</v>
      </c>
      <c r="I85" s="27">
        <v>21945</v>
      </c>
      <c r="J85" s="103" t="s">
        <v>335</v>
      </c>
      <c r="K85" s="27">
        <v>20096</v>
      </c>
      <c r="L85" s="104" t="s">
        <v>335</v>
      </c>
      <c r="M85" s="28">
        <v>4642</v>
      </c>
      <c r="N85" s="103" t="s">
        <v>335</v>
      </c>
      <c r="O85" s="27">
        <v>6124</v>
      </c>
      <c r="P85" s="105" t="s">
        <v>335</v>
      </c>
      <c r="Q85" s="58">
        <v>27.9</v>
      </c>
      <c r="R85" s="77"/>
      <c r="S85" s="77"/>
      <c r="T85" s="77"/>
      <c r="U85" s="77"/>
      <c r="V85" s="77"/>
    </row>
    <row r="86" spans="1:22" s="2" customFormat="1" ht="11.1" customHeight="1" x14ac:dyDescent="0.2">
      <c r="A86" s="18" t="s">
        <v>334</v>
      </c>
      <c r="B86" s="22">
        <v>7</v>
      </c>
      <c r="C86" s="16">
        <v>4</v>
      </c>
      <c r="D86" s="16">
        <v>64279001</v>
      </c>
      <c r="E86" s="17" t="s">
        <v>142</v>
      </c>
      <c r="F86" s="2">
        <v>0</v>
      </c>
      <c r="G86" s="28">
        <v>23257</v>
      </c>
      <c r="H86" s="103" t="s">
        <v>335</v>
      </c>
      <c r="I86" s="27">
        <v>23934</v>
      </c>
      <c r="J86" s="103" t="s">
        <v>335</v>
      </c>
      <c r="K86" s="27">
        <v>20659</v>
      </c>
      <c r="L86" s="104" t="s">
        <v>335</v>
      </c>
      <c r="M86" s="28">
        <v>4010</v>
      </c>
      <c r="N86" s="103" t="s">
        <v>335</v>
      </c>
      <c r="O86" s="27">
        <v>5416</v>
      </c>
      <c r="P86" s="105" t="s">
        <v>335</v>
      </c>
      <c r="Q86" s="58">
        <v>22.6</v>
      </c>
      <c r="R86" s="77"/>
      <c r="S86" s="77"/>
      <c r="T86" s="77"/>
      <c r="U86" s="77"/>
      <c r="V86" s="77"/>
    </row>
    <row r="87" spans="1:22" s="2" customFormat="1" ht="11.1" customHeight="1" x14ac:dyDescent="0.2">
      <c r="A87" s="18" t="s">
        <v>334</v>
      </c>
      <c r="B87" s="22">
        <v>7</v>
      </c>
      <c r="C87" s="16">
        <v>4</v>
      </c>
      <c r="D87" s="16">
        <v>64279083</v>
      </c>
      <c r="E87" s="17" t="s">
        <v>143</v>
      </c>
      <c r="F87" s="2">
        <v>0</v>
      </c>
      <c r="G87" s="28">
        <v>21395</v>
      </c>
      <c r="H87" s="103" t="s">
        <v>335</v>
      </c>
      <c r="I87" s="27">
        <v>21592</v>
      </c>
      <c r="J87" s="103" t="s">
        <v>335</v>
      </c>
      <c r="K87" s="27">
        <v>20709</v>
      </c>
      <c r="L87" s="104" t="s">
        <v>335</v>
      </c>
      <c r="M87" s="28">
        <v>4135</v>
      </c>
      <c r="N87" s="109" t="s">
        <v>335</v>
      </c>
      <c r="O87" s="27">
        <v>5596</v>
      </c>
      <c r="P87" s="105" t="s">
        <v>335</v>
      </c>
      <c r="Q87" s="58">
        <v>25.9</v>
      </c>
      <c r="R87" s="77"/>
      <c r="S87" s="77"/>
      <c r="T87" s="77"/>
      <c r="U87" s="77"/>
      <c r="V87" s="77"/>
    </row>
    <row r="88" spans="1:22" s="2" customFormat="1" ht="11.1" customHeight="1" x14ac:dyDescent="0.2">
      <c r="A88" s="18" t="s">
        <v>334</v>
      </c>
      <c r="B88" s="22">
        <v>7</v>
      </c>
      <c r="C88" s="16">
        <v>4</v>
      </c>
      <c r="D88" s="16">
        <v>65279082</v>
      </c>
      <c r="E88" s="17" t="s">
        <v>144</v>
      </c>
      <c r="F88" s="2">
        <v>0</v>
      </c>
      <c r="G88" s="32">
        <v>23689</v>
      </c>
      <c r="H88" s="110" t="s">
        <v>335</v>
      </c>
      <c r="I88" s="34">
        <v>23891</v>
      </c>
      <c r="J88" s="110" t="s">
        <v>335</v>
      </c>
      <c r="K88" s="34">
        <v>23263</v>
      </c>
      <c r="L88" s="111" t="s">
        <v>335</v>
      </c>
      <c r="M88" s="32">
        <v>4397</v>
      </c>
      <c r="N88" s="110" t="s">
        <v>335</v>
      </c>
      <c r="O88" s="27">
        <v>5922</v>
      </c>
      <c r="P88" s="107" t="s">
        <v>335</v>
      </c>
      <c r="Q88" s="58">
        <v>24.8</v>
      </c>
      <c r="R88" s="77"/>
      <c r="S88" s="77"/>
      <c r="T88" s="77"/>
      <c r="U88" s="77"/>
      <c r="V88" s="77"/>
    </row>
    <row r="89" spans="1:22" s="2" customFormat="1" ht="11.1" customHeight="1" x14ac:dyDescent="0.2">
      <c r="A89" s="18" t="s">
        <v>334</v>
      </c>
      <c r="B89" s="22">
        <v>7</v>
      </c>
      <c r="C89" s="16">
        <v>4</v>
      </c>
      <c r="D89" s="16">
        <v>66279001</v>
      </c>
      <c r="E89" s="17" t="s">
        <v>145</v>
      </c>
      <c r="F89" s="2">
        <v>31</v>
      </c>
      <c r="G89" s="28">
        <v>23910</v>
      </c>
      <c r="H89" s="103" t="s">
        <v>335</v>
      </c>
      <c r="I89" s="27">
        <v>24448</v>
      </c>
      <c r="J89" s="103" t="s">
        <v>335</v>
      </c>
      <c r="K89" s="27">
        <v>22346</v>
      </c>
      <c r="L89" s="104" t="s">
        <v>335</v>
      </c>
      <c r="M89" s="28">
        <v>4620</v>
      </c>
      <c r="N89" s="103" t="s">
        <v>335</v>
      </c>
      <c r="O89" s="27">
        <v>6264</v>
      </c>
      <c r="P89" s="105" t="s">
        <v>335</v>
      </c>
      <c r="Q89" s="58">
        <v>25.6</v>
      </c>
      <c r="R89" s="77"/>
      <c r="S89" s="77"/>
      <c r="T89" s="77"/>
      <c r="U89" s="77"/>
      <c r="V89" s="77"/>
    </row>
    <row r="90" spans="1:22" s="2" customFormat="1" ht="11.1" customHeight="1" x14ac:dyDescent="0.2">
      <c r="A90" s="18" t="s">
        <v>334</v>
      </c>
      <c r="B90" s="22">
        <v>7</v>
      </c>
      <c r="C90" s="16">
        <v>4</v>
      </c>
      <c r="D90" s="16">
        <v>67279081</v>
      </c>
      <c r="E90" s="17" t="s">
        <v>146</v>
      </c>
      <c r="F90" s="2">
        <v>0</v>
      </c>
      <c r="G90" s="28">
        <v>23214</v>
      </c>
      <c r="H90" s="103" t="s">
        <v>335</v>
      </c>
      <c r="I90" s="27">
        <v>23155</v>
      </c>
      <c r="J90" s="103" t="s">
        <v>335</v>
      </c>
      <c r="K90" s="27">
        <v>23708</v>
      </c>
      <c r="L90" s="104" t="s">
        <v>335</v>
      </c>
      <c r="M90" s="28">
        <v>4697</v>
      </c>
      <c r="N90" s="103" t="s">
        <v>335</v>
      </c>
      <c r="O90" s="27">
        <v>6233</v>
      </c>
      <c r="P90" s="105" t="s">
        <v>335</v>
      </c>
      <c r="Q90" s="58">
        <v>26.9</v>
      </c>
      <c r="R90" s="77"/>
      <c r="S90" s="77"/>
      <c r="T90" s="77"/>
      <c r="U90" s="77"/>
      <c r="V90" s="77"/>
    </row>
    <row r="91" spans="1:22" s="2" customFormat="1" ht="11.1" customHeight="1" x14ac:dyDescent="0.2">
      <c r="A91" s="18" t="s">
        <v>334</v>
      </c>
      <c r="B91" s="22">
        <v>7</v>
      </c>
      <c r="C91" s="16">
        <v>4</v>
      </c>
      <c r="D91" s="16">
        <v>67279004</v>
      </c>
      <c r="E91" s="17" t="s">
        <v>147</v>
      </c>
      <c r="F91" s="2">
        <v>31</v>
      </c>
      <c r="G91" s="28">
        <v>36715</v>
      </c>
      <c r="H91" s="103" t="s">
        <v>335</v>
      </c>
      <c r="I91" s="27">
        <v>37346</v>
      </c>
      <c r="J91" s="103" t="s">
        <v>335</v>
      </c>
      <c r="K91" s="27">
        <v>35251</v>
      </c>
      <c r="L91" s="104" t="s">
        <v>335</v>
      </c>
      <c r="M91" s="28">
        <v>7442</v>
      </c>
      <c r="N91" s="103" t="s">
        <v>335</v>
      </c>
      <c r="O91" s="27">
        <v>10169</v>
      </c>
      <c r="P91" s="105" t="s">
        <v>335</v>
      </c>
      <c r="Q91" s="58">
        <v>27.2</v>
      </c>
      <c r="R91" s="77"/>
      <c r="S91" s="77"/>
      <c r="T91" s="77"/>
      <c r="U91" s="77"/>
      <c r="V91" s="77"/>
    </row>
    <row r="92" spans="1:22" s="2" customFormat="1" ht="11.1" customHeight="1" x14ac:dyDescent="0.2">
      <c r="A92" s="18" t="s">
        <v>334</v>
      </c>
      <c r="B92" s="22">
        <v>7</v>
      </c>
      <c r="C92" s="16">
        <v>4</v>
      </c>
      <c r="D92" s="16">
        <v>76269230</v>
      </c>
      <c r="E92" s="17" t="s">
        <v>148</v>
      </c>
      <c r="F92" s="2">
        <v>0</v>
      </c>
      <c r="G92" s="28">
        <v>58109</v>
      </c>
      <c r="H92" s="103" t="s">
        <v>335</v>
      </c>
      <c r="I92" s="27">
        <v>56852</v>
      </c>
      <c r="J92" s="103" t="s">
        <v>335</v>
      </c>
      <c r="K92" s="27">
        <v>56489</v>
      </c>
      <c r="L92" s="104" t="s">
        <v>335</v>
      </c>
      <c r="M92" s="28">
        <v>5672</v>
      </c>
      <c r="N92" s="103" t="s">
        <v>335</v>
      </c>
      <c r="O92" s="27">
        <v>7693</v>
      </c>
      <c r="P92" s="105" t="s">
        <v>335</v>
      </c>
      <c r="Q92" s="58">
        <v>13.5</v>
      </c>
      <c r="R92" s="77"/>
      <c r="S92" s="77"/>
      <c r="T92" s="77"/>
      <c r="U92" s="77"/>
      <c r="V92" s="77"/>
    </row>
    <row r="93" spans="1:22" s="2" customFormat="1" ht="11.1" customHeight="1" x14ac:dyDescent="0.2">
      <c r="A93" s="18" t="s">
        <v>334</v>
      </c>
      <c r="B93" s="22">
        <v>7</v>
      </c>
      <c r="C93" s="16">
        <v>5</v>
      </c>
      <c r="D93" s="16">
        <v>80269231</v>
      </c>
      <c r="E93" s="17" t="s">
        <v>149</v>
      </c>
      <c r="F93" s="2">
        <v>31</v>
      </c>
      <c r="G93" s="28">
        <v>34093</v>
      </c>
      <c r="H93" s="106" t="s">
        <v>335</v>
      </c>
      <c r="I93" s="27">
        <v>31787</v>
      </c>
      <c r="J93" s="106" t="s">
        <v>335</v>
      </c>
      <c r="K93" s="27">
        <v>36303</v>
      </c>
      <c r="L93" s="66" t="s">
        <v>335</v>
      </c>
      <c r="M93" s="28">
        <v>2938</v>
      </c>
      <c r="N93" s="106" t="s">
        <v>335</v>
      </c>
      <c r="O93" s="27">
        <v>3860</v>
      </c>
      <c r="P93" s="107" t="s">
        <v>335</v>
      </c>
      <c r="Q93" s="58">
        <v>12.1</v>
      </c>
      <c r="R93" s="77"/>
      <c r="S93" s="77"/>
      <c r="T93" s="77"/>
      <c r="U93" s="77"/>
      <c r="V93" s="77"/>
    </row>
    <row r="94" spans="1:22" s="2" customFormat="1" ht="11.1" customHeight="1" x14ac:dyDescent="0.2">
      <c r="A94" s="18" t="s">
        <v>334</v>
      </c>
      <c r="B94" s="22">
        <v>7</v>
      </c>
      <c r="C94" s="16">
        <v>4</v>
      </c>
      <c r="D94" s="16">
        <v>83289097</v>
      </c>
      <c r="E94" s="17" t="s">
        <v>150</v>
      </c>
      <c r="F94" s="2">
        <v>31</v>
      </c>
      <c r="G94" s="28">
        <v>25248</v>
      </c>
      <c r="H94" s="103" t="s">
        <v>335</v>
      </c>
      <c r="I94" s="27">
        <v>22621</v>
      </c>
      <c r="J94" s="103" t="s">
        <v>335</v>
      </c>
      <c r="K94" s="27">
        <v>28933</v>
      </c>
      <c r="L94" s="104" t="s">
        <v>335</v>
      </c>
      <c r="M94" s="28">
        <v>1229</v>
      </c>
      <c r="N94" s="103" t="s">
        <v>335</v>
      </c>
      <c r="O94" s="27">
        <v>1503</v>
      </c>
      <c r="P94" s="105" t="s">
        <v>335</v>
      </c>
      <c r="Q94" s="58">
        <v>6.6</v>
      </c>
      <c r="R94" s="77"/>
      <c r="S94" s="77"/>
      <c r="T94" s="77"/>
      <c r="U94" s="77"/>
      <c r="V94" s="77"/>
    </row>
    <row r="95" spans="1:22" s="2" customFormat="1" ht="11.1" customHeight="1" x14ac:dyDescent="0.2">
      <c r="A95" s="18" t="s">
        <v>334</v>
      </c>
      <c r="B95" s="22">
        <v>7</v>
      </c>
      <c r="C95" s="16">
        <v>4</v>
      </c>
      <c r="D95" s="16">
        <v>83289996</v>
      </c>
      <c r="E95" s="17" t="s">
        <v>151</v>
      </c>
      <c r="F95" s="2">
        <v>31</v>
      </c>
      <c r="G95" s="28">
        <v>16881</v>
      </c>
      <c r="H95" s="103" t="s">
        <v>335</v>
      </c>
      <c r="I95" s="27">
        <v>14953</v>
      </c>
      <c r="J95" s="103" t="s">
        <v>335</v>
      </c>
      <c r="K95" s="27">
        <v>19283</v>
      </c>
      <c r="L95" s="104" t="s">
        <v>335</v>
      </c>
      <c r="M95" s="28">
        <v>1011</v>
      </c>
      <c r="N95" s="103" t="s">
        <v>335</v>
      </c>
      <c r="O95" s="27">
        <v>1235</v>
      </c>
      <c r="P95" s="105" t="s">
        <v>335</v>
      </c>
      <c r="Q95" s="58">
        <v>8.3000000000000007</v>
      </c>
      <c r="R95" s="77"/>
      <c r="S95" s="77"/>
      <c r="T95" s="77"/>
      <c r="U95" s="77"/>
      <c r="V95" s="77"/>
    </row>
    <row r="96" spans="1:22" s="2" customFormat="1" ht="11.1" customHeight="1" x14ac:dyDescent="0.2">
      <c r="A96" s="18" t="s">
        <v>334</v>
      </c>
      <c r="B96" s="22">
        <v>7</v>
      </c>
      <c r="C96" s="16">
        <v>2</v>
      </c>
      <c r="D96" s="16">
        <v>83289998</v>
      </c>
      <c r="E96" s="17" t="s">
        <v>152</v>
      </c>
      <c r="F96" s="2">
        <v>31</v>
      </c>
      <c r="G96" s="28">
        <v>5417</v>
      </c>
      <c r="H96" s="103" t="s">
        <v>335</v>
      </c>
      <c r="I96" s="27">
        <v>4934</v>
      </c>
      <c r="J96" s="103" t="s">
        <v>335</v>
      </c>
      <c r="K96" s="27">
        <v>6546</v>
      </c>
      <c r="L96" s="104" t="s">
        <v>335</v>
      </c>
      <c r="M96" s="28">
        <v>192</v>
      </c>
      <c r="N96" s="103" t="s">
        <v>335</v>
      </c>
      <c r="O96" s="27">
        <v>233</v>
      </c>
      <c r="P96" s="105" t="s">
        <v>335</v>
      </c>
      <c r="Q96" s="58">
        <v>4.7</v>
      </c>
      <c r="R96" s="77"/>
      <c r="S96" s="77"/>
      <c r="T96" s="77"/>
      <c r="U96" s="77"/>
      <c r="V96" s="77"/>
    </row>
    <row r="97" spans="1:22" s="2" customFormat="1" ht="11.1" customHeight="1" x14ac:dyDescent="0.2">
      <c r="A97" s="18" t="s">
        <v>334</v>
      </c>
      <c r="B97" s="22">
        <v>7</v>
      </c>
      <c r="C97" s="16">
        <v>4</v>
      </c>
      <c r="D97" s="16">
        <v>83289001</v>
      </c>
      <c r="E97" s="17" t="s">
        <v>153</v>
      </c>
      <c r="F97" s="2">
        <v>31</v>
      </c>
      <c r="G97" s="28">
        <v>16857</v>
      </c>
      <c r="H97" s="106" t="s">
        <v>335</v>
      </c>
      <c r="I97" s="27">
        <v>14925</v>
      </c>
      <c r="J97" s="106" t="s">
        <v>335</v>
      </c>
      <c r="K97" s="27">
        <v>19263</v>
      </c>
      <c r="L97" s="66" t="s">
        <v>335</v>
      </c>
      <c r="M97" s="28">
        <v>988</v>
      </c>
      <c r="N97" s="106" t="s">
        <v>335</v>
      </c>
      <c r="O97" s="27">
        <v>1207</v>
      </c>
      <c r="P97" s="107" t="s">
        <v>335</v>
      </c>
      <c r="Q97" s="58">
        <v>8.1</v>
      </c>
      <c r="R97" s="77"/>
      <c r="S97" s="77"/>
      <c r="T97" s="77"/>
      <c r="U97" s="77"/>
      <c r="V97" s="77"/>
    </row>
    <row r="98" spans="1:22" s="2" customFormat="1" ht="11.1" customHeight="1" x14ac:dyDescent="0.2">
      <c r="A98" s="18" t="s">
        <v>334</v>
      </c>
      <c r="B98" s="22">
        <v>7</v>
      </c>
      <c r="C98" s="16">
        <v>4</v>
      </c>
      <c r="D98" s="16">
        <v>83289997</v>
      </c>
      <c r="E98" s="17" t="s">
        <v>154</v>
      </c>
      <c r="F98" s="2">
        <v>31</v>
      </c>
      <c r="G98" s="28">
        <v>21079</v>
      </c>
      <c r="H98" s="103" t="s">
        <v>335</v>
      </c>
      <c r="I98" s="27">
        <v>18927</v>
      </c>
      <c r="J98" s="103" t="s">
        <v>335</v>
      </c>
      <c r="K98" s="27">
        <v>23646</v>
      </c>
      <c r="L98" s="104" t="s">
        <v>335</v>
      </c>
      <c r="M98" s="28">
        <v>1160</v>
      </c>
      <c r="N98" s="103" t="s">
        <v>335</v>
      </c>
      <c r="O98" s="27">
        <v>1417</v>
      </c>
      <c r="P98" s="105" t="s">
        <v>335</v>
      </c>
      <c r="Q98" s="58">
        <v>7.5</v>
      </c>
      <c r="R98" s="77"/>
      <c r="S98" s="77"/>
      <c r="T98" s="77"/>
      <c r="U98" s="77"/>
      <c r="V98" s="77"/>
    </row>
    <row r="99" spans="1:22" s="2" customFormat="1" ht="11.1" customHeight="1" x14ac:dyDescent="0.2">
      <c r="A99" s="18" t="s">
        <v>334</v>
      </c>
      <c r="B99" s="22">
        <v>7</v>
      </c>
      <c r="C99" s="16">
        <v>2</v>
      </c>
      <c r="D99" s="16">
        <v>83289995</v>
      </c>
      <c r="E99" s="17" t="s">
        <v>155</v>
      </c>
      <c r="F99" s="2">
        <v>31</v>
      </c>
      <c r="G99" s="28">
        <v>5325</v>
      </c>
      <c r="H99" s="103" t="s">
        <v>335</v>
      </c>
      <c r="I99" s="27">
        <v>5134</v>
      </c>
      <c r="J99" s="103" t="s">
        <v>335</v>
      </c>
      <c r="K99" s="27">
        <v>5425</v>
      </c>
      <c r="L99" s="104" t="s">
        <v>335</v>
      </c>
      <c r="M99" s="28">
        <v>205</v>
      </c>
      <c r="N99" s="103" t="s">
        <v>335</v>
      </c>
      <c r="O99" s="27">
        <v>256</v>
      </c>
      <c r="P99" s="105" t="s">
        <v>335</v>
      </c>
      <c r="Q99" s="58">
        <v>5</v>
      </c>
      <c r="R99" s="77"/>
      <c r="S99" s="77"/>
      <c r="T99" s="77"/>
      <c r="U99" s="77"/>
      <c r="V99" s="77"/>
    </row>
    <row r="100" spans="1:22" s="2" customFormat="1" ht="11.1" customHeight="1" x14ac:dyDescent="0.2">
      <c r="A100" s="18" t="s">
        <v>334</v>
      </c>
      <c r="B100" s="22">
        <v>7</v>
      </c>
      <c r="C100" s="16">
        <v>4</v>
      </c>
      <c r="D100" s="16">
        <v>83289999</v>
      </c>
      <c r="E100" s="17" t="s">
        <v>156</v>
      </c>
      <c r="F100" s="2">
        <v>31</v>
      </c>
      <c r="G100" s="28">
        <v>15691</v>
      </c>
      <c r="H100" s="103" t="s">
        <v>335</v>
      </c>
      <c r="I100" s="27">
        <v>13746</v>
      </c>
      <c r="J100" s="103" t="s">
        <v>335</v>
      </c>
      <c r="K100" s="27">
        <v>18128</v>
      </c>
      <c r="L100" s="104" t="s">
        <v>335</v>
      </c>
      <c r="M100" s="28">
        <v>1265</v>
      </c>
      <c r="N100" s="103" t="s">
        <v>335</v>
      </c>
      <c r="O100" s="27">
        <v>1159</v>
      </c>
      <c r="P100" s="105" t="s">
        <v>335</v>
      </c>
      <c r="Q100" s="58">
        <v>8.4</v>
      </c>
      <c r="R100" s="77"/>
      <c r="S100" s="77"/>
      <c r="T100" s="77"/>
      <c r="U100" s="77"/>
      <c r="V100" s="77"/>
    </row>
    <row r="101" spans="1:22" s="2" customFormat="1" ht="11.1" customHeight="1" thickBot="1" x14ac:dyDescent="0.25">
      <c r="A101" s="23" t="s">
        <v>334</v>
      </c>
      <c r="B101" s="24">
        <v>7</v>
      </c>
      <c r="C101" s="25">
        <v>4</v>
      </c>
      <c r="D101" s="25">
        <v>84299002</v>
      </c>
      <c r="E101" s="26" t="s">
        <v>157</v>
      </c>
      <c r="F101" s="35">
        <v>31</v>
      </c>
      <c r="G101" s="36">
        <v>14167</v>
      </c>
      <c r="H101" s="112" t="s">
        <v>335</v>
      </c>
      <c r="I101" s="35">
        <v>12224</v>
      </c>
      <c r="J101" s="112" t="s">
        <v>335</v>
      </c>
      <c r="K101" s="35">
        <v>16633</v>
      </c>
      <c r="L101" s="113" t="s">
        <v>335</v>
      </c>
      <c r="M101" s="36">
        <v>985</v>
      </c>
      <c r="N101" s="112" t="s">
        <v>335</v>
      </c>
      <c r="O101" s="35">
        <v>1173</v>
      </c>
      <c r="P101" s="113" t="s">
        <v>335</v>
      </c>
      <c r="Q101" s="114">
        <v>9.6</v>
      </c>
      <c r="R101" s="77"/>
      <c r="S101" s="77"/>
      <c r="T101" s="77"/>
      <c r="U101" s="77"/>
      <c r="V101" s="77"/>
    </row>
    <row r="102" spans="1:22" s="2" customFormat="1" ht="11.1" customHeight="1" x14ac:dyDescent="0.2">
      <c r="A102" s="18" t="s">
        <v>334</v>
      </c>
      <c r="B102" s="22">
        <v>7</v>
      </c>
      <c r="C102" s="16">
        <v>2</v>
      </c>
      <c r="D102" s="16">
        <v>84299001</v>
      </c>
      <c r="E102" s="17" t="s">
        <v>158</v>
      </c>
      <c r="F102" s="2">
        <v>31</v>
      </c>
      <c r="G102" s="28">
        <v>14092</v>
      </c>
      <c r="H102" s="106" t="s">
        <v>335</v>
      </c>
      <c r="I102" s="27">
        <v>12188</v>
      </c>
      <c r="J102" s="106" t="s">
        <v>335</v>
      </c>
      <c r="K102" s="27">
        <v>16807</v>
      </c>
      <c r="L102" s="106" t="s">
        <v>335</v>
      </c>
      <c r="M102" s="28">
        <v>816</v>
      </c>
      <c r="N102" s="106" t="s">
        <v>335</v>
      </c>
      <c r="O102" s="27">
        <v>969</v>
      </c>
      <c r="P102" s="107" t="s">
        <v>335</v>
      </c>
      <c r="Q102" s="58">
        <v>8</v>
      </c>
      <c r="R102" s="77"/>
      <c r="S102" s="77"/>
      <c r="T102" s="77"/>
      <c r="U102" s="77"/>
      <c r="V102" s="77"/>
    </row>
    <row r="103" spans="1:22" s="2" customFormat="1" ht="11.1" customHeight="1" x14ac:dyDescent="0.2">
      <c r="A103" s="18" t="s">
        <v>334</v>
      </c>
      <c r="B103" s="22">
        <v>8</v>
      </c>
      <c r="C103" s="16">
        <v>6</v>
      </c>
      <c r="D103" s="16">
        <v>75279130</v>
      </c>
      <c r="E103" s="17" t="s">
        <v>159</v>
      </c>
      <c r="F103" s="2">
        <v>31</v>
      </c>
      <c r="G103" s="28">
        <v>54907</v>
      </c>
      <c r="H103" s="103" t="s">
        <v>335</v>
      </c>
      <c r="I103" s="27">
        <v>58223</v>
      </c>
      <c r="J103" s="103" t="s">
        <v>335</v>
      </c>
      <c r="K103" s="27">
        <v>46722</v>
      </c>
      <c r="L103" s="104" t="s">
        <v>335</v>
      </c>
      <c r="M103" s="28">
        <v>10429</v>
      </c>
      <c r="N103" s="103" t="s">
        <v>335</v>
      </c>
      <c r="O103" s="27">
        <v>13815</v>
      </c>
      <c r="P103" s="105" t="s">
        <v>335</v>
      </c>
      <c r="Q103" s="58">
        <v>23.7</v>
      </c>
      <c r="R103" s="77"/>
      <c r="S103" s="77"/>
      <c r="T103" s="77"/>
      <c r="U103" s="77"/>
      <c r="V103" s="77"/>
    </row>
    <row r="104" spans="1:22" s="2" customFormat="1" ht="11.1" customHeight="1" x14ac:dyDescent="0.2">
      <c r="A104" s="18" t="s">
        <v>334</v>
      </c>
      <c r="B104" s="22">
        <v>8</v>
      </c>
      <c r="C104" s="16">
        <v>6</v>
      </c>
      <c r="D104" s="16">
        <v>75279012</v>
      </c>
      <c r="E104" s="17" t="s">
        <v>160</v>
      </c>
      <c r="F104" s="2">
        <v>31</v>
      </c>
      <c r="G104" s="28">
        <v>55551</v>
      </c>
      <c r="H104" s="106" t="s">
        <v>335</v>
      </c>
      <c r="I104" s="27">
        <v>58849</v>
      </c>
      <c r="J104" s="106" t="s">
        <v>335</v>
      </c>
      <c r="K104" s="27">
        <v>47335</v>
      </c>
      <c r="L104" s="66" t="s">
        <v>335</v>
      </c>
      <c r="M104" s="28">
        <v>10114</v>
      </c>
      <c r="N104" s="106" t="s">
        <v>335</v>
      </c>
      <c r="O104" s="27">
        <v>13431</v>
      </c>
      <c r="P104" s="107" t="s">
        <v>335</v>
      </c>
      <c r="Q104" s="58">
        <v>22.8</v>
      </c>
      <c r="R104" s="77"/>
      <c r="S104" s="77"/>
      <c r="T104" s="77"/>
      <c r="U104" s="77"/>
      <c r="V104" s="77"/>
    </row>
    <row r="105" spans="1:22" s="2" customFormat="1" ht="11.1" customHeight="1" x14ac:dyDescent="0.2">
      <c r="A105" s="18" t="s">
        <v>334</v>
      </c>
      <c r="B105" s="22">
        <v>8</v>
      </c>
      <c r="C105" s="16">
        <v>6</v>
      </c>
      <c r="D105" s="16">
        <v>75289012</v>
      </c>
      <c r="E105" s="17" t="s">
        <v>161</v>
      </c>
      <c r="F105" s="2">
        <v>31</v>
      </c>
      <c r="G105" s="28">
        <v>51820</v>
      </c>
      <c r="H105" s="103" t="s">
        <v>335</v>
      </c>
      <c r="I105" s="27">
        <v>54329</v>
      </c>
      <c r="J105" s="103" t="s">
        <v>335</v>
      </c>
      <c r="K105" s="27">
        <v>45592</v>
      </c>
      <c r="L105" s="104" t="s">
        <v>335</v>
      </c>
      <c r="M105" s="28">
        <v>9089</v>
      </c>
      <c r="N105" s="103" t="s">
        <v>335</v>
      </c>
      <c r="O105" s="27">
        <v>11991</v>
      </c>
      <c r="P105" s="105" t="s">
        <v>335</v>
      </c>
      <c r="Q105" s="58">
        <v>22.1</v>
      </c>
      <c r="R105" s="77"/>
      <c r="S105" s="77"/>
      <c r="T105" s="77"/>
      <c r="U105" s="77"/>
      <c r="V105" s="77"/>
    </row>
    <row r="106" spans="1:22" s="2" customFormat="1" ht="11.1" customHeight="1" x14ac:dyDescent="0.2">
      <c r="A106" s="18" t="s">
        <v>334</v>
      </c>
      <c r="B106" s="22">
        <v>8</v>
      </c>
      <c r="C106" s="16">
        <v>6</v>
      </c>
      <c r="D106" s="16">
        <v>75289010</v>
      </c>
      <c r="E106" s="17" t="s">
        <v>162</v>
      </c>
      <c r="F106" s="2">
        <v>31</v>
      </c>
      <c r="G106" s="28">
        <v>51787</v>
      </c>
      <c r="H106" s="103" t="s">
        <v>335</v>
      </c>
      <c r="I106" s="27">
        <v>54135</v>
      </c>
      <c r="J106" s="103" t="s">
        <v>335</v>
      </c>
      <c r="K106" s="27">
        <v>45916</v>
      </c>
      <c r="L106" s="104" t="s">
        <v>335</v>
      </c>
      <c r="M106" s="28">
        <v>9000</v>
      </c>
      <c r="N106" s="103" t="s">
        <v>335</v>
      </c>
      <c r="O106" s="27">
        <v>11864</v>
      </c>
      <c r="P106" s="105" t="s">
        <v>335</v>
      </c>
      <c r="Q106" s="58">
        <v>21.9</v>
      </c>
      <c r="R106" s="77"/>
      <c r="S106" s="77"/>
      <c r="T106" s="77"/>
      <c r="U106" s="77"/>
      <c r="V106" s="77"/>
    </row>
    <row r="107" spans="1:22" s="2" customFormat="1" ht="11.1" customHeight="1" x14ac:dyDescent="0.2">
      <c r="A107" s="18" t="s">
        <v>334</v>
      </c>
      <c r="B107" s="22">
        <v>8</v>
      </c>
      <c r="C107" s="16">
        <v>6</v>
      </c>
      <c r="D107" s="16">
        <v>75309010</v>
      </c>
      <c r="E107" s="17" t="s">
        <v>163</v>
      </c>
      <c r="F107" s="2">
        <v>31</v>
      </c>
      <c r="G107" s="28">
        <v>54102</v>
      </c>
      <c r="H107" s="103" t="s">
        <v>335</v>
      </c>
      <c r="I107" s="27">
        <v>56979</v>
      </c>
      <c r="J107" s="103" t="s">
        <v>335</v>
      </c>
      <c r="K107" s="27">
        <v>46836</v>
      </c>
      <c r="L107" s="103" t="s">
        <v>335</v>
      </c>
      <c r="M107" s="28">
        <v>8949</v>
      </c>
      <c r="N107" s="103" t="s">
        <v>335</v>
      </c>
      <c r="O107" s="27">
        <v>11791</v>
      </c>
      <c r="P107" s="105" t="s">
        <v>335</v>
      </c>
      <c r="Q107" s="58">
        <v>20.7</v>
      </c>
      <c r="R107" s="77"/>
      <c r="S107" s="77"/>
      <c r="T107" s="77"/>
      <c r="U107" s="77"/>
      <c r="V107" s="77"/>
    </row>
    <row r="108" spans="1:22" s="2" customFormat="1" ht="11.1" customHeight="1" x14ac:dyDescent="0.2">
      <c r="A108" s="18" t="s">
        <v>334</v>
      </c>
      <c r="B108" s="22">
        <v>8</v>
      </c>
      <c r="C108" s="16">
        <v>6</v>
      </c>
      <c r="D108" s="16">
        <v>75319133</v>
      </c>
      <c r="E108" s="17" t="s">
        <v>164</v>
      </c>
      <c r="F108" s="2">
        <v>31</v>
      </c>
      <c r="G108" s="28">
        <v>59664</v>
      </c>
      <c r="H108" s="103" t="s">
        <v>335</v>
      </c>
      <c r="I108" s="27">
        <v>63675</v>
      </c>
      <c r="J108" s="103" t="s">
        <v>335</v>
      </c>
      <c r="K108" s="27">
        <v>49332</v>
      </c>
      <c r="L108" s="104" t="s">
        <v>335</v>
      </c>
      <c r="M108" s="28">
        <v>9144</v>
      </c>
      <c r="N108" s="103" t="s">
        <v>335</v>
      </c>
      <c r="O108" s="27">
        <v>12069</v>
      </c>
      <c r="P108" s="105" t="s">
        <v>335</v>
      </c>
      <c r="Q108" s="58">
        <v>19</v>
      </c>
      <c r="R108" s="77"/>
      <c r="S108" s="77"/>
      <c r="T108" s="77"/>
      <c r="U108" s="77"/>
      <c r="V108" s="77"/>
    </row>
    <row r="109" spans="1:22" s="2" customFormat="1" ht="11.1" customHeight="1" x14ac:dyDescent="0.2">
      <c r="A109" s="18" t="s">
        <v>334</v>
      </c>
      <c r="B109" s="22">
        <v>8</v>
      </c>
      <c r="C109" s="16">
        <v>6</v>
      </c>
      <c r="D109" s="16">
        <v>75319131</v>
      </c>
      <c r="E109" s="17" t="s">
        <v>165</v>
      </c>
      <c r="F109" s="2">
        <v>31</v>
      </c>
      <c r="G109" s="28">
        <v>64182</v>
      </c>
      <c r="H109" s="106" t="s">
        <v>335</v>
      </c>
      <c r="I109" s="27">
        <v>68938</v>
      </c>
      <c r="J109" s="106" t="s">
        <v>335</v>
      </c>
      <c r="K109" s="27">
        <v>51893</v>
      </c>
      <c r="L109" s="66" t="s">
        <v>335</v>
      </c>
      <c r="M109" s="28">
        <v>9268</v>
      </c>
      <c r="N109" s="106" t="s">
        <v>335</v>
      </c>
      <c r="O109" s="27">
        <v>12249</v>
      </c>
      <c r="P109" s="107" t="s">
        <v>335</v>
      </c>
      <c r="Q109" s="58">
        <v>17.8</v>
      </c>
      <c r="R109" s="77"/>
      <c r="S109" s="77"/>
      <c r="T109" s="77"/>
      <c r="U109" s="77"/>
      <c r="V109" s="77"/>
    </row>
    <row r="110" spans="1:22" s="2" customFormat="1" ht="11.1" customHeight="1" x14ac:dyDescent="0.2">
      <c r="A110" s="18" t="s">
        <v>334</v>
      </c>
      <c r="B110" s="22">
        <v>8</v>
      </c>
      <c r="C110" s="16">
        <v>8</v>
      </c>
      <c r="D110" s="16">
        <v>75319010</v>
      </c>
      <c r="E110" s="17" t="s">
        <v>166</v>
      </c>
      <c r="F110" s="2">
        <v>31</v>
      </c>
      <c r="G110" s="28">
        <v>90662</v>
      </c>
      <c r="H110" s="103" t="s">
        <v>335</v>
      </c>
      <c r="I110" s="27">
        <v>99933</v>
      </c>
      <c r="J110" s="103" t="s">
        <v>335</v>
      </c>
      <c r="K110" s="27">
        <v>65203</v>
      </c>
      <c r="L110" s="108" t="s">
        <v>335</v>
      </c>
      <c r="M110" s="28">
        <v>12961</v>
      </c>
      <c r="N110" s="103" t="s">
        <v>335</v>
      </c>
      <c r="O110" s="27">
        <v>17238</v>
      </c>
      <c r="P110" s="105" t="s">
        <v>335</v>
      </c>
      <c r="Q110" s="58">
        <v>17.2</v>
      </c>
      <c r="R110" s="77"/>
      <c r="S110" s="77"/>
      <c r="T110" s="77"/>
      <c r="U110" s="77"/>
      <c r="V110" s="77"/>
    </row>
    <row r="111" spans="1:22" s="2" customFormat="1" ht="11.1" customHeight="1" x14ac:dyDescent="0.2">
      <c r="A111" s="18" t="s">
        <v>334</v>
      </c>
      <c r="B111" s="22">
        <v>8</v>
      </c>
      <c r="C111" s="16">
        <v>6</v>
      </c>
      <c r="D111" s="16">
        <v>75319009</v>
      </c>
      <c r="E111" s="17" t="s">
        <v>167</v>
      </c>
      <c r="F111" s="2">
        <v>31</v>
      </c>
      <c r="G111" s="28">
        <v>81250</v>
      </c>
      <c r="H111" s="106" t="s">
        <v>335</v>
      </c>
      <c r="I111" s="27">
        <v>88445</v>
      </c>
      <c r="J111" s="106" t="s">
        <v>335</v>
      </c>
      <c r="K111" s="27">
        <v>61603</v>
      </c>
      <c r="L111" s="66" t="s">
        <v>335</v>
      </c>
      <c r="M111" s="28">
        <v>11618</v>
      </c>
      <c r="N111" s="106" t="s">
        <v>335</v>
      </c>
      <c r="O111" s="27">
        <v>15402</v>
      </c>
      <c r="P111" s="107" t="s">
        <v>335</v>
      </c>
      <c r="Q111" s="58">
        <v>17.399999999999999</v>
      </c>
      <c r="R111" s="77"/>
      <c r="S111" s="77"/>
      <c r="T111" s="77"/>
      <c r="U111" s="77"/>
      <c r="V111" s="77"/>
    </row>
    <row r="112" spans="1:22" s="2" customFormat="1" ht="11.1" customHeight="1" x14ac:dyDescent="0.2">
      <c r="A112" s="18" t="s">
        <v>334</v>
      </c>
      <c r="B112" s="22">
        <v>8</v>
      </c>
      <c r="C112" s="16">
        <v>6</v>
      </c>
      <c r="D112" s="16">
        <v>75319008</v>
      </c>
      <c r="E112" s="17" t="s">
        <v>168</v>
      </c>
      <c r="F112" s="2">
        <v>31</v>
      </c>
      <c r="G112" s="28">
        <v>74427</v>
      </c>
      <c r="H112" s="103" t="s">
        <v>335</v>
      </c>
      <c r="I112" s="27">
        <v>80544</v>
      </c>
      <c r="J112" s="103" t="s">
        <v>335</v>
      </c>
      <c r="K112" s="27">
        <v>58550</v>
      </c>
      <c r="L112" s="104" t="s">
        <v>335</v>
      </c>
      <c r="M112" s="28">
        <v>11021</v>
      </c>
      <c r="N112" s="109" t="s">
        <v>335</v>
      </c>
      <c r="O112" s="27">
        <v>14587</v>
      </c>
      <c r="P112" s="105" t="s">
        <v>335</v>
      </c>
      <c r="Q112" s="58">
        <v>18.100000000000001</v>
      </c>
      <c r="R112" s="77"/>
      <c r="S112" s="77"/>
      <c r="T112" s="77"/>
      <c r="U112" s="77"/>
      <c r="V112" s="77"/>
    </row>
    <row r="113" spans="1:22" s="2" customFormat="1" ht="11.1" customHeight="1" x14ac:dyDescent="0.2">
      <c r="A113" s="18" t="s">
        <v>334</v>
      </c>
      <c r="B113" s="22">
        <v>8</v>
      </c>
      <c r="C113" s="16">
        <v>6</v>
      </c>
      <c r="D113" s="16">
        <v>76329132</v>
      </c>
      <c r="E113" s="17" t="s">
        <v>169</v>
      </c>
      <c r="F113" s="2">
        <v>31</v>
      </c>
      <c r="G113" s="28">
        <v>68431</v>
      </c>
      <c r="H113" s="103" t="s">
        <v>335</v>
      </c>
      <c r="I113" s="27">
        <v>73342</v>
      </c>
      <c r="J113" s="103" t="s">
        <v>335</v>
      </c>
      <c r="K113" s="27">
        <v>55486</v>
      </c>
      <c r="L113" s="103" t="s">
        <v>335</v>
      </c>
      <c r="M113" s="28">
        <v>9602</v>
      </c>
      <c r="N113" s="103" t="s">
        <v>335</v>
      </c>
      <c r="O113" s="27">
        <v>12589</v>
      </c>
      <c r="P113" s="105" t="s">
        <v>335</v>
      </c>
      <c r="Q113" s="58">
        <v>17.2</v>
      </c>
      <c r="R113" s="77"/>
      <c r="S113" s="77"/>
      <c r="T113" s="77"/>
      <c r="U113" s="77"/>
      <c r="V113" s="77"/>
    </row>
    <row r="114" spans="1:22" s="2" customFormat="1" ht="11.1" customHeight="1" x14ac:dyDescent="0.2">
      <c r="A114" s="18" t="s">
        <v>334</v>
      </c>
      <c r="B114" s="22">
        <v>8</v>
      </c>
      <c r="C114" s="16">
        <v>6</v>
      </c>
      <c r="D114" s="16">
        <v>76329133</v>
      </c>
      <c r="E114" s="17" t="s">
        <v>170</v>
      </c>
      <c r="F114" s="2">
        <v>31</v>
      </c>
      <c r="G114" s="28">
        <v>68527</v>
      </c>
      <c r="H114" s="103" t="s">
        <v>335</v>
      </c>
      <c r="I114" s="27">
        <v>73601</v>
      </c>
      <c r="J114" s="103" t="s">
        <v>335</v>
      </c>
      <c r="K114" s="27">
        <v>55434</v>
      </c>
      <c r="L114" s="105" t="s">
        <v>335</v>
      </c>
      <c r="M114" s="28">
        <v>9823</v>
      </c>
      <c r="N114" s="103" t="s">
        <v>335</v>
      </c>
      <c r="O114" s="27">
        <v>12856</v>
      </c>
      <c r="P114" s="105" t="s">
        <v>335</v>
      </c>
      <c r="Q114" s="58">
        <v>17.5</v>
      </c>
      <c r="R114" s="77"/>
      <c r="S114" s="77"/>
      <c r="T114" s="77"/>
      <c r="U114" s="77"/>
      <c r="V114" s="77"/>
    </row>
    <row r="115" spans="1:22" s="2" customFormat="1" ht="11.1" customHeight="1" x14ac:dyDescent="0.2">
      <c r="A115" s="18" t="s">
        <v>334</v>
      </c>
      <c r="B115" s="22">
        <v>8</v>
      </c>
      <c r="C115" s="16">
        <v>6</v>
      </c>
      <c r="D115" s="16">
        <v>76339001</v>
      </c>
      <c r="E115" s="17" t="s">
        <v>171</v>
      </c>
      <c r="F115" s="2">
        <v>31</v>
      </c>
      <c r="G115" s="28">
        <v>74225</v>
      </c>
      <c r="H115" s="103" t="s">
        <v>335</v>
      </c>
      <c r="I115" s="27">
        <v>80350</v>
      </c>
      <c r="J115" s="103" t="s">
        <v>335</v>
      </c>
      <c r="K115" s="27">
        <v>58400</v>
      </c>
      <c r="L115" s="104" t="s">
        <v>335</v>
      </c>
      <c r="M115" s="28">
        <v>9675</v>
      </c>
      <c r="N115" s="103" t="s">
        <v>335</v>
      </c>
      <c r="O115" s="27">
        <v>12701</v>
      </c>
      <c r="P115" s="105" t="s">
        <v>335</v>
      </c>
      <c r="Q115" s="58">
        <v>15.8</v>
      </c>
      <c r="R115" s="77"/>
      <c r="S115" s="77"/>
      <c r="T115" s="77"/>
      <c r="U115" s="77"/>
      <c r="V115" s="77"/>
    </row>
    <row r="116" spans="1:22" s="2" customFormat="1" ht="11.1" customHeight="1" x14ac:dyDescent="0.2">
      <c r="A116" s="18" t="s">
        <v>334</v>
      </c>
      <c r="B116" s="22">
        <v>8</v>
      </c>
      <c r="C116" s="16">
        <v>6</v>
      </c>
      <c r="D116" s="16">
        <v>77339003</v>
      </c>
      <c r="E116" s="17" t="s">
        <v>172</v>
      </c>
      <c r="F116" s="2">
        <v>31</v>
      </c>
      <c r="G116" s="28">
        <v>77045</v>
      </c>
      <c r="H116" s="103" t="s">
        <v>335</v>
      </c>
      <c r="I116" s="27">
        <v>83560</v>
      </c>
      <c r="J116" s="103" t="s">
        <v>335</v>
      </c>
      <c r="K116" s="27">
        <v>59963</v>
      </c>
      <c r="L116" s="104" t="s">
        <v>335</v>
      </c>
      <c r="M116" s="28">
        <v>9794</v>
      </c>
      <c r="N116" s="103" t="s">
        <v>335</v>
      </c>
      <c r="O116" s="27">
        <v>12855</v>
      </c>
      <c r="P116" s="105" t="s">
        <v>335</v>
      </c>
      <c r="Q116" s="58">
        <v>15.4</v>
      </c>
      <c r="R116" s="77"/>
      <c r="S116" s="77"/>
      <c r="T116" s="77"/>
      <c r="U116" s="77"/>
      <c r="V116" s="77"/>
    </row>
    <row r="117" spans="1:22" s="2" customFormat="1" ht="11.1" customHeight="1" x14ac:dyDescent="0.2">
      <c r="A117" s="18" t="s">
        <v>334</v>
      </c>
      <c r="B117" s="22">
        <v>8</v>
      </c>
      <c r="C117" s="16">
        <v>6</v>
      </c>
      <c r="D117" s="16">
        <v>77349003</v>
      </c>
      <c r="E117" s="17" t="s">
        <v>173</v>
      </c>
      <c r="F117" s="2">
        <v>31</v>
      </c>
      <c r="G117" s="28">
        <v>78043</v>
      </c>
      <c r="H117" s="106" t="s">
        <v>335</v>
      </c>
      <c r="I117" s="27">
        <v>84433</v>
      </c>
      <c r="J117" s="106" t="s">
        <v>335</v>
      </c>
      <c r="K117" s="27">
        <v>61191</v>
      </c>
      <c r="L117" s="66" t="s">
        <v>335</v>
      </c>
      <c r="M117" s="28">
        <v>10330</v>
      </c>
      <c r="N117" s="106" t="s">
        <v>335</v>
      </c>
      <c r="O117" s="27">
        <v>13482</v>
      </c>
      <c r="P117" s="107" t="s">
        <v>335</v>
      </c>
      <c r="Q117" s="58">
        <v>16</v>
      </c>
      <c r="R117" s="77"/>
      <c r="S117" s="77"/>
      <c r="T117" s="77"/>
      <c r="U117" s="77"/>
      <c r="V117" s="77"/>
    </row>
    <row r="118" spans="1:22" s="2" customFormat="1" ht="11.1" customHeight="1" x14ac:dyDescent="0.2">
      <c r="A118" s="18" t="s">
        <v>334</v>
      </c>
      <c r="B118" s="22">
        <v>8</v>
      </c>
      <c r="C118" s="16">
        <v>6</v>
      </c>
      <c r="D118" s="16">
        <v>77349002</v>
      </c>
      <c r="E118" s="17" t="s">
        <v>174</v>
      </c>
      <c r="F118" s="2">
        <v>31</v>
      </c>
      <c r="G118" s="28">
        <v>92017</v>
      </c>
      <c r="H118" s="103" t="s">
        <v>335</v>
      </c>
      <c r="I118" s="27">
        <v>100709</v>
      </c>
      <c r="J118" s="103" t="s">
        <v>335</v>
      </c>
      <c r="K118" s="27">
        <v>68659</v>
      </c>
      <c r="L118" s="104" t="s">
        <v>335</v>
      </c>
      <c r="M118" s="28">
        <v>10015</v>
      </c>
      <c r="N118" s="103" t="s">
        <v>335</v>
      </c>
      <c r="O118" s="27">
        <v>13150</v>
      </c>
      <c r="P118" s="105" t="s">
        <v>335</v>
      </c>
      <c r="Q118" s="58">
        <v>13.1</v>
      </c>
      <c r="R118" s="77"/>
      <c r="S118" s="77"/>
      <c r="T118" s="77"/>
      <c r="U118" s="77"/>
      <c r="V118" s="77"/>
    </row>
    <row r="119" spans="1:22" s="2" customFormat="1" ht="11.1" customHeight="1" x14ac:dyDescent="0.2">
      <c r="A119" s="18" t="s">
        <v>334</v>
      </c>
      <c r="B119" s="22">
        <v>8</v>
      </c>
      <c r="C119" s="16">
        <v>4</v>
      </c>
      <c r="D119" s="16">
        <v>78349142</v>
      </c>
      <c r="E119" s="17" t="s">
        <v>175</v>
      </c>
      <c r="F119" s="2">
        <v>0</v>
      </c>
      <c r="G119" s="28">
        <v>34295</v>
      </c>
      <c r="H119" s="103" t="s">
        <v>335</v>
      </c>
      <c r="I119" s="27">
        <v>37758</v>
      </c>
      <c r="J119" s="103" t="s">
        <v>335</v>
      </c>
      <c r="K119" s="27">
        <v>24564</v>
      </c>
      <c r="L119" s="104" t="s">
        <v>335</v>
      </c>
      <c r="M119" s="28">
        <v>1831</v>
      </c>
      <c r="N119" s="103" t="s">
        <v>335</v>
      </c>
      <c r="O119" s="27">
        <v>2313</v>
      </c>
      <c r="P119" s="105" t="s">
        <v>335</v>
      </c>
      <c r="Q119" s="58">
        <v>6.1</v>
      </c>
      <c r="R119" s="77"/>
      <c r="S119" s="77"/>
      <c r="T119" s="77"/>
      <c r="U119" s="77"/>
      <c r="V119" s="77"/>
    </row>
    <row r="120" spans="1:22" s="2" customFormat="1" ht="11.1" customHeight="1" x14ac:dyDescent="0.2">
      <c r="A120" s="18" t="s">
        <v>334</v>
      </c>
      <c r="B120" s="22">
        <v>8</v>
      </c>
      <c r="C120" s="16">
        <v>4</v>
      </c>
      <c r="D120" s="16">
        <v>78349141</v>
      </c>
      <c r="E120" s="17" t="s">
        <v>176</v>
      </c>
      <c r="F120" s="2">
        <v>31</v>
      </c>
      <c r="G120" s="28">
        <v>39675</v>
      </c>
      <c r="H120" s="103" t="s">
        <v>335</v>
      </c>
      <c r="I120" s="27">
        <v>44015</v>
      </c>
      <c r="J120" s="103" t="s">
        <v>335</v>
      </c>
      <c r="K120" s="27">
        <v>28047</v>
      </c>
      <c r="L120" s="104" t="s">
        <v>335</v>
      </c>
      <c r="M120" s="28">
        <v>1952</v>
      </c>
      <c r="N120" s="103" t="s">
        <v>335</v>
      </c>
      <c r="O120" s="27">
        <v>2558</v>
      </c>
      <c r="P120" s="105" t="s">
        <v>335</v>
      </c>
      <c r="Q120" s="58">
        <v>5.8</v>
      </c>
      <c r="R120" s="77"/>
      <c r="S120" s="77"/>
      <c r="T120" s="77"/>
      <c r="U120" s="77"/>
      <c r="V120" s="77"/>
    </row>
    <row r="121" spans="1:22" s="2" customFormat="1" ht="11.1" customHeight="1" x14ac:dyDescent="0.2">
      <c r="A121" s="18" t="s">
        <v>334</v>
      </c>
      <c r="B121" s="22">
        <v>8</v>
      </c>
      <c r="C121" s="16">
        <v>4</v>
      </c>
      <c r="D121" s="16">
        <v>78349140</v>
      </c>
      <c r="E121" s="17" t="s">
        <v>177</v>
      </c>
      <c r="F121" s="2">
        <v>31</v>
      </c>
      <c r="G121" s="28">
        <v>30243</v>
      </c>
      <c r="H121" s="103" t="s">
        <v>335</v>
      </c>
      <c r="I121" s="27">
        <v>33736</v>
      </c>
      <c r="J121" s="103" t="s">
        <v>335</v>
      </c>
      <c r="K121" s="27">
        <v>20711</v>
      </c>
      <c r="L121" s="104" t="s">
        <v>335</v>
      </c>
      <c r="M121" s="28">
        <v>1318</v>
      </c>
      <c r="N121" s="103" t="s">
        <v>335</v>
      </c>
      <c r="O121" s="27">
        <v>1675</v>
      </c>
      <c r="P121" s="105" t="s">
        <v>335</v>
      </c>
      <c r="Q121" s="58">
        <v>5</v>
      </c>
      <c r="R121" s="77"/>
      <c r="S121" s="77"/>
      <c r="T121" s="77"/>
      <c r="U121" s="77"/>
      <c r="V121" s="77"/>
    </row>
    <row r="122" spans="1:22" s="2" customFormat="1" ht="11.1" customHeight="1" x14ac:dyDescent="0.2">
      <c r="A122" s="18" t="s">
        <v>334</v>
      </c>
      <c r="B122" s="22">
        <v>8</v>
      </c>
      <c r="C122" s="16">
        <v>7</v>
      </c>
      <c r="D122" s="16">
        <v>79359082</v>
      </c>
      <c r="E122" s="17" t="s">
        <v>178</v>
      </c>
      <c r="F122" s="2">
        <v>0</v>
      </c>
      <c r="G122" s="28">
        <v>44670</v>
      </c>
      <c r="H122" s="106" t="s">
        <v>335</v>
      </c>
      <c r="I122" s="27">
        <v>50509</v>
      </c>
      <c r="J122" s="106" t="s">
        <v>335</v>
      </c>
      <c r="K122" s="27">
        <v>28394</v>
      </c>
      <c r="L122" s="66" t="s">
        <v>335</v>
      </c>
      <c r="M122" s="28">
        <v>1118</v>
      </c>
      <c r="N122" s="106" t="s">
        <v>335</v>
      </c>
      <c r="O122" s="27">
        <v>1462</v>
      </c>
      <c r="P122" s="107" t="s">
        <v>335</v>
      </c>
      <c r="Q122" s="58">
        <v>2.9</v>
      </c>
      <c r="R122" s="77"/>
      <c r="S122" s="77"/>
      <c r="T122" s="77"/>
      <c r="U122" s="77"/>
      <c r="V122" s="77"/>
    </row>
    <row r="123" spans="1:22" s="2" customFormat="1" ht="11.1" customHeight="1" x14ac:dyDescent="0.2">
      <c r="A123" s="18" t="s">
        <v>334</v>
      </c>
      <c r="B123" s="22">
        <v>8</v>
      </c>
      <c r="C123" s="16">
        <v>8</v>
      </c>
      <c r="D123" s="16">
        <v>80369016</v>
      </c>
      <c r="E123" s="17" t="s">
        <v>179</v>
      </c>
      <c r="F123" s="2">
        <v>0</v>
      </c>
      <c r="G123" s="28">
        <v>111944</v>
      </c>
      <c r="H123" s="103" t="s">
        <v>335</v>
      </c>
      <c r="I123" s="27">
        <v>110598</v>
      </c>
      <c r="J123" s="103" t="s">
        <v>335</v>
      </c>
      <c r="K123" s="27">
        <v>109546</v>
      </c>
      <c r="L123" s="104" t="s">
        <v>335</v>
      </c>
      <c r="M123" s="28">
        <v>12109</v>
      </c>
      <c r="N123" s="103" t="s">
        <v>335</v>
      </c>
      <c r="O123" s="27">
        <v>14961</v>
      </c>
      <c r="P123" s="105" t="s">
        <v>335</v>
      </c>
      <c r="Q123" s="58">
        <v>13.5</v>
      </c>
      <c r="R123" s="77"/>
      <c r="S123" s="77"/>
      <c r="T123" s="77"/>
      <c r="U123" s="77"/>
      <c r="V123" s="77"/>
    </row>
    <row r="124" spans="1:22" s="2" customFormat="1" ht="11.1" customHeight="1" x14ac:dyDescent="0.2">
      <c r="A124" s="18" t="s">
        <v>334</v>
      </c>
      <c r="B124" s="22">
        <v>8</v>
      </c>
      <c r="C124" s="16">
        <v>8</v>
      </c>
      <c r="D124" s="16">
        <v>80369171</v>
      </c>
      <c r="E124" s="17" t="s">
        <v>180</v>
      </c>
      <c r="F124" s="2">
        <v>31</v>
      </c>
      <c r="G124" s="28">
        <v>95481</v>
      </c>
      <c r="H124" s="103" t="s">
        <v>335</v>
      </c>
      <c r="I124" s="27">
        <v>93964</v>
      </c>
      <c r="J124" s="103" t="s">
        <v>335</v>
      </c>
      <c r="K124" s="27">
        <v>93236</v>
      </c>
      <c r="L124" s="104" t="s">
        <v>335</v>
      </c>
      <c r="M124" s="28">
        <v>10685</v>
      </c>
      <c r="N124" s="103" t="s">
        <v>335</v>
      </c>
      <c r="O124" s="27">
        <v>13318</v>
      </c>
      <c r="P124" s="105" t="s">
        <v>335</v>
      </c>
      <c r="Q124" s="58">
        <v>14.2</v>
      </c>
      <c r="R124" s="77"/>
      <c r="S124" s="77"/>
      <c r="T124" s="77"/>
      <c r="U124" s="77"/>
      <c r="V124" s="77"/>
    </row>
    <row r="125" spans="1:22" s="2" customFormat="1" ht="11.1" customHeight="1" x14ac:dyDescent="0.2">
      <c r="A125" s="18" t="s">
        <v>334</v>
      </c>
      <c r="B125" s="22">
        <v>8</v>
      </c>
      <c r="C125" s="16">
        <v>6</v>
      </c>
      <c r="D125" s="16">
        <v>81369018</v>
      </c>
      <c r="E125" s="17" t="s">
        <v>181</v>
      </c>
      <c r="F125" s="2">
        <v>28</v>
      </c>
      <c r="G125" s="28">
        <v>81996</v>
      </c>
      <c r="H125" s="103" t="s">
        <v>335</v>
      </c>
      <c r="I125" s="27">
        <v>78599</v>
      </c>
      <c r="J125" s="103" t="s">
        <v>335</v>
      </c>
      <c r="K125" s="27">
        <v>84506</v>
      </c>
      <c r="L125" s="104" t="s">
        <v>335</v>
      </c>
      <c r="M125" s="28">
        <v>10932</v>
      </c>
      <c r="N125" s="103" t="s">
        <v>335</v>
      </c>
      <c r="O125" s="27">
        <v>13395</v>
      </c>
      <c r="P125" s="105" t="s">
        <v>335</v>
      </c>
      <c r="Q125" s="58">
        <v>17</v>
      </c>
      <c r="R125" s="77"/>
      <c r="S125" s="77"/>
      <c r="T125" s="77"/>
      <c r="U125" s="77"/>
      <c r="V125" s="77"/>
    </row>
    <row r="126" spans="1:22" s="2" customFormat="1" ht="11.1" customHeight="1" x14ac:dyDescent="0.2">
      <c r="A126" s="18" t="s">
        <v>334</v>
      </c>
      <c r="B126" s="22">
        <v>8</v>
      </c>
      <c r="C126" s="16">
        <v>6</v>
      </c>
      <c r="D126" s="16">
        <v>81369019</v>
      </c>
      <c r="E126" s="17" t="s">
        <v>182</v>
      </c>
      <c r="F126" s="2">
        <v>0</v>
      </c>
      <c r="G126" s="28">
        <v>72182</v>
      </c>
      <c r="H126" s="103" t="s">
        <v>335</v>
      </c>
      <c r="I126" s="27">
        <v>70825</v>
      </c>
      <c r="J126" s="103" t="s">
        <v>335</v>
      </c>
      <c r="K126" s="27">
        <v>69330</v>
      </c>
      <c r="L126" s="104" t="s">
        <v>335</v>
      </c>
      <c r="M126" s="28">
        <v>12509</v>
      </c>
      <c r="N126" s="103" t="s">
        <v>335</v>
      </c>
      <c r="O126" s="27">
        <v>15032</v>
      </c>
      <c r="P126" s="105" t="s">
        <v>335</v>
      </c>
      <c r="Q126" s="58">
        <v>21.2</v>
      </c>
      <c r="R126" s="77"/>
      <c r="S126" s="77"/>
      <c r="T126" s="77"/>
      <c r="U126" s="77"/>
      <c r="V126" s="77"/>
    </row>
    <row r="127" spans="1:22" s="2" customFormat="1" ht="11.1" customHeight="1" x14ac:dyDescent="0.2">
      <c r="A127" s="18" t="s">
        <v>334</v>
      </c>
      <c r="B127" s="22">
        <v>8</v>
      </c>
      <c r="C127" s="16">
        <v>6</v>
      </c>
      <c r="D127" s="16">
        <v>81389020</v>
      </c>
      <c r="E127" s="17" t="s">
        <v>183</v>
      </c>
      <c r="F127" s="2">
        <v>31</v>
      </c>
      <c r="G127" s="28">
        <v>73538</v>
      </c>
      <c r="H127" s="103" t="s">
        <v>335</v>
      </c>
      <c r="I127" s="27">
        <v>69204</v>
      </c>
      <c r="J127" s="103" t="s">
        <v>335</v>
      </c>
      <c r="K127" s="27">
        <v>77743</v>
      </c>
      <c r="L127" s="104" t="s">
        <v>335</v>
      </c>
      <c r="M127" s="28">
        <v>10228</v>
      </c>
      <c r="N127" s="103" t="s">
        <v>335</v>
      </c>
      <c r="O127" s="27">
        <v>12757</v>
      </c>
      <c r="P127" s="105" t="s">
        <v>335</v>
      </c>
      <c r="Q127" s="58">
        <v>18.399999999999999</v>
      </c>
      <c r="R127" s="77"/>
      <c r="S127" s="77"/>
      <c r="T127" s="77"/>
      <c r="U127" s="77"/>
      <c r="V127" s="77"/>
    </row>
    <row r="128" spans="1:22" s="2" customFormat="1" ht="11.1" customHeight="1" x14ac:dyDescent="0.2">
      <c r="A128" s="18" t="s">
        <v>334</v>
      </c>
      <c r="B128" s="22">
        <v>8</v>
      </c>
      <c r="C128" s="16">
        <v>6</v>
      </c>
      <c r="D128" s="16">
        <v>81389180</v>
      </c>
      <c r="E128" s="17" t="s">
        <v>184</v>
      </c>
      <c r="F128" s="2">
        <v>0</v>
      </c>
      <c r="G128" s="28">
        <v>80316</v>
      </c>
      <c r="H128" s="103" t="s">
        <v>335</v>
      </c>
      <c r="I128" s="27">
        <v>74708</v>
      </c>
      <c r="J128" s="103" t="s">
        <v>335</v>
      </c>
      <c r="K128" s="27">
        <v>84749</v>
      </c>
      <c r="L128" s="104" t="s">
        <v>335</v>
      </c>
      <c r="M128" s="28">
        <v>10243</v>
      </c>
      <c r="N128" s="109" t="s">
        <v>335</v>
      </c>
      <c r="O128" s="27">
        <v>12763</v>
      </c>
      <c r="P128" s="105" t="s">
        <v>335</v>
      </c>
      <c r="Q128" s="58">
        <v>17.100000000000001</v>
      </c>
      <c r="R128" s="77"/>
      <c r="S128" s="77"/>
      <c r="T128" s="77"/>
      <c r="U128" s="77"/>
      <c r="V128" s="77"/>
    </row>
    <row r="129" spans="1:22" s="2" customFormat="1" ht="11.1" customHeight="1" x14ac:dyDescent="0.2">
      <c r="A129" s="18" t="s">
        <v>334</v>
      </c>
      <c r="B129" s="22">
        <v>8</v>
      </c>
      <c r="C129" s="16">
        <v>4</v>
      </c>
      <c r="D129" s="16">
        <v>81389023</v>
      </c>
      <c r="E129" s="17" t="s">
        <v>185</v>
      </c>
      <c r="F129" s="2">
        <v>31</v>
      </c>
      <c r="G129" s="32">
        <v>56541</v>
      </c>
      <c r="H129" s="110" t="s">
        <v>335</v>
      </c>
      <c r="I129" s="34">
        <v>56998</v>
      </c>
      <c r="J129" s="110" t="s">
        <v>335</v>
      </c>
      <c r="K129" s="34">
        <v>52650</v>
      </c>
      <c r="L129" s="111" t="s">
        <v>335</v>
      </c>
      <c r="M129" s="32">
        <v>6291</v>
      </c>
      <c r="N129" s="110" t="s">
        <v>335</v>
      </c>
      <c r="O129" s="27">
        <v>8191</v>
      </c>
      <c r="P129" s="107" t="s">
        <v>335</v>
      </c>
      <c r="Q129" s="58">
        <v>14.4</v>
      </c>
      <c r="R129" s="77"/>
      <c r="S129" s="77"/>
      <c r="T129" s="77"/>
      <c r="U129" s="77"/>
      <c r="V129" s="77"/>
    </row>
    <row r="130" spans="1:22" s="2" customFormat="1" ht="11.1" customHeight="1" x14ac:dyDescent="0.2">
      <c r="A130" s="18" t="s">
        <v>334</v>
      </c>
      <c r="B130" s="22">
        <v>8</v>
      </c>
      <c r="C130" s="16">
        <v>4</v>
      </c>
      <c r="D130" s="16">
        <v>81409026</v>
      </c>
      <c r="E130" s="17" t="s">
        <v>186</v>
      </c>
      <c r="F130" s="2">
        <v>0</v>
      </c>
      <c r="G130" s="28">
        <v>53077</v>
      </c>
      <c r="H130" s="103" t="s">
        <v>335</v>
      </c>
      <c r="I130" s="27">
        <v>51742</v>
      </c>
      <c r="J130" s="103" t="s">
        <v>335</v>
      </c>
      <c r="K130" s="27">
        <v>53457</v>
      </c>
      <c r="L130" s="104" t="s">
        <v>335</v>
      </c>
      <c r="M130" s="28">
        <v>5808</v>
      </c>
      <c r="N130" s="103" t="s">
        <v>335</v>
      </c>
      <c r="O130" s="27">
        <v>7529</v>
      </c>
      <c r="P130" s="105" t="s">
        <v>335</v>
      </c>
      <c r="Q130" s="58">
        <v>14.6</v>
      </c>
      <c r="R130" s="77"/>
      <c r="S130" s="77"/>
      <c r="T130" s="77"/>
      <c r="U130" s="77"/>
      <c r="V130" s="77"/>
    </row>
    <row r="131" spans="1:22" s="2" customFormat="1" ht="11.1" customHeight="1" x14ac:dyDescent="0.2">
      <c r="A131" s="18" t="s">
        <v>334</v>
      </c>
      <c r="B131" s="22">
        <v>8</v>
      </c>
      <c r="C131" s="16">
        <v>4</v>
      </c>
      <c r="D131" s="16">
        <v>81409028</v>
      </c>
      <c r="E131" s="17" t="s">
        <v>187</v>
      </c>
      <c r="F131" s="2">
        <v>31</v>
      </c>
      <c r="G131" s="28">
        <v>47332</v>
      </c>
      <c r="H131" s="103" t="s">
        <v>335</v>
      </c>
      <c r="I131" s="27">
        <v>46456</v>
      </c>
      <c r="J131" s="103" t="s">
        <v>335</v>
      </c>
      <c r="K131" s="27">
        <v>46330</v>
      </c>
      <c r="L131" s="104" t="s">
        <v>335</v>
      </c>
      <c r="M131" s="28">
        <v>6054</v>
      </c>
      <c r="N131" s="103" t="s">
        <v>335</v>
      </c>
      <c r="O131" s="27">
        <v>7903</v>
      </c>
      <c r="P131" s="105" t="s">
        <v>335</v>
      </c>
      <c r="Q131" s="58">
        <v>17</v>
      </c>
      <c r="R131" s="77"/>
      <c r="S131" s="77"/>
      <c r="T131" s="77"/>
      <c r="U131" s="77"/>
      <c r="V131" s="77"/>
    </row>
    <row r="132" spans="1:22" s="2" customFormat="1" ht="11.1" customHeight="1" x14ac:dyDescent="0.2">
      <c r="A132" s="18" t="s">
        <v>334</v>
      </c>
      <c r="B132" s="22">
        <v>8</v>
      </c>
      <c r="C132" s="16">
        <v>4</v>
      </c>
      <c r="D132" s="16">
        <v>81419030</v>
      </c>
      <c r="E132" s="17" t="s">
        <v>188</v>
      </c>
      <c r="F132" s="2">
        <v>29</v>
      </c>
      <c r="G132" s="28">
        <v>45176</v>
      </c>
      <c r="H132" s="103" t="s">
        <v>335</v>
      </c>
      <c r="I132" s="27">
        <v>44033</v>
      </c>
      <c r="J132" s="103" t="s">
        <v>335</v>
      </c>
      <c r="K132" s="27">
        <v>44861</v>
      </c>
      <c r="L132" s="104" t="s">
        <v>335</v>
      </c>
      <c r="M132" s="28">
        <v>6505</v>
      </c>
      <c r="N132" s="103" t="s">
        <v>335</v>
      </c>
      <c r="O132" s="27">
        <v>8341</v>
      </c>
      <c r="P132" s="105" t="s">
        <v>335</v>
      </c>
      <c r="Q132" s="58">
        <v>18.899999999999999</v>
      </c>
      <c r="R132" s="77"/>
      <c r="S132" s="77"/>
      <c r="T132" s="77"/>
      <c r="U132" s="77"/>
      <c r="V132" s="77"/>
    </row>
    <row r="133" spans="1:22" s="2" customFormat="1" ht="11.1" customHeight="1" x14ac:dyDescent="0.2">
      <c r="A133" s="18" t="s">
        <v>334</v>
      </c>
      <c r="B133" s="22">
        <v>8</v>
      </c>
      <c r="C133" s="16">
        <v>4</v>
      </c>
      <c r="D133" s="16">
        <v>81419032</v>
      </c>
      <c r="E133" s="17" t="s">
        <v>189</v>
      </c>
      <c r="F133" s="2">
        <v>15</v>
      </c>
      <c r="G133" s="28">
        <v>43615</v>
      </c>
      <c r="H133" s="103" t="s">
        <v>335</v>
      </c>
      <c r="I133" s="27">
        <v>42744</v>
      </c>
      <c r="J133" s="103" t="s">
        <v>335</v>
      </c>
      <c r="K133" s="27">
        <v>41528</v>
      </c>
      <c r="L133" s="104" t="s">
        <v>335</v>
      </c>
      <c r="M133" s="28">
        <v>7243</v>
      </c>
      <c r="N133" s="103" t="s">
        <v>335</v>
      </c>
      <c r="O133" s="27">
        <v>8997</v>
      </c>
      <c r="P133" s="105" t="s">
        <v>335</v>
      </c>
      <c r="Q133" s="58">
        <v>21</v>
      </c>
      <c r="R133" s="77"/>
      <c r="S133" s="77"/>
      <c r="T133" s="77"/>
      <c r="U133" s="77"/>
      <c r="V133" s="77"/>
    </row>
    <row r="134" spans="1:22" s="2" customFormat="1" ht="11.1" customHeight="1" x14ac:dyDescent="0.2">
      <c r="A134" s="18" t="s">
        <v>334</v>
      </c>
      <c r="B134" s="22">
        <v>8</v>
      </c>
      <c r="C134" s="16">
        <v>4</v>
      </c>
      <c r="D134" s="16">
        <v>81429033</v>
      </c>
      <c r="E134" s="17" t="s">
        <v>190</v>
      </c>
      <c r="F134" s="2">
        <v>0</v>
      </c>
      <c r="G134" s="28">
        <v>37078</v>
      </c>
      <c r="H134" s="106" t="s">
        <v>335</v>
      </c>
      <c r="I134" s="27">
        <v>36474</v>
      </c>
      <c r="J134" s="106" t="s">
        <v>335</v>
      </c>
      <c r="K134" s="27">
        <v>35822</v>
      </c>
      <c r="L134" s="66" t="s">
        <v>335</v>
      </c>
      <c r="M134" s="28">
        <v>6696</v>
      </c>
      <c r="N134" s="106" t="s">
        <v>335</v>
      </c>
      <c r="O134" s="27">
        <v>8420</v>
      </c>
      <c r="P134" s="107" t="s">
        <v>335</v>
      </c>
      <c r="Q134" s="58">
        <v>23.1</v>
      </c>
      <c r="R134" s="77"/>
      <c r="S134" s="77"/>
      <c r="T134" s="77"/>
      <c r="U134" s="77"/>
      <c r="V134" s="77"/>
    </row>
    <row r="135" spans="1:22" s="2" customFormat="1" ht="11.1" customHeight="1" x14ac:dyDescent="0.2">
      <c r="A135" s="18" t="s">
        <v>334</v>
      </c>
      <c r="B135" s="22">
        <v>8</v>
      </c>
      <c r="C135" s="16">
        <v>4</v>
      </c>
      <c r="D135" s="16">
        <v>81429034</v>
      </c>
      <c r="E135" s="17" t="s">
        <v>191</v>
      </c>
      <c r="F135" s="2">
        <v>31</v>
      </c>
      <c r="G135" s="28">
        <v>35377</v>
      </c>
      <c r="H135" s="103" t="s">
        <v>335</v>
      </c>
      <c r="I135" s="27">
        <v>34771</v>
      </c>
      <c r="J135" s="103" t="s">
        <v>335</v>
      </c>
      <c r="K135" s="27">
        <v>35103</v>
      </c>
      <c r="L135" s="104" t="s">
        <v>335</v>
      </c>
      <c r="M135" s="28">
        <v>6002</v>
      </c>
      <c r="N135" s="103" t="s">
        <v>335</v>
      </c>
      <c r="O135" s="27">
        <v>7741</v>
      </c>
      <c r="P135" s="105" t="s">
        <v>335</v>
      </c>
      <c r="Q135" s="58">
        <v>22.3</v>
      </c>
      <c r="R135" s="77"/>
      <c r="S135" s="77"/>
      <c r="T135" s="77"/>
      <c r="U135" s="77"/>
      <c r="V135" s="77"/>
    </row>
    <row r="136" spans="1:22" s="2" customFormat="1" ht="11.1" customHeight="1" x14ac:dyDescent="0.2">
      <c r="A136" s="18" t="s">
        <v>334</v>
      </c>
      <c r="B136" s="22">
        <v>8</v>
      </c>
      <c r="C136" s="16">
        <v>4</v>
      </c>
      <c r="D136" s="16">
        <v>82439035</v>
      </c>
      <c r="E136" s="17" t="s">
        <v>192</v>
      </c>
      <c r="F136" s="2">
        <v>0</v>
      </c>
      <c r="G136" s="28">
        <v>30238</v>
      </c>
      <c r="H136" s="103" t="s">
        <v>335</v>
      </c>
      <c r="I136" s="27">
        <v>28938</v>
      </c>
      <c r="J136" s="103" t="s">
        <v>335</v>
      </c>
      <c r="K136" s="27">
        <v>31206</v>
      </c>
      <c r="L136" s="104" t="s">
        <v>335</v>
      </c>
      <c r="M136" s="28">
        <v>4851</v>
      </c>
      <c r="N136" s="103" t="s">
        <v>335</v>
      </c>
      <c r="O136" s="27">
        <v>6131</v>
      </c>
      <c r="P136" s="105" t="s">
        <v>335</v>
      </c>
      <c r="Q136" s="58">
        <v>21.2</v>
      </c>
      <c r="R136" s="77"/>
      <c r="S136" s="77"/>
      <c r="T136" s="77"/>
      <c r="U136" s="77"/>
      <c r="V136" s="77"/>
    </row>
    <row r="137" spans="1:22" s="2" customFormat="1" ht="11.1" customHeight="1" x14ac:dyDescent="0.2">
      <c r="A137" s="18" t="s">
        <v>334</v>
      </c>
      <c r="B137" s="22">
        <v>8</v>
      </c>
      <c r="C137" s="16">
        <v>4</v>
      </c>
      <c r="D137" s="16">
        <v>82439036</v>
      </c>
      <c r="E137" s="17" t="s">
        <v>193</v>
      </c>
      <c r="F137" s="2">
        <v>0</v>
      </c>
      <c r="G137" s="28">
        <v>38785</v>
      </c>
      <c r="H137" s="103" t="s">
        <v>335</v>
      </c>
      <c r="I137" s="27">
        <v>38177</v>
      </c>
      <c r="J137" s="103" t="s">
        <v>335</v>
      </c>
      <c r="K137" s="27">
        <v>37079</v>
      </c>
      <c r="L137" s="104" t="s">
        <v>335</v>
      </c>
      <c r="M137" s="28">
        <v>6388</v>
      </c>
      <c r="N137" s="103" t="s">
        <v>335</v>
      </c>
      <c r="O137" s="27">
        <v>8120</v>
      </c>
      <c r="P137" s="105" t="s">
        <v>335</v>
      </c>
      <c r="Q137" s="58">
        <v>21.3</v>
      </c>
      <c r="R137" s="77"/>
      <c r="S137" s="77"/>
      <c r="T137" s="77"/>
      <c r="U137" s="77"/>
      <c r="V137" s="77"/>
    </row>
    <row r="138" spans="1:22" s="2" customFormat="1" ht="11.1" customHeight="1" x14ac:dyDescent="0.2">
      <c r="A138" s="18" t="s">
        <v>334</v>
      </c>
      <c r="B138" s="22">
        <v>9</v>
      </c>
      <c r="C138" s="16">
        <v>6</v>
      </c>
      <c r="D138" s="16">
        <v>56369003</v>
      </c>
      <c r="E138" s="17" t="s">
        <v>194</v>
      </c>
      <c r="F138" s="2">
        <v>31</v>
      </c>
      <c r="G138" s="28">
        <v>33918</v>
      </c>
      <c r="H138" s="103" t="s">
        <v>335</v>
      </c>
      <c r="I138" s="27">
        <v>34420</v>
      </c>
      <c r="J138" s="103" t="s">
        <v>335</v>
      </c>
      <c r="K138" s="27">
        <v>31634</v>
      </c>
      <c r="L138" s="104" t="s">
        <v>335</v>
      </c>
      <c r="M138" s="28">
        <v>8026</v>
      </c>
      <c r="N138" s="103" t="s">
        <v>335</v>
      </c>
      <c r="O138" s="27">
        <v>10482</v>
      </c>
      <c r="P138" s="105" t="s">
        <v>335</v>
      </c>
      <c r="Q138" s="58">
        <v>30.5</v>
      </c>
      <c r="R138" s="77"/>
      <c r="S138" s="77"/>
      <c r="T138" s="77"/>
      <c r="U138" s="77"/>
      <c r="V138" s="77"/>
    </row>
    <row r="139" spans="1:22" s="2" customFormat="1" ht="11.1" customHeight="1" x14ac:dyDescent="0.2">
      <c r="A139" s="18" t="s">
        <v>334</v>
      </c>
      <c r="B139" s="22">
        <v>9</v>
      </c>
      <c r="C139" s="16">
        <v>6</v>
      </c>
      <c r="D139" s="16">
        <v>56369004</v>
      </c>
      <c r="E139" s="17" t="s">
        <v>195</v>
      </c>
      <c r="F139" s="2">
        <v>31</v>
      </c>
      <c r="G139" s="28">
        <v>45650</v>
      </c>
      <c r="H139" s="103" t="s">
        <v>335</v>
      </c>
      <c r="I139" s="27">
        <v>46329</v>
      </c>
      <c r="J139" s="103" t="s">
        <v>335</v>
      </c>
      <c r="K139" s="27">
        <v>44030</v>
      </c>
      <c r="L139" s="104" t="s">
        <v>335</v>
      </c>
      <c r="M139" s="28">
        <v>10960</v>
      </c>
      <c r="N139" s="103" t="s">
        <v>335</v>
      </c>
      <c r="O139" s="27">
        <v>14173</v>
      </c>
      <c r="P139" s="105" t="s">
        <v>335</v>
      </c>
      <c r="Q139" s="58">
        <v>30.6</v>
      </c>
      <c r="R139" s="77"/>
      <c r="S139" s="77"/>
      <c r="T139" s="77"/>
      <c r="U139" s="77"/>
      <c r="V139" s="77"/>
    </row>
    <row r="140" spans="1:22" s="2" customFormat="1" ht="11.1" customHeight="1" x14ac:dyDescent="0.2">
      <c r="A140" s="18" t="s">
        <v>334</v>
      </c>
      <c r="B140" s="22">
        <v>9</v>
      </c>
      <c r="C140" s="16">
        <v>6</v>
      </c>
      <c r="D140" s="16">
        <v>57369001</v>
      </c>
      <c r="E140" s="17" t="s">
        <v>196</v>
      </c>
      <c r="F140" s="2">
        <v>31</v>
      </c>
      <c r="G140" s="28">
        <v>54132</v>
      </c>
      <c r="H140" s="106" t="s">
        <v>335</v>
      </c>
      <c r="I140" s="27">
        <v>56303</v>
      </c>
      <c r="J140" s="106" t="s">
        <v>335</v>
      </c>
      <c r="K140" s="27">
        <v>48650</v>
      </c>
      <c r="L140" s="66" t="s">
        <v>335</v>
      </c>
      <c r="M140" s="28">
        <v>13143</v>
      </c>
      <c r="N140" s="106" t="s">
        <v>335</v>
      </c>
      <c r="O140" s="27">
        <v>16975</v>
      </c>
      <c r="P140" s="107" t="s">
        <v>335</v>
      </c>
      <c r="Q140" s="58">
        <v>30.1</v>
      </c>
      <c r="R140" s="77"/>
      <c r="S140" s="77"/>
      <c r="T140" s="77"/>
      <c r="U140" s="77"/>
      <c r="V140" s="77"/>
    </row>
    <row r="141" spans="1:22" s="2" customFormat="1" ht="11.1" customHeight="1" x14ac:dyDescent="0.2">
      <c r="A141" s="18" t="s">
        <v>334</v>
      </c>
      <c r="B141" s="22">
        <v>9</v>
      </c>
      <c r="C141" s="16">
        <v>6</v>
      </c>
      <c r="D141" s="16">
        <v>58369001</v>
      </c>
      <c r="E141" s="17" t="s">
        <v>197</v>
      </c>
      <c r="F141" s="2">
        <v>31</v>
      </c>
      <c r="G141" s="28">
        <v>53102</v>
      </c>
      <c r="H141" s="103" t="s">
        <v>335</v>
      </c>
      <c r="I141" s="27">
        <v>54970</v>
      </c>
      <c r="J141" s="103" t="s">
        <v>335</v>
      </c>
      <c r="K141" s="27">
        <v>48428</v>
      </c>
      <c r="L141" s="104" t="s">
        <v>335</v>
      </c>
      <c r="M141" s="28">
        <v>13179</v>
      </c>
      <c r="N141" s="103" t="s">
        <v>335</v>
      </c>
      <c r="O141" s="27">
        <v>17023</v>
      </c>
      <c r="P141" s="105" t="s">
        <v>335</v>
      </c>
      <c r="Q141" s="58">
        <v>31</v>
      </c>
      <c r="R141" s="77"/>
      <c r="S141" s="77"/>
      <c r="T141" s="77"/>
      <c r="U141" s="77"/>
      <c r="V141" s="77"/>
    </row>
    <row r="142" spans="1:22" s="2" customFormat="1" ht="11.1" customHeight="1" x14ac:dyDescent="0.2">
      <c r="A142" s="18" t="s">
        <v>334</v>
      </c>
      <c r="B142" s="22">
        <v>9</v>
      </c>
      <c r="C142" s="16">
        <v>6</v>
      </c>
      <c r="D142" s="16">
        <v>59359051</v>
      </c>
      <c r="E142" s="17" t="s">
        <v>198</v>
      </c>
      <c r="F142" s="2">
        <v>0</v>
      </c>
      <c r="G142" s="28">
        <v>59383</v>
      </c>
      <c r="H142" s="103" t="s">
        <v>335</v>
      </c>
      <c r="I142" s="27">
        <v>63369</v>
      </c>
      <c r="J142" s="103" t="s">
        <v>335</v>
      </c>
      <c r="K142" s="27">
        <v>48249</v>
      </c>
      <c r="L142" s="104" t="s">
        <v>335</v>
      </c>
      <c r="M142" s="28">
        <v>12180</v>
      </c>
      <c r="N142" s="103" t="s">
        <v>335</v>
      </c>
      <c r="O142" s="27">
        <v>15781</v>
      </c>
      <c r="P142" s="105" t="s">
        <v>335</v>
      </c>
      <c r="Q142" s="58">
        <v>24.9</v>
      </c>
      <c r="R142" s="77"/>
      <c r="S142" s="77"/>
      <c r="T142" s="77"/>
      <c r="U142" s="77"/>
      <c r="V142" s="77"/>
    </row>
    <row r="143" spans="1:22" s="2" customFormat="1" ht="11.1" customHeight="1" x14ac:dyDescent="0.2">
      <c r="A143" s="18" t="s">
        <v>334</v>
      </c>
      <c r="B143" s="22">
        <v>9</v>
      </c>
      <c r="C143" s="16">
        <v>6</v>
      </c>
      <c r="D143" s="16">
        <v>59359052</v>
      </c>
      <c r="E143" s="17" t="s">
        <v>199</v>
      </c>
      <c r="F143" s="2">
        <v>31</v>
      </c>
      <c r="G143" s="28">
        <v>58220</v>
      </c>
      <c r="H143" s="103" t="s">
        <v>335</v>
      </c>
      <c r="I143" s="27">
        <v>61671</v>
      </c>
      <c r="J143" s="103" t="s">
        <v>335</v>
      </c>
      <c r="K143" s="27">
        <v>48889</v>
      </c>
      <c r="L143" s="104" t="s">
        <v>335</v>
      </c>
      <c r="M143" s="28">
        <v>11181</v>
      </c>
      <c r="N143" s="103" t="s">
        <v>335</v>
      </c>
      <c r="O143" s="27">
        <v>14550</v>
      </c>
      <c r="P143" s="105" t="s">
        <v>335</v>
      </c>
      <c r="Q143" s="58">
        <v>23.6</v>
      </c>
      <c r="R143" s="77"/>
      <c r="S143" s="77"/>
      <c r="T143" s="77"/>
      <c r="U143" s="77"/>
      <c r="V143" s="77"/>
    </row>
    <row r="144" spans="1:22" s="2" customFormat="1" ht="11.1" customHeight="1" x14ac:dyDescent="0.2">
      <c r="A144" s="18" t="s">
        <v>334</v>
      </c>
      <c r="B144" s="22">
        <v>9</v>
      </c>
      <c r="C144" s="16">
        <v>6</v>
      </c>
      <c r="D144" s="16">
        <v>60359003</v>
      </c>
      <c r="E144" s="17" t="s">
        <v>200</v>
      </c>
      <c r="F144" s="2">
        <v>31</v>
      </c>
      <c r="G144" s="28">
        <v>56954</v>
      </c>
      <c r="H144" s="103" t="s">
        <v>335</v>
      </c>
      <c r="I144" s="27">
        <v>60175</v>
      </c>
      <c r="J144" s="103" t="s">
        <v>335</v>
      </c>
      <c r="K144" s="27">
        <v>48183</v>
      </c>
      <c r="L144" s="104" t="s">
        <v>335</v>
      </c>
      <c r="M144" s="28">
        <v>10791</v>
      </c>
      <c r="N144" s="103" t="s">
        <v>335</v>
      </c>
      <c r="O144" s="27">
        <v>14056</v>
      </c>
      <c r="P144" s="105" t="s">
        <v>335</v>
      </c>
      <c r="Q144" s="58">
        <v>23.4</v>
      </c>
      <c r="R144" s="77"/>
      <c r="S144" s="77"/>
      <c r="T144" s="77"/>
      <c r="U144" s="77"/>
      <c r="V144" s="77"/>
    </row>
    <row r="145" spans="1:22" s="2" customFormat="1" ht="11.1" customHeight="1" x14ac:dyDescent="0.2">
      <c r="A145" s="18" t="s">
        <v>334</v>
      </c>
      <c r="B145" s="22">
        <v>9</v>
      </c>
      <c r="C145" s="16">
        <v>6</v>
      </c>
      <c r="D145" s="16">
        <v>60359002</v>
      </c>
      <c r="E145" s="17" t="s">
        <v>201</v>
      </c>
      <c r="F145" s="2">
        <v>31</v>
      </c>
      <c r="G145" s="28">
        <v>54558</v>
      </c>
      <c r="H145" s="106" t="s">
        <v>335</v>
      </c>
      <c r="I145" s="27">
        <v>57370</v>
      </c>
      <c r="J145" s="106" t="s">
        <v>335</v>
      </c>
      <c r="K145" s="27">
        <v>46842</v>
      </c>
      <c r="L145" s="106" t="s">
        <v>335</v>
      </c>
      <c r="M145" s="28">
        <v>10647</v>
      </c>
      <c r="N145" s="106" t="s">
        <v>335</v>
      </c>
      <c r="O145" s="27">
        <v>13874</v>
      </c>
      <c r="P145" s="107" t="s">
        <v>335</v>
      </c>
      <c r="Q145" s="58">
        <v>24.2</v>
      </c>
      <c r="R145" s="77"/>
      <c r="S145" s="77"/>
      <c r="T145" s="77"/>
      <c r="U145" s="77"/>
      <c r="V145" s="77"/>
    </row>
    <row r="146" spans="1:22" s="2" customFormat="1" ht="11.1" customHeight="1" x14ac:dyDescent="0.2">
      <c r="A146" s="18" t="s">
        <v>334</v>
      </c>
      <c r="B146" s="22">
        <v>9</v>
      </c>
      <c r="C146" s="16">
        <v>6</v>
      </c>
      <c r="D146" s="16">
        <v>62359001</v>
      </c>
      <c r="E146" s="17" t="s">
        <v>202</v>
      </c>
      <c r="F146" s="2">
        <v>0</v>
      </c>
      <c r="G146" s="28">
        <v>45544</v>
      </c>
      <c r="H146" s="103" t="s">
        <v>335</v>
      </c>
      <c r="I146" s="27">
        <v>45780</v>
      </c>
      <c r="J146" s="103" t="s">
        <v>335</v>
      </c>
      <c r="K146" s="27">
        <v>43892</v>
      </c>
      <c r="L146" s="104" t="s">
        <v>335</v>
      </c>
      <c r="M146" s="28">
        <v>9611</v>
      </c>
      <c r="N146" s="103" t="s">
        <v>335</v>
      </c>
      <c r="O146" s="27">
        <v>12527</v>
      </c>
      <c r="P146" s="105" t="s">
        <v>335</v>
      </c>
      <c r="Q146" s="58">
        <v>27.4</v>
      </c>
      <c r="R146" s="77"/>
      <c r="S146" s="77"/>
      <c r="T146" s="77"/>
      <c r="U146" s="77"/>
      <c r="V146" s="77"/>
    </row>
    <row r="147" spans="1:22" s="2" customFormat="1" ht="11.1" customHeight="1" x14ac:dyDescent="0.2">
      <c r="A147" s="18" t="s">
        <v>334</v>
      </c>
      <c r="B147" s="22">
        <v>9</v>
      </c>
      <c r="C147" s="16">
        <v>6</v>
      </c>
      <c r="D147" s="16">
        <v>62349001</v>
      </c>
      <c r="E147" s="17" t="s">
        <v>203</v>
      </c>
      <c r="F147" s="2">
        <v>0</v>
      </c>
      <c r="G147" s="28">
        <v>43090</v>
      </c>
      <c r="H147" s="106" t="s">
        <v>335</v>
      </c>
      <c r="I147" s="27">
        <v>43913</v>
      </c>
      <c r="J147" s="106" t="s">
        <v>335</v>
      </c>
      <c r="K147" s="27">
        <v>39503</v>
      </c>
      <c r="L147" s="66" t="s">
        <v>335</v>
      </c>
      <c r="M147" s="28">
        <v>9984</v>
      </c>
      <c r="N147" s="106" t="s">
        <v>335</v>
      </c>
      <c r="O147" s="27">
        <v>12903</v>
      </c>
      <c r="P147" s="107" t="s">
        <v>335</v>
      </c>
      <c r="Q147" s="58">
        <v>29.4</v>
      </c>
      <c r="R147" s="77"/>
      <c r="S147" s="77"/>
      <c r="T147" s="77"/>
      <c r="U147" s="77"/>
      <c r="V147" s="77"/>
    </row>
    <row r="148" spans="1:22" s="2" customFormat="1" ht="11.1" customHeight="1" thickBot="1" x14ac:dyDescent="0.25">
      <c r="A148" s="23" t="s">
        <v>334</v>
      </c>
      <c r="B148" s="24">
        <v>9</v>
      </c>
      <c r="C148" s="25">
        <v>6</v>
      </c>
      <c r="D148" s="25">
        <v>64339004</v>
      </c>
      <c r="E148" s="26" t="s">
        <v>204</v>
      </c>
      <c r="F148" s="35">
        <v>22</v>
      </c>
      <c r="G148" s="36">
        <v>66452</v>
      </c>
      <c r="H148" s="112" t="s">
        <v>335</v>
      </c>
      <c r="I148" s="35">
        <v>70179</v>
      </c>
      <c r="J148" s="112" t="s">
        <v>335</v>
      </c>
      <c r="K148" s="35">
        <v>56277</v>
      </c>
      <c r="L148" s="113" t="s">
        <v>335</v>
      </c>
      <c r="M148" s="36">
        <v>11954</v>
      </c>
      <c r="N148" s="112" t="s">
        <v>335</v>
      </c>
      <c r="O148" s="35">
        <v>15455</v>
      </c>
      <c r="P148" s="113" t="s">
        <v>335</v>
      </c>
      <c r="Q148" s="114">
        <v>22</v>
      </c>
      <c r="R148" s="77"/>
      <c r="S148" s="77"/>
      <c r="T148" s="77"/>
      <c r="U148" s="77"/>
      <c r="V148" s="77"/>
    </row>
    <row r="149" spans="1:22" s="2" customFormat="1" ht="11.1" customHeight="1" x14ac:dyDescent="0.2">
      <c r="A149" s="18" t="s">
        <v>334</v>
      </c>
      <c r="B149" s="22">
        <v>9</v>
      </c>
      <c r="C149" s="16">
        <v>6</v>
      </c>
      <c r="D149" s="16">
        <v>65339053</v>
      </c>
      <c r="E149" s="17" t="s">
        <v>205</v>
      </c>
      <c r="F149" s="2">
        <v>31</v>
      </c>
      <c r="G149" s="28">
        <v>68994</v>
      </c>
      <c r="H149" s="103" t="s">
        <v>335</v>
      </c>
      <c r="I149" s="27">
        <v>72994</v>
      </c>
      <c r="J149" s="103" t="s">
        <v>335</v>
      </c>
      <c r="K149" s="27">
        <v>58015</v>
      </c>
      <c r="L149" s="104" t="s">
        <v>335</v>
      </c>
      <c r="M149" s="28">
        <v>11605</v>
      </c>
      <c r="N149" s="103" t="s">
        <v>335</v>
      </c>
      <c r="O149" s="27">
        <v>15172</v>
      </c>
      <c r="P149" s="105" t="s">
        <v>335</v>
      </c>
      <c r="Q149" s="58">
        <v>20.8</v>
      </c>
      <c r="R149" s="77"/>
      <c r="S149" s="77"/>
      <c r="T149" s="77"/>
      <c r="U149" s="77"/>
      <c r="V149" s="77"/>
    </row>
    <row r="150" spans="1:22" s="2" customFormat="1" ht="11.1" customHeight="1" x14ac:dyDescent="0.2">
      <c r="A150" s="18" t="s">
        <v>334</v>
      </c>
      <c r="B150" s="22">
        <v>9</v>
      </c>
      <c r="C150" s="16">
        <v>6</v>
      </c>
      <c r="D150" s="16">
        <v>65339060</v>
      </c>
      <c r="E150" s="17" t="s">
        <v>206</v>
      </c>
      <c r="F150" s="2">
        <v>31</v>
      </c>
      <c r="G150" s="28">
        <v>97822</v>
      </c>
      <c r="H150" s="103" t="s">
        <v>335</v>
      </c>
      <c r="I150" s="27">
        <v>100723</v>
      </c>
      <c r="J150" s="103" t="s">
        <v>335</v>
      </c>
      <c r="K150" s="27">
        <v>87818</v>
      </c>
      <c r="L150" s="103" t="s">
        <v>335</v>
      </c>
      <c r="M150" s="28">
        <v>16382</v>
      </c>
      <c r="N150" s="103" t="s">
        <v>335</v>
      </c>
      <c r="O150" s="27">
        <v>21234</v>
      </c>
      <c r="P150" s="105" t="s">
        <v>335</v>
      </c>
      <c r="Q150" s="58">
        <v>21.1</v>
      </c>
      <c r="R150" s="77"/>
      <c r="S150" s="77"/>
      <c r="T150" s="77"/>
      <c r="U150" s="77"/>
      <c r="V150" s="77"/>
    </row>
    <row r="151" spans="1:22" s="2" customFormat="1" ht="11.1" customHeight="1" x14ac:dyDescent="0.2">
      <c r="A151" s="18" t="s">
        <v>334</v>
      </c>
      <c r="B151" s="22">
        <v>9</v>
      </c>
      <c r="C151" s="16">
        <v>6</v>
      </c>
      <c r="D151" s="16">
        <v>65339055</v>
      </c>
      <c r="E151" s="17" t="s">
        <v>207</v>
      </c>
      <c r="F151" s="2">
        <v>31</v>
      </c>
      <c r="G151" s="28">
        <v>93815</v>
      </c>
      <c r="H151" s="103" t="s">
        <v>335</v>
      </c>
      <c r="I151" s="27">
        <v>95749</v>
      </c>
      <c r="J151" s="103" t="s">
        <v>335</v>
      </c>
      <c r="K151" s="27">
        <v>85852</v>
      </c>
      <c r="L151" s="104" t="s">
        <v>335</v>
      </c>
      <c r="M151" s="28">
        <v>16116</v>
      </c>
      <c r="N151" s="103" t="s">
        <v>335</v>
      </c>
      <c r="O151" s="27">
        <v>20861</v>
      </c>
      <c r="P151" s="105" t="s">
        <v>335</v>
      </c>
      <c r="Q151" s="58">
        <v>21.8</v>
      </c>
      <c r="R151" s="77"/>
      <c r="S151" s="77"/>
      <c r="T151" s="77"/>
      <c r="U151" s="77"/>
      <c r="V151" s="77"/>
    </row>
    <row r="152" spans="1:22" s="2" customFormat="1" ht="11.1" customHeight="1" x14ac:dyDescent="0.2">
      <c r="A152" s="18" t="s">
        <v>334</v>
      </c>
      <c r="B152" s="22">
        <v>9</v>
      </c>
      <c r="C152" s="16">
        <v>6</v>
      </c>
      <c r="D152" s="16">
        <v>66339054</v>
      </c>
      <c r="E152" s="17" t="s">
        <v>208</v>
      </c>
      <c r="F152" s="2">
        <v>31</v>
      </c>
      <c r="G152" s="28">
        <v>58819</v>
      </c>
      <c r="H152" s="106" t="s">
        <v>335</v>
      </c>
      <c r="I152" s="27">
        <v>56997</v>
      </c>
      <c r="J152" s="106" t="s">
        <v>335</v>
      </c>
      <c r="K152" s="27">
        <v>59062</v>
      </c>
      <c r="L152" s="66" t="s">
        <v>335</v>
      </c>
      <c r="M152" s="28">
        <v>8634</v>
      </c>
      <c r="N152" s="106" t="s">
        <v>335</v>
      </c>
      <c r="O152" s="27">
        <v>10983</v>
      </c>
      <c r="P152" s="107" t="s">
        <v>335</v>
      </c>
      <c r="Q152" s="58">
        <v>19.3</v>
      </c>
      <c r="R152" s="77"/>
      <c r="S152" s="77"/>
      <c r="T152" s="77"/>
      <c r="U152" s="77"/>
      <c r="V152" s="77"/>
    </row>
    <row r="153" spans="1:22" s="2" customFormat="1" ht="11.1" customHeight="1" x14ac:dyDescent="0.2">
      <c r="A153" s="18" t="s">
        <v>334</v>
      </c>
      <c r="B153" s="22">
        <v>9</v>
      </c>
      <c r="C153" s="16">
        <v>6</v>
      </c>
      <c r="D153" s="16">
        <v>66339002</v>
      </c>
      <c r="E153" s="17" t="s">
        <v>209</v>
      </c>
      <c r="F153" s="2">
        <v>31</v>
      </c>
      <c r="G153" s="28">
        <v>71533</v>
      </c>
      <c r="H153" s="103" t="s">
        <v>335</v>
      </c>
      <c r="I153" s="27">
        <v>70209</v>
      </c>
      <c r="J153" s="103" t="s">
        <v>335</v>
      </c>
      <c r="K153" s="27">
        <v>69518</v>
      </c>
      <c r="L153" s="108" t="s">
        <v>335</v>
      </c>
      <c r="M153" s="28">
        <v>10374</v>
      </c>
      <c r="N153" s="103" t="s">
        <v>335</v>
      </c>
      <c r="O153" s="27">
        <v>13338</v>
      </c>
      <c r="P153" s="105" t="s">
        <v>335</v>
      </c>
      <c r="Q153" s="58">
        <v>19</v>
      </c>
      <c r="R153" s="77"/>
      <c r="S153" s="77"/>
      <c r="T153" s="77"/>
      <c r="U153" s="77"/>
      <c r="V153" s="77"/>
    </row>
    <row r="154" spans="1:22" s="2" customFormat="1" ht="11.1" customHeight="1" x14ac:dyDescent="0.2">
      <c r="A154" s="18" t="s">
        <v>334</v>
      </c>
      <c r="B154" s="22">
        <v>9</v>
      </c>
      <c r="C154" s="16">
        <v>6</v>
      </c>
      <c r="D154" s="16">
        <v>68339001</v>
      </c>
      <c r="E154" s="17" t="s">
        <v>210</v>
      </c>
      <c r="F154" s="2">
        <v>31</v>
      </c>
      <c r="G154" s="28">
        <v>64800</v>
      </c>
      <c r="H154" s="106" t="s">
        <v>335</v>
      </c>
      <c r="I154" s="27">
        <v>62164</v>
      </c>
      <c r="J154" s="106" t="s">
        <v>335</v>
      </c>
      <c r="K154" s="27">
        <v>65971</v>
      </c>
      <c r="L154" s="66" t="s">
        <v>335</v>
      </c>
      <c r="M154" s="28">
        <v>10024</v>
      </c>
      <c r="N154" s="106" t="s">
        <v>335</v>
      </c>
      <c r="O154" s="27">
        <v>12829</v>
      </c>
      <c r="P154" s="107" t="s">
        <v>335</v>
      </c>
      <c r="Q154" s="58">
        <v>20.6</v>
      </c>
      <c r="R154" s="77"/>
      <c r="S154" s="77"/>
      <c r="T154" s="77"/>
      <c r="U154" s="77"/>
      <c r="V154" s="77"/>
    </row>
    <row r="155" spans="1:22" s="2" customFormat="1" ht="11.1" customHeight="1" x14ac:dyDescent="0.2">
      <c r="A155" s="18" t="s">
        <v>334</v>
      </c>
      <c r="B155" s="22">
        <v>9</v>
      </c>
      <c r="C155" s="16">
        <v>6</v>
      </c>
      <c r="D155" s="16">
        <v>69349061</v>
      </c>
      <c r="E155" s="17" t="s">
        <v>211</v>
      </c>
      <c r="F155" s="2">
        <v>31</v>
      </c>
      <c r="G155" s="28">
        <v>63739</v>
      </c>
      <c r="H155" s="103" t="s">
        <v>335</v>
      </c>
      <c r="I155" s="27">
        <v>60980</v>
      </c>
      <c r="J155" s="103" t="s">
        <v>335</v>
      </c>
      <c r="K155" s="27">
        <v>65394</v>
      </c>
      <c r="L155" s="104" t="s">
        <v>335</v>
      </c>
      <c r="M155" s="28">
        <v>10132</v>
      </c>
      <c r="N155" s="109" t="s">
        <v>335</v>
      </c>
      <c r="O155" s="27">
        <v>12958</v>
      </c>
      <c r="P155" s="105" t="s">
        <v>335</v>
      </c>
      <c r="Q155" s="58">
        <v>21.2</v>
      </c>
      <c r="R155" s="77"/>
      <c r="S155" s="77"/>
      <c r="T155" s="77"/>
      <c r="U155" s="77"/>
      <c r="V155" s="77"/>
    </row>
    <row r="156" spans="1:22" s="2" customFormat="1" ht="11.1" customHeight="1" x14ac:dyDescent="0.2">
      <c r="A156" s="18" t="s">
        <v>334</v>
      </c>
      <c r="B156" s="22">
        <v>9</v>
      </c>
      <c r="C156" s="16">
        <v>6</v>
      </c>
      <c r="D156" s="16">
        <v>72349090</v>
      </c>
      <c r="E156" s="17" t="s">
        <v>212</v>
      </c>
      <c r="F156" s="2">
        <v>31</v>
      </c>
      <c r="G156" s="28">
        <v>76590</v>
      </c>
      <c r="H156" s="103" t="s">
        <v>335</v>
      </c>
      <c r="I156" s="27">
        <v>75988</v>
      </c>
      <c r="J156" s="103" t="s">
        <v>335</v>
      </c>
      <c r="K156" s="27">
        <v>71970</v>
      </c>
      <c r="L156" s="103" t="s">
        <v>335</v>
      </c>
      <c r="M156" s="28">
        <v>9886</v>
      </c>
      <c r="N156" s="103" t="s">
        <v>335</v>
      </c>
      <c r="O156" s="27">
        <v>12698</v>
      </c>
      <c r="P156" s="105" t="s">
        <v>335</v>
      </c>
      <c r="Q156" s="58">
        <v>16.7</v>
      </c>
      <c r="R156" s="77"/>
      <c r="S156" s="77"/>
      <c r="T156" s="77"/>
      <c r="U156" s="77"/>
      <c r="V156" s="77"/>
    </row>
    <row r="157" spans="1:22" s="2" customFormat="1" ht="11.1" customHeight="1" x14ac:dyDescent="0.2">
      <c r="A157" s="18" t="s">
        <v>334</v>
      </c>
      <c r="B157" s="22">
        <v>9</v>
      </c>
      <c r="C157" s="16">
        <v>6</v>
      </c>
      <c r="D157" s="16">
        <v>72349052</v>
      </c>
      <c r="E157" s="17" t="s">
        <v>213</v>
      </c>
      <c r="F157" s="2">
        <v>31</v>
      </c>
      <c r="G157" s="28">
        <v>91616</v>
      </c>
      <c r="H157" s="103" t="s">
        <v>335</v>
      </c>
      <c r="I157" s="27">
        <v>94151</v>
      </c>
      <c r="J157" s="103" t="s">
        <v>335</v>
      </c>
      <c r="K157" s="27">
        <v>77075</v>
      </c>
      <c r="L157" s="105" t="s">
        <v>335</v>
      </c>
      <c r="M157" s="28">
        <v>10760</v>
      </c>
      <c r="N157" s="103" t="s">
        <v>335</v>
      </c>
      <c r="O157" s="27">
        <v>13989</v>
      </c>
      <c r="P157" s="105" t="s">
        <v>335</v>
      </c>
      <c r="Q157" s="58">
        <v>14.9</v>
      </c>
      <c r="R157" s="77"/>
      <c r="S157" s="77"/>
      <c r="T157" s="77"/>
      <c r="U157" s="77"/>
      <c r="V157" s="77"/>
    </row>
    <row r="158" spans="1:22" s="2" customFormat="1" ht="11.1" customHeight="1" x14ac:dyDescent="0.2">
      <c r="A158" s="18" t="s">
        <v>334</v>
      </c>
      <c r="B158" s="22">
        <v>9</v>
      </c>
      <c r="C158" s="16">
        <v>6</v>
      </c>
      <c r="D158" s="16">
        <v>72349054</v>
      </c>
      <c r="E158" s="17" t="s">
        <v>214</v>
      </c>
      <c r="F158" s="2">
        <v>29</v>
      </c>
      <c r="G158" s="28">
        <v>87033</v>
      </c>
      <c r="H158" s="103" t="s">
        <v>335</v>
      </c>
      <c r="I158" s="27">
        <v>88479</v>
      </c>
      <c r="J158" s="103" t="s">
        <v>335</v>
      </c>
      <c r="K158" s="27">
        <v>75994</v>
      </c>
      <c r="L158" s="104" t="s">
        <v>335</v>
      </c>
      <c r="M158" s="28">
        <v>10665</v>
      </c>
      <c r="N158" s="103" t="s">
        <v>335</v>
      </c>
      <c r="O158" s="27">
        <v>13708</v>
      </c>
      <c r="P158" s="105" t="s">
        <v>335</v>
      </c>
      <c r="Q158" s="58">
        <v>15.5</v>
      </c>
      <c r="R158" s="77"/>
      <c r="S158" s="77"/>
      <c r="T158" s="77"/>
      <c r="U158" s="77"/>
      <c r="V158" s="77"/>
    </row>
    <row r="159" spans="1:22" s="2" customFormat="1" ht="11.1" customHeight="1" x14ac:dyDescent="0.2">
      <c r="A159" s="18" t="s">
        <v>334</v>
      </c>
      <c r="B159" s="22">
        <v>9</v>
      </c>
      <c r="C159" s="16">
        <v>6</v>
      </c>
      <c r="D159" s="16">
        <v>73359056</v>
      </c>
      <c r="E159" s="17" t="s">
        <v>215</v>
      </c>
      <c r="F159" s="2">
        <v>31</v>
      </c>
      <c r="G159" s="28">
        <v>87227</v>
      </c>
      <c r="H159" s="103" t="s">
        <v>335</v>
      </c>
      <c r="I159" s="27">
        <v>86000</v>
      </c>
      <c r="J159" s="103" t="s">
        <v>335</v>
      </c>
      <c r="K159" s="27">
        <v>83099</v>
      </c>
      <c r="L159" s="104" t="s">
        <v>335</v>
      </c>
      <c r="M159" s="28">
        <v>12284</v>
      </c>
      <c r="N159" s="103" t="s">
        <v>335</v>
      </c>
      <c r="O159" s="27">
        <v>15062</v>
      </c>
      <c r="P159" s="105" t="s">
        <v>335</v>
      </c>
      <c r="Q159" s="58">
        <v>17.5</v>
      </c>
      <c r="R159" s="77"/>
      <c r="S159" s="77"/>
      <c r="T159" s="77"/>
      <c r="U159" s="77"/>
      <c r="V159" s="77"/>
    </row>
    <row r="160" spans="1:22" s="2" customFormat="1" ht="11.1" customHeight="1" x14ac:dyDescent="0.2">
      <c r="A160" s="18" t="s">
        <v>334</v>
      </c>
      <c r="B160" s="22">
        <v>9</v>
      </c>
      <c r="C160" s="16">
        <v>6</v>
      </c>
      <c r="D160" s="16">
        <v>74359001</v>
      </c>
      <c r="E160" s="17" t="s">
        <v>216</v>
      </c>
      <c r="F160" s="2">
        <v>31</v>
      </c>
      <c r="G160" s="28">
        <v>70408</v>
      </c>
      <c r="H160" s="106" t="s">
        <v>335</v>
      </c>
      <c r="I160" s="27">
        <v>68741</v>
      </c>
      <c r="J160" s="106" t="s">
        <v>335</v>
      </c>
      <c r="K160" s="27">
        <v>68392</v>
      </c>
      <c r="L160" s="66" t="s">
        <v>335</v>
      </c>
      <c r="M160" s="28">
        <v>9268</v>
      </c>
      <c r="N160" s="106" t="s">
        <v>335</v>
      </c>
      <c r="O160" s="27">
        <v>11778</v>
      </c>
      <c r="P160" s="107" t="s">
        <v>335</v>
      </c>
      <c r="Q160" s="58">
        <v>17.100000000000001</v>
      </c>
      <c r="R160" s="77"/>
      <c r="S160" s="77"/>
      <c r="T160" s="77"/>
      <c r="U160" s="77"/>
      <c r="V160" s="77"/>
    </row>
    <row r="161" spans="1:22" s="2" customFormat="1" ht="11.1" customHeight="1" x14ac:dyDescent="0.2">
      <c r="A161" s="18" t="s">
        <v>334</v>
      </c>
      <c r="B161" s="22">
        <v>9</v>
      </c>
      <c r="C161" s="16">
        <v>6</v>
      </c>
      <c r="D161" s="16">
        <v>74359110</v>
      </c>
      <c r="E161" s="17" t="s">
        <v>217</v>
      </c>
      <c r="F161" s="2">
        <v>0</v>
      </c>
      <c r="G161" s="28">
        <v>88810</v>
      </c>
      <c r="H161" s="103" t="s">
        <v>335</v>
      </c>
      <c r="I161" s="27">
        <v>88724</v>
      </c>
      <c r="J161" s="103" t="s">
        <v>335</v>
      </c>
      <c r="K161" s="27">
        <v>80705</v>
      </c>
      <c r="L161" s="104" t="s">
        <v>335</v>
      </c>
      <c r="M161" s="28">
        <v>11586</v>
      </c>
      <c r="N161" s="103" t="s">
        <v>335</v>
      </c>
      <c r="O161" s="27">
        <v>14512</v>
      </c>
      <c r="P161" s="105" t="s">
        <v>335</v>
      </c>
      <c r="Q161" s="58">
        <v>16.399999999999999</v>
      </c>
      <c r="R161" s="77"/>
      <c r="S161" s="77"/>
      <c r="T161" s="77"/>
      <c r="U161" s="77"/>
      <c r="V161" s="77"/>
    </row>
    <row r="162" spans="1:22" s="2" customFormat="1" ht="11.1" customHeight="1" x14ac:dyDescent="0.2">
      <c r="A162" s="18" t="s">
        <v>334</v>
      </c>
      <c r="B162" s="22">
        <v>9</v>
      </c>
      <c r="C162" s="16">
        <v>6</v>
      </c>
      <c r="D162" s="16">
        <v>75359058</v>
      </c>
      <c r="E162" s="17" t="s">
        <v>218</v>
      </c>
      <c r="F162" s="2">
        <v>0</v>
      </c>
      <c r="G162" s="28">
        <v>100852</v>
      </c>
      <c r="H162" s="103" t="s">
        <v>335</v>
      </c>
      <c r="I162" s="27">
        <v>100088</v>
      </c>
      <c r="J162" s="103" t="s">
        <v>335</v>
      </c>
      <c r="K162" s="27">
        <v>95454</v>
      </c>
      <c r="L162" s="104" t="s">
        <v>335</v>
      </c>
      <c r="M162" s="28">
        <v>12076</v>
      </c>
      <c r="N162" s="103" t="s">
        <v>335</v>
      </c>
      <c r="O162" s="27">
        <v>15009</v>
      </c>
      <c r="P162" s="105" t="s">
        <v>335</v>
      </c>
      <c r="Q162" s="58">
        <v>15</v>
      </c>
      <c r="R162" s="77"/>
      <c r="S162" s="77"/>
      <c r="T162" s="77"/>
      <c r="U162" s="77"/>
      <c r="V162" s="77"/>
    </row>
    <row r="163" spans="1:22" s="2" customFormat="1" ht="11.1" customHeight="1" x14ac:dyDescent="0.2">
      <c r="A163" s="18" t="s">
        <v>334</v>
      </c>
      <c r="B163" s="22">
        <v>9</v>
      </c>
      <c r="C163" s="16">
        <v>6</v>
      </c>
      <c r="D163" s="16">
        <v>75359059</v>
      </c>
      <c r="E163" s="17" t="s">
        <v>219</v>
      </c>
      <c r="F163" s="2">
        <v>0</v>
      </c>
      <c r="G163" s="28">
        <v>108783</v>
      </c>
      <c r="H163" s="103" t="s">
        <v>335</v>
      </c>
      <c r="I163" s="27">
        <v>109352</v>
      </c>
      <c r="J163" s="103" t="s">
        <v>335</v>
      </c>
      <c r="K163" s="27">
        <v>99644</v>
      </c>
      <c r="L163" s="104" t="s">
        <v>335</v>
      </c>
      <c r="M163" s="28">
        <v>12557</v>
      </c>
      <c r="N163" s="103" t="s">
        <v>335</v>
      </c>
      <c r="O163" s="27">
        <v>15661</v>
      </c>
      <c r="P163" s="105" t="s">
        <v>335</v>
      </c>
      <c r="Q163" s="58">
        <v>14.3</v>
      </c>
      <c r="R163" s="77"/>
      <c r="S163" s="77"/>
      <c r="T163" s="77"/>
      <c r="U163" s="77"/>
      <c r="V163" s="77"/>
    </row>
    <row r="164" spans="1:22" s="2" customFormat="1" ht="11.1" customHeight="1" x14ac:dyDescent="0.2">
      <c r="A164" s="18" t="s">
        <v>334</v>
      </c>
      <c r="B164" s="22">
        <v>9</v>
      </c>
      <c r="C164" s="16">
        <v>8</v>
      </c>
      <c r="D164" s="16">
        <v>76359060</v>
      </c>
      <c r="E164" s="17" t="s">
        <v>220</v>
      </c>
      <c r="F164" s="2">
        <v>31</v>
      </c>
      <c r="G164" s="28">
        <v>111361</v>
      </c>
      <c r="H164" s="103" t="s">
        <v>335</v>
      </c>
      <c r="I164" s="27">
        <v>114712</v>
      </c>
      <c r="J164" s="103" t="s">
        <v>335</v>
      </c>
      <c r="K164" s="27">
        <v>96883</v>
      </c>
      <c r="L164" s="104" t="s">
        <v>335</v>
      </c>
      <c r="M164" s="28">
        <v>10487</v>
      </c>
      <c r="N164" s="103" t="s">
        <v>335</v>
      </c>
      <c r="O164" s="27">
        <v>13181</v>
      </c>
      <c r="P164" s="105" t="s">
        <v>335</v>
      </c>
      <c r="Q164" s="58">
        <v>11.5</v>
      </c>
      <c r="R164" s="77"/>
      <c r="S164" s="77"/>
      <c r="T164" s="77"/>
      <c r="U164" s="77"/>
      <c r="V164" s="77"/>
    </row>
    <row r="165" spans="1:22" s="2" customFormat="1" ht="11.1" customHeight="1" x14ac:dyDescent="0.2">
      <c r="A165" s="18" t="s">
        <v>334</v>
      </c>
      <c r="B165" s="22">
        <v>9</v>
      </c>
      <c r="C165" s="16">
        <v>8</v>
      </c>
      <c r="D165" s="16">
        <v>77359061</v>
      </c>
      <c r="E165" s="17" t="s">
        <v>221</v>
      </c>
      <c r="F165" s="2">
        <v>31</v>
      </c>
      <c r="G165" s="28">
        <v>124718</v>
      </c>
      <c r="H165" s="106" t="s">
        <v>335</v>
      </c>
      <c r="I165" s="27">
        <v>131081</v>
      </c>
      <c r="J165" s="106" t="s">
        <v>335</v>
      </c>
      <c r="K165" s="27">
        <v>101635</v>
      </c>
      <c r="L165" s="66" t="s">
        <v>335</v>
      </c>
      <c r="M165" s="28">
        <v>10923</v>
      </c>
      <c r="N165" s="106" t="s">
        <v>335</v>
      </c>
      <c r="O165" s="27">
        <v>13902</v>
      </c>
      <c r="P165" s="107" t="s">
        <v>335</v>
      </c>
      <c r="Q165" s="58">
        <v>10.6</v>
      </c>
      <c r="R165" s="77"/>
      <c r="S165" s="77"/>
      <c r="T165" s="77"/>
      <c r="U165" s="77"/>
      <c r="V165" s="77"/>
    </row>
    <row r="166" spans="1:22" s="2" customFormat="1" ht="11.1" customHeight="1" x14ac:dyDescent="0.2">
      <c r="A166" s="18" t="s">
        <v>334</v>
      </c>
      <c r="B166" s="22">
        <v>9</v>
      </c>
      <c r="C166" s="16">
        <v>8</v>
      </c>
      <c r="D166" s="16">
        <v>77359062</v>
      </c>
      <c r="E166" s="17" t="s">
        <v>222</v>
      </c>
      <c r="F166" s="2">
        <v>31</v>
      </c>
      <c r="G166" s="28">
        <v>129244</v>
      </c>
      <c r="H166" s="103" t="s">
        <v>335</v>
      </c>
      <c r="I166" s="27">
        <v>135985</v>
      </c>
      <c r="J166" s="103" t="s">
        <v>335</v>
      </c>
      <c r="K166" s="27">
        <v>105271</v>
      </c>
      <c r="L166" s="104" t="s">
        <v>335</v>
      </c>
      <c r="M166" s="28">
        <v>12399</v>
      </c>
      <c r="N166" s="103" t="s">
        <v>335</v>
      </c>
      <c r="O166" s="27">
        <v>15549</v>
      </c>
      <c r="P166" s="105" t="s">
        <v>335</v>
      </c>
      <c r="Q166" s="58">
        <v>11.4</v>
      </c>
      <c r="R166" s="77"/>
      <c r="S166" s="77"/>
      <c r="T166" s="77"/>
      <c r="U166" s="77"/>
      <c r="V166" s="77"/>
    </row>
    <row r="167" spans="1:22" s="2" customFormat="1" ht="11.1" customHeight="1" x14ac:dyDescent="0.2">
      <c r="A167" s="18" t="s">
        <v>334</v>
      </c>
      <c r="B167" s="22">
        <v>9</v>
      </c>
      <c r="C167" s="16">
        <v>8</v>
      </c>
      <c r="D167" s="16">
        <v>77359115</v>
      </c>
      <c r="E167" s="17" t="s">
        <v>223</v>
      </c>
      <c r="F167" s="2">
        <v>0</v>
      </c>
      <c r="G167" s="28">
        <v>132438</v>
      </c>
      <c r="H167" s="103" t="s">
        <v>335</v>
      </c>
      <c r="I167" s="27">
        <v>145737</v>
      </c>
      <c r="J167" s="103" t="s">
        <v>335</v>
      </c>
      <c r="K167" s="27">
        <v>97260</v>
      </c>
      <c r="L167" s="104" t="s">
        <v>335</v>
      </c>
      <c r="M167" s="28">
        <v>10149</v>
      </c>
      <c r="N167" s="103" t="s">
        <v>335</v>
      </c>
      <c r="O167" s="27">
        <v>13250</v>
      </c>
      <c r="P167" s="105" t="s">
        <v>335</v>
      </c>
      <c r="Q167" s="58">
        <v>9.1</v>
      </c>
      <c r="R167" s="77"/>
      <c r="S167" s="77"/>
      <c r="T167" s="77"/>
      <c r="U167" s="77"/>
      <c r="V167" s="77"/>
    </row>
    <row r="168" spans="1:22" s="2" customFormat="1" ht="11.1" customHeight="1" x14ac:dyDescent="0.2">
      <c r="A168" s="18" t="s">
        <v>334</v>
      </c>
      <c r="B168" s="22">
        <v>9</v>
      </c>
      <c r="C168" s="16">
        <v>2</v>
      </c>
      <c r="D168" s="16">
        <v>77359066</v>
      </c>
      <c r="E168" s="17" t="s">
        <v>224</v>
      </c>
      <c r="F168" s="2">
        <v>31</v>
      </c>
      <c r="G168" s="28">
        <v>111511</v>
      </c>
      <c r="H168" s="103" t="s">
        <v>335</v>
      </c>
      <c r="I168" s="27">
        <v>126004</v>
      </c>
      <c r="J168" s="103" t="s">
        <v>335</v>
      </c>
      <c r="K168" s="27">
        <v>73871</v>
      </c>
      <c r="L168" s="104" t="s">
        <v>335</v>
      </c>
      <c r="M168" s="28">
        <v>6553</v>
      </c>
      <c r="N168" s="103" t="s">
        <v>335</v>
      </c>
      <c r="O168" s="27">
        <v>8666</v>
      </c>
      <c r="P168" s="105" t="s">
        <v>335</v>
      </c>
      <c r="Q168" s="58">
        <v>6.9</v>
      </c>
      <c r="R168" s="77"/>
      <c r="S168" s="77"/>
      <c r="T168" s="77"/>
      <c r="U168" s="77"/>
      <c r="V168" s="77"/>
    </row>
    <row r="169" spans="1:22" s="2" customFormat="1" ht="11.1" customHeight="1" x14ac:dyDescent="0.2">
      <c r="A169" s="18" t="s">
        <v>334</v>
      </c>
      <c r="B169" s="22">
        <v>9</v>
      </c>
      <c r="C169" s="16">
        <v>6</v>
      </c>
      <c r="D169" s="16">
        <v>77359120</v>
      </c>
      <c r="E169" s="17" t="s">
        <v>225</v>
      </c>
      <c r="F169" s="2">
        <v>31</v>
      </c>
      <c r="G169" s="28">
        <v>99618</v>
      </c>
      <c r="H169" s="103" t="s">
        <v>335</v>
      </c>
      <c r="I169" s="27">
        <v>111409</v>
      </c>
      <c r="J169" s="103" t="s">
        <v>335</v>
      </c>
      <c r="K169" s="27">
        <v>69646</v>
      </c>
      <c r="L169" s="104" t="s">
        <v>335</v>
      </c>
      <c r="M169" s="28">
        <v>5486</v>
      </c>
      <c r="N169" s="103" t="s">
        <v>335</v>
      </c>
      <c r="O169" s="27">
        <v>7214</v>
      </c>
      <c r="P169" s="105" t="s">
        <v>335</v>
      </c>
      <c r="Q169" s="58">
        <v>6.5</v>
      </c>
      <c r="R169" s="77"/>
      <c r="S169" s="77"/>
      <c r="T169" s="77"/>
      <c r="U169" s="77"/>
      <c r="V169" s="77"/>
    </row>
    <row r="170" spans="1:22" s="2" customFormat="1" ht="11.1" customHeight="1" x14ac:dyDescent="0.2">
      <c r="A170" s="18" t="s">
        <v>334</v>
      </c>
      <c r="B170" s="22">
        <v>9</v>
      </c>
      <c r="C170" s="16">
        <v>4</v>
      </c>
      <c r="D170" s="16">
        <v>78359064</v>
      </c>
      <c r="E170" s="17" t="s">
        <v>226</v>
      </c>
      <c r="F170" s="2">
        <v>31</v>
      </c>
      <c r="G170" s="28">
        <v>80722</v>
      </c>
      <c r="H170" s="103" t="s">
        <v>335</v>
      </c>
      <c r="I170" s="27">
        <v>88007</v>
      </c>
      <c r="J170" s="103" t="s">
        <v>335</v>
      </c>
      <c r="K170" s="27">
        <v>60821</v>
      </c>
      <c r="L170" s="104" t="s">
        <v>335</v>
      </c>
      <c r="M170" s="28">
        <v>4240</v>
      </c>
      <c r="N170" s="103" t="s">
        <v>335</v>
      </c>
      <c r="O170" s="27">
        <v>5485</v>
      </c>
      <c r="P170" s="105" t="s">
        <v>335</v>
      </c>
      <c r="Q170" s="58">
        <v>6.2</v>
      </c>
      <c r="R170" s="77"/>
      <c r="S170" s="77"/>
      <c r="T170" s="77"/>
      <c r="U170" s="77"/>
      <c r="V170" s="77"/>
    </row>
    <row r="171" spans="1:22" s="2" customFormat="1" ht="11.1" customHeight="1" x14ac:dyDescent="0.2">
      <c r="A171" s="18" t="s">
        <v>334</v>
      </c>
      <c r="B171" s="22">
        <v>45</v>
      </c>
      <c r="C171" s="16">
        <v>4</v>
      </c>
      <c r="D171" s="16">
        <v>59209004</v>
      </c>
      <c r="E171" s="17" t="s">
        <v>227</v>
      </c>
      <c r="F171" s="2">
        <v>26</v>
      </c>
      <c r="G171" s="28">
        <v>34509</v>
      </c>
      <c r="H171" s="103" t="s">
        <v>335</v>
      </c>
      <c r="I171" s="27">
        <v>38692</v>
      </c>
      <c r="J171" s="103" t="s">
        <v>335</v>
      </c>
      <c r="K171" s="27">
        <v>23770</v>
      </c>
      <c r="L171" s="104" t="s">
        <v>335</v>
      </c>
      <c r="M171" s="28">
        <v>4964</v>
      </c>
      <c r="N171" s="109" t="s">
        <v>335</v>
      </c>
      <c r="O171" s="27">
        <v>6739</v>
      </c>
      <c r="P171" s="105" t="s">
        <v>335</v>
      </c>
      <c r="Q171" s="58">
        <v>17.399999999999999</v>
      </c>
      <c r="R171" s="77"/>
      <c r="S171" s="77"/>
      <c r="T171" s="77"/>
      <c r="U171" s="77"/>
      <c r="V171" s="77"/>
    </row>
    <row r="172" spans="1:22" s="2" customFormat="1" ht="11.1" customHeight="1" x14ac:dyDescent="0.2">
      <c r="A172" s="18" t="s">
        <v>334</v>
      </c>
      <c r="B172" s="22">
        <v>45</v>
      </c>
      <c r="C172" s="16">
        <v>4</v>
      </c>
      <c r="D172" s="16">
        <v>59209050</v>
      </c>
      <c r="E172" s="17" t="s">
        <v>228</v>
      </c>
      <c r="F172" s="2">
        <v>26</v>
      </c>
      <c r="G172" s="32">
        <v>36181</v>
      </c>
      <c r="H172" s="110" t="s">
        <v>335</v>
      </c>
      <c r="I172" s="34">
        <v>40958</v>
      </c>
      <c r="J172" s="110" t="s">
        <v>335</v>
      </c>
      <c r="K172" s="34">
        <v>23592</v>
      </c>
      <c r="L172" s="111" t="s">
        <v>335</v>
      </c>
      <c r="M172" s="32">
        <v>5061</v>
      </c>
      <c r="N172" s="110" t="s">
        <v>335</v>
      </c>
      <c r="O172" s="27">
        <v>6872</v>
      </c>
      <c r="P172" s="107" t="s">
        <v>335</v>
      </c>
      <c r="Q172" s="58">
        <v>16.8</v>
      </c>
      <c r="R172" s="77"/>
      <c r="S172" s="77"/>
      <c r="T172" s="77"/>
      <c r="U172" s="77"/>
      <c r="V172" s="77"/>
    </row>
    <row r="173" spans="1:22" s="2" customFormat="1" ht="11.1" customHeight="1" x14ac:dyDescent="0.2">
      <c r="A173" s="18" t="s">
        <v>334</v>
      </c>
      <c r="B173" s="22">
        <v>70</v>
      </c>
      <c r="C173" s="16">
        <v>4</v>
      </c>
      <c r="D173" s="16">
        <v>59269203</v>
      </c>
      <c r="E173" s="17" t="s">
        <v>229</v>
      </c>
      <c r="F173" s="2">
        <v>31</v>
      </c>
      <c r="G173" s="28">
        <v>36843</v>
      </c>
      <c r="H173" s="103" t="s">
        <v>335</v>
      </c>
      <c r="I173" s="27">
        <v>41523</v>
      </c>
      <c r="J173" s="103" t="s">
        <v>335</v>
      </c>
      <c r="K173" s="27">
        <v>26283</v>
      </c>
      <c r="L173" s="104" t="s">
        <v>335</v>
      </c>
      <c r="M173" s="28">
        <v>6348</v>
      </c>
      <c r="N173" s="103" t="s">
        <v>335</v>
      </c>
      <c r="O173" s="27">
        <v>8670</v>
      </c>
      <c r="P173" s="105" t="s">
        <v>335</v>
      </c>
      <c r="Q173" s="58">
        <v>20.9</v>
      </c>
      <c r="R173" s="77"/>
      <c r="S173" s="77"/>
      <c r="T173" s="77"/>
      <c r="U173" s="77"/>
      <c r="V173" s="77"/>
    </row>
    <row r="174" spans="1:22" s="2" customFormat="1" ht="11.1" customHeight="1" x14ac:dyDescent="0.2">
      <c r="A174" s="18" t="s">
        <v>334</v>
      </c>
      <c r="B174" s="22">
        <v>70</v>
      </c>
      <c r="C174" s="16">
        <v>4</v>
      </c>
      <c r="D174" s="16">
        <v>59269233</v>
      </c>
      <c r="E174" s="17" t="s">
        <v>230</v>
      </c>
      <c r="F174" s="2">
        <v>31</v>
      </c>
      <c r="G174" s="28">
        <v>40068</v>
      </c>
      <c r="H174" s="103" t="s">
        <v>335</v>
      </c>
      <c r="I174" s="27">
        <v>45463</v>
      </c>
      <c r="J174" s="103" t="s">
        <v>335</v>
      </c>
      <c r="K174" s="27">
        <v>27712</v>
      </c>
      <c r="L174" s="104" t="s">
        <v>335</v>
      </c>
      <c r="M174" s="28">
        <v>6657</v>
      </c>
      <c r="N174" s="103" t="s">
        <v>335</v>
      </c>
      <c r="O174" s="27">
        <v>9070</v>
      </c>
      <c r="P174" s="105" t="s">
        <v>335</v>
      </c>
      <c r="Q174" s="58">
        <v>20</v>
      </c>
      <c r="R174" s="77"/>
      <c r="S174" s="77"/>
      <c r="T174" s="77"/>
      <c r="U174" s="77"/>
      <c r="V174" s="77"/>
    </row>
    <row r="175" spans="1:22" s="2" customFormat="1" ht="11.1" customHeight="1" x14ac:dyDescent="0.2">
      <c r="A175" s="18" t="s">
        <v>334</v>
      </c>
      <c r="B175" s="22">
        <v>70</v>
      </c>
      <c r="C175" s="16">
        <v>4</v>
      </c>
      <c r="D175" s="16">
        <v>59269234</v>
      </c>
      <c r="E175" s="17" t="s">
        <v>231</v>
      </c>
      <c r="F175" s="2">
        <v>31</v>
      </c>
      <c r="G175" s="28">
        <v>39432</v>
      </c>
      <c r="H175" s="103" t="s">
        <v>335</v>
      </c>
      <c r="I175" s="27">
        <v>45598</v>
      </c>
      <c r="J175" s="103" t="s">
        <v>335</v>
      </c>
      <c r="K175" s="27">
        <v>24280</v>
      </c>
      <c r="L175" s="104" t="s">
        <v>335</v>
      </c>
      <c r="M175" s="28">
        <v>5781</v>
      </c>
      <c r="N175" s="103" t="s">
        <v>335</v>
      </c>
      <c r="O175" s="27">
        <v>7897</v>
      </c>
      <c r="P175" s="105" t="s">
        <v>335</v>
      </c>
      <c r="Q175" s="58">
        <v>17.3</v>
      </c>
      <c r="R175" s="77"/>
      <c r="S175" s="77"/>
      <c r="T175" s="77"/>
      <c r="U175" s="77"/>
      <c r="V175" s="77"/>
    </row>
    <row r="176" spans="1:22" s="2" customFormat="1" ht="11.1" customHeight="1" x14ac:dyDescent="0.2">
      <c r="A176" s="18" t="s">
        <v>334</v>
      </c>
      <c r="B176" s="22">
        <v>70</v>
      </c>
      <c r="C176" s="16">
        <v>4</v>
      </c>
      <c r="D176" s="16">
        <v>59279104</v>
      </c>
      <c r="E176" s="17" t="s">
        <v>232</v>
      </c>
      <c r="F176" s="2">
        <v>31</v>
      </c>
      <c r="G176" s="28">
        <v>36943</v>
      </c>
      <c r="H176" s="103" t="s">
        <v>335</v>
      </c>
      <c r="I176" s="27">
        <v>42646</v>
      </c>
      <c r="J176" s="103" t="s">
        <v>335</v>
      </c>
      <c r="K176" s="27">
        <v>22714</v>
      </c>
      <c r="L176" s="104" t="s">
        <v>335</v>
      </c>
      <c r="M176" s="28">
        <v>5545</v>
      </c>
      <c r="N176" s="103" t="s">
        <v>335</v>
      </c>
      <c r="O176" s="27">
        <v>7596</v>
      </c>
      <c r="P176" s="105" t="s">
        <v>335</v>
      </c>
      <c r="Q176" s="58">
        <v>17.8</v>
      </c>
      <c r="R176" s="77"/>
      <c r="S176" s="77"/>
      <c r="T176" s="77"/>
      <c r="U176" s="77"/>
      <c r="V176" s="77"/>
    </row>
    <row r="177" spans="1:22" s="2" customFormat="1" ht="11.1" customHeight="1" x14ac:dyDescent="0.2">
      <c r="A177" s="18" t="s">
        <v>334</v>
      </c>
      <c r="B177" s="22">
        <v>70</v>
      </c>
      <c r="C177" s="16">
        <v>4</v>
      </c>
      <c r="D177" s="16">
        <v>59279002</v>
      </c>
      <c r="E177" s="17" t="s">
        <v>233</v>
      </c>
      <c r="F177" s="2">
        <v>31</v>
      </c>
      <c r="G177" s="28">
        <v>34150</v>
      </c>
      <c r="H177" s="106" t="s">
        <v>335</v>
      </c>
      <c r="I177" s="27">
        <v>38933</v>
      </c>
      <c r="J177" s="106" t="s">
        <v>335</v>
      </c>
      <c r="K177" s="27">
        <v>22327</v>
      </c>
      <c r="L177" s="66" t="s">
        <v>335</v>
      </c>
      <c r="M177" s="28">
        <v>5269</v>
      </c>
      <c r="N177" s="106" t="s">
        <v>335</v>
      </c>
      <c r="O177" s="27">
        <v>7209</v>
      </c>
      <c r="P177" s="107" t="s">
        <v>335</v>
      </c>
      <c r="Q177" s="58">
        <v>18.5</v>
      </c>
      <c r="R177" s="77"/>
      <c r="S177" s="77"/>
      <c r="T177" s="77"/>
      <c r="U177" s="77"/>
      <c r="V177" s="77"/>
    </row>
    <row r="178" spans="1:22" s="2" customFormat="1" ht="11.1" customHeight="1" x14ac:dyDescent="0.2">
      <c r="A178" s="18" t="s">
        <v>334</v>
      </c>
      <c r="B178" s="22">
        <v>70</v>
      </c>
      <c r="C178" s="16">
        <v>4</v>
      </c>
      <c r="D178" s="16">
        <v>59279001</v>
      </c>
      <c r="E178" s="17" t="s">
        <v>234</v>
      </c>
      <c r="F178" s="2">
        <v>31</v>
      </c>
      <c r="G178" s="28">
        <v>30538</v>
      </c>
      <c r="H178" s="103" t="s">
        <v>335</v>
      </c>
      <c r="I178" s="27">
        <v>35208</v>
      </c>
      <c r="J178" s="103" t="s">
        <v>335</v>
      </c>
      <c r="K178" s="27">
        <v>19873</v>
      </c>
      <c r="L178" s="104" t="s">
        <v>335</v>
      </c>
      <c r="M178" s="28">
        <v>4529</v>
      </c>
      <c r="N178" s="103" t="s">
        <v>335</v>
      </c>
      <c r="O178" s="27">
        <v>6196</v>
      </c>
      <c r="P178" s="105" t="s">
        <v>335</v>
      </c>
      <c r="Q178" s="58">
        <v>17.600000000000001</v>
      </c>
      <c r="R178" s="77"/>
      <c r="S178" s="77"/>
      <c r="T178" s="77"/>
      <c r="U178" s="77"/>
      <c r="V178" s="77"/>
    </row>
    <row r="179" spans="1:22" s="2" customFormat="1" ht="11.1" customHeight="1" x14ac:dyDescent="0.2">
      <c r="A179" s="18" t="s">
        <v>334</v>
      </c>
      <c r="B179" s="22">
        <v>70</v>
      </c>
      <c r="C179" s="16">
        <v>4</v>
      </c>
      <c r="D179" s="16">
        <v>59279105</v>
      </c>
      <c r="E179" s="17" t="s">
        <v>235</v>
      </c>
      <c r="F179" s="2">
        <v>26</v>
      </c>
      <c r="G179" s="28">
        <v>29713</v>
      </c>
      <c r="H179" s="103" t="s">
        <v>335</v>
      </c>
      <c r="I179" s="27">
        <v>34008</v>
      </c>
      <c r="J179" s="103" t="s">
        <v>335</v>
      </c>
      <c r="K179" s="27">
        <v>19789</v>
      </c>
      <c r="L179" s="104" t="s">
        <v>335</v>
      </c>
      <c r="M179" s="28">
        <v>4746</v>
      </c>
      <c r="N179" s="103" t="s">
        <v>335</v>
      </c>
      <c r="O179" s="27">
        <v>6544</v>
      </c>
      <c r="P179" s="105" t="s">
        <v>335</v>
      </c>
      <c r="Q179" s="58">
        <v>19.2</v>
      </c>
      <c r="R179" s="77"/>
      <c r="S179" s="77"/>
      <c r="T179" s="77"/>
      <c r="U179" s="77"/>
      <c r="V179" s="77"/>
    </row>
    <row r="180" spans="1:22" s="2" customFormat="1" ht="11.1" customHeight="1" x14ac:dyDescent="0.2">
      <c r="A180" s="18" t="s">
        <v>334</v>
      </c>
      <c r="B180" s="22">
        <v>70</v>
      </c>
      <c r="C180" s="16">
        <v>4</v>
      </c>
      <c r="D180" s="16">
        <v>59289001</v>
      </c>
      <c r="E180" s="17" t="s">
        <v>236</v>
      </c>
      <c r="F180" s="2">
        <v>15</v>
      </c>
      <c r="G180" s="28">
        <v>23832</v>
      </c>
      <c r="H180" s="103" t="s">
        <v>335</v>
      </c>
      <c r="I180" s="27">
        <v>26944</v>
      </c>
      <c r="J180" s="103" t="s">
        <v>335</v>
      </c>
      <c r="K180" s="27">
        <v>17001</v>
      </c>
      <c r="L180" s="104" t="s">
        <v>335</v>
      </c>
      <c r="M180" s="28">
        <v>4228</v>
      </c>
      <c r="N180" s="103" t="s">
        <v>335</v>
      </c>
      <c r="O180" s="27">
        <v>5718</v>
      </c>
      <c r="P180" s="105" t="s">
        <v>335</v>
      </c>
      <c r="Q180" s="58">
        <v>21.2</v>
      </c>
      <c r="R180" s="77"/>
      <c r="S180" s="77"/>
      <c r="T180" s="77"/>
      <c r="U180" s="77"/>
      <c r="V180" s="77"/>
    </row>
    <row r="181" spans="1:22" s="2" customFormat="1" ht="11.1" customHeight="1" x14ac:dyDescent="0.2">
      <c r="A181" s="18" t="s">
        <v>334</v>
      </c>
      <c r="B181" s="22">
        <v>70</v>
      </c>
      <c r="C181" s="16">
        <v>4</v>
      </c>
      <c r="D181" s="16">
        <v>60299003</v>
      </c>
      <c r="E181" s="17" t="s">
        <v>237</v>
      </c>
      <c r="F181" s="2">
        <v>31</v>
      </c>
      <c r="G181" s="28">
        <v>20304</v>
      </c>
      <c r="H181" s="106" t="s">
        <v>335</v>
      </c>
      <c r="I181" s="27">
        <v>22559</v>
      </c>
      <c r="J181" s="106" t="s">
        <v>335</v>
      </c>
      <c r="K181" s="27">
        <v>15689</v>
      </c>
      <c r="L181" s="66" t="s">
        <v>335</v>
      </c>
      <c r="M181" s="28">
        <v>3869</v>
      </c>
      <c r="N181" s="106" t="s">
        <v>335</v>
      </c>
      <c r="O181" s="27">
        <v>5271</v>
      </c>
      <c r="P181" s="107" t="s">
        <v>335</v>
      </c>
      <c r="Q181" s="58">
        <v>23.4</v>
      </c>
      <c r="R181" s="77"/>
      <c r="S181" s="77"/>
      <c r="T181" s="77"/>
      <c r="U181" s="77"/>
      <c r="V181" s="77"/>
    </row>
    <row r="182" spans="1:22" s="2" customFormat="1" ht="11.1" customHeight="1" x14ac:dyDescent="0.2">
      <c r="A182" s="18" t="s">
        <v>334</v>
      </c>
      <c r="B182" s="22">
        <v>70</v>
      </c>
      <c r="C182" s="16">
        <v>4</v>
      </c>
      <c r="D182" s="16">
        <v>60299002</v>
      </c>
      <c r="E182" s="17" t="s">
        <v>238</v>
      </c>
      <c r="F182" s="2">
        <v>31</v>
      </c>
      <c r="G182" s="28">
        <v>20129</v>
      </c>
      <c r="H182" s="103" t="s">
        <v>335</v>
      </c>
      <c r="I182" s="27">
        <v>22183</v>
      </c>
      <c r="J182" s="103" t="s">
        <v>335</v>
      </c>
      <c r="K182" s="27">
        <v>15898</v>
      </c>
      <c r="L182" s="104" t="s">
        <v>335</v>
      </c>
      <c r="M182" s="28">
        <v>3401</v>
      </c>
      <c r="N182" s="103" t="s">
        <v>335</v>
      </c>
      <c r="O182" s="27">
        <v>4632</v>
      </c>
      <c r="P182" s="105" t="s">
        <v>335</v>
      </c>
      <c r="Q182" s="58">
        <v>20.9</v>
      </c>
      <c r="R182" s="77"/>
      <c r="S182" s="77"/>
      <c r="T182" s="77"/>
      <c r="U182" s="77"/>
      <c r="V182" s="77"/>
    </row>
    <row r="183" spans="1:22" s="2" customFormat="1" ht="11.1" customHeight="1" x14ac:dyDescent="0.2">
      <c r="A183" s="18" t="s">
        <v>334</v>
      </c>
      <c r="B183" s="22">
        <v>70</v>
      </c>
      <c r="C183" s="16">
        <v>4</v>
      </c>
      <c r="D183" s="16">
        <v>60309001</v>
      </c>
      <c r="E183" s="17" t="s">
        <v>239</v>
      </c>
      <c r="F183" s="2">
        <v>31</v>
      </c>
      <c r="G183" s="28">
        <v>24226</v>
      </c>
      <c r="H183" s="103" t="s">
        <v>335</v>
      </c>
      <c r="I183" s="27">
        <v>26878</v>
      </c>
      <c r="J183" s="103" t="s">
        <v>335</v>
      </c>
      <c r="K183" s="27">
        <v>18203</v>
      </c>
      <c r="L183" s="104" t="s">
        <v>335</v>
      </c>
      <c r="M183" s="28">
        <v>4284</v>
      </c>
      <c r="N183" s="103" t="s">
        <v>335</v>
      </c>
      <c r="O183" s="27">
        <v>5784</v>
      </c>
      <c r="P183" s="105" t="s">
        <v>335</v>
      </c>
      <c r="Q183" s="58">
        <v>21.5</v>
      </c>
      <c r="R183" s="77"/>
      <c r="S183" s="77"/>
      <c r="T183" s="77"/>
      <c r="U183" s="77"/>
      <c r="V183" s="77"/>
    </row>
    <row r="184" spans="1:22" s="2" customFormat="1" ht="11.1" customHeight="1" x14ac:dyDescent="0.2">
      <c r="A184" s="18" t="s">
        <v>334</v>
      </c>
      <c r="B184" s="22">
        <v>70</v>
      </c>
      <c r="C184" s="16">
        <v>4</v>
      </c>
      <c r="D184" s="16">
        <v>60309002</v>
      </c>
      <c r="E184" s="17" t="s">
        <v>240</v>
      </c>
      <c r="F184" s="2">
        <v>31</v>
      </c>
      <c r="G184" s="28">
        <v>26532</v>
      </c>
      <c r="H184" s="103" t="s">
        <v>335</v>
      </c>
      <c r="I184" s="27">
        <v>29676</v>
      </c>
      <c r="J184" s="103" t="s">
        <v>335</v>
      </c>
      <c r="K184" s="27">
        <v>19161</v>
      </c>
      <c r="L184" s="104" t="s">
        <v>335</v>
      </c>
      <c r="M184" s="28">
        <v>3980</v>
      </c>
      <c r="N184" s="103" t="s">
        <v>335</v>
      </c>
      <c r="O184" s="27">
        <v>5403</v>
      </c>
      <c r="P184" s="105" t="s">
        <v>335</v>
      </c>
      <c r="Q184" s="58">
        <v>18.2</v>
      </c>
      <c r="R184" s="77"/>
      <c r="S184" s="77"/>
      <c r="T184" s="77"/>
      <c r="U184" s="77"/>
      <c r="V184" s="77"/>
    </row>
    <row r="185" spans="1:22" s="2" customFormat="1" ht="11.1" customHeight="1" x14ac:dyDescent="0.2">
      <c r="A185" s="18" t="s">
        <v>334</v>
      </c>
      <c r="B185" s="22">
        <v>70</v>
      </c>
      <c r="C185" s="16">
        <v>4</v>
      </c>
      <c r="D185" s="16">
        <v>60319105</v>
      </c>
      <c r="E185" s="17" t="s">
        <v>241</v>
      </c>
      <c r="F185" s="2">
        <v>31</v>
      </c>
      <c r="G185" s="28">
        <v>37894</v>
      </c>
      <c r="H185" s="103" t="s">
        <v>335</v>
      </c>
      <c r="I185" s="27">
        <v>43026</v>
      </c>
      <c r="J185" s="103" t="s">
        <v>335</v>
      </c>
      <c r="K185" s="27">
        <v>24114</v>
      </c>
      <c r="L185" s="104" t="s">
        <v>335</v>
      </c>
      <c r="M185" s="28">
        <v>4835</v>
      </c>
      <c r="N185" s="103" t="s">
        <v>335</v>
      </c>
      <c r="O185" s="27">
        <v>6610</v>
      </c>
      <c r="P185" s="105" t="s">
        <v>335</v>
      </c>
      <c r="Q185" s="58">
        <v>15.4</v>
      </c>
      <c r="R185" s="77"/>
      <c r="S185" s="77"/>
      <c r="T185" s="77"/>
      <c r="U185" s="77"/>
      <c r="V185" s="77"/>
    </row>
    <row r="186" spans="1:22" s="2" customFormat="1" ht="11.1" customHeight="1" x14ac:dyDescent="0.2">
      <c r="A186" s="18" t="s">
        <v>334</v>
      </c>
      <c r="B186" s="22">
        <v>70</v>
      </c>
      <c r="C186" s="16">
        <v>4</v>
      </c>
      <c r="D186" s="16">
        <v>60319001</v>
      </c>
      <c r="E186" s="17" t="s">
        <v>242</v>
      </c>
      <c r="F186" s="2">
        <v>31</v>
      </c>
      <c r="G186" s="28">
        <v>42163</v>
      </c>
      <c r="H186" s="106" t="s">
        <v>335</v>
      </c>
      <c r="I186" s="27">
        <v>48115</v>
      </c>
      <c r="J186" s="106" t="s">
        <v>335</v>
      </c>
      <c r="K186" s="27">
        <v>25794</v>
      </c>
      <c r="L186" s="106" t="s">
        <v>335</v>
      </c>
      <c r="M186" s="28">
        <v>5429</v>
      </c>
      <c r="N186" s="106" t="s">
        <v>335</v>
      </c>
      <c r="O186" s="27">
        <v>7401</v>
      </c>
      <c r="P186" s="107" t="s">
        <v>335</v>
      </c>
      <c r="Q186" s="58">
        <v>15.4</v>
      </c>
      <c r="R186" s="77"/>
      <c r="S186" s="77"/>
      <c r="T186" s="77"/>
      <c r="U186" s="77"/>
      <c r="V186" s="77"/>
    </row>
    <row r="187" spans="1:22" s="2" customFormat="1" ht="11.1" customHeight="1" x14ac:dyDescent="0.2">
      <c r="A187" s="18" t="s">
        <v>334</v>
      </c>
      <c r="B187" s="22">
        <v>70</v>
      </c>
      <c r="C187" s="16">
        <v>4</v>
      </c>
      <c r="D187" s="16">
        <v>60319104</v>
      </c>
      <c r="E187" s="17" t="s">
        <v>243</v>
      </c>
      <c r="F187" s="2">
        <v>31</v>
      </c>
      <c r="G187" s="28">
        <v>37728</v>
      </c>
      <c r="H187" s="103" t="s">
        <v>335</v>
      </c>
      <c r="I187" s="27">
        <v>42907</v>
      </c>
      <c r="J187" s="103" t="s">
        <v>335</v>
      </c>
      <c r="K187" s="27">
        <v>23621</v>
      </c>
      <c r="L187" s="104" t="s">
        <v>335</v>
      </c>
      <c r="M187" s="28">
        <v>5084</v>
      </c>
      <c r="N187" s="103" t="s">
        <v>335</v>
      </c>
      <c r="O187" s="27">
        <v>6953</v>
      </c>
      <c r="P187" s="105" t="s">
        <v>335</v>
      </c>
      <c r="Q187" s="58">
        <v>16.2</v>
      </c>
      <c r="R187" s="77"/>
      <c r="S187" s="77"/>
      <c r="T187" s="77"/>
      <c r="U187" s="77"/>
      <c r="V187" s="77"/>
    </row>
    <row r="188" spans="1:22" s="2" customFormat="1" ht="11.1" customHeight="1" x14ac:dyDescent="0.2">
      <c r="A188" s="18" t="s">
        <v>334</v>
      </c>
      <c r="B188" s="22">
        <v>70</v>
      </c>
      <c r="C188" s="16">
        <v>4</v>
      </c>
      <c r="D188" s="16">
        <v>60319012</v>
      </c>
      <c r="E188" s="17" t="s">
        <v>244</v>
      </c>
      <c r="F188" s="2">
        <v>31</v>
      </c>
      <c r="G188" s="28">
        <v>20297</v>
      </c>
      <c r="H188" s="106" t="s">
        <v>335</v>
      </c>
      <c r="I188" s="27">
        <v>22656</v>
      </c>
      <c r="J188" s="106" t="s">
        <v>335</v>
      </c>
      <c r="K188" s="27">
        <v>15370</v>
      </c>
      <c r="L188" s="66" t="s">
        <v>335</v>
      </c>
      <c r="M188" s="28">
        <v>3177</v>
      </c>
      <c r="N188" s="106" t="s">
        <v>335</v>
      </c>
      <c r="O188" s="27">
        <v>4356</v>
      </c>
      <c r="P188" s="107" t="s">
        <v>335</v>
      </c>
      <c r="Q188" s="58">
        <v>19.2</v>
      </c>
      <c r="R188" s="77"/>
      <c r="S188" s="77"/>
      <c r="T188" s="77"/>
      <c r="U188" s="77"/>
      <c r="V188" s="77"/>
    </row>
    <row r="189" spans="1:22" s="2" customFormat="1" ht="11.1" customHeight="1" x14ac:dyDescent="0.2">
      <c r="A189" s="18" t="s">
        <v>334</v>
      </c>
      <c r="B189" s="22">
        <v>70</v>
      </c>
      <c r="C189" s="16">
        <v>4</v>
      </c>
      <c r="D189" s="16">
        <v>59359053</v>
      </c>
      <c r="E189" s="17" t="s">
        <v>245</v>
      </c>
      <c r="F189" s="2">
        <v>31</v>
      </c>
      <c r="G189" s="28">
        <v>19672</v>
      </c>
      <c r="H189" s="103" t="s">
        <v>335</v>
      </c>
      <c r="I189" s="27">
        <v>22046</v>
      </c>
      <c r="J189" s="103" t="s">
        <v>335</v>
      </c>
      <c r="K189" s="27">
        <v>15020</v>
      </c>
      <c r="L189" s="104" t="s">
        <v>335</v>
      </c>
      <c r="M189" s="28">
        <v>3600</v>
      </c>
      <c r="N189" s="103" t="s">
        <v>335</v>
      </c>
      <c r="O189" s="27">
        <v>4899</v>
      </c>
      <c r="P189" s="105" t="s">
        <v>335</v>
      </c>
      <c r="Q189" s="58">
        <v>22.2</v>
      </c>
      <c r="R189" s="77"/>
      <c r="S189" s="77"/>
      <c r="T189" s="77"/>
      <c r="U189" s="77"/>
      <c r="V189" s="77"/>
    </row>
    <row r="190" spans="1:22" s="2" customFormat="1" ht="11.1" customHeight="1" x14ac:dyDescent="0.2">
      <c r="A190" s="18" t="s">
        <v>334</v>
      </c>
      <c r="B190" s="22">
        <v>71</v>
      </c>
      <c r="C190" s="16">
        <v>4</v>
      </c>
      <c r="D190" s="16">
        <v>55289166</v>
      </c>
      <c r="E190" s="17" t="s">
        <v>246</v>
      </c>
      <c r="F190" s="2">
        <v>31</v>
      </c>
      <c r="G190" s="28">
        <v>10441</v>
      </c>
      <c r="H190" s="103" t="s">
        <v>335</v>
      </c>
      <c r="I190" s="27">
        <v>11432</v>
      </c>
      <c r="J190" s="103" t="s">
        <v>335</v>
      </c>
      <c r="K190" s="27">
        <v>9145</v>
      </c>
      <c r="L190" s="104" t="s">
        <v>335</v>
      </c>
      <c r="M190" s="28">
        <v>1788</v>
      </c>
      <c r="N190" s="103" t="s">
        <v>335</v>
      </c>
      <c r="O190" s="27">
        <v>2453</v>
      </c>
      <c r="P190" s="105" t="s">
        <v>335</v>
      </c>
      <c r="Q190" s="58">
        <v>21.5</v>
      </c>
      <c r="R190" s="77"/>
      <c r="S190" s="77"/>
      <c r="T190" s="77"/>
      <c r="U190" s="77"/>
      <c r="V190" s="77"/>
    </row>
    <row r="191" spans="1:22" s="2" customFormat="1" ht="11.1" customHeight="1" x14ac:dyDescent="0.2">
      <c r="A191" s="18" t="s">
        <v>334</v>
      </c>
      <c r="B191" s="22">
        <v>71</v>
      </c>
      <c r="C191" s="16">
        <v>4</v>
      </c>
      <c r="D191" s="16">
        <v>58269167</v>
      </c>
      <c r="E191" s="17" t="s">
        <v>247</v>
      </c>
      <c r="F191" s="2">
        <v>31</v>
      </c>
      <c r="G191" s="28">
        <v>20299</v>
      </c>
      <c r="H191" s="103" t="s">
        <v>335</v>
      </c>
      <c r="I191" s="27">
        <v>22693</v>
      </c>
      <c r="J191" s="103" t="s">
        <v>335</v>
      </c>
      <c r="K191" s="27">
        <v>14939</v>
      </c>
      <c r="L191" s="103" t="s">
        <v>335</v>
      </c>
      <c r="M191" s="28">
        <v>2097</v>
      </c>
      <c r="N191" s="103" t="s">
        <v>335</v>
      </c>
      <c r="O191" s="27">
        <v>2901</v>
      </c>
      <c r="P191" s="105" t="s">
        <v>335</v>
      </c>
      <c r="Q191" s="58">
        <v>12.8</v>
      </c>
      <c r="R191" s="77"/>
      <c r="S191" s="77"/>
      <c r="T191" s="77"/>
      <c r="U191" s="77"/>
      <c r="V191" s="77"/>
    </row>
    <row r="192" spans="1:22" s="2" customFormat="1" ht="11.1" customHeight="1" x14ac:dyDescent="0.2">
      <c r="A192" s="18" t="s">
        <v>334</v>
      </c>
      <c r="B192" s="22">
        <v>71</v>
      </c>
      <c r="C192" s="16">
        <v>4</v>
      </c>
      <c r="D192" s="16">
        <v>59269232</v>
      </c>
      <c r="E192" s="17" t="s">
        <v>248</v>
      </c>
      <c r="F192" s="2">
        <v>31</v>
      </c>
      <c r="G192" s="28">
        <v>19566</v>
      </c>
      <c r="H192" s="103" t="s">
        <v>335</v>
      </c>
      <c r="I192" s="27">
        <v>21932</v>
      </c>
      <c r="J192" s="103" t="s">
        <v>335</v>
      </c>
      <c r="K192" s="27">
        <v>14307</v>
      </c>
      <c r="L192" s="104" t="s">
        <v>335</v>
      </c>
      <c r="M192" s="28">
        <v>2157</v>
      </c>
      <c r="N192" s="103" t="s">
        <v>335</v>
      </c>
      <c r="O192" s="27">
        <v>2977</v>
      </c>
      <c r="P192" s="105" t="s">
        <v>335</v>
      </c>
      <c r="Q192" s="58">
        <v>13.6</v>
      </c>
      <c r="R192" s="77"/>
      <c r="S192" s="77"/>
      <c r="T192" s="77"/>
      <c r="U192" s="77"/>
      <c r="V192" s="77"/>
    </row>
    <row r="193" spans="1:22" s="2" customFormat="1" ht="11.1" customHeight="1" x14ac:dyDescent="0.2">
      <c r="A193" s="18" t="s">
        <v>334</v>
      </c>
      <c r="B193" s="22">
        <v>72</v>
      </c>
      <c r="C193" s="16">
        <v>4</v>
      </c>
      <c r="D193" s="16">
        <v>56369005</v>
      </c>
      <c r="E193" s="17" t="s">
        <v>249</v>
      </c>
      <c r="F193" s="2">
        <v>31</v>
      </c>
      <c r="G193" s="28">
        <v>25546</v>
      </c>
      <c r="H193" s="106" t="s">
        <v>335</v>
      </c>
      <c r="I193" s="27">
        <v>26657</v>
      </c>
      <c r="J193" s="106" t="s">
        <v>335</v>
      </c>
      <c r="K193" s="27">
        <v>24295</v>
      </c>
      <c r="L193" s="66" t="s">
        <v>335</v>
      </c>
      <c r="M193" s="28">
        <v>6883</v>
      </c>
      <c r="N193" s="106" t="s">
        <v>335</v>
      </c>
      <c r="O193" s="27">
        <v>8995</v>
      </c>
      <c r="P193" s="107" t="s">
        <v>335</v>
      </c>
      <c r="Q193" s="58">
        <v>33.700000000000003</v>
      </c>
      <c r="R193" s="77"/>
      <c r="S193" s="77"/>
      <c r="T193" s="77"/>
      <c r="U193" s="77"/>
      <c r="V193" s="77"/>
    </row>
    <row r="194" spans="1:22" s="2" customFormat="1" ht="11.1" customHeight="1" x14ac:dyDescent="0.2">
      <c r="A194" s="18" t="s">
        <v>334</v>
      </c>
      <c r="B194" s="22">
        <v>72</v>
      </c>
      <c r="C194" s="16">
        <v>4</v>
      </c>
      <c r="D194" s="16">
        <v>56379002</v>
      </c>
      <c r="E194" s="17" t="s">
        <v>250</v>
      </c>
      <c r="F194" s="2">
        <v>31</v>
      </c>
      <c r="G194" s="28">
        <v>29881</v>
      </c>
      <c r="H194" s="103" t="s">
        <v>335</v>
      </c>
      <c r="I194" s="27">
        <v>31634</v>
      </c>
      <c r="J194" s="103" t="s">
        <v>335</v>
      </c>
      <c r="K194" s="27">
        <v>27170</v>
      </c>
      <c r="L194" s="108" t="s">
        <v>335</v>
      </c>
      <c r="M194" s="28">
        <v>7822</v>
      </c>
      <c r="N194" s="103" t="s">
        <v>335</v>
      </c>
      <c r="O194" s="27">
        <v>10271</v>
      </c>
      <c r="P194" s="105" t="s">
        <v>335</v>
      </c>
      <c r="Q194" s="58">
        <v>32.5</v>
      </c>
      <c r="R194" s="77"/>
      <c r="S194" s="77"/>
      <c r="T194" s="77"/>
      <c r="U194" s="77"/>
      <c r="V194" s="77"/>
    </row>
    <row r="195" spans="1:22" s="2" customFormat="1" ht="11.1" customHeight="1" thickBot="1" x14ac:dyDescent="0.25">
      <c r="A195" s="23" t="s">
        <v>334</v>
      </c>
      <c r="B195" s="24">
        <v>72</v>
      </c>
      <c r="C195" s="25">
        <v>4</v>
      </c>
      <c r="D195" s="25">
        <v>56379003</v>
      </c>
      <c r="E195" s="26" t="s">
        <v>251</v>
      </c>
      <c r="F195" s="35">
        <v>31</v>
      </c>
      <c r="G195" s="36">
        <v>30617</v>
      </c>
      <c r="H195" s="115" t="s">
        <v>335</v>
      </c>
      <c r="I195" s="35">
        <v>32255</v>
      </c>
      <c r="J195" s="115" t="s">
        <v>335</v>
      </c>
      <c r="K195" s="35">
        <v>27874</v>
      </c>
      <c r="L195" s="116" t="s">
        <v>335</v>
      </c>
      <c r="M195" s="36">
        <v>7086</v>
      </c>
      <c r="N195" s="115" t="s">
        <v>335</v>
      </c>
      <c r="O195" s="35">
        <v>9301</v>
      </c>
      <c r="P195" s="116" t="s">
        <v>335</v>
      </c>
      <c r="Q195" s="114">
        <v>28.8</v>
      </c>
      <c r="R195" s="77"/>
      <c r="S195" s="77"/>
      <c r="T195" s="77"/>
      <c r="U195" s="77"/>
      <c r="V195" s="77"/>
    </row>
    <row r="196" spans="1:22" s="2" customFormat="1" ht="11.1" customHeight="1" x14ac:dyDescent="0.2">
      <c r="A196" s="18" t="s">
        <v>334</v>
      </c>
      <c r="B196" s="22">
        <v>73</v>
      </c>
      <c r="C196" s="16">
        <v>4</v>
      </c>
      <c r="D196" s="16">
        <v>56319165</v>
      </c>
      <c r="E196" s="17" t="s">
        <v>252</v>
      </c>
      <c r="F196" s="2">
        <v>31</v>
      </c>
      <c r="G196" s="28">
        <v>11985</v>
      </c>
      <c r="H196" s="103" t="s">
        <v>335</v>
      </c>
      <c r="I196" s="27">
        <v>13400</v>
      </c>
      <c r="J196" s="103" t="s">
        <v>335</v>
      </c>
      <c r="K196" s="27">
        <v>8857</v>
      </c>
      <c r="L196" s="104" t="s">
        <v>335</v>
      </c>
      <c r="M196" s="28">
        <v>1709</v>
      </c>
      <c r="N196" s="109" t="s">
        <v>335</v>
      </c>
      <c r="O196" s="27">
        <v>2346</v>
      </c>
      <c r="P196" s="105" t="s">
        <v>335</v>
      </c>
      <c r="Q196" s="58">
        <v>17.5</v>
      </c>
      <c r="R196" s="77"/>
      <c r="S196" s="77"/>
      <c r="T196" s="77"/>
      <c r="U196" s="77"/>
      <c r="V196" s="77"/>
    </row>
    <row r="197" spans="1:22" s="2" customFormat="1" ht="11.1" customHeight="1" x14ac:dyDescent="0.2">
      <c r="A197" s="18" t="s">
        <v>334</v>
      </c>
      <c r="B197" s="22">
        <v>73</v>
      </c>
      <c r="C197" s="16">
        <v>4</v>
      </c>
      <c r="D197" s="16">
        <v>58329235</v>
      </c>
      <c r="E197" s="17" t="s">
        <v>253</v>
      </c>
      <c r="F197" s="2">
        <v>31</v>
      </c>
      <c r="G197" s="28">
        <v>13764</v>
      </c>
      <c r="H197" s="103" t="s">
        <v>335</v>
      </c>
      <c r="I197" s="27">
        <v>15264</v>
      </c>
      <c r="J197" s="103" t="s">
        <v>335</v>
      </c>
      <c r="K197" s="27">
        <v>10019</v>
      </c>
      <c r="L197" s="103" t="s">
        <v>335</v>
      </c>
      <c r="M197" s="28">
        <v>1883</v>
      </c>
      <c r="N197" s="103" t="s">
        <v>335</v>
      </c>
      <c r="O197" s="27">
        <v>2606</v>
      </c>
      <c r="P197" s="105" t="s">
        <v>335</v>
      </c>
      <c r="Q197" s="58">
        <v>17.100000000000001</v>
      </c>
      <c r="R197" s="77"/>
      <c r="S197" s="77"/>
      <c r="T197" s="77"/>
      <c r="U197" s="77"/>
      <c r="V197" s="77"/>
    </row>
    <row r="198" spans="1:22" s="2" customFormat="1" ht="11.1" customHeight="1" x14ac:dyDescent="0.2">
      <c r="A198" s="18" t="s">
        <v>334</v>
      </c>
      <c r="B198" s="22">
        <v>73</v>
      </c>
      <c r="C198" s="16">
        <v>4</v>
      </c>
      <c r="D198" s="16">
        <v>58329236</v>
      </c>
      <c r="E198" s="17" t="s">
        <v>254</v>
      </c>
      <c r="F198" s="2">
        <v>31</v>
      </c>
      <c r="G198" s="28">
        <v>21397</v>
      </c>
      <c r="H198" s="103" t="s">
        <v>335</v>
      </c>
      <c r="I198" s="27">
        <v>24194</v>
      </c>
      <c r="J198" s="103" t="s">
        <v>335</v>
      </c>
      <c r="K198" s="27">
        <v>14353</v>
      </c>
      <c r="L198" s="105" t="s">
        <v>335</v>
      </c>
      <c r="M198" s="28">
        <v>2280</v>
      </c>
      <c r="N198" s="103" t="s">
        <v>335</v>
      </c>
      <c r="O198" s="27">
        <v>3157</v>
      </c>
      <c r="P198" s="105" t="s">
        <v>335</v>
      </c>
      <c r="Q198" s="58">
        <v>13</v>
      </c>
      <c r="R198" s="77"/>
      <c r="S198" s="77"/>
      <c r="T198" s="77"/>
      <c r="U198" s="77"/>
      <c r="V198" s="77"/>
    </row>
    <row r="199" spans="1:22" s="2" customFormat="1" ht="11.1" customHeight="1" x14ac:dyDescent="0.2">
      <c r="A199" s="18" t="s">
        <v>334</v>
      </c>
      <c r="B199" s="22">
        <v>73</v>
      </c>
      <c r="C199" s="16">
        <v>4</v>
      </c>
      <c r="D199" s="16">
        <v>59319105</v>
      </c>
      <c r="E199" s="17" t="s">
        <v>255</v>
      </c>
      <c r="F199" s="2">
        <v>0</v>
      </c>
      <c r="G199" s="28">
        <v>25099</v>
      </c>
      <c r="H199" s="103" t="s">
        <v>335</v>
      </c>
      <c r="I199" s="27">
        <v>27999</v>
      </c>
      <c r="J199" s="103" t="s">
        <v>335</v>
      </c>
      <c r="K199" s="27">
        <v>17536</v>
      </c>
      <c r="L199" s="104" t="s">
        <v>335</v>
      </c>
      <c r="M199" s="28">
        <v>2875</v>
      </c>
      <c r="N199" s="103" t="s">
        <v>335</v>
      </c>
      <c r="O199" s="27">
        <v>3971</v>
      </c>
      <c r="P199" s="105" t="s">
        <v>335</v>
      </c>
      <c r="Q199" s="58">
        <v>14.2</v>
      </c>
      <c r="R199" s="77"/>
      <c r="S199" s="77"/>
      <c r="T199" s="77"/>
      <c r="U199" s="77"/>
      <c r="V199" s="77"/>
    </row>
    <row r="200" spans="1:22" s="2" customFormat="1" ht="11.1" customHeight="1" x14ac:dyDescent="0.2">
      <c r="A200" s="18" t="s">
        <v>334</v>
      </c>
      <c r="B200" s="22">
        <v>73</v>
      </c>
      <c r="C200" s="16">
        <v>4</v>
      </c>
      <c r="D200" s="16">
        <v>60319100</v>
      </c>
      <c r="E200" s="17" t="s">
        <v>256</v>
      </c>
      <c r="F200" s="2">
        <v>31</v>
      </c>
      <c r="G200" s="28">
        <v>35419</v>
      </c>
      <c r="H200" s="103" t="s">
        <v>335</v>
      </c>
      <c r="I200" s="27">
        <v>39901</v>
      </c>
      <c r="J200" s="103" t="s">
        <v>335</v>
      </c>
      <c r="K200" s="27">
        <v>23540</v>
      </c>
      <c r="L200" s="104" t="s">
        <v>335</v>
      </c>
      <c r="M200" s="28">
        <v>3658</v>
      </c>
      <c r="N200" s="103" t="s">
        <v>335</v>
      </c>
      <c r="O200" s="27">
        <v>5044</v>
      </c>
      <c r="P200" s="105" t="s">
        <v>335</v>
      </c>
      <c r="Q200" s="58">
        <v>12.6</v>
      </c>
      <c r="R200" s="77"/>
      <c r="S200" s="77"/>
      <c r="T200" s="77"/>
      <c r="U200" s="77"/>
      <c r="V200" s="77"/>
    </row>
    <row r="201" spans="1:22" s="2" customFormat="1" ht="11.1" customHeight="1" x14ac:dyDescent="0.2">
      <c r="A201" s="18" t="s">
        <v>334</v>
      </c>
      <c r="B201" s="22">
        <v>73</v>
      </c>
      <c r="C201" s="16">
        <v>4</v>
      </c>
      <c r="D201" s="16">
        <v>60319111</v>
      </c>
      <c r="E201" s="17" t="s">
        <v>257</v>
      </c>
      <c r="F201" s="2">
        <v>31</v>
      </c>
      <c r="G201" s="28">
        <v>49245</v>
      </c>
      <c r="H201" s="106" t="s">
        <v>335</v>
      </c>
      <c r="I201" s="27">
        <v>55044</v>
      </c>
      <c r="J201" s="106" t="s">
        <v>335</v>
      </c>
      <c r="K201" s="27">
        <v>34198</v>
      </c>
      <c r="L201" s="66" t="s">
        <v>335</v>
      </c>
      <c r="M201" s="28">
        <v>6492</v>
      </c>
      <c r="N201" s="106" t="s">
        <v>335</v>
      </c>
      <c r="O201" s="27">
        <v>8893</v>
      </c>
      <c r="P201" s="107" t="s">
        <v>335</v>
      </c>
      <c r="Q201" s="58">
        <v>16.2</v>
      </c>
      <c r="R201" s="77"/>
      <c r="S201" s="77"/>
      <c r="T201" s="77"/>
      <c r="U201" s="77"/>
      <c r="V201" s="77"/>
    </row>
    <row r="202" spans="1:22" s="2" customFormat="1" ht="11.1" customHeight="1" x14ac:dyDescent="0.2">
      <c r="A202" s="18" t="s">
        <v>334</v>
      </c>
      <c r="B202" s="22">
        <v>73</v>
      </c>
      <c r="C202" s="16">
        <v>4</v>
      </c>
      <c r="D202" s="16">
        <v>60319002</v>
      </c>
      <c r="E202" s="17" t="s">
        <v>258</v>
      </c>
      <c r="F202" s="2">
        <v>31</v>
      </c>
      <c r="G202" s="28">
        <v>47732</v>
      </c>
      <c r="H202" s="103" t="s">
        <v>335</v>
      </c>
      <c r="I202" s="27">
        <v>53375</v>
      </c>
      <c r="J202" s="103" t="s">
        <v>335</v>
      </c>
      <c r="K202" s="27">
        <v>33227</v>
      </c>
      <c r="L202" s="104" t="s">
        <v>335</v>
      </c>
      <c r="M202" s="28">
        <v>6182</v>
      </c>
      <c r="N202" s="103" t="s">
        <v>335</v>
      </c>
      <c r="O202" s="27">
        <v>8473</v>
      </c>
      <c r="P202" s="105" t="s">
        <v>335</v>
      </c>
      <c r="Q202" s="58">
        <v>15.9</v>
      </c>
      <c r="R202" s="77"/>
      <c r="S202" s="77"/>
      <c r="T202" s="77"/>
      <c r="U202" s="77"/>
      <c r="V202" s="77"/>
    </row>
    <row r="203" spans="1:22" s="2" customFormat="1" ht="11.1" customHeight="1" x14ac:dyDescent="0.2">
      <c r="A203" s="18" t="s">
        <v>334</v>
      </c>
      <c r="B203" s="22">
        <v>73</v>
      </c>
      <c r="C203" s="16">
        <v>4</v>
      </c>
      <c r="D203" s="16">
        <v>61319104</v>
      </c>
      <c r="E203" s="17" t="s">
        <v>259</v>
      </c>
      <c r="F203" s="2">
        <v>5</v>
      </c>
      <c r="G203" s="28">
        <v>40607</v>
      </c>
      <c r="H203" s="103" t="s">
        <v>335</v>
      </c>
      <c r="I203" s="27">
        <v>44936</v>
      </c>
      <c r="J203" s="103" t="s">
        <v>335</v>
      </c>
      <c r="K203" s="27">
        <v>29555</v>
      </c>
      <c r="L203" s="104" t="s">
        <v>335</v>
      </c>
      <c r="M203" s="28">
        <v>5759</v>
      </c>
      <c r="N203" s="103" t="s">
        <v>335</v>
      </c>
      <c r="O203" s="27">
        <v>7899</v>
      </c>
      <c r="P203" s="105" t="s">
        <v>335</v>
      </c>
      <c r="Q203" s="58">
        <v>17.600000000000001</v>
      </c>
      <c r="R203" s="77"/>
      <c r="S203" s="77"/>
      <c r="T203" s="77"/>
      <c r="U203" s="77"/>
      <c r="V203" s="77"/>
    </row>
    <row r="204" spans="1:22" s="2" customFormat="1" ht="11.1" customHeight="1" x14ac:dyDescent="0.2">
      <c r="A204" s="18" t="s">
        <v>334</v>
      </c>
      <c r="B204" s="22">
        <v>73</v>
      </c>
      <c r="C204" s="16">
        <v>4</v>
      </c>
      <c r="D204" s="16">
        <v>61319085</v>
      </c>
      <c r="E204" s="17" t="s">
        <v>260</v>
      </c>
      <c r="F204" s="2">
        <v>31</v>
      </c>
      <c r="G204" s="28">
        <v>41549</v>
      </c>
      <c r="H204" s="103" t="s">
        <v>335</v>
      </c>
      <c r="I204" s="27">
        <v>45819</v>
      </c>
      <c r="J204" s="103" t="s">
        <v>335</v>
      </c>
      <c r="K204" s="27">
        <v>29918</v>
      </c>
      <c r="L204" s="104" t="s">
        <v>335</v>
      </c>
      <c r="M204" s="28">
        <v>4696</v>
      </c>
      <c r="N204" s="103" t="s">
        <v>335</v>
      </c>
      <c r="O204" s="27">
        <v>6409</v>
      </c>
      <c r="P204" s="105" t="s">
        <v>335</v>
      </c>
      <c r="Q204" s="58">
        <v>14</v>
      </c>
      <c r="R204" s="77"/>
      <c r="S204" s="77"/>
      <c r="T204" s="77"/>
      <c r="U204" s="77"/>
      <c r="V204" s="77"/>
    </row>
    <row r="205" spans="1:22" s="2" customFormat="1" ht="11.1" customHeight="1" x14ac:dyDescent="0.2">
      <c r="A205" s="18" t="s">
        <v>334</v>
      </c>
      <c r="B205" s="22">
        <v>73</v>
      </c>
      <c r="C205" s="16">
        <v>4</v>
      </c>
      <c r="D205" s="16">
        <v>61329086</v>
      </c>
      <c r="E205" s="17" t="s">
        <v>261</v>
      </c>
      <c r="F205" s="2">
        <v>31</v>
      </c>
      <c r="G205" s="28">
        <v>41962</v>
      </c>
      <c r="H205" s="103" t="s">
        <v>335</v>
      </c>
      <c r="I205" s="27">
        <v>46409</v>
      </c>
      <c r="J205" s="103" t="s">
        <v>335</v>
      </c>
      <c r="K205" s="27">
        <v>30250</v>
      </c>
      <c r="L205" s="104" t="s">
        <v>335</v>
      </c>
      <c r="M205" s="28">
        <v>4890</v>
      </c>
      <c r="N205" s="103" t="s">
        <v>335</v>
      </c>
      <c r="O205" s="27">
        <v>6668</v>
      </c>
      <c r="P205" s="105" t="s">
        <v>335</v>
      </c>
      <c r="Q205" s="58">
        <v>14.4</v>
      </c>
      <c r="R205" s="77"/>
      <c r="S205" s="77"/>
      <c r="T205" s="77"/>
      <c r="U205" s="77"/>
      <c r="V205" s="77"/>
    </row>
    <row r="206" spans="1:22" s="2" customFormat="1" ht="11.1" customHeight="1" x14ac:dyDescent="0.2">
      <c r="A206" s="18" t="s">
        <v>334</v>
      </c>
      <c r="B206" s="22">
        <v>73</v>
      </c>
      <c r="C206" s="16">
        <v>4</v>
      </c>
      <c r="D206" s="16">
        <v>62329002</v>
      </c>
      <c r="E206" s="17" t="s">
        <v>262</v>
      </c>
      <c r="F206" s="2">
        <v>0</v>
      </c>
      <c r="G206" s="28">
        <v>40063</v>
      </c>
      <c r="H206" s="106" t="s">
        <v>335</v>
      </c>
      <c r="I206" s="27">
        <v>44158</v>
      </c>
      <c r="J206" s="106" t="s">
        <v>335</v>
      </c>
      <c r="K206" s="27">
        <v>29181</v>
      </c>
      <c r="L206" s="66" t="s">
        <v>335</v>
      </c>
      <c r="M206" s="28">
        <v>4674</v>
      </c>
      <c r="N206" s="106" t="s">
        <v>335</v>
      </c>
      <c r="O206" s="27">
        <v>6365</v>
      </c>
      <c r="P206" s="107" t="s">
        <v>335</v>
      </c>
      <c r="Q206" s="58">
        <v>14.4</v>
      </c>
      <c r="R206" s="77"/>
      <c r="S206" s="77"/>
      <c r="T206" s="77"/>
      <c r="U206" s="77"/>
      <c r="V206" s="77"/>
    </row>
    <row r="207" spans="1:22" s="2" customFormat="1" ht="11.1" customHeight="1" x14ac:dyDescent="0.2">
      <c r="A207" s="18" t="s">
        <v>334</v>
      </c>
      <c r="B207" s="22">
        <v>73</v>
      </c>
      <c r="C207" s="16">
        <v>4</v>
      </c>
      <c r="D207" s="16">
        <v>62329001</v>
      </c>
      <c r="E207" s="17" t="s">
        <v>263</v>
      </c>
      <c r="F207" s="2">
        <v>0</v>
      </c>
      <c r="G207" s="28">
        <v>39822</v>
      </c>
      <c r="H207" s="103" t="s">
        <v>335</v>
      </c>
      <c r="I207" s="27">
        <v>44096</v>
      </c>
      <c r="J207" s="103" t="s">
        <v>335</v>
      </c>
      <c r="K207" s="27">
        <v>28493</v>
      </c>
      <c r="L207" s="104" t="s">
        <v>335</v>
      </c>
      <c r="M207" s="28">
        <v>5275</v>
      </c>
      <c r="N207" s="103" t="s">
        <v>335</v>
      </c>
      <c r="O207" s="27">
        <v>7166</v>
      </c>
      <c r="P207" s="105" t="s">
        <v>335</v>
      </c>
      <c r="Q207" s="58">
        <v>16.3</v>
      </c>
      <c r="R207" s="77"/>
      <c r="S207" s="77"/>
      <c r="T207" s="77"/>
      <c r="U207" s="77"/>
      <c r="V207" s="77"/>
    </row>
    <row r="208" spans="1:22" s="2" customFormat="1" ht="11.1" customHeight="1" x14ac:dyDescent="0.2">
      <c r="A208" s="18" t="s">
        <v>334</v>
      </c>
      <c r="B208" s="22">
        <v>73</v>
      </c>
      <c r="C208" s="16">
        <v>4</v>
      </c>
      <c r="D208" s="16">
        <v>63329001</v>
      </c>
      <c r="E208" s="17" t="s">
        <v>264</v>
      </c>
      <c r="F208" s="2">
        <v>0</v>
      </c>
      <c r="G208" s="28">
        <v>47127</v>
      </c>
      <c r="H208" s="103" t="s">
        <v>335</v>
      </c>
      <c r="I208" s="27">
        <v>52636</v>
      </c>
      <c r="J208" s="103" t="s">
        <v>335</v>
      </c>
      <c r="K208" s="27">
        <v>32439</v>
      </c>
      <c r="L208" s="104" t="s">
        <v>335</v>
      </c>
      <c r="M208" s="28">
        <v>4524</v>
      </c>
      <c r="N208" s="103" t="s">
        <v>335</v>
      </c>
      <c r="O208" s="27">
        <v>6154</v>
      </c>
      <c r="P208" s="105" t="s">
        <v>335</v>
      </c>
      <c r="Q208" s="58">
        <v>11.7</v>
      </c>
      <c r="R208" s="77"/>
      <c r="S208" s="77"/>
      <c r="T208" s="77"/>
      <c r="U208" s="77"/>
      <c r="V208" s="77"/>
    </row>
    <row r="209" spans="1:22" s="2" customFormat="1" ht="11.1" customHeight="1" x14ac:dyDescent="0.2">
      <c r="A209" s="18" t="s">
        <v>334</v>
      </c>
      <c r="B209" s="22">
        <v>73</v>
      </c>
      <c r="C209" s="16">
        <v>4</v>
      </c>
      <c r="D209" s="16">
        <v>63329128</v>
      </c>
      <c r="E209" s="17" t="s">
        <v>265</v>
      </c>
      <c r="F209" s="2">
        <v>31</v>
      </c>
      <c r="G209" s="28">
        <v>53056</v>
      </c>
      <c r="H209" s="103" t="s">
        <v>335</v>
      </c>
      <c r="I209" s="27">
        <v>60141</v>
      </c>
      <c r="J209" s="103" t="s">
        <v>335</v>
      </c>
      <c r="K209" s="27">
        <v>34941</v>
      </c>
      <c r="L209" s="104" t="s">
        <v>335</v>
      </c>
      <c r="M209" s="28">
        <v>5521</v>
      </c>
      <c r="N209" s="103" t="s">
        <v>335</v>
      </c>
      <c r="O209" s="27">
        <v>7520</v>
      </c>
      <c r="P209" s="105" t="s">
        <v>335</v>
      </c>
      <c r="Q209" s="58">
        <v>12.5</v>
      </c>
      <c r="R209" s="77"/>
      <c r="S209" s="77"/>
      <c r="T209" s="77"/>
      <c r="U209" s="77"/>
      <c r="V209" s="77"/>
    </row>
    <row r="210" spans="1:22" s="2" customFormat="1" ht="11.1" customHeight="1" x14ac:dyDescent="0.2">
      <c r="A210" s="18" t="s">
        <v>334</v>
      </c>
      <c r="B210" s="22">
        <v>73</v>
      </c>
      <c r="C210" s="16">
        <v>4</v>
      </c>
      <c r="D210" s="16">
        <v>63319002</v>
      </c>
      <c r="E210" s="17" t="s">
        <v>266</v>
      </c>
      <c r="F210" s="2">
        <v>31</v>
      </c>
      <c r="G210" s="28">
        <v>60426</v>
      </c>
      <c r="H210" s="103" t="s">
        <v>335</v>
      </c>
      <c r="I210" s="27">
        <v>69131</v>
      </c>
      <c r="J210" s="103" t="s">
        <v>335</v>
      </c>
      <c r="K210" s="27">
        <v>38106</v>
      </c>
      <c r="L210" s="104" t="s">
        <v>335</v>
      </c>
      <c r="M210" s="28">
        <v>5773</v>
      </c>
      <c r="N210" s="103" t="s">
        <v>335</v>
      </c>
      <c r="O210" s="27">
        <v>7864</v>
      </c>
      <c r="P210" s="105" t="s">
        <v>335</v>
      </c>
      <c r="Q210" s="58">
        <v>11.4</v>
      </c>
      <c r="R210" s="77"/>
      <c r="S210" s="77"/>
      <c r="T210" s="77"/>
      <c r="U210" s="77"/>
      <c r="V210" s="77"/>
    </row>
    <row r="211" spans="1:22" s="2" customFormat="1" ht="11.1" customHeight="1" x14ac:dyDescent="0.2">
      <c r="A211" s="18" t="s">
        <v>334</v>
      </c>
      <c r="B211" s="22">
        <v>73</v>
      </c>
      <c r="C211" s="16">
        <v>4</v>
      </c>
      <c r="D211" s="16">
        <v>63319003</v>
      </c>
      <c r="E211" s="17" t="s">
        <v>267</v>
      </c>
      <c r="F211" s="2">
        <v>0</v>
      </c>
      <c r="G211" s="28">
        <v>68169</v>
      </c>
      <c r="H211" s="103" t="s">
        <v>335</v>
      </c>
      <c r="I211" s="27">
        <v>78500</v>
      </c>
      <c r="J211" s="103" t="s">
        <v>335</v>
      </c>
      <c r="K211" s="27">
        <v>40893</v>
      </c>
      <c r="L211" s="104" t="s">
        <v>335</v>
      </c>
      <c r="M211" s="28">
        <v>6366</v>
      </c>
      <c r="N211" s="103" t="s">
        <v>335</v>
      </c>
      <c r="O211" s="27">
        <v>8696</v>
      </c>
      <c r="P211" s="105" t="s">
        <v>335</v>
      </c>
      <c r="Q211" s="58">
        <v>11.1</v>
      </c>
      <c r="R211" s="77"/>
      <c r="S211" s="77"/>
      <c r="T211" s="77"/>
      <c r="U211" s="77"/>
      <c r="V211" s="77"/>
    </row>
    <row r="212" spans="1:22" s="2" customFormat="1" ht="11.1" customHeight="1" x14ac:dyDescent="0.2">
      <c r="A212" s="18" t="s">
        <v>334</v>
      </c>
      <c r="B212" s="22">
        <v>73</v>
      </c>
      <c r="C212" s="16">
        <v>4</v>
      </c>
      <c r="D212" s="16">
        <v>64319102</v>
      </c>
      <c r="E212" s="17" t="s">
        <v>268</v>
      </c>
      <c r="F212" s="2">
        <v>0</v>
      </c>
      <c r="G212" s="28">
        <v>67869</v>
      </c>
      <c r="H212" s="103" t="s">
        <v>335</v>
      </c>
      <c r="I212" s="27">
        <v>78613</v>
      </c>
      <c r="J212" s="103" t="s">
        <v>335</v>
      </c>
      <c r="K212" s="27">
        <v>40675</v>
      </c>
      <c r="L212" s="104" t="s">
        <v>335</v>
      </c>
      <c r="M212" s="28">
        <v>5839</v>
      </c>
      <c r="N212" s="109" t="s">
        <v>335</v>
      </c>
      <c r="O212" s="27">
        <v>8011</v>
      </c>
      <c r="P212" s="105" t="s">
        <v>335</v>
      </c>
      <c r="Q212" s="58">
        <v>10.199999999999999</v>
      </c>
      <c r="R212" s="77"/>
      <c r="S212" s="77"/>
      <c r="T212" s="77"/>
      <c r="U212" s="77"/>
      <c r="V212" s="77"/>
    </row>
    <row r="213" spans="1:22" s="2" customFormat="1" ht="11.1" customHeight="1" x14ac:dyDescent="0.2">
      <c r="A213" s="18" t="s">
        <v>334</v>
      </c>
      <c r="B213" s="22">
        <v>73</v>
      </c>
      <c r="C213" s="16">
        <v>4</v>
      </c>
      <c r="D213" s="16">
        <v>64319052</v>
      </c>
      <c r="E213" s="17" t="s">
        <v>269</v>
      </c>
      <c r="F213" s="2">
        <v>31</v>
      </c>
      <c r="G213" s="32">
        <v>70014</v>
      </c>
      <c r="H213" s="110" t="s">
        <v>335</v>
      </c>
      <c r="I213" s="34">
        <v>80114</v>
      </c>
      <c r="J213" s="110" t="s">
        <v>335</v>
      </c>
      <c r="K213" s="34">
        <v>43672</v>
      </c>
      <c r="L213" s="111" t="s">
        <v>335</v>
      </c>
      <c r="M213" s="32">
        <v>5751</v>
      </c>
      <c r="N213" s="110" t="s">
        <v>335</v>
      </c>
      <c r="O213" s="27">
        <v>7822</v>
      </c>
      <c r="P213" s="107" t="s">
        <v>335</v>
      </c>
      <c r="Q213" s="58">
        <v>9.8000000000000007</v>
      </c>
      <c r="R213" s="77"/>
      <c r="S213" s="77"/>
      <c r="T213" s="77"/>
      <c r="U213" s="77"/>
      <c r="V213" s="77"/>
    </row>
    <row r="214" spans="1:22" s="2" customFormat="1" ht="11.1" customHeight="1" x14ac:dyDescent="0.2">
      <c r="A214" s="18" t="s">
        <v>334</v>
      </c>
      <c r="B214" s="22">
        <v>73</v>
      </c>
      <c r="C214" s="16">
        <v>4</v>
      </c>
      <c r="D214" s="16">
        <v>64319053</v>
      </c>
      <c r="E214" s="17" t="s">
        <v>270</v>
      </c>
      <c r="F214" s="2">
        <v>31</v>
      </c>
      <c r="G214" s="28">
        <v>60339</v>
      </c>
      <c r="H214" s="103" t="s">
        <v>335</v>
      </c>
      <c r="I214" s="27">
        <v>70259</v>
      </c>
      <c r="J214" s="103" t="s">
        <v>335</v>
      </c>
      <c r="K214" s="27">
        <v>32831</v>
      </c>
      <c r="L214" s="104" t="s">
        <v>335</v>
      </c>
      <c r="M214" s="28">
        <v>4381</v>
      </c>
      <c r="N214" s="103" t="s">
        <v>335</v>
      </c>
      <c r="O214" s="27">
        <v>5956</v>
      </c>
      <c r="P214" s="105" t="s">
        <v>335</v>
      </c>
      <c r="Q214" s="58">
        <v>8.5</v>
      </c>
      <c r="R214" s="77"/>
      <c r="S214" s="77"/>
      <c r="T214" s="77"/>
      <c r="U214" s="77"/>
      <c r="V214" s="77"/>
    </row>
    <row r="215" spans="1:22" s="2" customFormat="1" ht="11.1" customHeight="1" x14ac:dyDescent="0.2">
      <c r="A215" s="18" t="s">
        <v>334</v>
      </c>
      <c r="B215" s="22">
        <v>73</v>
      </c>
      <c r="C215" s="16">
        <v>4</v>
      </c>
      <c r="D215" s="16">
        <v>64319101</v>
      </c>
      <c r="E215" s="17" t="s">
        <v>271</v>
      </c>
      <c r="G215" s="28"/>
      <c r="H215" s="29"/>
      <c r="I215" s="27"/>
      <c r="J215" s="29"/>
      <c r="K215" s="27"/>
      <c r="L215" s="30"/>
      <c r="M215" s="28"/>
      <c r="N215" s="29"/>
      <c r="O215" s="27"/>
      <c r="P215" s="48"/>
      <c r="Q215" s="58"/>
      <c r="R215" s="77"/>
      <c r="S215" s="77"/>
      <c r="T215" s="77"/>
      <c r="U215" s="77"/>
      <c r="V215" s="77"/>
    </row>
    <row r="216" spans="1:22" s="2" customFormat="1" ht="11.1" customHeight="1" x14ac:dyDescent="0.2">
      <c r="A216" s="18" t="s">
        <v>334</v>
      </c>
      <c r="B216" s="22">
        <v>73</v>
      </c>
      <c r="C216" s="16">
        <v>4</v>
      </c>
      <c r="D216" s="16">
        <v>64319101</v>
      </c>
      <c r="E216" s="17" t="s">
        <v>272</v>
      </c>
      <c r="F216" s="2">
        <v>31</v>
      </c>
      <c r="G216" s="28">
        <v>57975</v>
      </c>
      <c r="H216" s="103" t="s">
        <v>335</v>
      </c>
      <c r="I216" s="27">
        <v>67545</v>
      </c>
      <c r="J216" s="103" t="s">
        <v>335</v>
      </c>
      <c r="K216" s="27">
        <v>31242</v>
      </c>
      <c r="L216" s="104" t="s">
        <v>335</v>
      </c>
      <c r="M216" s="28">
        <v>4645</v>
      </c>
      <c r="N216" s="103" t="s">
        <v>335</v>
      </c>
      <c r="O216" s="27">
        <v>6292</v>
      </c>
      <c r="P216" s="105" t="s">
        <v>335</v>
      </c>
      <c r="Q216" s="58">
        <v>9.3000000000000007</v>
      </c>
      <c r="R216" s="77"/>
      <c r="S216" s="77"/>
      <c r="T216" s="77"/>
      <c r="U216" s="77"/>
      <c r="V216" s="77"/>
    </row>
    <row r="217" spans="1:22" s="2" customFormat="1" ht="11.1" customHeight="1" x14ac:dyDescent="0.2">
      <c r="A217" s="18" t="s">
        <v>334</v>
      </c>
      <c r="B217" s="22">
        <v>73</v>
      </c>
      <c r="C217" s="16">
        <v>4</v>
      </c>
      <c r="D217" s="16">
        <v>65329111</v>
      </c>
      <c r="E217" s="17" t="s">
        <v>273</v>
      </c>
      <c r="F217" s="2">
        <v>31</v>
      </c>
      <c r="G217" s="28">
        <v>65021</v>
      </c>
      <c r="H217" s="103" t="s">
        <v>335</v>
      </c>
      <c r="I217" s="27">
        <v>74950</v>
      </c>
      <c r="J217" s="103" t="s">
        <v>335</v>
      </c>
      <c r="K217" s="27">
        <v>35873</v>
      </c>
      <c r="L217" s="104" t="s">
        <v>335</v>
      </c>
      <c r="M217" s="28">
        <v>4588</v>
      </c>
      <c r="N217" s="103" t="s">
        <v>335</v>
      </c>
      <c r="O217" s="27">
        <v>6191</v>
      </c>
      <c r="P217" s="105" t="s">
        <v>335</v>
      </c>
      <c r="Q217" s="58">
        <v>8.3000000000000007</v>
      </c>
      <c r="R217" s="77"/>
      <c r="S217" s="77"/>
      <c r="T217" s="77"/>
      <c r="U217" s="77"/>
      <c r="V217" s="77"/>
    </row>
    <row r="218" spans="1:22" s="2" customFormat="1" ht="11.1" customHeight="1" x14ac:dyDescent="0.2">
      <c r="A218" s="18" t="s">
        <v>334</v>
      </c>
      <c r="B218" s="22">
        <v>73</v>
      </c>
      <c r="C218" s="16">
        <v>4</v>
      </c>
      <c r="D218" s="16">
        <v>66329004</v>
      </c>
      <c r="E218" s="17" t="s">
        <v>274</v>
      </c>
      <c r="F218" s="2">
        <v>31</v>
      </c>
      <c r="G218" s="28">
        <v>80428</v>
      </c>
      <c r="H218" s="106" t="s">
        <v>335</v>
      </c>
      <c r="I218" s="27">
        <v>92298</v>
      </c>
      <c r="J218" s="106" t="s">
        <v>335</v>
      </c>
      <c r="K218" s="27">
        <v>48681</v>
      </c>
      <c r="L218" s="66" t="s">
        <v>335</v>
      </c>
      <c r="M218" s="28">
        <v>7342</v>
      </c>
      <c r="N218" s="106" t="s">
        <v>335</v>
      </c>
      <c r="O218" s="27">
        <v>10152</v>
      </c>
      <c r="P218" s="107" t="s">
        <v>335</v>
      </c>
      <c r="Q218" s="58">
        <v>11</v>
      </c>
      <c r="R218" s="77"/>
      <c r="S218" s="77"/>
      <c r="T218" s="77"/>
      <c r="U218" s="77"/>
      <c r="V218" s="77"/>
    </row>
    <row r="219" spans="1:22" s="2" customFormat="1" ht="11.1" customHeight="1" x14ac:dyDescent="0.2">
      <c r="A219" s="18" t="s">
        <v>334</v>
      </c>
      <c r="B219" s="22">
        <v>73</v>
      </c>
      <c r="C219" s="16">
        <v>4</v>
      </c>
      <c r="D219" s="16">
        <v>66329002</v>
      </c>
      <c r="E219" s="17" t="s">
        <v>275</v>
      </c>
      <c r="F219" s="2">
        <v>0</v>
      </c>
      <c r="G219" s="28">
        <v>75045</v>
      </c>
      <c r="H219" s="103" t="s">
        <v>335</v>
      </c>
      <c r="I219" s="27">
        <v>85867</v>
      </c>
      <c r="J219" s="103" t="s">
        <v>335</v>
      </c>
      <c r="K219" s="27">
        <v>44503</v>
      </c>
      <c r="L219" s="104" t="s">
        <v>335</v>
      </c>
      <c r="M219" s="28">
        <v>8522</v>
      </c>
      <c r="N219" s="103" t="s">
        <v>335</v>
      </c>
      <c r="O219" s="27">
        <v>11725</v>
      </c>
      <c r="P219" s="105" t="s">
        <v>335</v>
      </c>
      <c r="Q219" s="58">
        <v>13.7</v>
      </c>
      <c r="R219" s="77"/>
      <c r="S219" s="77"/>
      <c r="T219" s="77"/>
      <c r="U219" s="77"/>
      <c r="V219" s="77"/>
    </row>
    <row r="220" spans="1:22" s="2" customFormat="1" ht="11.1" customHeight="1" x14ac:dyDescent="0.2">
      <c r="A220" s="18" t="s">
        <v>334</v>
      </c>
      <c r="B220" s="22">
        <v>73</v>
      </c>
      <c r="C220" s="16">
        <v>4</v>
      </c>
      <c r="D220" s="16">
        <v>66329104</v>
      </c>
      <c r="E220" s="17" t="s">
        <v>276</v>
      </c>
      <c r="F220" s="2">
        <v>31</v>
      </c>
      <c r="G220" s="28">
        <v>79241</v>
      </c>
      <c r="H220" s="103" t="s">
        <v>335</v>
      </c>
      <c r="I220" s="27">
        <v>90340</v>
      </c>
      <c r="J220" s="103" t="s">
        <v>335</v>
      </c>
      <c r="K220" s="27">
        <v>49776</v>
      </c>
      <c r="L220" s="104" t="s">
        <v>335</v>
      </c>
      <c r="M220" s="28">
        <v>10394</v>
      </c>
      <c r="N220" s="103" t="s">
        <v>335</v>
      </c>
      <c r="O220" s="27">
        <v>14195</v>
      </c>
      <c r="P220" s="105" t="s">
        <v>335</v>
      </c>
      <c r="Q220" s="58">
        <v>15.7</v>
      </c>
      <c r="R220" s="77"/>
      <c r="S220" s="77"/>
      <c r="T220" s="77"/>
      <c r="U220" s="77"/>
      <c r="V220" s="77"/>
    </row>
    <row r="221" spans="1:22" s="2" customFormat="1" ht="11.1" customHeight="1" x14ac:dyDescent="0.2">
      <c r="A221" s="18" t="s">
        <v>334</v>
      </c>
      <c r="B221" s="22">
        <v>73</v>
      </c>
      <c r="C221" s="16">
        <v>6</v>
      </c>
      <c r="D221" s="16">
        <v>66329102</v>
      </c>
      <c r="E221" s="17" t="s">
        <v>277</v>
      </c>
      <c r="F221" s="2">
        <v>31</v>
      </c>
      <c r="G221" s="28">
        <v>39633</v>
      </c>
      <c r="H221" s="103" t="s">
        <v>335</v>
      </c>
      <c r="I221" s="27">
        <v>44992</v>
      </c>
      <c r="J221" s="103" t="s">
        <v>335</v>
      </c>
      <c r="K221" s="27">
        <v>25522</v>
      </c>
      <c r="L221" s="104" t="s">
        <v>335</v>
      </c>
      <c r="M221" s="28">
        <v>3620</v>
      </c>
      <c r="N221" s="103" t="s">
        <v>335</v>
      </c>
      <c r="O221" s="27">
        <v>4951</v>
      </c>
      <c r="P221" s="105" t="s">
        <v>335</v>
      </c>
      <c r="Q221" s="58">
        <v>11</v>
      </c>
      <c r="R221" s="77"/>
      <c r="S221" s="77"/>
      <c r="T221" s="77"/>
      <c r="U221" s="77"/>
      <c r="V221" s="77"/>
    </row>
    <row r="222" spans="1:22" s="2" customFormat="1" ht="11.1" customHeight="1" x14ac:dyDescent="0.2">
      <c r="A222" s="18" t="s">
        <v>334</v>
      </c>
      <c r="B222" s="22">
        <v>73</v>
      </c>
      <c r="C222" s="16">
        <v>6</v>
      </c>
      <c r="D222" s="16">
        <v>66339003</v>
      </c>
      <c r="E222" s="17" t="s">
        <v>278</v>
      </c>
      <c r="F222" s="2">
        <v>31</v>
      </c>
      <c r="G222" s="28">
        <v>37243</v>
      </c>
      <c r="H222" s="103" t="s">
        <v>335</v>
      </c>
      <c r="I222" s="27">
        <v>42012</v>
      </c>
      <c r="J222" s="103" t="s">
        <v>335</v>
      </c>
      <c r="K222" s="27">
        <v>24320</v>
      </c>
      <c r="L222" s="104" t="s">
        <v>335</v>
      </c>
      <c r="M222" s="28">
        <v>3404</v>
      </c>
      <c r="N222" s="103" t="s">
        <v>335</v>
      </c>
      <c r="O222" s="27">
        <v>4650</v>
      </c>
      <c r="P222" s="105" t="s">
        <v>335</v>
      </c>
      <c r="Q222" s="58">
        <v>11.1</v>
      </c>
      <c r="R222" s="77"/>
      <c r="S222" s="77"/>
      <c r="T222" s="77"/>
      <c r="U222" s="77"/>
      <c r="V222" s="77"/>
    </row>
    <row r="223" spans="1:22" s="2" customFormat="1" ht="11.1" customHeight="1" x14ac:dyDescent="0.2">
      <c r="A223" s="18" t="s">
        <v>334</v>
      </c>
      <c r="B223" s="22">
        <v>73</v>
      </c>
      <c r="C223" s="16">
        <v>4</v>
      </c>
      <c r="D223" s="16">
        <v>66339101</v>
      </c>
      <c r="E223" s="17" t="s">
        <v>279</v>
      </c>
      <c r="F223" s="2">
        <v>31</v>
      </c>
      <c r="G223" s="28">
        <v>22982</v>
      </c>
      <c r="H223" s="103" t="s">
        <v>335</v>
      </c>
      <c r="I223" s="27">
        <v>25489</v>
      </c>
      <c r="J223" s="103" t="s">
        <v>335</v>
      </c>
      <c r="K223" s="27">
        <v>16664</v>
      </c>
      <c r="L223" s="104" t="s">
        <v>335</v>
      </c>
      <c r="M223" s="28">
        <v>2742</v>
      </c>
      <c r="N223" s="103" t="s">
        <v>335</v>
      </c>
      <c r="O223" s="27">
        <v>3693</v>
      </c>
      <c r="P223" s="105" t="s">
        <v>335</v>
      </c>
      <c r="Q223" s="58">
        <v>14.5</v>
      </c>
      <c r="R223" s="77"/>
      <c r="S223" s="77"/>
      <c r="T223" s="77"/>
      <c r="U223" s="77"/>
      <c r="V223" s="77"/>
    </row>
    <row r="224" spans="1:22" s="2" customFormat="1" ht="11.1" customHeight="1" x14ac:dyDescent="0.2">
      <c r="A224" s="18" t="s">
        <v>334</v>
      </c>
      <c r="B224" s="22">
        <v>81</v>
      </c>
      <c r="C224" s="16">
        <v>4</v>
      </c>
      <c r="D224" s="16">
        <v>62249053</v>
      </c>
      <c r="E224" s="17" t="s">
        <v>280</v>
      </c>
      <c r="F224" s="2">
        <v>31</v>
      </c>
      <c r="G224" s="28">
        <v>23669</v>
      </c>
      <c r="H224" s="106" t="s">
        <v>335</v>
      </c>
      <c r="I224" s="27">
        <v>25953</v>
      </c>
      <c r="J224" s="106" t="s">
        <v>335</v>
      </c>
      <c r="K224" s="27">
        <v>19516</v>
      </c>
      <c r="L224" s="66" t="s">
        <v>335</v>
      </c>
      <c r="M224" s="28">
        <v>4575</v>
      </c>
      <c r="N224" s="106" t="s">
        <v>335</v>
      </c>
      <c r="O224" s="27">
        <v>6265</v>
      </c>
      <c r="P224" s="107" t="s">
        <v>335</v>
      </c>
      <c r="Q224" s="58">
        <v>24.1</v>
      </c>
      <c r="R224" s="77"/>
      <c r="S224" s="77"/>
      <c r="T224" s="77"/>
      <c r="U224" s="77"/>
      <c r="V224" s="77"/>
    </row>
    <row r="225" spans="1:22" s="2" customFormat="1" ht="11.1" customHeight="1" x14ac:dyDescent="0.2">
      <c r="A225" s="18" t="s">
        <v>334</v>
      </c>
      <c r="B225" s="22">
        <v>92</v>
      </c>
      <c r="C225" s="16">
        <v>4</v>
      </c>
      <c r="D225" s="16">
        <v>77359005</v>
      </c>
      <c r="E225" s="17" t="s">
        <v>281</v>
      </c>
      <c r="F225" s="2">
        <v>31</v>
      </c>
      <c r="G225" s="28">
        <v>51935</v>
      </c>
      <c r="H225" s="103" t="s">
        <v>335</v>
      </c>
      <c r="I225" s="27">
        <v>58332</v>
      </c>
      <c r="J225" s="103" t="s">
        <v>335</v>
      </c>
      <c r="K225" s="27">
        <v>36965</v>
      </c>
      <c r="L225" s="104" t="s">
        <v>335</v>
      </c>
      <c r="M225" s="28">
        <v>4737</v>
      </c>
      <c r="N225" s="103" t="s">
        <v>335</v>
      </c>
      <c r="O225" s="27">
        <v>6457</v>
      </c>
      <c r="P225" s="105" t="s">
        <v>335</v>
      </c>
      <c r="Q225" s="58">
        <v>11.1</v>
      </c>
      <c r="R225" s="77"/>
      <c r="S225" s="77"/>
      <c r="T225" s="77"/>
      <c r="U225" s="77"/>
      <c r="V225" s="77"/>
    </row>
    <row r="226" spans="1:22" s="2" customFormat="1" ht="11.1" customHeight="1" x14ac:dyDescent="0.2">
      <c r="A226" s="18" t="s">
        <v>334</v>
      </c>
      <c r="B226" s="22">
        <v>92</v>
      </c>
      <c r="C226" s="16">
        <v>4</v>
      </c>
      <c r="D226" s="16">
        <v>77359006</v>
      </c>
      <c r="E226" s="17" t="s">
        <v>282</v>
      </c>
      <c r="F226" s="2">
        <v>31</v>
      </c>
      <c r="G226" s="28">
        <v>53136</v>
      </c>
      <c r="H226" s="103" t="s">
        <v>335</v>
      </c>
      <c r="I226" s="27">
        <v>59512</v>
      </c>
      <c r="J226" s="103" t="s">
        <v>335</v>
      </c>
      <c r="K226" s="27">
        <v>38490</v>
      </c>
      <c r="L226" s="104" t="s">
        <v>335</v>
      </c>
      <c r="M226" s="28">
        <v>5830</v>
      </c>
      <c r="N226" s="103" t="s">
        <v>335</v>
      </c>
      <c r="O226" s="27">
        <v>8047</v>
      </c>
      <c r="P226" s="105" t="s">
        <v>335</v>
      </c>
      <c r="Q226" s="58">
        <v>13.5</v>
      </c>
      <c r="R226" s="77"/>
      <c r="S226" s="77"/>
      <c r="T226" s="77"/>
      <c r="U226" s="77"/>
      <c r="V226" s="77"/>
    </row>
    <row r="227" spans="1:22" s="2" customFormat="1" ht="11.1" customHeight="1" x14ac:dyDescent="0.2">
      <c r="A227" s="18" t="s">
        <v>334</v>
      </c>
      <c r="B227" s="22">
        <v>92</v>
      </c>
      <c r="C227" s="16">
        <v>4</v>
      </c>
      <c r="D227" s="16">
        <v>76359004</v>
      </c>
      <c r="E227" s="17" t="s">
        <v>283</v>
      </c>
      <c r="F227" s="2">
        <v>31</v>
      </c>
      <c r="G227" s="28">
        <v>60154</v>
      </c>
      <c r="H227" s="103" t="s">
        <v>335</v>
      </c>
      <c r="I227" s="27">
        <v>67827</v>
      </c>
      <c r="J227" s="103" t="s">
        <v>335</v>
      </c>
      <c r="K227" s="27">
        <v>42230</v>
      </c>
      <c r="L227" s="104" t="s">
        <v>335</v>
      </c>
      <c r="M227" s="28">
        <v>6810</v>
      </c>
      <c r="N227" s="103" t="s">
        <v>335</v>
      </c>
      <c r="O227" s="27">
        <v>9405</v>
      </c>
      <c r="P227" s="105" t="s">
        <v>335</v>
      </c>
      <c r="Q227" s="58">
        <v>13.9</v>
      </c>
      <c r="R227" s="77"/>
      <c r="S227" s="77"/>
      <c r="T227" s="77"/>
      <c r="U227" s="77"/>
      <c r="V227" s="77"/>
    </row>
    <row r="228" spans="1:22" s="2" customFormat="1" ht="11.1" customHeight="1" x14ac:dyDescent="0.2">
      <c r="A228" s="18" t="s">
        <v>334</v>
      </c>
      <c r="B228" s="22">
        <v>92</v>
      </c>
      <c r="C228" s="16">
        <v>6</v>
      </c>
      <c r="D228" s="16">
        <v>76359007</v>
      </c>
      <c r="E228" s="17" t="s">
        <v>284</v>
      </c>
      <c r="F228" s="2">
        <v>31</v>
      </c>
      <c r="G228" s="28">
        <v>90214</v>
      </c>
      <c r="H228" s="103" t="s">
        <v>335</v>
      </c>
      <c r="I228" s="27">
        <v>101157</v>
      </c>
      <c r="J228" s="103" t="s">
        <v>335</v>
      </c>
      <c r="K228" s="27">
        <v>66178</v>
      </c>
      <c r="L228" s="104" t="s">
        <v>335</v>
      </c>
      <c r="M228" s="28">
        <v>7349</v>
      </c>
      <c r="N228" s="103" t="s">
        <v>335</v>
      </c>
      <c r="O228" s="27">
        <v>9927</v>
      </c>
      <c r="P228" s="105" t="s">
        <v>335</v>
      </c>
      <c r="Q228" s="58">
        <v>9.8000000000000007</v>
      </c>
      <c r="R228" s="77"/>
      <c r="S228" s="77"/>
      <c r="T228" s="77"/>
      <c r="U228" s="77"/>
      <c r="V228" s="77"/>
    </row>
    <row r="229" spans="1:22" s="2" customFormat="1" ht="11.1" customHeight="1" x14ac:dyDescent="0.2">
      <c r="A229" s="18" t="s">
        <v>334</v>
      </c>
      <c r="B229" s="22">
        <v>92</v>
      </c>
      <c r="C229" s="16">
        <v>6</v>
      </c>
      <c r="D229" s="16">
        <v>76369008</v>
      </c>
      <c r="E229" s="17" t="s">
        <v>285</v>
      </c>
      <c r="F229" s="2">
        <v>31</v>
      </c>
      <c r="G229" s="28">
        <v>90020</v>
      </c>
      <c r="H229" s="106" t="s">
        <v>335</v>
      </c>
      <c r="I229" s="27">
        <v>100941</v>
      </c>
      <c r="J229" s="106" t="s">
        <v>335</v>
      </c>
      <c r="K229" s="27">
        <v>66393</v>
      </c>
      <c r="L229" s="106" t="s">
        <v>335</v>
      </c>
      <c r="M229" s="28">
        <v>8029</v>
      </c>
      <c r="N229" s="106" t="s">
        <v>335</v>
      </c>
      <c r="O229" s="27">
        <v>10659</v>
      </c>
      <c r="P229" s="107" t="s">
        <v>335</v>
      </c>
      <c r="Q229" s="58">
        <v>10.6</v>
      </c>
      <c r="R229" s="77"/>
      <c r="S229" s="77"/>
      <c r="T229" s="77"/>
      <c r="U229" s="77"/>
      <c r="V229" s="77"/>
    </row>
    <row r="230" spans="1:22" s="2" customFormat="1" ht="11.1" customHeight="1" x14ac:dyDescent="0.2">
      <c r="A230" s="18" t="s">
        <v>334</v>
      </c>
      <c r="B230" s="22">
        <v>92</v>
      </c>
      <c r="C230" s="16">
        <v>4</v>
      </c>
      <c r="D230" s="16">
        <v>76369009</v>
      </c>
      <c r="E230" s="17" t="s">
        <v>286</v>
      </c>
      <c r="F230" s="2">
        <v>30</v>
      </c>
      <c r="G230" s="28">
        <v>44070</v>
      </c>
      <c r="H230" s="103" t="s">
        <v>335</v>
      </c>
      <c r="I230" s="27">
        <v>50067</v>
      </c>
      <c r="J230" s="103" t="s">
        <v>335</v>
      </c>
      <c r="K230" s="27">
        <v>29730</v>
      </c>
      <c r="L230" s="104" t="s">
        <v>335</v>
      </c>
      <c r="M230" s="28">
        <v>4769</v>
      </c>
      <c r="N230" s="103" t="s">
        <v>335</v>
      </c>
      <c r="O230" s="27">
        <v>6494</v>
      </c>
      <c r="P230" s="105" t="s">
        <v>335</v>
      </c>
      <c r="Q230" s="58">
        <v>13</v>
      </c>
      <c r="R230" s="77"/>
      <c r="S230" s="77"/>
      <c r="T230" s="77"/>
      <c r="U230" s="77"/>
      <c r="V230" s="77"/>
    </row>
    <row r="231" spans="1:22" s="2" customFormat="1" ht="11.1" customHeight="1" x14ac:dyDescent="0.2">
      <c r="A231" s="18" t="s">
        <v>334</v>
      </c>
      <c r="B231" s="22">
        <v>92</v>
      </c>
      <c r="C231" s="16">
        <v>4</v>
      </c>
      <c r="D231" s="16">
        <v>76369010</v>
      </c>
      <c r="E231" s="17" t="s">
        <v>287</v>
      </c>
      <c r="F231" s="2">
        <v>31</v>
      </c>
      <c r="G231" s="28">
        <v>43626</v>
      </c>
      <c r="H231" s="106" t="s">
        <v>335</v>
      </c>
      <c r="I231" s="27">
        <v>50010</v>
      </c>
      <c r="J231" s="106" t="s">
        <v>335</v>
      </c>
      <c r="K231" s="27">
        <v>29058</v>
      </c>
      <c r="L231" s="66" t="s">
        <v>335</v>
      </c>
      <c r="M231" s="28">
        <v>5836</v>
      </c>
      <c r="N231" s="106" t="s">
        <v>335</v>
      </c>
      <c r="O231" s="27">
        <v>7808</v>
      </c>
      <c r="P231" s="107" t="s">
        <v>335</v>
      </c>
      <c r="Q231" s="58">
        <v>15.6</v>
      </c>
      <c r="R231" s="77"/>
      <c r="S231" s="77"/>
      <c r="T231" s="77"/>
      <c r="U231" s="77"/>
      <c r="V231" s="77"/>
    </row>
    <row r="232" spans="1:22" s="2" customFormat="1" ht="11.1" customHeight="1" x14ac:dyDescent="0.2">
      <c r="A232" s="18" t="s">
        <v>334</v>
      </c>
      <c r="B232" s="22">
        <v>92</v>
      </c>
      <c r="C232" s="16">
        <v>4</v>
      </c>
      <c r="D232" s="16">
        <v>75379010</v>
      </c>
      <c r="E232" s="17" t="s">
        <v>288</v>
      </c>
      <c r="F232" s="2">
        <v>31</v>
      </c>
      <c r="G232" s="28">
        <v>33977</v>
      </c>
      <c r="H232" s="103" t="s">
        <v>335</v>
      </c>
      <c r="I232" s="27">
        <v>38242</v>
      </c>
      <c r="J232" s="103" t="s">
        <v>335</v>
      </c>
      <c r="K232" s="27">
        <v>24467</v>
      </c>
      <c r="L232" s="104" t="s">
        <v>335</v>
      </c>
      <c r="M232" s="28">
        <v>3822</v>
      </c>
      <c r="N232" s="103" t="s">
        <v>335</v>
      </c>
      <c r="O232" s="27">
        <v>5196</v>
      </c>
      <c r="P232" s="105" t="s">
        <v>335</v>
      </c>
      <c r="Q232" s="58">
        <v>13.6</v>
      </c>
      <c r="R232" s="77"/>
      <c r="S232" s="77"/>
      <c r="T232" s="77"/>
      <c r="U232" s="77"/>
      <c r="V232" s="77"/>
    </row>
    <row r="233" spans="1:22" s="2" customFormat="1" ht="11.1" customHeight="1" x14ac:dyDescent="0.2">
      <c r="A233" s="18" t="s">
        <v>334</v>
      </c>
      <c r="B233" s="22">
        <v>92</v>
      </c>
      <c r="C233" s="16">
        <v>4</v>
      </c>
      <c r="D233" s="16">
        <v>74389014</v>
      </c>
      <c r="E233" s="17" t="s">
        <v>289</v>
      </c>
      <c r="F233" s="2">
        <v>31</v>
      </c>
      <c r="G233" s="28">
        <v>36032</v>
      </c>
      <c r="H233" s="103" t="s">
        <v>335</v>
      </c>
      <c r="I233" s="27">
        <v>40085</v>
      </c>
      <c r="J233" s="103" t="s">
        <v>335</v>
      </c>
      <c r="K233" s="27">
        <v>26731</v>
      </c>
      <c r="L233" s="104" t="s">
        <v>335</v>
      </c>
      <c r="M233" s="28">
        <v>4768</v>
      </c>
      <c r="N233" s="103" t="s">
        <v>335</v>
      </c>
      <c r="O233" s="27">
        <v>6618</v>
      </c>
      <c r="P233" s="105" t="s">
        <v>335</v>
      </c>
      <c r="Q233" s="58">
        <v>16.5</v>
      </c>
      <c r="R233" s="77"/>
      <c r="S233" s="77"/>
      <c r="T233" s="77"/>
      <c r="U233" s="77"/>
      <c r="V233" s="77"/>
    </row>
    <row r="234" spans="1:22" s="2" customFormat="1" ht="11.1" customHeight="1" x14ac:dyDescent="0.2">
      <c r="A234" s="18" t="s">
        <v>334</v>
      </c>
      <c r="B234" s="22">
        <v>92</v>
      </c>
      <c r="C234" s="16">
        <v>4</v>
      </c>
      <c r="D234" s="16">
        <v>73419019</v>
      </c>
      <c r="E234" s="17" t="s">
        <v>290</v>
      </c>
      <c r="F234" s="2">
        <v>31</v>
      </c>
      <c r="G234" s="28">
        <v>27618</v>
      </c>
      <c r="H234" s="103" t="s">
        <v>335</v>
      </c>
      <c r="I234" s="27">
        <v>30311</v>
      </c>
      <c r="J234" s="103" t="s">
        <v>335</v>
      </c>
      <c r="K234" s="27">
        <v>22284</v>
      </c>
      <c r="L234" s="103" t="s">
        <v>335</v>
      </c>
      <c r="M234" s="28">
        <v>4225</v>
      </c>
      <c r="N234" s="103" t="s">
        <v>335</v>
      </c>
      <c r="O234" s="27">
        <v>5872</v>
      </c>
      <c r="P234" s="105" t="s">
        <v>335</v>
      </c>
      <c r="Q234" s="58">
        <v>19.399999999999999</v>
      </c>
      <c r="R234" s="77"/>
      <c r="S234" s="77"/>
      <c r="T234" s="77"/>
      <c r="U234" s="77"/>
      <c r="V234" s="77"/>
    </row>
    <row r="235" spans="1:22" s="2" customFormat="1" ht="11.1" customHeight="1" x14ac:dyDescent="0.2">
      <c r="A235" s="18" t="s">
        <v>334</v>
      </c>
      <c r="B235" s="22">
        <v>93</v>
      </c>
      <c r="C235" s="16">
        <v>4</v>
      </c>
      <c r="D235" s="16">
        <v>56379004</v>
      </c>
      <c r="E235" s="17" t="s">
        <v>291</v>
      </c>
      <c r="F235" s="2">
        <v>31</v>
      </c>
      <c r="G235" s="28">
        <v>16914</v>
      </c>
      <c r="H235" s="103" t="s">
        <v>335</v>
      </c>
      <c r="I235" s="27">
        <v>17990</v>
      </c>
      <c r="J235" s="103" t="s">
        <v>335</v>
      </c>
      <c r="K235" s="27">
        <v>14435</v>
      </c>
      <c r="L235" s="104" t="s">
        <v>335</v>
      </c>
      <c r="M235" s="28">
        <v>3913</v>
      </c>
      <c r="N235" s="103" t="s">
        <v>335</v>
      </c>
      <c r="O235" s="27">
        <v>5244</v>
      </c>
      <c r="P235" s="105" t="s">
        <v>335</v>
      </c>
      <c r="Q235" s="58">
        <v>29.1</v>
      </c>
      <c r="R235" s="77"/>
      <c r="S235" s="77"/>
      <c r="T235" s="77"/>
      <c r="U235" s="77"/>
      <c r="V235" s="77"/>
    </row>
    <row r="236" spans="1:22" s="2" customFormat="1" ht="11.1" customHeight="1" x14ac:dyDescent="0.2">
      <c r="A236" s="18" t="s">
        <v>334</v>
      </c>
      <c r="B236" s="22">
        <v>93</v>
      </c>
      <c r="C236" s="16">
        <v>4</v>
      </c>
      <c r="D236" s="16">
        <v>58389011</v>
      </c>
      <c r="E236" s="17" t="s">
        <v>292</v>
      </c>
      <c r="F236" s="2">
        <v>31</v>
      </c>
      <c r="G236" s="28">
        <v>18758</v>
      </c>
      <c r="H236" s="106" t="s">
        <v>335</v>
      </c>
      <c r="I236" s="27">
        <v>20580</v>
      </c>
      <c r="J236" s="106" t="s">
        <v>335</v>
      </c>
      <c r="K236" s="27">
        <v>14470</v>
      </c>
      <c r="L236" s="66" t="s">
        <v>335</v>
      </c>
      <c r="M236" s="28">
        <v>3821</v>
      </c>
      <c r="N236" s="106" t="s">
        <v>335</v>
      </c>
      <c r="O236" s="27">
        <v>5181</v>
      </c>
      <c r="P236" s="107" t="s">
        <v>335</v>
      </c>
      <c r="Q236" s="58">
        <v>25.2</v>
      </c>
      <c r="R236" s="77"/>
      <c r="S236" s="77"/>
      <c r="T236" s="77"/>
      <c r="U236" s="77"/>
      <c r="V236" s="77"/>
    </row>
    <row r="237" spans="1:22" s="2" customFormat="1" ht="11.1" customHeight="1" x14ac:dyDescent="0.2">
      <c r="A237" s="18" t="s">
        <v>334</v>
      </c>
      <c r="B237" s="22">
        <v>93</v>
      </c>
      <c r="C237" s="16">
        <v>4</v>
      </c>
      <c r="D237" s="16">
        <v>64389001</v>
      </c>
      <c r="E237" s="17" t="s">
        <v>293</v>
      </c>
      <c r="F237" s="2">
        <v>31</v>
      </c>
      <c r="G237" s="28">
        <v>29062</v>
      </c>
      <c r="H237" s="103" t="s">
        <v>335</v>
      </c>
      <c r="I237" s="27">
        <v>31682</v>
      </c>
      <c r="J237" s="103" t="s">
        <v>335</v>
      </c>
      <c r="K237" s="27">
        <v>22481</v>
      </c>
      <c r="L237" s="108" t="s">
        <v>335</v>
      </c>
      <c r="M237" s="28">
        <v>4883</v>
      </c>
      <c r="N237" s="103" t="s">
        <v>335</v>
      </c>
      <c r="O237" s="27">
        <v>6618</v>
      </c>
      <c r="P237" s="105" t="s">
        <v>335</v>
      </c>
      <c r="Q237" s="58">
        <v>20.9</v>
      </c>
      <c r="R237" s="77"/>
      <c r="S237" s="77"/>
      <c r="T237" s="77"/>
      <c r="U237" s="77"/>
      <c r="V237" s="77"/>
    </row>
    <row r="238" spans="1:22" s="2" customFormat="1" ht="11.1" customHeight="1" x14ac:dyDescent="0.2">
      <c r="A238" s="18" t="s">
        <v>334</v>
      </c>
      <c r="B238" s="22">
        <v>93</v>
      </c>
      <c r="C238" s="16">
        <v>4</v>
      </c>
      <c r="D238" s="16">
        <v>64399010</v>
      </c>
      <c r="E238" s="17" t="s">
        <v>294</v>
      </c>
      <c r="F238" s="2">
        <v>31</v>
      </c>
      <c r="G238" s="28">
        <v>28939</v>
      </c>
      <c r="H238" s="106" t="s">
        <v>335</v>
      </c>
      <c r="I238" s="27">
        <v>30929</v>
      </c>
      <c r="J238" s="106" t="s">
        <v>335</v>
      </c>
      <c r="K238" s="27">
        <v>23680</v>
      </c>
      <c r="L238" s="66" t="s">
        <v>335</v>
      </c>
      <c r="M238" s="28">
        <v>4970</v>
      </c>
      <c r="N238" s="106" t="s">
        <v>335</v>
      </c>
      <c r="O238" s="27">
        <v>6655</v>
      </c>
      <c r="P238" s="107" t="s">
        <v>335</v>
      </c>
      <c r="Q238" s="58">
        <v>21.5</v>
      </c>
      <c r="R238" s="77"/>
      <c r="S238" s="77"/>
      <c r="T238" s="77"/>
      <c r="U238" s="77"/>
      <c r="V238" s="77"/>
    </row>
    <row r="239" spans="1:22" s="2" customFormat="1" ht="11.1" customHeight="1" x14ac:dyDescent="0.2">
      <c r="A239" s="18" t="s">
        <v>334</v>
      </c>
      <c r="B239" s="22">
        <v>93</v>
      </c>
      <c r="C239" s="16">
        <v>4</v>
      </c>
      <c r="D239" s="16">
        <v>66389002</v>
      </c>
      <c r="E239" s="17" t="s">
        <v>295</v>
      </c>
      <c r="F239" s="2">
        <v>31</v>
      </c>
      <c r="G239" s="28">
        <v>36925</v>
      </c>
      <c r="H239" s="103" t="s">
        <v>335</v>
      </c>
      <c r="I239" s="27">
        <v>39626</v>
      </c>
      <c r="J239" s="103" t="s">
        <v>335</v>
      </c>
      <c r="K239" s="27">
        <v>29186</v>
      </c>
      <c r="L239" s="104" t="s">
        <v>335</v>
      </c>
      <c r="M239" s="28">
        <v>5720</v>
      </c>
      <c r="N239" s="109" t="s">
        <v>335</v>
      </c>
      <c r="O239" s="27">
        <v>7737</v>
      </c>
      <c r="P239" s="105" t="s">
        <v>335</v>
      </c>
      <c r="Q239" s="58">
        <v>19.5</v>
      </c>
      <c r="R239" s="77"/>
      <c r="S239" s="77"/>
      <c r="T239" s="77"/>
      <c r="U239" s="77"/>
      <c r="V239" s="77"/>
    </row>
    <row r="240" spans="1:22" s="2" customFormat="1" ht="11.1" customHeight="1" x14ac:dyDescent="0.2">
      <c r="A240" s="18" t="s">
        <v>334</v>
      </c>
      <c r="B240" s="22">
        <v>93</v>
      </c>
      <c r="C240" s="16">
        <v>4</v>
      </c>
      <c r="D240" s="16">
        <v>69389047</v>
      </c>
      <c r="E240" s="17" t="s">
        <v>296</v>
      </c>
      <c r="F240" s="2">
        <v>31</v>
      </c>
      <c r="G240" s="28">
        <v>59622</v>
      </c>
      <c r="H240" s="103" t="s">
        <v>335</v>
      </c>
      <c r="I240" s="27">
        <v>65740</v>
      </c>
      <c r="J240" s="103" t="s">
        <v>335</v>
      </c>
      <c r="K240" s="27">
        <v>43344</v>
      </c>
      <c r="L240" s="103" t="s">
        <v>335</v>
      </c>
      <c r="M240" s="28">
        <v>5416</v>
      </c>
      <c r="N240" s="103" t="s">
        <v>335</v>
      </c>
      <c r="O240" s="27">
        <v>7367</v>
      </c>
      <c r="P240" s="105" t="s">
        <v>335</v>
      </c>
      <c r="Q240" s="58">
        <v>11.2</v>
      </c>
      <c r="R240" s="77"/>
      <c r="S240" s="77"/>
      <c r="T240" s="77"/>
      <c r="U240" s="77"/>
      <c r="V240" s="77"/>
    </row>
    <row r="241" spans="1:22" s="2" customFormat="1" ht="11.1" customHeight="1" x14ac:dyDescent="0.2">
      <c r="A241" s="18" t="s">
        <v>334</v>
      </c>
      <c r="B241" s="22">
        <v>93</v>
      </c>
      <c r="C241" s="16">
        <v>4</v>
      </c>
      <c r="D241" s="16">
        <v>69389044</v>
      </c>
      <c r="E241" s="17" t="s">
        <v>297</v>
      </c>
      <c r="F241" s="2">
        <v>31</v>
      </c>
      <c r="G241" s="28">
        <v>57480</v>
      </c>
      <c r="H241" s="103" t="s">
        <v>335</v>
      </c>
      <c r="I241" s="27">
        <v>63111</v>
      </c>
      <c r="J241" s="103" t="s">
        <v>335</v>
      </c>
      <c r="K241" s="27">
        <v>42563</v>
      </c>
      <c r="L241" s="105" t="s">
        <v>335</v>
      </c>
      <c r="M241" s="28">
        <v>5809</v>
      </c>
      <c r="N241" s="103" t="s">
        <v>335</v>
      </c>
      <c r="O241" s="27">
        <v>7869</v>
      </c>
      <c r="P241" s="105" t="s">
        <v>335</v>
      </c>
      <c r="Q241" s="58">
        <v>12.5</v>
      </c>
      <c r="R241" s="77"/>
      <c r="S241" s="77"/>
      <c r="T241" s="77"/>
      <c r="U241" s="77"/>
      <c r="V241" s="77"/>
    </row>
    <row r="242" spans="1:22" s="2" customFormat="1" ht="11.1" customHeight="1" thickBot="1" x14ac:dyDescent="0.25">
      <c r="A242" s="23" t="s">
        <v>334</v>
      </c>
      <c r="B242" s="24">
        <v>93</v>
      </c>
      <c r="C242" s="25">
        <v>5</v>
      </c>
      <c r="D242" s="25">
        <v>70389042</v>
      </c>
      <c r="E242" s="26" t="s">
        <v>298</v>
      </c>
      <c r="F242" s="35">
        <v>0</v>
      </c>
      <c r="G242" s="36">
        <v>61292</v>
      </c>
      <c r="H242" s="112" t="s">
        <v>335</v>
      </c>
      <c r="I242" s="35">
        <v>66931</v>
      </c>
      <c r="J242" s="112" t="s">
        <v>335</v>
      </c>
      <c r="K242" s="35">
        <v>44802</v>
      </c>
      <c r="L242" s="113" t="s">
        <v>335</v>
      </c>
      <c r="M242" s="36">
        <v>5837</v>
      </c>
      <c r="N242" s="112" t="s">
        <v>335</v>
      </c>
      <c r="O242" s="35">
        <v>7872</v>
      </c>
      <c r="P242" s="113" t="s">
        <v>335</v>
      </c>
      <c r="Q242" s="114">
        <v>11.8</v>
      </c>
      <c r="R242" s="77"/>
      <c r="S242" s="77"/>
      <c r="T242" s="77"/>
      <c r="U242" s="77"/>
      <c r="V242" s="77"/>
    </row>
    <row r="243" spans="1:22" s="2" customFormat="1" ht="11.1" customHeight="1" x14ac:dyDescent="0.2">
      <c r="A243" s="18" t="s">
        <v>334</v>
      </c>
      <c r="B243" s="22">
        <v>93</v>
      </c>
      <c r="C243" s="16">
        <v>4</v>
      </c>
      <c r="D243" s="16">
        <v>72379036</v>
      </c>
      <c r="E243" s="17" t="s">
        <v>299</v>
      </c>
      <c r="F243" s="2">
        <v>31</v>
      </c>
      <c r="G243" s="28">
        <v>21556</v>
      </c>
      <c r="H243" s="103" t="s">
        <v>335</v>
      </c>
      <c r="I243" s="27">
        <v>22171</v>
      </c>
      <c r="J243" s="103" t="s">
        <v>335</v>
      </c>
      <c r="K243" s="27">
        <v>20113</v>
      </c>
      <c r="L243" s="104" t="s">
        <v>335</v>
      </c>
      <c r="M243" s="28">
        <v>2227</v>
      </c>
      <c r="N243" s="103" t="s">
        <v>335</v>
      </c>
      <c r="O243" s="27">
        <v>2995</v>
      </c>
      <c r="P243" s="105" t="s">
        <v>335</v>
      </c>
      <c r="Q243" s="58">
        <v>13.5</v>
      </c>
      <c r="R243" s="77"/>
      <c r="S243" s="77"/>
      <c r="T243" s="77"/>
      <c r="U243" s="77"/>
      <c r="V243" s="77"/>
    </row>
    <row r="244" spans="1:22" s="2" customFormat="1" ht="11.1" customHeight="1" x14ac:dyDescent="0.2">
      <c r="A244" s="18" t="s">
        <v>334</v>
      </c>
      <c r="B244" s="22">
        <v>93</v>
      </c>
      <c r="C244" s="16">
        <v>4</v>
      </c>
      <c r="D244" s="16">
        <v>81389190</v>
      </c>
      <c r="E244" s="17" t="s">
        <v>300</v>
      </c>
      <c r="F244" s="2">
        <v>31</v>
      </c>
      <c r="G244" s="28">
        <v>51378</v>
      </c>
      <c r="H244" s="106" t="s">
        <v>335</v>
      </c>
      <c r="I244" s="27">
        <v>47429</v>
      </c>
      <c r="J244" s="106" t="s">
        <v>335</v>
      </c>
      <c r="K244" s="27">
        <v>54257</v>
      </c>
      <c r="L244" s="66" t="s">
        <v>335</v>
      </c>
      <c r="M244" s="28">
        <v>7793</v>
      </c>
      <c r="N244" s="106" t="s">
        <v>335</v>
      </c>
      <c r="O244" s="27">
        <v>9606</v>
      </c>
      <c r="P244" s="107" t="s">
        <v>335</v>
      </c>
      <c r="Q244" s="58">
        <v>20.3</v>
      </c>
      <c r="R244" s="77"/>
      <c r="S244" s="77"/>
      <c r="T244" s="77"/>
      <c r="U244" s="77"/>
      <c r="V244" s="77"/>
    </row>
    <row r="245" spans="1:22" s="2" customFormat="1" ht="11.1" customHeight="1" x14ac:dyDescent="0.2">
      <c r="A245" s="18" t="s">
        <v>334</v>
      </c>
      <c r="B245" s="22">
        <v>93</v>
      </c>
      <c r="C245" s="16">
        <v>4</v>
      </c>
      <c r="D245" s="16">
        <v>83399191</v>
      </c>
      <c r="E245" s="17" t="s">
        <v>301</v>
      </c>
      <c r="F245" s="2">
        <v>31</v>
      </c>
      <c r="G245" s="28">
        <v>37227</v>
      </c>
      <c r="H245" s="103" t="s">
        <v>335</v>
      </c>
      <c r="I245" s="27">
        <v>34865</v>
      </c>
      <c r="J245" s="103" t="s">
        <v>335</v>
      </c>
      <c r="K245" s="27">
        <v>36382</v>
      </c>
      <c r="L245" s="104" t="s">
        <v>335</v>
      </c>
      <c r="M245" s="28">
        <v>7258</v>
      </c>
      <c r="N245" s="103" t="s">
        <v>335</v>
      </c>
      <c r="O245" s="27">
        <v>8981</v>
      </c>
      <c r="P245" s="105" t="s">
        <v>335</v>
      </c>
      <c r="Q245" s="58">
        <v>25.8</v>
      </c>
      <c r="R245" s="77"/>
      <c r="S245" s="77"/>
      <c r="T245" s="77"/>
      <c r="U245" s="77"/>
      <c r="V245" s="77"/>
    </row>
    <row r="246" spans="1:22" s="2" customFormat="1" ht="11.1" customHeight="1" x14ac:dyDescent="0.2">
      <c r="A246" s="18" t="s">
        <v>334</v>
      </c>
      <c r="B246" s="22">
        <v>94</v>
      </c>
      <c r="C246" s="16">
        <v>6</v>
      </c>
      <c r="D246" s="16">
        <v>78369100</v>
      </c>
      <c r="E246" s="17" t="s">
        <v>302</v>
      </c>
      <c r="F246" s="2">
        <v>31</v>
      </c>
      <c r="G246" s="28">
        <v>62317</v>
      </c>
      <c r="H246" s="103" t="s">
        <v>335</v>
      </c>
      <c r="I246" s="27">
        <v>71532</v>
      </c>
      <c r="J246" s="103" t="s">
        <v>335</v>
      </c>
      <c r="K246" s="27">
        <v>35283</v>
      </c>
      <c r="L246" s="104" t="s">
        <v>335</v>
      </c>
      <c r="M246" s="28">
        <v>2627</v>
      </c>
      <c r="N246" s="103" t="s">
        <v>335</v>
      </c>
      <c r="O246" s="27">
        <v>3552</v>
      </c>
      <c r="P246" s="105" t="s">
        <v>335</v>
      </c>
      <c r="Q246" s="58">
        <v>5</v>
      </c>
      <c r="R246" s="77"/>
      <c r="S246" s="77"/>
      <c r="T246" s="77"/>
      <c r="U246" s="77"/>
      <c r="V246" s="77"/>
    </row>
    <row r="247" spans="1:22" s="2" customFormat="1" ht="11.1" customHeight="1" x14ac:dyDescent="0.2">
      <c r="A247" s="18" t="s">
        <v>334</v>
      </c>
      <c r="B247" s="22">
        <v>94</v>
      </c>
      <c r="C247" s="16">
        <v>6</v>
      </c>
      <c r="D247" s="16">
        <v>78369111</v>
      </c>
      <c r="E247" s="17" t="s">
        <v>303</v>
      </c>
      <c r="F247" s="2">
        <v>0</v>
      </c>
      <c r="G247" s="28">
        <v>59174</v>
      </c>
      <c r="H247" s="103" t="s">
        <v>335</v>
      </c>
      <c r="I247" s="27">
        <v>68271</v>
      </c>
      <c r="J247" s="103" t="s">
        <v>335</v>
      </c>
      <c r="K247" s="27">
        <v>32752</v>
      </c>
      <c r="L247" s="104" t="s">
        <v>335</v>
      </c>
      <c r="M247" s="28">
        <v>2811</v>
      </c>
      <c r="N247" s="103" t="s">
        <v>335</v>
      </c>
      <c r="O247" s="27">
        <v>3818</v>
      </c>
      <c r="P247" s="105" t="s">
        <v>335</v>
      </c>
      <c r="Q247" s="58">
        <v>5.6</v>
      </c>
      <c r="R247" s="77"/>
      <c r="S247" s="77"/>
      <c r="T247" s="77"/>
      <c r="U247" s="77"/>
      <c r="V247" s="77"/>
    </row>
    <row r="248" spans="1:22" s="2" customFormat="1" ht="11.1" customHeight="1" x14ac:dyDescent="0.2">
      <c r="A248" s="18" t="s">
        <v>334</v>
      </c>
      <c r="B248" s="22">
        <v>94</v>
      </c>
      <c r="C248" s="16">
        <v>6</v>
      </c>
      <c r="D248" s="16">
        <v>78369112</v>
      </c>
      <c r="E248" s="17" t="s">
        <v>304</v>
      </c>
      <c r="F248" s="2">
        <v>31</v>
      </c>
      <c r="G248" s="28">
        <v>54980</v>
      </c>
      <c r="H248" s="103" t="s">
        <v>335</v>
      </c>
      <c r="I248" s="27">
        <v>63548</v>
      </c>
      <c r="J248" s="103" t="s">
        <v>335</v>
      </c>
      <c r="K248" s="27">
        <v>30108</v>
      </c>
      <c r="L248" s="104" t="s">
        <v>335</v>
      </c>
      <c r="M248" s="28">
        <v>2841</v>
      </c>
      <c r="N248" s="103" t="s">
        <v>335</v>
      </c>
      <c r="O248" s="27">
        <v>3806</v>
      </c>
      <c r="P248" s="105" t="s">
        <v>335</v>
      </c>
      <c r="Q248" s="58">
        <v>6</v>
      </c>
      <c r="R248" s="77"/>
      <c r="S248" s="77"/>
      <c r="T248" s="77"/>
      <c r="U248" s="77"/>
      <c r="V248" s="77"/>
    </row>
    <row r="249" spans="1:22" s="2" customFormat="1" ht="11.1" customHeight="1" x14ac:dyDescent="0.2">
      <c r="A249" s="18" t="s">
        <v>334</v>
      </c>
      <c r="B249" s="22">
        <v>94</v>
      </c>
      <c r="C249" s="16">
        <v>4</v>
      </c>
      <c r="D249" s="16">
        <v>78369840</v>
      </c>
      <c r="E249" s="17" t="s">
        <v>305</v>
      </c>
      <c r="F249" s="2">
        <v>0</v>
      </c>
      <c r="G249" s="28">
        <v>56013</v>
      </c>
      <c r="H249" s="106" t="s">
        <v>335</v>
      </c>
      <c r="I249" s="27">
        <v>62818</v>
      </c>
      <c r="J249" s="106" t="s">
        <v>335</v>
      </c>
      <c r="K249" s="27">
        <v>34465</v>
      </c>
      <c r="L249" s="66" t="s">
        <v>335</v>
      </c>
      <c r="M249" s="28">
        <v>5018</v>
      </c>
      <c r="N249" s="106" t="s">
        <v>335</v>
      </c>
      <c r="O249" s="27">
        <v>6769</v>
      </c>
      <c r="P249" s="107" t="s">
        <v>335</v>
      </c>
      <c r="Q249" s="58">
        <v>10.8</v>
      </c>
      <c r="R249" s="77"/>
      <c r="S249" s="77"/>
      <c r="T249" s="77"/>
      <c r="U249" s="77"/>
      <c r="V249" s="77"/>
    </row>
    <row r="250" spans="1:22" s="2" customFormat="1" ht="11.1" customHeight="1" x14ac:dyDescent="0.2">
      <c r="A250" s="18" t="s">
        <v>334</v>
      </c>
      <c r="B250" s="22">
        <v>94</v>
      </c>
      <c r="C250" s="16">
        <v>4</v>
      </c>
      <c r="D250" s="16">
        <v>77409001</v>
      </c>
      <c r="E250" s="17" t="s">
        <v>306</v>
      </c>
      <c r="F250" s="2">
        <v>31</v>
      </c>
      <c r="G250" s="28">
        <v>18246</v>
      </c>
      <c r="H250" s="103" t="s">
        <v>335</v>
      </c>
      <c r="I250" s="27">
        <v>20492</v>
      </c>
      <c r="J250" s="103" t="s">
        <v>335</v>
      </c>
      <c r="K250" s="27">
        <v>12513</v>
      </c>
      <c r="L250" s="104" t="s">
        <v>335</v>
      </c>
      <c r="M250" s="28">
        <v>3739</v>
      </c>
      <c r="N250" s="103" t="s">
        <v>335</v>
      </c>
      <c r="O250" s="27">
        <v>5063</v>
      </c>
      <c r="P250" s="105" t="s">
        <v>335</v>
      </c>
      <c r="Q250" s="58">
        <v>24.7</v>
      </c>
      <c r="R250" s="77"/>
      <c r="S250" s="77"/>
      <c r="T250" s="77"/>
      <c r="U250" s="77"/>
      <c r="V250" s="77"/>
    </row>
    <row r="251" spans="1:22" s="2" customFormat="1" ht="11.1" customHeight="1" x14ac:dyDescent="0.2">
      <c r="A251" s="18" t="s">
        <v>334</v>
      </c>
      <c r="B251" s="22">
        <v>95</v>
      </c>
      <c r="C251" s="16">
        <v>6</v>
      </c>
      <c r="D251" s="16">
        <v>79349043</v>
      </c>
      <c r="E251" s="17" t="s">
        <v>307</v>
      </c>
      <c r="F251" s="2">
        <v>31</v>
      </c>
      <c r="G251" s="28">
        <v>63751</v>
      </c>
      <c r="H251" s="103" t="s">
        <v>335</v>
      </c>
      <c r="I251" s="27">
        <v>67123</v>
      </c>
      <c r="J251" s="103" t="s">
        <v>335</v>
      </c>
      <c r="K251" s="27">
        <v>52877</v>
      </c>
      <c r="L251" s="104" t="s">
        <v>335</v>
      </c>
      <c r="M251" s="28">
        <v>1584</v>
      </c>
      <c r="N251" s="103" t="s">
        <v>335</v>
      </c>
      <c r="O251" s="27">
        <v>2117</v>
      </c>
      <c r="P251" s="105" t="s">
        <v>335</v>
      </c>
      <c r="Q251" s="58">
        <v>3.2</v>
      </c>
      <c r="R251" s="77"/>
      <c r="S251" s="77"/>
      <c r="T251" s="77"/>
      <c r="U251" s="77"/>
      <c r="V251" s="77"/>
    </row>
    <row r="252" spans="1:22" s="2" customFormat="1" ht="11.1" customHeight="1" x14ac:dyDescent="0.2">
      <c r="A252" s="18" t="s">
        <v>334</v>
      </c>
      <c r="B252" s="22">
        <v>95</v>
      </c>
      <c r="C252" s="16">
        <v>8</v>
      </c>
      <c r="D252" s="16">
        <v>79349151</v>
      </c>
      <c r="E252" s="17" t="s">
        <v>308</v>
      </c>
      <c r="F252" s="2">
        <v>31</v>
      </c>
      <c r="G252" s="28">
        <v>54349</v>
      </c>
      <c r="H252" s="103" t="s">
        <v>335</v>
      </c>
      <c r="I252" s="27">
        <v>56256</v>
      </c>
      <c r="J252" s="103" t="s">
        <v>335</v>
      </c>
      <c r="K252" s="27">
        <v>47712</v>
      </c>
      <c r="L252" s="104" t="s">
        <v>335</v>
      </c>
      <c r="M252" s="28">
        <v>1745</v>
      </c>
      <c r="N252" s="103" t="s">
        <v>335</v>
      </c>
      <c r="O252" s="27">
        <v>2310</v>
      </c>
      <c r="P252" s="105" t="s">
        <v>335</v>
      </c>
      <c r="Q252" s="58">
        <v>4.0999999999999996</v>
      </c>
      <c r="R252" s="77"/>
      <c r="S252" s="77"/>
      <c r="T252" s="77"/>
      <c r="U252" s="77"/>
      <c r="V252" s="77"/>
    </row>
    <row r="253" spans="1:22" s="2" customFormat="1" ht="11.1" customHeight="1" x14ac:dyDescent="0.2">
      <c r="A253" s="18" t="s">
        <v>334</v>
      </c>
      <c r="B253" s="22">
        <v>95</v>
      </c>
      <c r="C253" s="16">
        <v>4</v>
      </c>
      <c r="D253" s="16">
        <v>81349161</v>
      </c>
      <c r="E253" s="17" t="s">
        <v>309</v>
      </c>
      <c r="F253" s="2">
        <v>0</v>
      </c>
      <c r="G253" s="28">
        <v>28830</v>
      </c>
      <c r="H253" s="103" t="s">
        <v>335</v>
      </c>
      <c r="I253" s="27">
        <v>27956</v>
      </c>
      <c r="J253" s="103" t="s">
        <v>335</v>
      </c>
      <c r="K253" s="27">
        <v>29145</v>
      </c>
      <c r="L253" s="104" t="s">
        <v>335</v>
      </c>
      <c r="M253" s="28">
        <v>949</v>
      </c>
      <c r="N253" s="103" t="s">
        <v>335</v>
      </c>
      <c r="O253" s="27">
        <v>1239</v>
      </c>
      <c r="P253" s="105" t="s">
        <v>335</v>
      </c>
      <c r="Q253" s="58">
        <v>4.4000000000000004</v>
      </c>
      <c r="R253" s="77"/>
      <c r="S253" s="77"/>
      <c r="T253" s="77"/>
      <c r="U253" s="77"/>
      <c r="V253" s="77"/>
    </row>
    <row r="254" spans="1:22" s="2" customFormat="1" ht="11.1" customHeight="1" x14ac:dyDescent="0.2">
      <c r="A254" s="18" t="s">
        <v>334</v>
      </c>
      <c r="B254" s="22">
        <v>95</v>
      </c>
      <c r="C254" s="16">
        <v>4</v>
      </c>
      <c r="D254" s="16">
        <v>83339051</v>
      </c>
      <c r="E254" s="17" t="s">
        <v>310</v>
      </c>
      <c r="F254" s="2">
        <v>0</v>
      </c>
      <c r="G254" s="28">
        <v>13403</v>
      </c>
      <c r="H254" s="103" t="s">
        <v>335</v>
      </c>
      <c r="I254" s="27">
        <v>11430</v>
      </c>
      <c r="J254" s="103" t="s">
        <v>335</v>
      </c>
      <c r="K254" s="27">
        <v>16842</v>
      </c>
      <c r="L254" s="104" t="s">
        <v>335</v>
      </c>
      <c r="M254" s="28">
        <v>498</v>
      </c>
      <c r="N254" s="103" t="s">
        <v>335</v>
      </c>
      <c r="O254" s="27">
        <v>599</v>
      </c>
      <c r="P254" s="105" t="s">
        <v>335</v>
      </c>
      <c r="Q254" s="58">
        <v>5.2</v>
      </c>
      <c r="R254" s="77"/>
      <c r="S254" s="77"/>
      <c r="T254" s="77"/>
      <c r="U254" s="77"/>
      <c r="V254" s="77"/>
    </row>
    <row r="255" spans="1:22" s="2" customFormat="1" ht="11.1" customHeight="1" x14ac:dyDescent="0.2">
      <c r="A255" s="18" t="s">
        <v>334</v>
      </c>
      <c r="B255" s="22">
        <v>96</v>
      </c>
      <c r="C255" s="16">
        <v>5</v>
      </c>
      <c r="D255" s="16">
        <v>84249050</v>
      </c>
      <c r="E255" s="17" t="s">
        <v>311</v>
      </c>
      <c r="F255" s="2">
        <v>31</v>
      </c>
      <c r="G255" s="28">
        <v>30372</v>
      </c>
      <c r="H255" s="103" t="s">
        <v>335</v>
      </c>
      <c r="I255" s="27">
        <v>28942</v>
      </c>
      <c r="J255" s="103" t="s">
        <v>335</v>
      </c>
      <c r="K255" s="27">
        <v>30390</v>
      </c>
      <c r="L255" s="104" t="s">
        <v>335</v>
      </c>
      <c r="M255" s="28">
        <v>3468</v>
      </c>
      <c r="N255" s="109" t="s">
        <v>335</v>
      </c>
      <c r="O255" s="27">
        <v>4661</v>
      </c>
      <c r="P255" s="105" t="s">
        <v>335</v>
      </c>
      <c r="Q255" s="58">
        <v>16.100000000000001</v>
      </c>
      <c r="R255" s="77"/>
      <c r="S255" s="77"/>
      <c r="T255" s="77"/>
      <c r="U255" s="77"/>
      <c r="V255" s="77"/>
    </row>
    <row r="256" spans="1:22" s="2" customFormat="1" ht="11.1" customHeight="1" x14ac:dyDescent="0.2">
      <c r="A256" s="18" t="s">
        <v>334</v>
      </c>
      <c r="B256" s="22">
        <v>96</v>
      </c>
      <c r="C256" s="16">
        <v>6</v>
      </c>
      <c r="D256" s="16">
        <v>78349106</v>
      </c>
      <c r="E256" s="17" t="s">
        <v>312</v>
      </c>
      <c r="F256" s="2">
        <v>31</v>
      </c>
      <c r="G256" s="32">
        <v>91976</v>
      </c>
      <c r="H256" s="110" t="s">
        <v>335</v>
      </c>
      <c r="I256" s="34">
        <v>101605</v>
      </c>
      <c r="J256" s="110" t="s">
        <v>335</v>
      </c>
      <c r="K256" s="34">
        <v>66718</v>
      </c>
      <c r="L256" s="111" t="s">
        <v>335</v>
      </c>
      <c r="M256" s="32">
        <v>3393</v>
      </c>
      <c r="N256" s="110" t="s">
        <v>335</v>
      </c>
      <c r="O256" s="27">
        <v>4490</v>
      </c>
      <c r="P256" s="107" t="s">
        <v>335</v>
      </c>
      <c r="Q256" s="58">
        <v>4.4000000000000004</v>
      </c>
      <c r="R256" s="77"/>
      <c r="S256" s="77"/>
      <c r="T256" s="77"/>
      <c r="U256" s="77"/>
      <c r="V256" s="77"/>
    </row>
    <row r="257" spans="1:22" s="2" customFormat="1" ht="11.1" customHeight="1" x14ac:dyDescent="0.2">
      <c r="A257" s="18" t="s">
        <v>334</v>
      </c>
      <c r="B257" s="22">
        <v>96</v>
      </c>
      <c r="C257" s="16">
        <v>4</v>
      </c>
      <c r="D257" s="16">
        <v>79289050</v>
      </c>
      <c r="E257" s="17" t="s">
        <v>313</v>
      </c>
      <c r="F257" s="2">
        <v>31</v>
      </c>
      <c r="G257" s="28">
        <v>31562</v>
      </c>
      <c r="H257" s="103" t="s">
        <v>335</v>
      </c>
      <c r="I257" s="27">
        <v>33815</v>
      </c>
      <c r="J257" s="103" t="s">
        <v>335</v>
      </c>
      <c r="K257" s="27">
        <v>27516</v>
      </c>
      <c r="L257" s="104" t="s">
        <v>335</v>
      </c>
      <c r="M257" s="28">
        <v>4452</v>
      </c>
      <c r="N257" s="103" t="s">
        <v>335</v>
      </c>
      <c r="O257" s="27">
        <v>6047</v>
      </c>
      <c r="P257" s="105" t="s">
        <v>335</v>
      </c>
      <c r="Q257" s="58">
        <v>17.899999999999999</v>
      </c>
      <c r="R257" s="77"/>
      <c r="S257" s="77"/>
      <c r="T257" s="77"/>
      <c r="U257" s="77"/>
      <c r="V257" s="77"/>
    </row>
    <row r="258" spans="1:22" s="2" customFormat="1" ht="11.1" customHeight="1" x14ac:dyDescent="0.2">
      <c r="A258" s="18" t="s">
        <v>334</v>
      </c>
      <c r="B258" s="22">
        <v>96</v>
      </c>
      <c r="C258" s="16">
        <v>4</v>
      </c>
      <c r="D258" s="16">
        <v>79319137</v>
      </c>
      <c r="E258" s="17" t="s">
        <v>314</v>
      </c>
      <c r="F258" s="2">
        <v>31</v>
      </c>
      <c r="G258" s="28">
        <v>52113</v>
      </c>
      <c r="H258" s="103" t="s">
        <v>335</v>
      </c>
      <c r="I258" s="27">
        <v>56944</v>
      </c>
      <c r="J258" s="103" t="s">
        <v>335</v>
      </c>
      <c r="K258" s="27">
        <v>39717</v>
      </c>
      <c r="L258" s="104" t="s">
        <v>335</v>
      </c>
      <c r="M258" s="28">
        <v>4584</v>
      </c>
      <c r="N258" s="103" t="s">
        <v>335</v>
      </c>
      <c r="O258" s="27">
        <v>6236</v>
      </c>
      <c r="P258" s="105" t="s">
        <v>335</v>
      </c>
      <c r="Q258" s="58">
        <v>11</v>
      </c>
      <c r="R258" s="77"/>
      <c r="S258" s="77"/>
      <c r="T258" s="77"/>
      <c r="U258" s="77"/>
      <c r="V258" s="77"/>
    </row>
    <row r="259" spans="1:22" s="2" customFormat="1" ht="11.1" customHeight="1" x14ac:dyDescent="0.2">
      <c r="A259" s="18" t="s">
        <v>334</v>
      </c>
      <c r="B259" s="22">
        <v>96</v>
      </c>
      <c r="C259" s="16">
        <v>6</v>
      </c>
      <c r="D259" s="16">
        <v>78349222</v>
      </c>
      <c r="E259" s="17" t="s">
        <v>315</v>
      </c>
      <c r="F259" s="2">
        <v>31</v>
      </c>
      <c r="G259" s="28">
        <v>89793</v>
      </c>
      <c r="H259" s="103" t="s">
        <v>335</v>
      </c>
      <c r="I259" s="27">
        <v>100122</v>
      </c>
      <c r="J259" s="103" t="s">
        <v>335</v>
      </c>
      <c r="K259" s="27">
        <v>62538</v>
      </c>
      <c r="L259" s="104" t="s">
        <v>335</v>
      </c>
      <c r="M259" s="28">
        <v>3548</v>
      </c>
      <c r="N259" s="103" t="s">
        <v>335</v>
      </c>
      <c r="O259" s="27">
        <v>4738</v>
      </c>
      <c r="P259" s="105" t="s">
        <v>335</v>
      </c>
      <c r="Q259" s="58">
        <v>4.7</v>
      </c>
      <c r="R259" s="77"/>
      <c r="S259" s="77"/>
      <c r="T259" s="77"/>
      <c r="U259" s="77"/>
      <c r="V259" s="77"/>
    </row>
    <row r="260" spans="1:22" s="2" customFormat="1" ht="11.1" customHeight="1" x14ac:dyDescent="0.2">
      <c r="A260" s="18" t="s">
        <v>334</v>
      </c>
      <c r="B260" s="22">
        <v>99</v>
      </c>
      <c r="C260" s="16">
        <v>4</v>
      </c>
      <c r="D260" s="16">
        <v>78349151</v>
      </c>
      <c r="E260" s="17" t="s">
        <v>316</v>
      </c>
      <c r="F260" s="2">
        <v>31</v>
      </c>
      <c r="G260" s="28">
        <v>67700</v>
      </c>
      <c r="H260" s="103" t="s">
        <v>335</v>
      </c>
      <c r="I260" s="27">
        <v>75588</v>
      </c>
      <c r="J260" s="103" t="s">
        <v>335</v>
      </c>
      <c r="K260" s="27">
        <v>47689</v>
      </c>
      <c r="L260" s="104" t="s">
        <v>335</v>
      </c>
      <c r="M260" s="28">
        <v>5207</v>
      </c>
      <c r="N260" s="103" t="s">
        <v>335</v>
      </c>
      <c r="O260" s="27">
        <v>7128</v>
      </c>
      <c r="P260" s="105" t="s">
        <v>335</v>
      </c>
      <c r="Q260" s="58">
        <v>9.4</v>
      </c>
      <c r="R260" s="77"/>
      <c r="S260" s="77"/>
      <c r="T260" s="77"/>
      <c r="U260" s="77"/>
      <c r="V260" s="77"/>
    </row>
    <row r="261" spans="1:22" s="2" customFormat="1" ht="11.1" customHeight="1" x14ac:dyDescent="0.2">
      <c r="A261" s="18" t="s">
        <v>334</v>
      </c>
      <c r="B261" s="22">
        <v>99</v>
      </c>
      <c r="C261" s="16">
        <v>4</v>
      </c>
      <c r="D261" s="16">
        <v>78349152</v>
      </c>
      <c r="E261" s="17" t="s">
        <v>317</v>
      </c>
      <c r="F261" s="2">
        <v>31</v>
      </c>
      <c r="G261" s="28">
        <v>51482</v>
      </c>
      <c r="H261" s="106" t="s">
        <v>335</v>
      </c>
      <c r="I261" s="27">
        <v>58213</v>
      </c>
      <c r="J261" s="106" t="s">
        <v>335</v>
      </c>
      <c r="K261" s="27">
        <v>34772</v>
      </c>
      <c r="L261" s="66" t="s">
        <v>335</v>
      </c>
      <c r="M261" s="28">
        <v>4204</v>
      </c>
      <c r="N261" s="106" t="s">
        <v>335</v>
      </c>
      <c r="O261" s="27">
        <v>5825</v>
      </c>
      <c r="P261" s="107" t="s">
        <v>335</v>
      </c>
      <c r="Q261" s="58">
        <v>10</v>
      </c>
      <c r="R261" s="77"/>
      <c r="S261" s="77"/>
      <c r="T261" s="77"/>
      <c r="U261" s="77"/>
      <c r="V261" s="77"/>
    </row>
    <row r="262" spans="1:22" s="2" customFormat="1" ht="11.1" customHeight="1" x14ac:dyDescent="0.2">
      <c r="A262" s="18" t="s">
        <v>334</v>
      </c>
      <c r="B262" s="22">
        <v>99</v>
      </c>
      <c r="C262" s="16">
        <v>4</v>
      </c>
      <c r="D262" s="16">
        <v>77349004</v>
      </c>
      <c r="E262" s="17" t="s">
        <v>318</v>
      </c>
      <c r="F262" s="2">
        <v>31</v>
      </c>
      <c r="G262" s="28">
        <v>52054</v>
      </c>
      <c r="H262" s="103" t="s">
        <v>335</v>
      </c>
      <c r="I262" s="27">
        <v>56618</v>
      </c>
      <c r="J262" s="103" t="s">
        <v>335</v>
      </c>
      <c r="K262" s="27">
        <v>40472</v>
      </c>
      <c r="L262" s="104" t="s">
        <v>335</v>
      </c>
      <c r="M262" s="28">
        <v>7963</v>
      </c>
      <c r="N262" s="103" t="s">
        <v>335</v>
      </c>
      <c r="O262" s="27">
        <v>10593</v>
      </c>
      <c r="P262" s="105" t="s">
        <v>335</v>
      </c>
      <c r="Q262" s="58">
        <v>18.7</v>
      </c>
      <c r="R262" s="77"/>
      <c r="S262" s="77"/>
      <c r="T262" s="77"/>
      <c r="U262" s="77"/>
      <c r="V262" s="77"/>
    </row>
    <row r="263" spans="1:22" s="2" customFormat="1" ht="11.1" customHeight="1" x14ac:dyDescent="0.2">
      <c r="A263" s="18" t="s">
        <v>334</v>
      </c>
      <c r="B263" s="22">
        <v>99</v>
      </c>
      <c r="C263" s="16">
        <v>6</v>
      </c>
      <c r="D263" s="16">
        <v>77349005</v>
      </c>
      <c r="E263" s="17" t="s">
        <v>319</v>
      </c>
      <c r="F263" s="2">
        <v>31</v>
      </c>
      <c r="G263" s="28">
        <v>105572</v>
      </c>
      <c r="H263" s="103" t="s">
        <v>335</v>
      </c>
      <c r="I263" s="27">
        <v>117013</v>
      </c>
      <c r="J263" s="103" t="s">
        <v>335</v>
      </c>
      <c r="K263" s="27">
        <v>76311</v>
      </c>
      <c r="L263" s="104" t="s">
        <v>335</v>
      </c>
      <c r="M263" s="28">
        <v>12250</v>
      </c>
      <c r="N263" s="103" t="s">
        <v>335</v>
      </c>
      <c r="O263" s="27">
        <v>16528</v>
      </c>
      <c r="P263" s="105" t="s">
        <v>335</v>
      </c>
      <c r="Q263" s="58">
        <v>14.1</v>
      </c>
      <c r="R263" s="77"/>
      <c r="S263" s="77"/>
      <c r="T263" s="77"/>
      <c r="U263" s="77"/>
      <c r="V263" s="77"/>
    </row>
    <row r="264" spans="1:22" s="2" customFormat="1" ht="11.1" customHeight="1" x14ac:dyDescent="0.2">
      <c r="A264" s="18" t="s">
        <v>334</v>
      </c>
      <c r="B264" s="22">
        <v>99</v>
      </c>
      <c r="C264" s="16">
        <v>6</v>
      </c>
      <c r="D264" s="16">
        <v>77359001</v>
      </c>
      <c r="E264" s="17" t="s">
        <v>320</v>
      </c>
      <c r="F264" s="2">
        <v>0</v>
      </c>
      <c r="G264" s="28">
        <v>116573</v>
      </c>
      <c r="H264" s="103" t="s">
        <v>335</v>
      </c>
      <c r="I264" s="27">
        <v>126134</v>
      </c>
      <c r="J264" s="103" t="s">
        <v>335</v>
      </c>
      <c r="K264" s="27">
        <v>88822</v>
      </c>
      <c r="L264" s="104" t="s">
        <v>335</v>
      </c>
      <c r="M264" s="28">
        <v>19688</v>
      </c>
      <c r="N264" s="103" t="s">
        <v>335</v>
      </c>
      <c r="O264" s="27">
        <v>25308</v>
      </c>
      <c r="P264" s="105" t="s">
        <v>335</v>
      </c>
      <c r="Q264" s="58">
        <v>20.100000000000001</v>
      </c>
      <c r="R264" s="77"/>
      <c r="S264" s="77"/>
      <c r="T264" s="77"/>
      <c r="U264" s="77"/>
      <c r="V264" s="77"/>
    </row>
    <row r="265" spans="1:22" s="2" customFormat="1" ht="11.1" customHeight="1" x14ac:dyDescent="0.2">
      <c r="A265" s="18" t="s">
        <v>334</v>
      </c>
      <c r="B265" s="22">
        <v>99</v>
      </c>
      <c r="C265" s="16">
        <v>6</v>
      </c>
      <c r="D265" s="16">
        <v>77359100</v>
      </c>
      <c r="E265" s="17" t="s">
        <v>321</v>
      </c>
      <c r="F265" s="2">
        <v>31</v>
      </c>
      <c r="G265" s="28">
        <v>104478</v>
      </c>
      <c r="H265" s="106" t="s">
        <v>335</v>
      </c>
      <c r="I265" s="27">
        <v>117051</v>
      </c>
      <c r="J265" s="106" t="s">
        <v>335</v>
      </c>
      <c r="K265" s="27">
        <v>73293</v>
      </c>
      <c r="L265" s="66" t="s">
        <v>335</v>
      </c>
      <c r="M265" s="28">
        <v>13477</v>
      </c>
      <c r="N265" s="106" t="s">
        <v>335</v>
      </c>
      <c r="O265" s="27">
        <v>18117</v>
      </c>
      <c r="P265" s="107" t="s">
        <v>335</v>
      </c>
      <c r="Q265" s="58">
        <v>15.5</v>
      </c>
      <c r="R265" s="77"/>
      <c r="S265" s="77"/>
      <c r="T265" s="77"/>
      <c r="U265" s="77"/>
      <c r="V265" s="77"/>
    </row>
    <row r="266" spans="1:22" s="2" customFormat="1" ht="11.1" customHeight="1" x14ac:dyDescent="0.2">
      <c r="A266" s="18" t="s">
        <v>334</v>
      </c>
      <c r="B266" s="22">
        <v>99</v>
      </c>
      <c r="C266" s="16">
        <v>6</v>
      </c>
      <c r="D266" s="16">
        <v>77359210</v>
      </c>
      <c r="E266" s="17" t="s">
        <v>322</v>
      </c>
      <c r="F266" s="2">
        <v>31</v>
      </c>
      <c r="G266" s="28">
        <v>70844</v>
      </c>
      <c r="H266" s="103" t="s">
        <v>335</v>
      </c>
      <c r="I266" s="27">
        <v>80390</v>
      </c>
      <c r="J266" s="103" t="s">
        <v>335</v>
      </c>
      <c r="K266" s="27">
        <v>45782</v>
      </c>
      <c r="L266" s="104" t="s">
        <v>335</v>
      </c>
      <c r="M266" s="28">
        <v>9077</v>
      </c>
      <c r="N266" s="103" t="s">
        <v>335</v>
      </c>
      <c r="O266" s="27">
        <v>12067</v>
      </c>
      <c r="P266" s="105" t="s">
        <v>335</v>
      </c>
      <c r="Q266" s="58">
        <v>15</v>
      </c>
      <c r="R266" s="77"/>
      <c r="S266" s="77"/>
      <c r="T266" s="77"/>
      <c r="U266" s="77"/>
      <c r="V266" s="77"/>
    </row>
    <row r="267" spans="1:22" s="2" customFormat="1" ht="11.1" customHeight="1" x14ac:dyDescent="0.2">
      <c r="A267" s="18" t="s">
        <v>334</v>
      </c>
      <c r="B267" s="22">
        <v>99</v>
      </c>
      <c r="C267" s="16">
        <v>2</v>
      </c>
      <c r="D267" s="16">
        <v>77359215</v>
      </c>
      <c r="E267" s="17" t="s">
        <v>323</v>
      </c>
      <c r="F267" s="2">
        <v>0</v>
      </c>
      <c r="G267" s="28">
        <v>72013</v>
      </c>
      <c r="H267" s="103" t="s">
        <v>335</v>
      </c>
      <c r="I267" s="27">
        <v>82022</v>
      </c>
      <c r="J267" s="103" t="s">
        <v>335</v>
      </c>
      <c r="K267" s="27">
        <v>44998</v>
      </c>
      <c r="L267" s="104" t="s">
        <v>335</v>
      </c>
      <c r="M267" s="28">
        <v>8970</v>
      </c>
      <c r="N267" s="103" t="s">
        <v>335</v>
      </c>
      <c r="O267" s="27">
        <v>11881</v>
      </c>
      <c r="P267" s="105" t="s">
        <v>335</v>
      </c>
      <c r="Q267" s="58">
        <v>14.5</v>
      </c>
      <c r="R267" s="77"/>
      <c r="S267" s="77"/>
      <c r="T267" s="77"/>
      <c r="U267" s="77"/>
      <c r="V267" s="77"/>
    </row>
    <row r="268" spans="1:22" s="2" customFormat="1" ht="11.1" customHeight="1" x14ac:dyDescent="0.2">
      <c r="A268" s="18" t="s">
        <v>334</v>
      </c>
      <c r="B268" s="22">
        <v>99</v>
      </c>
      <c r="C268" s="16">
        <v>8</v>
      </c>
      <c r="D268" s="16">
        <v>77359010</v>
      </c>
      <c r="E268" s="17" t="s">
        <v>324</v>
      </c>
      <c r="F268" s="2">
        <v>31</v>
      </c>
      <c r="G268" s="28">
        <v>113697</v>
      </c>
      <c r="H268" s="103" t="s">
        <v>335</v>
      </c>
      <c r="I268" s="27">
        <v>120468</v>
      </c>
      <c r="J268" s="103" t="s">
        <v>335</v>
      </c>
      <c r="K268" s="27">
        <v>88920</v>
      </c>
      <c r="L268" s="104" t="s">
        <v>335</v>
      </c>
      <c r="M268" s="28">
        <v>16971</v>
      </c>
      <c r="N268" s="103" t="s">
        <v>335</v>
      </c>
      <c r="O268" s="27">
        <v>21817</v>
      </c>
      <c r="P268" s="105" t="s">
        <v>335</v>
      </c>
      <c r="Q268" s="58">
        <v>18.100000000000001</v>
      </c>
      <c r="R268" s="77"/>
      <c r="S268" s="77"/>
      <c r="T268" s="77"/>
      <c r="U268" s="77"/>
      <c r="V268" s="77"/>
    </row>
    <row r="269" spans="1:22" s="2" customFormat="1" ht="11.1" customHeight="1" x14ac:dyDescent="0.2">
      <c r="A269" s="18" t="s">
        <v>334</v>
      </c>
      <c r="B269" s="22">
        <v>99</v>
      </c>
      <c r="C269" s="16">
        <v>8</v>
      </c>
      <c r="D269" s="16">
        <v>78369211</v>
      </c>
      <c r="E269" s="17" t="s">
        <v>325</v>
      </c>
      <c r="F269" s="2">
        <v>31</v>
      </c>
      <c r="G269" s="28">
        <v>119722</v>
      </c>
      <c r="H269" s="103" t="s">
        <v>335</v>
      </c>
      <c r="I269" s="27">
        <v>126826</v>
      </c>
      <c r="J269" s="103" t="s">
        <v>335</v>
      </c>
      <c r="K269" s="27">
        <v>93679</v>
      </c>
      <c r="L269" s="104" t="s">
        <v>335</v>
      </c>
      <c r="M269" s="28">
        <v>15012</v>
      </c>
      <c r="N269" s="103" t="s">
        <v>335</v>
      </c>
      <c r="O269" s="27">
        <v>19260</v>
      </c>
      <c r="P269" s="105" t="s">
        <v>335</v>
      </c>
      <c r="Q269" s="58">
        <v>15.2</v>
      </c>
      <c r="R269" s="77"/>
      <c r="S269" s="77"/>
      <c r="T269" s="77"/>
      <c r="U269" s="77"/>
      <c r="V269" s="77"/>
    </row>
    <row r="270" spans="1:22" s="2" customFormat="1" ht="11.1" customHeight="1" x14ac:dyDescent="0.2">
      <c r="A270" s="18" t="s">
        <v>334</v>
      </c>
      <c r="B270" s="22">
        <v>99</v>
      </c>
      <c r="C270" s="16">
        <v>8</v>
      </c>
      <c r="D270" s="16">
        <v>78369212</v>
      </c>
      <c r="E270" s="17" t="s">
        <v>326</v>
      </c>
      <c r="F270" s="2">
        <v>31</v>
      </c>
      <c r="G270" s="28">
        <v>110251</v>
      </c>
      <c r="H270" s="106" t="s">
        <v>335</v>
      </c>
      <c r="I270" s="27">
        <v>115320</v>
      </c>
      <c r="J270" s="106" t="s">
        <v>335</v>
      </c>
      <c r="K270" s="27">
        <v>88957</v>
      </c>
      <c r="L270" s="106" t="s">
        <v>335</v>
      </c>
      <c r="M270" s="28">
        <v>16016</v>
      </c>
      <c r="N270" s="106" t="s">
        <v>335</v>
      </c>
      <c r="O270" s="27">
        <v>20634</v>
      </c>
      <c r="P270" s="107" t="s">
        <v>335</v>
      </c>
      <c r="Q270" s="58">
        <v>17.899999999999999</v>
      </c>
      <c r="R270" s="77"/>
      <c r="S270" s="77"/>
      <c r="T270" s="77"/>
      <c r="U270" s="77"/>
      <c r="V270" s="77"/>
    </row>
    <row r="271" spans="1:22" s="2" customFormat="1" ht="11.1" customHeight="1" x14ac:dyDescent="0.2">
      <c r="A271" s="18" t="s">
        <v>334</v>
      </c>
      <c r="B271" s="22">
        <v>99</v>
      </c>
      <c r="C271" s="16">
        <v>8</v>
      </c>
      <c r="D271" s="16">
        <v>78369213</v>
      </c>
      <c r="E271" s="17" t="s">
        <v>327</v>
      </c>
      <c r="F271" s="2">
        <v>0</v>
      </c>
      <c r="G271" s="28">
        <v>97095</v>
      </c>
      <c r="H271" s="103" t="s">
        <v>335</v>
      </c>
      <c r="I271" s="27">
        <v>102635</v>
      </c>
      <c r="J271" s="103" t="s">
        <v>335</v>
      </c>
      <c r="K271" s="27">
        <v>76033</v>
      </c>
      <c r="L271" s="104" t="s">
        <v>335</v>
      </c>
      <c r="M271" s="28">
        <v>12542</v>
      </c>
      <c r="N271" s="103" t="s">
        <v>335</v>
      </c>
      <c r="O271" s="27">
        <v>16013</v>
      </c>
      <c r="P271" s="105" t="s">
        <v>335</v>
      </c>
      <c r="Q271" s="58">
        <v>15.6</v>
      </c>
      <c r="R271" s="77"/>
      <c r="S271" s="77"/>
      <c r="T271" s="77"/>
      <c r="U271" s="77"/>
      <c r="V271" s="77"/>
    </row>
    <row r="272" spans="1:22" s="2" customFormat="1" ht="11.1" customHeight="1" x14ac:dyDescent="0.2">
      <c r="A272" s="18" t="s">
        <v>334</v>
      </c>
      <c r="B272" s="22">
        <v>99</v>
      </c>
      <c r="C272" s="16">
        <v>6</v>
      </c>
      <c r="D272" s="16">
        <v>79369200</v>
      </c>
      <c r="E272" s="17" t="s">
        <v>328</v>
      </c>
      <c r="F272" s="2">
        <v>17</v>
      </c>
      <c r="G272" s="28">
        <v>88273</v>
      </c>
      <c r="H272" s="106" t="s">
        <v>335</v>
      </c>
      <c r="I272" s="27">
        <v>90679</v>
      </c>
      <c r="J272" s="106" t="s">
        <v>335</v>
      </c>
      <c r="K272" s="27">
        <v>74626</v>
      </c>
      <c r="L272" s="66" t="s">
        <v>335</v>
      </c>
      <c r="M272" s="28">
        <v>12345</v>
      </c>
      <c r="N272" s="106" t="s">
        <v>335</v>
      </c>
      <c r="O272" s="27">
        <v>15430</v>
      </c>
      <c r="P272" s="107" t="s">
        <v>335</v>
      </c>
      <c r="Q272" s="58">
        <v>17</v>
      </c>
      <c r="R272" s="77"/>
      <c r="S272" s="77"/>
      <c r="T272" s="77"/>
      <c r="U272" s="77"/>
      <c r="V272" s="77"/>
    </row>
    <row r="273" spans="1:22" s="2" customFormat="1" ht="11.1" customHeight="1" x14ac:dyDescent="0.2">
      <c r="A273" s="18" t="s">
        <v>334</v>
      </c>
      <c r="B273" s="22">
        <v>99</v>
      </c>
      <c r="C273" s="16">
        <v>6</v>
      </c>
      <c r="D273" s="16">
        <v>79369216</v>
      </c>
      <c r="E273" s="17" t="s">
        <v>329</v>
      </c>
      <c r="F273" s="2">
        <v>31</v>
      </c>
      <c r="G273" s="28">
        <v>90572</v>
      </c>
      <c r="H273" s="103" t="s">
        <v>335</v>
      </c>
      <c r="I273" s="27">
        <v>92789</v>
      </c>
      <c r="J273" s="103" t="s">
        <v>335</v>
      </c>
      <c r="K273" s="27">
        <v>77563</v>
      </c>
      <c r="L273" s="104" t="s">
        <v>335</v>
      </c>
      <c r="M273" s="28">
        <v>9721</v>
      </c>
      <c r="N273" s="103" t="s">
        <v>335</v>
      </c>
      <c r="O273" s="27">
        <v>12338</v>
      </c>
      <c r="P273" s="105" t="s">
        <v>335</v>
      </c>
      <c r="Q273" s="58">
        <v>13.3</v>
      </c>
      <c r="R273" s="77"/>
      <c r="S273" s="77"/>
      <c r="T273" s="77"/>
      <c r="U273" s="77"/>
      <c r="V273" s="77"/>
    </row>
    <row r="274" spans="1:22" s="2" customFormat="1" ht="11.1" customHeight="1" x14ac:dyDescent="0.2">
      <c r="A274" s="18" t="s">
        <v>334</v>
      </c>
      <c r="B274" s="22">
        <v>99</v>
      </c>
      <c r="C274" s="16">
        <v>8</v>
      </c>
      <c r="D274" s="16">
        <v>79369217</v>
      </c>
      <c r="E274" s="17" t="s">
        <v>330</v>
      </c>
      <c r="F274" s="2">
        <v>0</v>
      </c>
      <c r="G274" s="28">
        <v>80683</v>
      </c>
      <c r="H274" s="103" t="s">
        <v>335</v>
      </c>
      <c r="I274" s="27">
        <v>82811</v>
      </c>
      <c r="J274" s="103" t="s">
        <v>335</v>
      </c>
      <c r="K274" s="27">
        <v>69503</v>
      </c>
      <c r="L274" s="104" t="s">
        <v>335</v>
      </c>
      <c r="M274" s="28">
        <v>12935</v>
      </c>
      <c r="N274" s="103" t="s">
        <v>335</v>
      </c>
      <c r="O274" s="27">
        <v>15723</v>
      </c>
      <c r="P274" s="105" t="s">
        <v>335</v>
      </c>
      <c r="Q274" s="58">
        <v>19</v>
      </c>
      <c r="R274" s="77"/>
      <c r="S274" s="77"/>
      <c r="T274" s="77"/>
      <c r="U274" s="77"/>
      <c r="V274" s="77"/>
    </row>
    <row r="275" spans="1:22" s="2" customFormat="1" ht="11.1" customHeight="1" x14ac:dyDescent="0.2">
      <c r="A275" s="18" t="s">
        <v>334</v>
      </c>
      <c r="B275" s="22">
        <v>952</v>
      </c>
      <c r="C275" s="16">
        <v>4</v>
      </c>
      <c r="D275" s="16">
        <v>79349150</v>
      </c>
      <c r="E275" s="17" t="s">
        <v>331</v>
      </c>
      <c r="F275" s="2">
        <v>31</v>
      </c>
      <c r="G275" s="28">
        <v>24634</v>
      </c>
      <c r="H275" s="103" t="s">
        <v>335</v>
      </c>
      <c r="I275" s="27">
        <v>27261</v>
      </c>
      <c r="J275" s="103" t="s">
        <v>335</v>
      </c>
      <c r="K275" s="27">
        <v>18285</v>
      </c>
      <c r="L275" s="103" t="s">
        <v>335</v>
      </c>
      <c r="M275" s="28">
        <v>574</v>
      </c>
      <c r="N275" s="103" t="s">
        <v>335</v>
      </c>
      <c r="O275" s="27">
        <v>770</v>
      </c>
      <c r="P275" s="105" t="s">
        <v>335</v>
      </c>
      <c r="Q275" s="58">
        <v>2.8</v>
      </c>
      <c r="R275" s="77"/>
      <c r="S275" s="77"/>
      <c r="T275" s="77"/>
      <c r="U275" s="77"/>
      <c r="V275" s="77"/>
    </row>
    <row r="276" spans="1:22" s="2" customFormat="1" ht="11.1" customHeight="1" x14ac:dyDescent="0.2">
      <c r="A276" s="132" t="s">
        <v>334</v>
      </c>
      <c r="B276" s="22">
        <v>995</v>
      </c>
      <c r="C276" s="16">
        <v>5</v>
      </c>
      <c r="D276" s="16">
        <v>79359221</v>
      </c>
      <c r="E276" s="17" t="s">
        <v>332</v>
      </c>
      <c r="F276" s="2">
        <v>31</v>
      </c>
      <c r="G276" s="28">
        <v>51152</v>
      </c>
      <c r="H276" s="103" t="s">
        <v>335</v>
      </c>
      <c r="I276" s="27">
        <v>54833</v>
      </c>
      <c r="J276" s="103" t="s">
        <v>335</v>
      </c>
      <c r="K276" s="27">
        <v>40272</v>
      </c>
      <c r="L276" s="104" t="s">
        <v>335</v>
      </c>
      <c r="M276" s="28">
        <v>2068</v>
      </c>
      <c r="N276" s="103" t="s">
        <v>335</v>
      </c>
      <c r="O276" s="27">
        <v>2709</v>
      </c>
      <c r="P276" s="105" t="s">
        <v>335</v>
      </c>
      <c r="Q276" s="58">
        <v>4.9000000000000004</v>
      </c>
      <c r="R276" s="77"/>
      <c r="S276" s="77"/>
      <c r="T276" s="77"/>
      <c r="U276" s="77"/>
      <c r="V276" s="77"/>
    </row>
    <row r="277" spans="1:22" s="2" customFormat="1" ht="11.1" customHeight="1" x14ac:dyDescent="0.2">
      <c r="A277" s="102" t="s">
        <v>424</v>
      </c>
      <c r="B277" s="22"/>
      <c r="C277" s="16"/>
      <c r="D277" s="16"/>
      <c r="E277" s="17"/>
      <c r="G277" s="28"/>
      <c r="H277" s="22"/>
      <c r="I277" s="27"/>
      <c r="J277" s="22"/>
      <c r="K277" s="27"/>
      <c r="L277" s="4"/>
      <c r="M277" s="28"/>
      <c r="N277" s="22"/>
      <c r="O277" s="27"/>
      <c r="P277" s="16"/>
      <c r="Q277" s="58"/>
      <c r="R277" s="77"/>
      <c r="S277" s="77"/>
      <c r="T277" s="77"/>
      <c r="U277" s="77"/>
      <c r="V277" s="77"/>
    </row>
    <row r="278" spans="1:22" s="2" customFormat="1" ht="11.1" customHeight="1" x14ac:dyDescent="0.2">
      <c r="A278" s="18" t="s">
        <v>425</v>
      </c>
      <c r="B278" s="22">
        <v>2</v>
      </c>
      <c r="C278" s="16">
        <v>2</v>
      </c>
      <c r="D278" s="16">
        <v>85339101</v>
      </c>
      <c r="E278" s="17" t="s">
        <v>336</v>
      </c>
      <c r="F278" s="2">
        <v>31</v>
      </c>
      <c r="G278" s="28">
        <v>7083</v>
      </c>
      <c r="H278" s="103" t="s">
        <v>335</v>
      </c>
      <c r="I278" s="27">
        <v>6027</v>
      </c>
      <c r="J278" s="103" t="s">
        <v>335</v>
      </c>
      <c r="K278" s="27">
        <v>7889</v>
      </c>
      <c r="L278" s="108" t="s">
        <v>335</v>
      </c>
      <c r="M278" s="28">
        <v>223</v>
      </c>
      <c r="N278" s="103" t="s">
        <v>335</v>
      </c>
      <c r="O278" s="27">
        <v>255</v>
      </c>
      <c r="P278" s="105" t="s">
        <v>335</v>
      </c>
      <c r="Q278" s="58">
        <v>4.2</v>
      </c>
      <c r="R278" s="77"/>
      <c r="S278" s="77"/>
      <c r="T278" s="77"/>
      <c r="U278" s="77"/>
      <c r="V278" s="77"/>
    </row>
    <row r="279" spans="1:22" s="2" customFormat="1" ht="11.1" customHeight="1" x14ac:dyDescent="0.2">
      <c r="A279" s="18" t="s">
        <v>425</v>
      </c>
      <c r="B279" s="22">
        <v>2</v>
      </c>
      <c r="C279" s="16">
        <v>2</v>
      </c>
      <c r="D279" s="16">
        <v>84329351</v>
      </c>
      <c r="E279" s="17" t="s">
        <v>337</v>
      </c>
      <c r="F279" s="2">
        <v>0</v>
      </c>
      <c r="G279" s="28">
        <v>21599</v>
      </c>
      <c r="H279" s="106" t="s">
        <v>335</v>
      </c>
      <c r="I279" s="27">
        <v>21414</v>
      </c>
      <c r="J279" s="106" t="s">
        <v>335</v>
      </c>
      <c r="K279" s="27">
        <v>20167</v>
      </c>
      <c r="L279" s="66" t="s">
        <v>335</v>
      </c>
      <c r="M279" s="28">
        <v>734</v>
      </c>
      <c r="N279" s="106" t="s">
        <v>335</v>
      </c>
      <c r="O279" s="27">
        <v>920</v>
      </c>
      <c r="P279" s="107" t="s">
        <v>335</v>
      </c>
      <c r="Q279" s="58">
        <v>4.3</v>
      </c>
      <c r="R279" s="77"/>
      <c r="S279" s="77"/>
      <c r="T279" s="77"/>
      <c r="U279" s="77"/>
      <c r="V279" s="77"/>
    </row>
    <row r="280" spans="1:22" s="2" customFormat="1" ht="11.1" customHeight="1" x14ac:dyDescent="0.2">
      <c r="A280" s="18" t="s">
        <v>425</v>
      </c>
      <c r="B280" s="22">
        <v>2</v>
      </c>
      <c r="C280" s="16">
        <v>2</v>
      </c>
      <c r="D280" s="16">
        <v>84329995</v>
      </c>
      <c r="E280" s="17" t="s">
        <v>338</v>
      </c>
      <c r="F280" s="2">
        <v>31</v>
      </c>
      <c r="G280" s="28">
        <v>18428</v>
      </c>
      <c r="H280" s="103" t="s">
        <v>335</v>
      </c>
      <c r="I280" s="27">
        <v>17888</v>
      </c>
      <c r="J280" s="103" t="s">
        <v>335</v>
      </c>
      <c r="K280" s="27">
        <v>18617</v>
      </c>
      <c r="L280" s="104" t="s">
        <v>335</v>
      </c>
      <c r="M280" s="28">
        <v>611</v>
      </c>
      <c r="N280" s="109" t="s">
        <v>335</v>
      </c>
      <c r="O280" s="27">
        <v>759</v>
      </c>
      <c r="P280" s="105" t="s">
        <v>335</v>
      </c>
      <c r="Q280" s="58">
        <v>4.2</v>
      </c>
      <c r="R280" s="77"/>
      <c r="S280" s="77"/>
      <c r="T280" s="77"/>
      <c r="U280" s="77"/>
      <c r="V280" s="77"/>
    </row>
    <row r="281" spans="1:22" s="2" customFormat="1" ht="11.1" customHeight="1" x14ac:dyDescent="0.2">
      <c r="A281" s="18" t="s">
        <v>425</v>
      </c>
      <c r="B281" s="22">
        <v>2</v>
      </c>
      <c r="C281" s="16">
        <v>2</v>
      </c>
      <c r="D281" s="16">
        <v>84329350</v>
      </c>
      <c r="E281" s="17" t="s">
        <v>339</v>
      </c>
      <c r="F281" s="2">
        <v>0</v>
      </c>
      <c r="G281" s="28">
        <v>20821</v>
      </c>
      <c r="H281" s="103" t="s">
        <v>335</v>
      </c>
      <c r="I281" s="27">
        <v>19398</v>
      </c>
      <c r="J281" s="103" t="s">
        <v>335</v>
      </c>
      <c r="K281" s="27">
        <v>23053</v>
      </c>
      <c r="L281" s="103" t="s">
        <v>335</v>
      </c>
      <c r="M281" s="28">
        <v>642</v>
      </c>
      <c r="N281" s="103" t="s">
        <v>335</v>
      </c>
      <c r="O281" s="27">
        <v>766</v>
      </c>
      <c r="P281" s="105" t="s">
        <v>335</v>
      </c>
      <c r="Q281" s="58">
        <v>3.9</v>
      </c>
      <c r="R281" s="77"/>
      <c r="S281" s="77"/>
      <c r="T281" s="77"/>
      <c r="U281" s="77"/>
      <c r="V281" s="77"/>
    </row>
    <row r="282" spans="1:22" s="2" customFormat="1" ht="11.1" customHeight="1" x14ac:dyDescent="0.2">
      <c r="A282" s="18" t="s">
        <v>425</v>
      </c>
      <c r="B282" s="22">
        <v>2</v>
      </c>
      <c r="C282" s="16">
        <v>4</v>
      </c>
      <c r="D282" s="16">
        <v>75319115</v>
      </c>
      <c r="E282" s="17" t="s">
        <v>340</v>
      </c>
      <c r="F282" s="2">
        <v>31</v>
      </c>
      <c r="G282" s="28">
        <v>38528</v>
      </c>
      <c r="H282" s="103" t="s">
        <v>335</v>
      </c>
      <c r="I282" s="27">
        <v>44221</v>
      </c>
      <c r="J282" s="103" t="s">
        <v>335</v>
      </c>
      <c r="K282" s="27">
        <v>22747</v>
      </c>
      <c r="L282" s="105" t="s">
        <v>335</v>
      </c>
      <c r="M282" s="28">
        <v>3393</v>
      </c>
      <c r="N282" s="103" t="s">
        <v>335</v>
      </c>
      <c r="O282" s="27">
        <v>4709</v>
      </c>
      <c r="P282" s="105" t="s">
        <v>335</v>
      </c>
      <c r="Q282" s="58">
        <v>10.6</v>
      </c>
      <c r="R282" s="77"/>
      <c r="S282" s="77"/>
      <c r="T282" s="77"/>
      <c r="U282" s="77"/>
      <c r="V282" s="77"/>
    </row>
    <row r="283" spans="1:22" s="2" customFormat="1" ht="11.1" customHeight="1" x14ac:dyDescent="0.2">
      <c r="A283" s="18" t="s">
        <v>425</v>
      </c>
      <c r="B283" s="22">
        <v>2</v>
      </c>
      <c r="C283" s="16">
        <v>4</v>
      </c>
      <c r="D283" s="16">
        <v>72309122</v>
      </c>
      <c r="E283" s="17" t="s">
        <v>341</v>
      </c>
      <c r="F283" s="2">
        <v>26</v>
      </c>
      <c r="G283" s="28">
        <v>18414</v>
      </c>
      <c r="H283" s="103" t="s">
        <v>335</v>
      </c>
      <c r="I283" s="27">
        <v>20956</v>
      </c>
      <c r="J283" s="103" t="s">
        <v>335</v>
      </c>
      <c r="K283" s="27">
        <v>12411</v>
      </c>
      <c r="L283" s="104" t="s">
        <v>335</v>
      </c>
      <c r="M283" s="28">
        <v>3367</v>
      </c>
      <c r="N283" s="103" t="s">
        <v>335</v>
      </c>
      <c r="O283" s="27">
        <v>4656</v>
      </c>
      <c r="P283" s="105" t="s">
        <v>335</v>
      </c>
      <c r="Q283" s="58">
        <v>22.2</v>
      </c>
      <c r="R283" s="77"/>
      <c r="S283" s="77"/>
      <c r="T283" s="77"/>
      <c r="U283" s="77"/>
      <c r="V283" s="77"/>
    </row>
    <row r="284" spans="1:22" s="2" customFormat="1" ht="11.1" customHeight="1" x14ac:dyDescent="0.2">
      <c r="A284" s="18" t="s">
        <v>425</v>
      </c>
      <c r="B284" s="22">
        <v>2</v>
      </c>
      <c r="C284" s="16">
        <v>2</v>
      </c>
      <c r="D284" s="16">
        <v>69319112</v>
      </c>
      <c r="E284" s="17" t="s">
        <v>342</v>
      </c>
      <c r="F284" s="2">
        <v>30</v>
      </c>
      <c r="G284" s="28">
        <v>13129</v>
      </c>
      <c r="H284" s="103" t="s">
        <v>335</v>
      </c>
      <c r="I284" s="27">
        <v>14879</v>
      </c>
      <c r="J284" s="103" t="s">
        <v>335</v>
      </c>
      <c r="K284" s="27">
        <v>8529</v>
      </c>
      <c r="L284" s="104" t="s">
        <v>335</v>
      </c>
      <c r="M284" s="28">
        <v>1963</v>
      </c>
      <c r="N284" s="103" t="s">
        <v>335</v>
      </c>
      <c r="O284" s="27">
        <v>2721</v>
      </c>
      <c r="P284" s="105" t="s">
        <v>335</v>
      </c>
      <c r="Q284" s="58">
        <v>18.3</v>
      </c>
      <c r="R284" s="77"/>
      <c r="S284" s="77"/>
      <c r="T284" s="77"/>
      <c r="U284" s="77"/>
      <c r="V284" s="77"/>
    </row>
    <row r="285" spans="1:22" s="2" customFormat="1" ht="11.1" customHeight="1" x14ac:dyDescent="0.2">
      <c r="A285" s="18" t="s">
        <v>425</v>
      </c>
      <c r="B285" s="22">
        <v>2</v>
      </c>
      <c r="C285" s="16">
        <v>4</v>
      </c>
      <c r="D285" s="16">
        <v>66329054</v>
      </c>
      <c r="E285" s="17" t="s">
        <v>343</v>
      </c>
      <c r="F285" s="2">
        <v>29</v>
      </c>
      <c r="G285" s="28">
        <v>19985</v>
      </c>
      <c r="H285" s="106" t="s">
        <v>335</v>
      </c>
      <c r="I285" s="27">
        <v>22693</v>
      </c>
      <c r="J285" s="106" t="s">
        <v>335</v>
      </c>
      <c r="K285" s="27">
        <v>13233</v>
      </c>
      <c r="L285" s="66" t="s">
        <v>335</v>
      </c>
      <c r="M285" s="28">
        <v>2509</v>
      </c>
      <c r="N285" s="106" t="s">
        <v>335</v>
      </c>
      <c r="O285" s="27">
        <v>3465</v>
      </c>
      <c r="P285" s="107" t="s">
        <v>335</v>
      </c>
      <c r="Q285" s="58">
        <v>15.3</v>
      </c>
      <c r="R285" s="77"/>
      <c r="S285" s="77"/>
      <c r="T285" s="77"/>
      <c r="U285" s="77"/>
      <c r="V285" s="77"/>
    </row>
    <row r="286" spans="1:22" s="2" customFormat="1" ht="11.1" customHeight="1" x14ac:dyDescent="0.2">
      <c r="A286" s="18" t="s">
        <v>425</v>
      </c>
      <c r="B286" s="22">
        <v>8</v>
      </c>
      <c r="C286" s="16">
        <v>2</v>
      </c>
      <c r="D286" s="16">
        <v>62269101</v>
      </c>
      <c r="E286" s="17" t="s">
        <v>344</v>
      </c>
      <c r="F286" s="2">
        <v>31</v>
      </c>
      <c r="G286" s="28">
        <v>17388</v>
      </c>
      <c r="H286" s="103" t="s">
        <v>335</v>
      </c>
      <c r="I286" s="27">
        <v>19843</v>
      </c>
      <c r="J286" s="103" t="s">
        <v>335</v>
      </c>
      <c r="K286" s="27">
        <v>10199</v>
      </c>
      <c r="L286" s="104" t="s">
        <v>335</v>
      </c>
      <c r="M286" s="28">
        <v>1020</v>
      </c>
      <c r="N286" s="103" t="s">
        <v>335</v>
      </c>
      <c r="O286" s="27">
        <v>1413</v>
      </c>
      <c r="P286" s="105" t="s">
        <v>335</v>
      </c>
      <c r="Q286" s="58">
        <v>7.1</v>
      </c>
      <c r="R286" s="77"/>
      <c r="S286" s="77"/>
      <c r="T286" s="77"/>
      <c r="U286" s="77"/>
      <c r="V286" s="77"/>
    </row>
    <row r="287" spans="1:22" s="2" customFormat="1" ht="11.1" customHeight="1" x14ac:dyDescent="0.2">
      <c r="A287" s="18" t="s">
        <v>425</v>
      </c>
      <c r="B287" s="22">
        <v>8</v>
      </c>
      <c r="C287" s="16">
        <v>2</v>
      </c>
      <c r="D287" s="16">
        <v>63289200</v>
      </c>
      <c r="E287" s="17" t="s">
        <v>345</v>
      </c>
      <c r="F287" s="2">
        <v>29</v>
      </c>
      <c r="G287" s="28">
        <v>5960</v>
      </c>
      <c r="H287" s="103" t="s">
        <v>335</v>
      </c>
      <c r="I287" s="27">
        <v>6885</v>
      </c>
      <c r="J287" s="103" t="s">
        <v>335</v>
      </c>
      <c r="K287" s="27">
        <v>3502</v>
      </c>
      <c r="L287" s="104" t="s">
        <v>335</v>
      </c>
      <c r="M287" s="28">
        <v>667</v>
      </c>
      <c r="N287" s="103" t="s">
        <v>335</v>
      </c>
      <c r="O287" s="27">
        <v>920</v>
      </c>
      <c r="P287" s="105" t="s">
        <v>335</v>
      </c>
      <c r="Q287" s="58">
        <v>13.4</v>
      </c>
      <c r="R287" s="77"/>
      <c r="S287" s="77"/>
      <c r="T287" s="77"/>
      <c r="U287" s="77"/>
      <c r="V287" s="77"/>
    </row>
    <row r="288" spans="1:22" s="2" customFormat="1" ht="11.1" customHeight="1" x14ac:dyDescent="0.2">
      <c r="A288" s="18" t="s">
        <v>425</v>
      </c>
      <c r="B288" s="22">
        <v>8</v>
      </c>
      <c r="C288" s="16">
        <v>2</v>
      </c>
      <c r="D288" s="16">
        <v>66349100</v>
      </c>
      <c r="E288" s="17" t="s">
        <v>346</v>
      </c>
      <c r="F288" s="2">
        <v>31</v>
      </c>
      <c r="G288" s="28">
        <v>8862</v>
      </c>
      <c r="H288" s="103" t="s">
        <v>335</v>
      </c>
      <c r="I288" s="27">
        <v>10219</v>
      </c>
      <c r="J288" s="103" t="s">
        <v>335</v>
      </c>
      <c r="K288" s="27">
        <v>4563</v>
      </c>
      <c r="L288" s="104" t="s">
        <v>335</v>
      </c>
      <c r="M288" s="28">
        <v>653</v>
      </c>
      <c r="N288" s="103" t="s">
        <v>335</v>
      </c>
      <c r="O288" s="27">
        <v>923</v>
      </c>
      <c r="P288" s="105" t="s">
        <v>335</v>
      </c>
      <c r="Q288" s="58">
        <v>9</v>
      </c>
      <c r="R288" s="77"/>
      <c r="S288" s="77"/>
      <c r="T288" s="77"/>
      <c r="U288" s="77"/>
      <c r="V288" s="77"/>
    </row>
    <row r="289" spans="1:22" s="2" customFormat="1" ht="11.1" customHeight="1" thickBot="1" x14ac:dyDescent="0.25">
      <c r="A289" s="23" t="s">
        <v>425</v>
      </c>
      <c r="B289" s="24">
        <v>8</v>
      </c>
      <c r="C289" s="25">
        <v>2</v>
      </c>
      <c r="D289" s="25">
        <v>69399165</v>
      </c>
      <c r="E289" s="26" t="s">
        <v>347</v>
      </c>
      <c r="F289" s="35">
        <v>31</v>
      </c>
      <c r="G289" s="36">
        <v>6290</v>
      </c>
      <c r="H289" s="112" t="s">
        <v>335</v>
      </c>
      <c r="I289" s="35">
        <v>7492</v>
      </c>
      <c r="J289" s="112" t="s">
        <v>335</v>
      </c>
      <c r="K289" s="35">
        <v>2764</v>
      </c>
      <c r="L289" s="113" t="s">
        <v>335</v>
      </c>
      <c r="M289" s="36">
        <v>601</v>
      </c>
      <c r="N289" s="112" t="s">
        <v>335</v>
      </c>
      <c r="O289" s="35">
        <v>852</v>
      </c>
      <c r="P289" s="113" t="s">
        <v>335</v>
      </c>
      <c r="Q289" s="114">
        <v>11.4</v>
      </c>
      <c r="R289" s="77"/>
      <c r="S289" s="77"/>
      <c r="T289" s="77"/>
      <c r="U289" s="77"/>
      <c r="V289" s="77"/>
    </row>
    <row r="290" spans="1:22" s="2" customFormat="1" ht="11.1" customHeight="1" x14ac:dyDescent="0.2">
      <c r="A290" s="18" t="s">
        <v>425</v>
      </c>
      <c r="B290" s="22">
        <v>8</v>
      </c>
      <c r="C290" s="16">
        <v>2</v>
      </c>
      <c r="D290" s="16">
        <v>70409105</v>
      </c>
      <c r="E290" s="17" t="s">
        <v>348</v>
      </c>
      <c r="F290" s="2">
        <v>31</v>
      </c>
      <c r="G290" s="28">
        <v>5675</v>
      </c>
      <c r="H290" s="106" t="s">
        <v>335</v>
      </c>
      <c r="I290" s="27">
        <v>6519</v>
      </c>
      <c r="J290" s="106" t="s">
        <v>335</v>
      </c>
      <c r="K290" s="27">
        <v>3148</v>
      </c>
      <c r="L290" s="66" t="s">
        <v>335</v>
      </c>
      <c r="M290" s="28">
        <v>1064</v>
      </c>
      <c r="N290" s="106" t="s">
        <v>335</v>
      </c>
      <c r="O290" s="27">
        <v>1479</v>
      </c>
      <c r="P290" s="107" t="s">
        <v>335</v>
      </c>
      <c r="Q290" s="58">
        <v>22.7</v>
      </c>
      <c r="R290" s="77"/>
      <c r="S290" s="77"/>
      <c r="T290" s="77"/>
      <c r="U290" s="77"/>
      <c r="V290" s="77"/>
    </row>
    <row r="291" spans="1:22" s="2" customFormat="1" ht="11.1" customHeight="1" x14ac:dyDescent="0.2">
      <c r="A291" s="18" t="s">
        <v>425</v>
      </c>
      <c r="B291" s="22">
        <v>11</v>
      </c>
      <c r="C291" s="16">
        <v>2</v>
      </c>
      <c r="D291" s="16">
        <v>79359830</v>
      </c>
      <c r="E291" s="17" t="s">
        <v>349</v>
      </c>
      <c r="F291" s="2">
        <v>0</v>
      </c>
      <c r="G291" s="28">
        <v>14557</v>
      </c>
      <c r="H291" s="103" t="s">
        <v>335</v>
      </c>
      <c r="I291" s="27">
        <v>16373</v>
      </c>
      <c r="J291" s="103" t="s">
        <v>335</v>
      </c>
      <c r="K291" s="27">
        <v>8801</v>
      </c>
      <c r="L291" s="104" t="s">
        <v>335</v>
      </c>
      <c r="M291" s="28">
        <v>585</v>
      </c>
      <c r="N291" s="103" t="s">
        <v>335</v>
      </c>
      <c r="O291" s="27">
        <v>793</v>
      </c>
      <c r="P291" s="105" t="s">
        <v>335</v>
      </c>
      <c r="Q291" s="58">
        <v>4.8</v>
      </c>
      <c r="R291" s="77"/>
      <c r="S291" s="77"/>
      <c r="T291" s="77"/>
      <c r="U291" s="77"/>
      <c r="V291" s="77"/>
    </row>
    <row r="292" spans="1:22" s="2" customFormat="1" ht="11.1" customHeight="1" x14ac:dyDescent="0.2">
      <c r="A292" s="18" t="s">
        <v>425</v>
      </c>
      <c r="B292" s="22">
        <v>11</v>
      </c>
      <c r="C292" s="16">
        <v>2</v>
      </c>
      <c r="D292" s="16">
        <v>77359850</v>
      </c>
      <c r="E292" s="17" t="s">
        <v>350</v>
      </c>
      <c r="F292" s="2">
        <v>0</v>
      </c>
      <c r="G292" s="28">
        <v>7269</v>
      </c>
      <c r="H292" s="103" t="s">
        <v>335</v>
      </c>
      <c r="I292" s="27">
        <v>8844</v>
      </c>
      <c r="J292" s="103" t="s">
        <v>335</v>
      </c>
      <c r="K292" s="27">
        <v>3057</v>
      </c>
      <c r="L292" s="104" t="s">
        <v>335</v>
      </c>
      <c r="M292" s="28">
        <v>426</v>
      </c>
      <c r="N292" s="103" t="s">
        <v>335</v>
      </c>
      <c r="O292" s="27">
        <v>526</v>
      </c>
      <c r="P292" s="105" t="s">
        <v>335</v>
      </c>
      <c r="Q292" s="58">
        <v>5.9</v>
      </c>
      <c r="R292" s="77"/>
      <c r="S292" s="77"/>
      <c r="T292" s="77"/>
      <c r="U292" s="77"/>
      <c r="V292" s="77"/>
    </row>
    <row r="293" spans="1:22" s="2" customFormat="1" ht="11.1" customHeight="1" x14ac:dyDescent="0.2">
      <c r="A293" s="18" t="s">
        <v>425</v>
      </c>
      <c r="B293" s="22">
        <v>11</v>
      </c>
      <c r="C293" s="16">
        <v>2</v>
      </c>
      <c r="D293" s="16">
        <v>74389310</v>
      </c>
      <c r="E293" s="17" t="s">
        <v>351</v>
      </c>
      <c r="F293" s="2">
        <v>31</v>
      </c>
      <c r="G293" s="28">
        <v>13455</v>
      </c>
      <c r="H293" s="103" t="s">
        <v>335</v>
      </c>
      <c r="I293" s="27">
        <v>15294</v>
      </c>
      <c r="J293" s="103" t="s">
        <v>335</v>
      </c>
      <c r="K293" s="27">
        <v>7889</v>
      </c>
      <c r="L293" s="104" t="s">
        <v>335</v>
      </c>
      <c r="M293" s="28">
        <v>308</v>
      </c>
      <c r="N293" s="103" t="s">
        <v>335</v>
      </c>
      <c r="O293" s="27">
        <v>424</v>
      </c>
      <c r="P293" s="105" t="s">
        <v>335</v>
      </c>
      <c r="Q293" s="58">
        <v>2.8</v>
      </c>
      <c r="R293" s="77"/>
      <c r="S293" s="77"/>
      <c r="T293" s="77"/>
      <c r="U293" s="77"/>
      <c r="V293" s="77"/>
    </row>
    <row r="294" spans="1:22" s="2" customFormat="1" ht="11.1" customHeight="1" x14ac:dyDescent="0.2">
      <c r="A294" s="18" t="s">
        <v>425</v>
      </c>
      <c r="B294" s="22">
        <v>11</v>
      </c>
      <c r="C294" s="16">
        <v>2</v>
      </c>
      <c r="D294" s="16">
        <v>71439401</v>
      </c>
      <c r="E294" s="17" t="s">
        <v>352</v>
      </c>
      <c r="F294" s="2">
        <v>0</v>
      </c>
      <c r="G294" s="28">
        <v>9798</v>
      </c>
      <c r="H294" s="103" t="s">
        <v>335</v>
      </c>
      <c r="I294" s="27">
        <v>10726</v>
      </c>
      <c r="J294" s="103" t="s">
        <v>335</v>
      </c>
      <c r="K294" s="27">
        <v>7067</v>
      </c>
      <c r="L294" s="104" t="s">
        <v>335</v>
      </c>
      <c r="M294" s="28">
        <v>488</v>
      </c>
      <c r="N294" s="103" t="s">
        <v>335</v>
      </c>
      <c r="O294" s="27">
        <v>680</v>
      </c>
      <c r="P294" s="105" t="s">
        <v>335</v>
      </c>
      <c r="Q294" s="58">
        <v>6.3</v>
      </c>
      <c r="R294" s="77"/>
      <c r="S294" s="77"/>
      <c r="T294" s="77"/>
      <c r="U294" s="77"/>
      <c r="V294" s="77"/>
    </row>
    <row r="295" spans="1:22" s="2" customFormat="1" ht="11.1" customHeight="1" x14ac:dyDescent="0.2">
      <c r="A295" s="18" t="s">
        <v>425</v>
      </c>
      <c r="B295" s="22">
        <v>12</v>
      </c>
      <c r="C295" s="16">
        <v>2</v>
      </c>
      <c r="D295" s="16">
        <v>82289175</v>
      </c>
      <c r="E295" s="17" t="s">
        <v>353</v>
      </c>
      <c r="F295" s="2">
        <v>31</v>
      </c>
      <c r="G295" s="28">
        <v>14246</v>
      </c>
      <c r="H295" s="103" t="s">
        <v>335</v>
      </c>
      <c r="I295" s="27">
        <v>15552</v>
      </c>
      <c r="J295" s="103" t="s">
        <v>335</v>
      </c>
      <c r="K295" s="27">
        <v>10608</v>
      </c>
      <c r="L295" s="104" t="s">
        <v>335</v>
      </c>
      <c r="M295" s="28">
        <v>1128</v>
      </c>
      <c r="N295" s="103" t="s">
        <v>335</v>
      </c>
      <c r="O295" s="27">
        <v>1553</v>
      </c>
      <c r="P295" s="105" t="s">
        <v>335</v>
      </c>
      <c r="Q295" s="58">
        <v>10</v>
      </c>
      <c r="R295" s="77"/>
      <c r="S295" s="77"/>
      <c r="T295" s="77"/>
      <c r="U295" s="77"/>
      <c r="V295" s="77"/>
    </row>
    <row r="296" spans="1:22" s="2" customFormat="1" ht="11.1" customHeight="1" x14ac:dyDescent="0.2">
      <c r="A296" s="18" t="s">
        <v>425</v>
      </c>
      <c r="B296" s="22">
        <v>12</v>
      </c>
      <c r="C296" s="16">
        <v>2</v>
      </c>
      <c r="D296" s="16">
        <v>79309380</v>
      </c>
      <c r="E296" s="17" t="s">
        <v>354</v>
      </c>
      <c r="F296" s="2">
        <v>31</v>
      </c>
      <c r="G296" s="28">
        <v>16466</v>
      </c>
      <c r="H296" s="103" t="s">
        <v>335</v>
      </c>
      <c r="I296" s="27">
        <v>17197</v>
      </c>
      <c r="J296" s="103" t="s">
        <v>335</v>
      </c>
      <c r="K296" s="27">
        <v>14427</v>
      </c>
      <c r="L296" s="104" t="s">
        <v>335</v>
      </c>
      <c r="M296" s="28">
        <v>1272</v>
      </c>
      <c r="N296" s="109" t="s">
        <v>335</v>
      </c>
      <c r="O296" s="27">
        <v>1745</v>
      </c>
      <c r="P296" s="105" t="s">
        <v>335</v>
      </c>
      <c r="Q296" s="58">
        <v>10.1</v>
      </c>
      <c r="R296" s="77"/>
      <c r="S296" s="77"/>
      <c r="T296" s="77"/>
      <c r="U296" s="77"/>
      <c r="V296" s="77"/>
    </row>
    <row r="297" spans="1:22" s="2" customFormat="1" ht="11.1" customHeight="1" x14ac:dyDescent="0.2">
      <c r="A297" s="18" t="s">
        <v>425</v>
      </c>
      <c r="B297" s="22">
        <v>12</v>
      </c>
      <c r="C297" s="16">
        <v>2</v>
      </c>
      <c r="D297" s="16">
        <v>71489110</v>
      </c>
      <c r="E297" s="17" t="s">
        <v>355</v>
      </c>
      <c r="F297" s="2">
        <v>0</v>
      </c>
      <c r="G297" s="32">
        <v>4303</v>
      </c>
      <c r="H297" s="110" t="s">
        <v>335</v>
      </c>
      <c r="I297" s="34">
        <v>4377</v>
      </c>
      <c r="J297" s="110" t="s">
        <v>335</v>
      </c>
      <c r="K297" s="34">
        <v>3983</v>
      </c>
      <c r="L297" s="111" t="s">
        <v>335</v>
      </c>
      <c r="M297" s="32">
        <v>628</v>
      </c>
      <c r="N297" s="110" t="s">
        <v>335</v>
      </c>
      <c r="O297" s="27">
        <v>874</v>
      </c>
      <c r="P297" s="107" t="s">
        <v>335</v>
      </c>
      <c r="Q297" s="58">
        <v>20</v>
      </c>
      <c r="R297" s="77"/>
      <c r="S297" s="77"/>
      <c r="T297" s="77"/>
      <c r="U297" s="77"/>
      <c r="V297" s="77"/>
    </row>
    <row r="298" spans="1:22" s="2" customFormat="1" ht="11.1" customHeight="1" x14ac:dyDescent="0.2">
      <c r="A298" s="18" t="s">
        <v>425</v>
      </c>
      <c r="B298" s="22">
        <v>13</v>
      </c>
      <c r="C298" s="16">
        <v>2</v>
      </c>
      <c r="D298" s="16">
        <v>62259120</v>
      </c>
      <c r="E298" s="17" t="s">
        <v>356</v>
      </c>
      <c r="F298" s="2">
        <v>11</v>
      </c>
      <c r="G298" s="28">
        <v>10570</v>
      </c>
      <c r="H298" s="103" t="s">
        <v>335</v>
      </c>
      <c r="I298" s="27">
        <v>11883</v>
      </c>
      <c r="J298" s="103" t="s">
        <v>335</v>
      </c>
      <c r="K298" s="27">
        <v>6760</v>
      </c>
      <c r="L298" s="104" t="s">
        <v>335</v>
      </c>
      <c r="M298" s="28">
        <v>671</v>
      </c>
      <c r="N298" s="103" t="s">
        <v>335</v>
      </c>
      <c r="O298" s="27">
        <v>915</v>
      </c>
      <c r="P298" s="105" t="s">
        <v>335</v>
      </c>
      <c r="Q298" s="58">
        <v>7.7</v>
      </c>
      <c r="R298" s="77"/>
      <c r="S298" s="77"/>
      <c r="T298" s="77"/>
      <c r="U298" s="77"/>
      <c r="V298" s="77"/>
    </row>
    <row r="299" spans="1:22" s="2" customFormat="1" ht="11.1" customHeight="1" x14ac:dyDescent="0.2">
      <c r="A299" s="18" t="s">
        <v>425</v>
      </c>
      <c r="B299" s="22">
        <v>13</v>
      </c>
      <c r="C299" s="16">
        <v>2</v>
      </c>
      <c r="D299" s="16">
        <v>65289202</v>
      </c>
      <c r="E299" s="17" t="s">
        <v>357</v>
      </c>
      <c r="F299" s="2">
        <v>31</v>
      </c>
      <c r="G299" s="28">
        <v>5202</v>
      </c>
      <c r="H299" s="103" t="s">
        <v>335</v>
      </c>
      <c r="I299" s="27">
        <v>5884</v>
      </c>
      <c r="J299" s="103" t="s">
        <v>335</v>
      </c>
      <c r="K299" s="27">
        <v>3365</v>
      </c>
      <c r="L299" s="104" t="s">
        <v>335</v>
      </c>
      <c r="M299" s="28">
        <v>388</v>
      </c>
      <c r="N299" s="103" t="s">
        <v>335</v>
      </c>
      <c r="O299" s="27">
        <v>540</v>
      </c>
      <c r="P299" s="105" t="s">
        <v>335</v>
      </c>
      <c r="Q299" s="58">
        <v>9.1999999999999993</v>
      </c>
      <c r="R299" s="77"/>
      <c r="S299" s="77"/>
      <c r="T299" s="77"/>
      <c r="U299" s="77"/>
      <c r="V299" s="77"/>
    </row>
    <row r="300" spans="1:22" s="2" customFormat="1" ht="11.1" customHeight="1" x14ac:dyDescent="0.2">
      <c r="A300" s="18" t="s">
        <v>425</v>
      </c>
      <c r="B300" s="22">
        <v>13</v>
      </c>
      <c r="C300" s="16">
        <v>2</v>
      </c>
      <c r="D300" s="16">
        <v>71339102</v>
      </c>
      <c r="E300" s="17" t="s">
        <v>358</v>
      </c>
      <c r="F300" s="2">
        <v>31</v>
      </c>
      <c r="G300" s="28">
        <v>12300</v>
      </c>
      <c r="H300" s="103" t="s">
        <v>335</v>
      </c>
      <c r="I300" s="27">
        <v>14343</v>
      </c>
      <c r="J300" s="103" t="s">
        <v>335</v>
      </c>
      <c r="K300" s="27">
        <v>6755</v>
      </c>
      <c r="L300" s="104" t="s">
        <v>335</v>
      </c>
      <c r="M300" s="28">
        <v>568</v>
      </c>
      <c r="N300" s="103" t="s">
        <v>335</v>
      </c>
      <c r="O300" s="27">
        <v>792</v>
      </c>
      <c r="P300" s="105" t="s">
        <v>335</v>
      </c>
      <c r="Q300" s="58">
        <v>5.5</v>
      </c>
      <c r="R300" s="77"/>
      <c r="S300" s="77"/>
      <c r="T300" s="77"/>
      <c r="U300" s="77"/>
      <c r="V300" s="77"/>
    </row>
    <row r="301" spans="1:22" s="2" customFormat="1" ht="11.1" customHeight="1" x14ac:dyDescent="0.2">
      <c r="A301" s="18" t="s">
        <v>425</v>
      </c>
      <c r="B301" s="22">
        <v>13</v>
      </c>
      <c r="C301" s="16">
        <v>6</v>
      </c>
      <c r="D301" s="16">
        <v>77359820</v>
      </c>
      <c r="E301" s="17" t="s">
        <v>359</v>
      </c>
      <c r="F301" s="2">
        <v>0</v>
      </c>
      <c r="G301" s="28">
        <v>28797</v>
      </c>
      <c r="H301" s="103" t="s">
        <v>335</v>
      </c>
      <c r="I301" s="27">
        <v>35223</v>
      </c>
      <c r="J301" s="103" t="s">
        <v>335</v>
      </c>
      <c r="K301" s="27">
        <v>11908</v>
      </c>
      <c r="L301" s="104" t="s">
        <v>335</v>
      </c>
      <c r="M301" s="28">
        <v>1872</v>
      </c>
      <c r="N301" s="103" t="s">
        <v>335</v>
      </c>
      <c r="O301" s="27">
        <v>2557</v>
      </c>
      <c r="P301" s="105" t="s">
        <v>335</v>
      </c>
      <c r="Q301" s="58">
        <v>7.3</v>
      </c>
      <c r="R301" s="77"/>
      <c r="S301" s="77"/>
      <c r="T301" s="77"/>
      <c r="U301" s="77"/>
      <c r="V301" s="77"/>
    </row>
    <row r="302" spans="1:22" s="2" customFormat="1" ht="11.1" customHeight="1" x14ac:dyDescent="0.2">
      <c r="A302" s="18" t="s">
        <v>425</v>
      </c>
      <c r="B302" s="22">
        <v>14</v>
      </c>
      <c r="C302" s="16">
        <v>2</v>
      </c>
      <c r="D302" s="16">
        <v>64349151</v>
      </c>
      <c r="E302" s="17" t="s">
        <v>360</v>
      </c>
      <c r="F302" s="2">
        <v>0</v>
      </c>
      <c r="G302" s="28">
        <v>10398</v>
      </c>
      <c r="H302" s="106" t="s">
        <v>335</v>
      </c>
      <c r="I302" s="27">
        <v>11755</v>
      </c>
      <c r="J302" s="106" t="s">
        <v>335</v>
      </c>
      <c r="K302" s="27">
        <v>6697</v>
      </c>
      <c r="L302" s="66" t="s">
        <v>335</v>
      </c>
      <c r="M302" s="28">
        <v>367</v>
      </c>
      <c r="N302" s="106" t="s">
        <v>335</v>
      </c>
      <c r="O302" s="27">
        <v>511</v>
      </c>
      <c r="P302" s="107" t="s">
        <v>335</v>
      </c>
      <c r="Q302" s="58">
        <v>4.3</v>
      </c>
      <c r="R302" s="77"/>
      <c r="S302" s="77"/>
      <c r="T302" s="77"/>
      <c r="U302" s="77"/>
      <c r="V302" s="77"/>
    </row>
    <row r="303" spans="1:22" s="2" customFormat="1" ht="11.1" customHeight="1" x14ac:dyDescent="0.2">
      <c r="A303" s="18" t="s">
        <v>425</v>
      </c>
      <c r="B303" s="22">
        <v>14</v>
      </c>
      <c r="C303" s="16">
        <v>2</v>
      </c>
      <c r="D303" s="16">
        <v>64379102</v>
      </c>
      <c r="E303" s="17" t="s">
        <v>361</v>
      </c>
      <c r="F303" s="2">
        <v>0</v>
      </c>
      <c r="G303" s="28">
        <v>5791</v>
      </c>
      <c r="H303" s="103" t="s">
        <v>335</v>
      </c>
      <c r="I303" s="27">
        <v>6898</v>
      </c>
      <c r="J303" s="103" t="s">
        <v>335</v>
      </c>
      <c r="K303" s="27">
        <v>2819</v>
      </c>
      <c r="L303" s="104" t="s">
        <v>335</v>
      </c>
      <c r="M303" s="28">
        <v>372</v>
      </c>
      <c r="N303" s="103" t="s">
        <v>335</v>
      </c>
      <c r="O303" s="27">
        <v>527</v>
      </c>
      <c r="P303" s="105" t="s">
        <v>335</v>
      </c>
      <c r="Q303" s="58">
        <v>7.6</v>
      </c>
      <c r="R303" s="77"/>
      <c r="S303" s="77"/>
      <c r="T303" s="77"/>
      <c r="U303" s="77"/>
      <c r="V303" s="77"/>
    </row>
    <row r="304" spans="1:22" s="2" customFormat="1" ht="11.1" customHeight="1" x14ac:dyDescent="0.2">
      <c r="A304" s="18" t="s">
        <v>425</v>
      </c>
      <c r="B304" s="22">
        <v>15</v>
      </c>
      <c r="C304" s="16">
        <v>2</v>
      </c>
      <c r="D304" s="16">
        <v>78399202</v>
      </c>
      <c r="E304" s="17" t="s">
        <v>362</v>
      </c>
      <c r="F304" s="2">
        <v>31</v>
      </c>
      <c r="G304" s="28">
        <v>8438</v>
      </c>
      <c r="H304" s="103" t="s">
        <v>335</v>
      </c>
      <c r="I304" s="27">
        <v>9062</v>
      </c>
      <c r="J304" s="103" t="s">
        <v>335</v>
      </c>
      <c r="K304" s="27">
        <v>6521</v>
      </c>
      <c r="L304" s="104" t="s">
        <v>335</v>
      </c>
      <c r="M304" s="28">
        <v>1205</v>
      </c>
      <c r="N304" s="103" t="s">
        <v>335</v>
      </c>
      <c r="O304" s="27">
        <v>1608</v>
      </c>
      <c r="P304" s="105" t="s">
        <v>335</v>
      </c>
      <c r="Q304" s="58">
        <v>17.7</v>
      </c>
      <c r="R304" s="77"/>
      <c r="S304" s="77"/>
      <c r="T304" s="77"/>
      <c r="U304" s="77"/>
      <c r="V304" s="77"/>
    </row>
    <row r="305" spans="1:22" s="2" customFormat="1" ht="11.1" customHeight="1" x14ac:dyDescent="0.2">
      <c r="A305" s="18" t="s">
        <v>425</v>
      </c>
      <c r="B305" s="22">
        <v>15</v>
      </c>
      <c r="C305" s="16">
        <v>4</v>
      </c>
      <c r="D305" s="16">
        <v>71389254</v>
      </c>
      <c r="E305" s="17" t="s">
        <v>363</v>
      </c>
      <c r="F305" s="2">
        <v>31</v>
      </c>
      <c r="G305" s="28">
        <v>10619</v>
      </c>
      <c r="H305" s="103" t="s">
        <v>335</v>
      </c>
      <c r="I305" s="27">
        <v>12031</v>
      </c>
      <c r="J305" s="103" t="s">
        <v>335</v>
      </c>
      <c r="K305" s="27">
        <v>7082</v>
      </c>
      <c r="L305" s="104" t="s">
        <v>335</v>
      </c>
      <c r="M305" s="28">
        <v>1668</v>
      </c>
      <c r="N305" s="103" t="s">
        <v>335</v>
      </c>
      <c r="O305" s="27">
        <v>2318</v>
      </c>
      <c r="P305" s="105" t="s">
        <v>335</v>
      </c>
      <c r="Q305" s="58">
        <v>19.3</v>
      </c>
      <c r="R305" s="77"/>
      <c r="S305" s="77"/>
      <c r="T305" s="77"/>
      <c r="U305" s="77"/>
      <c r="V305" s="77"/>
    </row>
    <row r="306" spans="1:22" s="2" customFormat="1" ht="11.1" customHeight="1" x14ac:dyDescent="0.2">
      <c r="A306" s="18" t="s">
        <v>425</v>
      </c>
      <c r="B306" s="22">
        <v>15</v>
      </c>
      <c r="C306" s="16">
        <v>2</v>
      </c>
      <c r="D306" s="16">
        <v>73399160</v>
      </c>
      <c r="E306" s="17" t="s">
        <v>364</v>
      </c>
      <c r="F306" s="2">
        <v>31</v>
      </c>
      <c r="G306" s="28">
        <v>13074</v>
      </c>
      <c r="H306" s="103" t="s">
        <v>335</v>
      </c>
      <c r="I306" s="27">
        <v>14686</v>
      </c>
      <c r="J306" s="103" t="s">
        <v>335</v>
      </c>
      <c r="K306" s="27">
        <v>8680</v>
      </c>
      <c r="L306" s="104" t="s">
        <v>335</v>
      </c>
      <c r="M306" s="28">
        <v>2092</v>
      </c>
      <c r="N306" s="103" t="s">
        <v>335</v>
      </c>
      <c r="O306" s="27">
        <v>2895</v>
      </c>
      <c r="P306" s="105" t="s">
        <v>335</v>
      </c>
      <c r="Q306" s="58">
        <v>19.7</v>
      </c>
      <c r="R306" s="77"/>
      <c r="S306" s="77"/>
      <c r="T306" s="77"/>
      <c r="U306" s="77"/>
      <c r="V306" s="77"/>
    </row>
    <row r="307" spans="1:22" s="2" customFormat="1" ht="11.1" customHeight="1" x14ac:dyDescent="0.2">
      <c r="A307" s="18" t="s">
        <v>425</v>
      </c>
      <c r="B307" s="22">
        <v>15</v>
      </c>
      <c r="C307" s="16">
        <v>2</v>
      </c>
      <c r="D307" s="16">
        <v>68389101</v>
      </c>
      <c r="E307" s="17" t="s">
        <v>365</v>
      </c>
      <c r="F307" s="2">
        <v>31</v>
      </c>
      <c r="G307" s="28">
        <v>8647</v>
      </c>
      <c r="H307" s="103" t="s">
        <v>335</v>
      </c>
      <c r="I307" s="27">
        <v>9920</v>
      </c>
      <c r="J307" s="103" t="s">
        <v>335</v>
      </c>
      <c r="K307" s="27">
        <v>4851</v>
      </c>
      <c r="L307" s="104" t="s">
        <v>335</v>
      </c>
      <c r="M307" s="28">
        <v>284</v>
      </c>
      <c r="N307" s="103" t="s">
        <v>335</v>
      </c>
      <c r="O307" s="27">
        <v>397</v>
      </c>
      <c r="P307" s="105" t="s">
        <v>335</v>
      </c>
      <c r="Q307" s="58">
        <v>4</v>
      </c>
      <c r="R307" s="77"/>
      <c r="S307" s="77"/>
      <c r="T307" s="77"/>
      <c r="U307" s="77"/>
      <c r="V307" s="77"/>
    </row>
    <row r="308" spans="1:22" s="2" customFormat="1" ht="11.1" customHeight="1" x14ac:dyDescent="0.2">
      <c r="A308" s="18" t="s">
        <v>425</v>
      </c>
      <c r="B308" s="22">
        <v>15</v>
      </c>
      <c r="C308" s="16">
        <v>4</v>
      </c>
      <c r="D308" s="16">
        <v>57379103</v>
      </c>
      <c r="E308" s="17" t="s">
        <v>366</v>
      </c>
      <c r="F308" s="2">
        <v>31</v>
      </c>
      <c r="G308" s="28">
        <v>19208</v>
      </c>
      <c r="H308" s="106" t="s">
        <v>335</v>
      </c>
      <c r="I308" s="27">
        <v>22621</v>
      </c>
      <c r="J308" s="106" t="s">
        <v>335</v>
      </c>
      <c r="K308" s="27">
        <v>9591</v>
      </c>
      <c r="L308" s="66" t="s">
        <v>335</v>
      </c>
      <c r="M308" s="28">
        <v>1407</v>
      </c>
      <c r="N308" s="106" t="s">
        <v>335</v>
      </c>
      <c r="O308" s="27">
        <v>1948</v>
      </c>
      <c r="P308" s="107" t="s">
        <v>335</v>
      </c>
      <c r="Q308" s="58">
        <v>8.6</v>
      </c>
      <c r="R308" s="77"/>
      <c r="S308" s="77"/>
      <c r="T308" s="77"/>
      <c r="U308" s="77"/>
      <c r="V308" s="77"/>
    </row>
    <row r="309" spans="1:22" s="2" customFormat="1" ht="11.1" customHeight="1" x14ac:dyDescent="0.2">
      <c r="A309" s="18" t="s">
        <v>425</v>
      </c>
      <c r="B309" s="22">
        <v>17</v>
      </c>
      <c r="C309" s="16">
        <v>2</v>
      </c>
      <c r="D309" s="16">
        <v>83309231</v>
      </c>
      <c r="E309" s="17" t="s">
        <v>367</v>
      </c>
      <c r="F309" s="2">
        <v>31</v>
      </c>
      <c r="G309" s="28">
        <v>6565</v>
      </c>
      <c r="H309" s="103" t="s">
        <v>335</v>
      </c>
      <c r="I309" s="27">
        <v>6364</v>
      </c>
      <c r="J309" s="103" t="s">
        <v>335</v>
      </c>
      <c r="K309" s="27">
        <v>6972</v>
      </c>
      <c r="L309" s="104" t="s">
        <v>335</v>
      </c>
      <c r="M309" s="28">
        <v>271</v>
      </c>
      <c r="N309" s="103" t="s">
        <v>335</v>
      </c>
      <c r="O309" s="27">
        <v>346</v>
      </c>
      <c r="P309" s="105" t="s">
        <v>335</v>
      </c>
      <c r="Q309" s="58">
        <v>5.4</v>
      </c>
      <c r="R309" s="77"/>
      <c r="S309" s="77"/>
      <c r="T309" s="77"/>
      <c r="U309" s="77"/>
      <c r="V309" s="77"/>
    </row>
    <row r="310" spans="1:22" s="2" customFormat="1" ht="11.1" customHeight="1" x14ac:dyDescent="0.2">
      <c r="A310" s="18" t="s">
        <v>425</v>
      </c>
      <c r="B310" s="22">
        <v>17</v>
      </c>
      <c r="C310" s="16">
        <v>4</v>
      </c>
      <c r="D310" s="16">
        <v>78319140</v>
      </c>
      <c r="E310" s="17" t="s">
        <v>368</v>
      </c>
      <c r="F310" s="2">
        <v>0</v>
      </c>
      <c r="G310" s="28">
        <v>30215</v>
      </c>
      <c r="H310" s="103" t="s">
        <v>335</v>
      </c>
      <c r="I310" s="27">
        <v>33043</v>
      </c>
      <c r="J310" s="103" t="s">
        <v>335</v>
      </c>
      <c r="K310" s="27">
        <v>21123</v>
      </c>
      <c r="L310" s="104" t="s">
        <v>335</v>
      </c>
      <c r="M310" s="28">
        <v>2261</v>
      </c>
      <c r="N310" s="103" t="s">
        <v>335</v>
      </c>
      <c r="O310" s="27">
        <v>3161</v>
      </c>
      <c r="P310" s="105" t="s">
        <v>335</v>
      </c>
      <c r="Q310" s="58">
        <v>9.6</v>
      </c>
      <c r="R310" s="77"/>
      <c r="S310" s="77"/>
      <c r="T310" s="77"/>
      <c r="U310" s="77"/>
      <c r="V310" s="77"/>
    </row>
    <row r="311" spans="1:22" s="2" customFormat="1" ht="11.1" customHeight="1" x14ac:dyDescent="0.2">
      <c r="A311" s="18" t="s">
        <v>425</v>
      </c>
      <c r="B311" s="22">
        <v>19</v>
      </c>
      <c r="C311" s="16">
        <v>2</v>
      </c>
      <c r="D311" s="16">
        <v>85279114</v>
      </c>
      <c r="E311" s="17" t="s">
        <v>369</v>
      </c>
      <c r="F311" s="2">
        <v>31</v>
      </c>
      <c r="G311" s="28">
        <v>14401</v>
      </c>
      <c r="H311" s="103" t="s">
        <v>335</v>
      </c>
      <c r="I311" s="27">
        <v>14679</v>
      </c>
      <c r="J311" s="103" t="s">
        <v>335</v>
      </c>
      <c r="K311" s="27">
        <v>13310</v>
      </c>
      <c r="L311" s="104" t="s">
        <v>335</v>
      </c>
      <c r="M311" s="28">
        <v>467</v>
      </c>
      <c r="N311" s="103" t="s">
        <v>335</v>
      </c>
      <c r="O311" s="27">
        <v>574</v>
      </c>
      <c r="P311" s="105" t="s">
        <v>335</v>
      </c>
      <c r="Q311" s="58">
        <v>3.9</v>
      </c>
      <c r="R311" s="77"/>
      <c r="S311" s="77"/>
      <c r="T311" s="77"/>
      <c r="U311" s="77"/>
      <c r="V311" s="77"/>
    </row>
    <row r="312" spans="1:22" s="2" customFormat="1" ht="11.1" customHeight="1" x14ac:dyDescent="0.2">
      <c r="A312" s="18" t="s">
        <v>425</v>
      </c>
      <c r="B312" s="22">
        <v>19</v>
      </c>
      <c r="C312" s="16">
        <v>4</v>
      </c>
      <c r="D312" s="16">
        <v>83279137</v>
      </c>
      <c r="E312" s="17" t="s">
        <v>370</v>
      </c>
      <c r="F312" s="2">
        <v>31</v>
      </c>
      <c r="G312" s="28">
        <v>27210</v>
      </c>
      <c r="H312" s="103" t="s">
        <v>335</v>
      </c>
      <c r="I312" s="27">
        <v>27530</v>
      </c>
      <c r="J312" s="103" t="s">
        <v>335</v>
      </c>
      <c r="K312" s="27">
        <v>25164</v>
      </c>
      <c r="L312" s="104" t="s">
        <v>335</v>
      </c>
      <c r="M312" s="28">
        <v>943</v>
      </c>
      <c r="N312" s="103" t="s">
        <v>335</v>
      </c>
      <c r="O312" s="27">
        <v>1241</v>
      </c>
      <c r="P312" s="105" t="s">
        <v>335</v>
      </c>
      <c r="Q312" s="58">
        <v>4.5</v>
      </c>
      <c r="R312" s="77"/>
      <c r="S312" s="77"/>
      <c r="T312" s="77"/>
      <c r="U312" s="77"/>
      <c r="V312" s="77"/>
    </row>
    <row r="313" spans="1:22" s="2" customFormat="1" ht="11.1" customHeight="1" x14ac:dyDescent="0.2">
      <c r="A313" s="18" t="s">
        <v>425</v>
      </c>
      <c r="B313" s="22">
        <v>19</v>
      </c>
      <c r="C313" s="16">
        <v>4</v>
      </c>
      <c r="D313" s="16">
        <v>61259104</v>
      </c>
      <c r="E313" s="17" t="s">
        <v>371</v>
      </c>
      <c r="F313" s="2">
        <v>20</v>
      </c>
      <c r="G313" s="28">
        <v>46413</v>
      </c>
      <c r="H313" s="106" t="s">
        <v>335</v>
      </c>
      <c r="I313" s="27">
        <v>52213</v>
      </c>
      <c r="J313" s="106" t="s">
        <v>335</v>
      </c>
      <c r="K313" s="27">
        <v>28123</v>
      </c>
      <c r="L313" s="106" t="s">
        <v>335</v>
      </c>
      <c r="M313" s="28">
        <v>2498</v>
      </c>
      <c r="N313" s="106" t="s">
        <v>335</v>
      </c>
      <c r="O313" s="27">
        <v>3372</v>
      </c>
      <c r="P313" s="107" t="s">
        <v>335</v>
      </c>
      <c r="Q313" s="58">
        <v>6.5</v>
      </c>
      <c r="R313" s="77"/>
      <c r="S313" s="77"/>
      <c r="T313" s="77"/>
      <c r="U313" s="77"/>
      <c r="V313" s="77"/>
    </row>
    <row r="314" spans="1:22" s="2" customFormat="1" ht="11.1" customHeight="1" x14ac:dyDescent="0.2">
      <c r="A314" s="18" t="s">
        <v>425</v>
      </c>
      <c r="B314" s="22">
        <v>19</v>
      </c>
      <c r="C314" s="16">
        <v>2</v>
      </c>
      <c r="D314" s="16">
        <v>60269200</v>
      </c>
      <c r="E314" s="17" t="s">
        <v>372</v>
      </c>
      <c r="F314" s="2">
        <v>31</v>
      </c>
      <c r="G314" s="28">
        <v>6288</v>
      </c>
      <c r="H314" s="103" t="s">
        <v>335</v>
      </c>
      <c r="I314" s="27">
        <v>7316</v>
      </c>
      <c r="J314" s="103" t="s">
        <v>335</v>
      </c>
      <c r="K314" s="27">
        <v>3512</v>
      </c>
      <c r="L314" s="104" t="s">
        <v>335</v>
      </c>
      <c r="M314" s="28">
        <v>349</v>
      </c>
      <c r="N314" s="103" t="s">
        <v>335</v>
      </c>
      <c r="O314" s="27">
        <v>482</v>
      </c>
      <c r="P314" s="105" t="s">
        <v>335</v>
      </c>
      <c r="Q314" s="58">
        <v>6.6</v>
      </c>
      <c r="R314" s="77"/>
      <c r="S314" s="77"/>
      <c r="T314" s="77"/>
      <c r="U314" s="77"/>
      <c r="V314" s="77"/>
    </row>
    <row r="315" spans="1:22" s="2" customFormat="1" ht="11.1" customHeight="1" x14ac:dyDescent="0.2">
      <c r="A315" s="18" t="s">
        <v>425</v>
      </c>
      <c r="B315" s="22">
        <v>20</v>
      </c>
      <c r="C315" s="16">
        <v>2</v>
      </c>
      <c r="D315" s="16">
        <v>80439112</v>
      </c>
      <c r="E315" s="17" t="s">
        <v>373</v>
      </c>
      <c r="F315" s="2">
        <v>31</v>
      </c>
      <c r="G315" s="28">
        <v>9608</v>
      </c>
      <c r="H315" s="106" t="s">
        <v>335</v>
      </c>
      <c r="I315" s="27">
        <v>10578</v>
      </c>
      <c r="J315" s="106" t="s">
        <v>335</v>
      </c>
      <c r="K315" s="27">
        <v>6259</v>
      </c>
      <c r="L315" s="66" t="s">
        <v>335</v>
      </c>
      <c r="M315" s="28">
        <v>624</v>
      </c>
      <c r="N315" s="106" t="s">
        <v>335</v>
      </c>
      <c r="O315" s="27">
        <v>821</v>
      </c>
      <c r="P315" s="107" t="s">
        <v>335</v>
      </c>
      <c r="Q315" s="58">
        <v>7.8</v>
      </c>
      <c r="R315" s="77"/>
      <c r="S315" s="77"/>
      <c r="T315" s="77"/>
      <c r="U315" s="77"/>
      <c r="V315" s="77"/>
    </row>
    <row r="316" spans="1:22" s="2" customFormat="1" ht="11.1" customHeight="1" x14ac:dyDescent="0.2">
      <c r="A316" s="18" t="s">
        <v>425</v>
      </c>
      <c r="B316" s="22">
        <v>20</v>
      </c>
      <c r="C316" s="16">
        <v>2</v>
      </c>
      <c r="D316" s="16">
        <v>75429160</v>
      </c>
      <c r="E316" s="17" t="s">
        <v>374</v>
      </c>
      <c r="F316" s="2">
        <v>31</v>
      </c>
      <c r="G316" s="28">
        <v>14663</v>
      </c>
      <c r="H316" s="103" t="s">
        <v>335</v>
      </c>
      <c r="I316" s="27">
        <v>16503</v>
      </c>
      <c r="J316" s="103" t="s">
        <v>335</v>
      </c>
      <c r="K316" s="27">
        <v>9153</v>
      </c>
      <c r="L316" s="104" t="s">
        <v>335</v>
      </c>
      <c r="M316" s="28">
        <v>2177</v>
      </c>
      <c r="N316" s="103" t="s">
        <v>335</v>
      </c>
      <c r="O316" s="27">
        <v>2972</v>
      </c>
      <c r="P316" s="105" t="s">
        <v>335</v>
      </c>
      <c r="Q316" s="58">
        <v>18</v>
      </c>
      <c r="R316" s="77"/>
      <c r="S316" s="77"/>
      <c r="T316" s="77"/>
      <c r="U316" s="77"/>
      <c r="V316" s="77"/>
    </row>
    <row r="317" spans="1:22" s="2" customFormat="1" ht="11.1" customHeight="1" x14ac:dyDescent="0.2">
      <c r="A317" s="18" t="s">
        <v>425</v>
      </c>
      <c r="B317" s="22">
        <v>20</v>
      </c>
      <c r="C317" s="16">
        <v>2</v>
      </c>
      <c r="D317" s="16">
        <v>75429148</v>
      </c>
      <c r="E317" s="17" t="s">
        <v>375</v>
      </c>
      <c r="F317" s="2">
        <v>0</v>
      </c>
      <c r="G317" s="28">
        <v>8407</v>
      </c>
      <c r="H317" s="103" t="s">
        <v>335</v>
      </c>
      <c r="I317" s="27">
        <v>9255</v>
      </c>
      <c r="J317" s="103" t="s">
        <v>335</v>
      </c>
      <c r="K317" s="27">
        <v>6249</v>
      </c>
      <c r="L317" s="104" t="s">
        <v>335</v>
      </c>
      <c r="M317" s="28">
        <v>1643</v>
      </c>
      <c r="N317" s="103" t="s">
        <v>335</v>
      </c>
      <c r="O317" s="27">
        <v>2225</v>
      </c>
      <c r="P317" s="105" t="s">
        <v>335</v>
      </c>
      <c r="Q317" s="58">
        <v>24</v>
      </c>
      <c r="R317" s="77"/>
      <c r="S317" s="77"/>
      <c r="T317" s="77"/>
      <c r="U317" s="77"/>
      <c r="V317" s="77"/>
    </row>
    <row r="318" spans="1:22" s="2" customFormat="1" ht="11.1" customHeight="1" x14ac:dyDescent="0.2">
      <c r="A318" s="18" t="s">
        <v>425</v>
      </c>
      <c r="B318" s="22">
        <v>20</v>
      </c>
      <c r="C318" s="16">
        <v>2</v>
      </c>
      <c r="D318" s="16">
        <v>67429162</v>
      </c>
      <c r="E318" s="17" t="s">
        <v>376</v>
      </c>
      <c r="F318" s="2">
        <v>29</v>
      </c>
      <c r="G318" s="28">
        <v>13563</v>
      </c>
      <c r="H318" s="103" t="s">
        <v>335</v>
      </c>
      <c r="I318" s="27">
        <v>14771</v>
      </c>
      <c r="J318" s="103" t="s">
        <v>335</v>
      </c>
      <c r="K318" s="27">
        <v>10197</v>
      </c>
      <c r="L318" s="103" t="s">
        <v>335</v>
      </c>
      <c r="M318" s="28">
        <v>1873</v>
      </c>
      <c r="N318" s="103" t="s">
        <v>335</v>
      </c>
      <c r="O318" s="27">
        <v>2557</v>
      </c>
      <c r="P318" s="105" t="s">
        <v>335</v>
      </c>
      <c r="Q318" s="58">
        <v>17.3</v>
      </c>
      <c r="R318" s="77"/>
      <c r="S318" s="77"/>
      <c r="T318" s="77"/>
      <c r="U318" s="77"/>
      <c r="V318" s="77"/>
    </row>
    <row r="319" spans="1:22" s="2" customFormat="1" ht="11.1" customHeight="1" x14ac:dyDescent="0.2">
      <c r="A319" s="18" t="s">
        <v>425</v>
      </c>
      <c r="B319" s="22">
        <v>20</v>
      </c>
      <c r="C319" s="16">
        <v>2</v>
      </c>
      <c r="D319" s="16">
        <v>66439135</v>
      </c>
      <c r="E319" s="17" t="s">
        <v>377</v>
      </c>
      <c r="F319" s="2">
        <v>31</v>
      </c>
      <c r="G319" s="28">
        <v>10182</v>
      </c>
      <c r="H319" s="103" t="s">
        <v>335</v>
      </c>
      <c r="I319" s="27">
        <v>10274</v>
      </c>
      <c r="J319" s="103" t="s">
        <v>335</v>
      </c>
      <c r="K319" s="27">
        <v>9437</v>
      </c>
      <c r="L319" s="104" t="s">
        <v>335</v>
      </c>
      <c r="M319" s="28">
        <v>1303</v>
      </c>
      <c r="N319" s="103" t="s">
        <v>335</v>
      </c>
      <c r="O319" s="27">
        <v>1782</v>
      </c>
      <c r="P319" s="105" t="s">
        <v>335</v>
      </c>
      <c r="Q319" s="58">
        <v>17.3</v>
      </c>
      <c r="R319" s="77"/>
      <c r="S319" s="77"/>
      <c r="T319" s="77"/>
      <c r="U319" s="77"/>
      <c r="V319" s="77"/>
    </row>
    <row r="320" spans="1:22" s="2" customFormat="1" ht="11.1" customHeight="1" x14ac:dyDescent="0.2">
      <c r="A320" s="18" t="s">
        <v>425</v>
      </c>
      <c r="B320" s="22">
        <v>21</v>
      </c>
      <c r="C320" s="16">
        <v>2</v>
      </c>
      <c r="D320" s="16">
        <v>83429119</v>
      </c>
      <c r="E320" s="17" t="s">
        <v>378</v>
      </c>
      <c r="F320" s="2">
        <v>31</v>
      </c>
      <c r="G320" s="28">
        <v>11679</v>
      </c>
      <c r="H320" s="106" t="s">
        <v>335</v>
      </c>
      <c r="I320" s="27">
        <v>10256</v>
      </c>
      <c r="J320" s="106" t="s">
        <v>335</v>
      </c>
      <c r="K320" s="27">
        <v>12599</v>
      </c>
      <c r="L320" s="66" t="s">
        <v>335</v>
      </c>
      <c r="M320" s="28">
        <v>860</v>
      </c>
      <c r="N320" s="106" t="s">
        <v>335</v>
      </c>
      <c r="O320" s="27">
        <v>1076</v>
      </c>
      <c r="P320" s="107" t="s">
        <v>335</v>
      </c>
      <c r="Q320" s="58">
        <v>10.5</v>
      </c>
      <c r="R320" s="77"/>
      <c r="S320" s="77"/>
      <c r="T320" s="77"/>
      <c r="U320" s="77"/>
      <c r="V320" s="77"/>
    </row>
    <row r="321" spans="1:22" s="2" customFormat="1" ht="11.1" customHeight="1" x14ac:dyDescent="0.2">
      <c r="A321" s="18" t="s">
        <v>425</v>
      </c>
      <c r="B321" s="22">
        <v>21</v>
      </c>
      <c r="C321" s="16">
        <v>2</v>
      </c>
      <c r="D321" s="16">
        <v>83439121</v>
      </c>
      <c r="E321" s="17" t="s">
        <v>379</v>
      </c>
      <c r="F321" s="2">
        <v>22</v>
      </c>
      <c r="G321" s="28">
        <v>7279</v>
      </c>
      <c r="H321" s="103" t="s">
        <v>335</v>
      </c>
      <c r="I321" s="27">
        <v>6791</v>
      </c>
      <c r="J321" s="103" t="s">
        <v>335</v>
      </c>
      <c r="K321" s="27">
        <v>7301</v>
      </c>
      <c r="L321" s="108" t="s">
        <v>335</v>
      </c>
      <c r="M321" s="28">
        <v>774</v>
      </c>
      <c r="N321" s="103" t="s">
        <v>335</v>
      </c>
      <c r="O321" s="27">
        <v>986</v>
      </c>
      <c r="P321" s="105" t="s">
        <v>335</v>
      </c>
      <c r="Q321" s="58">
        <v>14.5</v>
      </c>
      <c r="R321" s="77"/>
      <c r="S321" s="77"/>
      <c r="T321" s="77"/>
      <c r="U321" s="77"/>
      <c r="V321" s="77"/>
    </row>
    <row r="322" spans="1:22" s="2" customFormat="1" ht="11.1" customHeight="1" x14ac:dyDescent="0.2">
      <c r="A322" s="18" t="s">
        <v>425</v>
      </c>
      <c r="B322" s="22">
        <v>22</v>
      </c>
      <c r="C322" s="16">
        <v>2</v>
      </c>
      <c r="D322" s="16">
        <v>61299100</v>
      </c>
      <c r="E322" s="17" t="s">
        <v>380</v>
      </c>
      <c r="F322" s="2">
        <v>31</v>
      </c>
      <c r="G322" s="28">
        <v>2522</v>
      </c>
      <c r="H322" s="106" t="s">
        <v>335</v>
      </c>
      <c r="I322" s="27">
        <v>2854</v>
      </c>
      <c r="J322" s="106" t="s">
        <v>335</v>
      </c>
      <c r="K322" s="27">
        <v>1521</v>
      </c>
      <c r="L322" s="66" t="s">
        <v>335</v>
      </c>
      <c r="M322" s="28">
        <v>232</v>
      </c>
      <c r="N322" s="106" t="s">
        <v>335</v>
      </c>
      <c r="O322" s="27">
        <v>315</v>
      </c>
      <c r="P322" s="107" t="s">
        <v>335</v>
      </c>
      <c r="Q322" s="58">
        <v>11</v>
      </c>
      <c r="R322" s="77"/>
      <c r="S322" s="77"/>
      <c r="T322" s="77"/>
      <c r="U322" s="77"/>
      <c r="V322" s="77"/>
    </row>
    <row r="323" spans="1:22" s="2" customFormat="1" ht="11.1" customHeight="1" x14ac:dyDescent="0.2">
      <c r="A323" s="18" t="s">
        <v>425</v>
      </c>
      <c r="B323" s="22">
        <v>22</v>
      </c>
      <c r="C323" s="16">
        <v>2</v>
      </c>
      <c r="D323" s="16">
        <v>62389100</v>
      </c>
      <c r="E323" s="17" t="s">
        <v>381</v>
      </c>
      <c r="F323" s="2">
        <v>31</v>
      </c>
      <c r="G323" s="28">
        <v>15975</v>
      </c>
      <c r="H323" s="103" t="s">
        <v>335</v>
      </c>
      <c r="I323" s="27">
        <v>18375</v>
      </c>
      <c r="J323" s="103" t="s">
        <v>335</v>
      </c>
      <c r="K323" s="27">
        <v>8879</v>
      </c>
      <c r="L323" s="104" t="s">
        <v>335</v>
      </c>
      <c r="M323" s="28">
        <v>444</v>
      </c>
      <c r="N323" s="109" t="s">
        <v>335</v>
      </c>
      <c r="O323" s="27">
        <v>605</v>
      </c>
      <c r="P323" s="105" t="s">
        <v>335</v>
      </c>
      <c r="Q323" s="58">
        <v>3.3</v>
      </c>
      <c r="R323" s="77"/>
      <c r="S323" s="77"/>
      <c r="T323" s="77"/>
      <c r="U323" s="77"/>
      <c r="V323" s="77"/>
    </row>
    <row r="324" spans="1:22" s="2" customFormat="1" ht="11.1" customHeight="1" x14ac:dyDescent="0.2">
      <c r="A324" s="18" t="s">
        <v>425</v>
      </c>
      <c r="B324" s="22">
        <v>22</v>
      </c>
      <c r="C324" s="16">
        <v>2</v>
      </c>
      <c r="D324" s="16">
        <v>63399104</v>
      </c>
      <c r="E324" s="17" t="s">
        <v>382</v>
      </c>
      <c r="F324" s="2">
        <v>31</v>
      </c>
      <c r="G324" s="28">
        <v>9602</v>
      </c>
      <c r="H324" s="103" t="s">
        <v>335</v>
      </c>
      <c r="I324" s="27">
        <v>11226</v>
      </c>
      <c r="J324" s="103" t="s">
        <v>335</v>
      </c>
      <c r="K324" s="27">
        <v>5048</v>
      </c>
      <c r="L324" s="103" t="s">
        <v>335</v>
      </c>
      <c r="M324" s="28">
        <v>449</v>
      </c>
      <c r="N324" s="103" t="s">
        <v>335</v>
      </c>
      <c r="O324" s="27">
        <v>617</v>
      </c>
      <c r="P324" s="105" t="s">
        <v>335</v>
      </c>
      <c r="Q324" s="58">
        <v>5.5</v>
      </c>
      <c r="R324" s="77"/>
      <c r="S324" s="77"/>
      <c r="T324" s="77"/>
      <c r="U324" s="77"/>
      <c r="V324" s="77"/>
    </row>
    <row r="325" spans="1:22" s="2" customFormat="1" ht="11.1" customHeight="1" x14ac:dyDescent="0.2">
      <c r="A325" s="18" t="s">
        <v>425</v>
      </c>
      <c r="B325" s="22">
        <v>22</v>
      </c>
      <c r="C325" s="16">
        <v>2</v>
      </c>
      <c r="D325" s="16">
        <v>65409102</v>
      </c>
      <c r="E325" s="17" t="s">
        <v>383</v>
      </c>
      <c r="F325" s="2">
        <v>31</v>
      </c>
      <c r="G325" s="28">
        <v>2539</v>
      </c>
      <c r="H325" s="103" t="s">
        <v>335</v>
      </c>
      <c r="I325" s="27">
        <v>2766</v>
      </c>
      <c r="J325" s="103" t="s">
        <v>335</v>
      </c>
      <c r="K325" s="27">
        <v>1947</v>
      </c>
      <c r="L325" s="105" t="s">
        <v>335</v>
      </c>
      <c r="M325" s="28">
        <v>337</v>
      </c>
      <c r="N325" s="103" t="s">
        <v>335</v>
      </c>
      <c r="O325" s="27">
        <v>470</v>
      </c>
      <c r="P325" s="105" t="s">
        <v>335</v>
      </c>
      <c r="Q325" s="58">
        <v>17</v>
      </c>
      <c r="R325" s="77"/>
      <c r="S325" s="77"/>
      <c r="T325" s="77"/>
      <c r="U325" s="77"/>
      <c r="V325" s="77"/>
    </row>
    <row r="326" spans="1:22" s="2" customFormat="1" ht="11.1" customHeight="1" x14ac:dyDescent="0.2">
      <c r="A326" s="18" t="s">
        <v>425</v>
      </c>
      <c r="B326" s="22">
        <v>23</v>
      </c>
      <c r="C326" s="16">
        <v>2</v>
      </c>
      <c r="D326" s="16">
        <v>84329352</v>
      </c>
      <c r="E326" s="17" t="s">
        <v>384</v>
      </c>
      <c r="F326" s="2">
        <v>0</v>
      </c>
      <c r="G326" s="28">
        <v>7675</v>
      </c>
      <c r="H326" s="103" t="s">
        <v>335</v>
      </c>
      <c r="I326" s="27">
        <v>8557</v>
      </c>
      <c r="J326" s="103" t="s">
        <v>335</v>
      </c>
      <c r="K326" s="27">
        <v>4631</v>
      </c>
      <c r="L326" s="104" t="s">
        <v>335</v>
      </c>
      <c r="M326" s="28">
        <v>331</v>
      </c>
      <c r="N326" s="103" t="s">
        <v>335</v>
      </c>
      <c r="O326" s="27">
        <v>447</v>
      </c>
      <c r="P326" s="105" t="s">
        <v>335</v>
      </c>
      <c r="Q326" s="58">
        <v>5.2</v>
      </c>
      <c r="R326" s="77"/>
      <c r="S326" s="77"/>
      <c r="T326" s="77"/>
      <c r="U326" s="77"/>
      <c r="V326" s="77"/>
    </row>
    <row r="327" spans="1:22" s="2" customFormat="1" ht="11.1" customHeight="1" x14ac:dyDescent="0.2">
      <c r="A327" s="18" t="s">
        <v>425</v>
      </c>
      <c r="B327" s="22">
        <v>25</v>
      </c>
      <c r="C327" s="16">
        <v>2</v>
      </c>
      <c r="D327" s="16">
        <v>70289156</v>
      </c>
      <c r="E327" s="17" t="s">
        <v>385</v>
      </c>
      <c r="F327" s="2">
        <v>31</v>
      </c>
      <c r="G327" s="28">
        <v>3536</v>
      </c>
      <c r="H327" s="103" t="s">
        <v>335</v>
      </c>
      <c r="I327" s="27">
        <v>4078</v>
      </c>
      <c r="J327" s="103" t="s">
        <v>335</v>
      </c>
      <c r="K327" s="27">
        <v>2258</v>
      </c>
      <c r="L327" s="104" t="s">
        <v>335</v>
      </c>
      <c r="M327" s="28">
        <v>791</v>
      </c>
      <c r="N327" s="103" t="s">
        <v>335</v>
      </c>
      <c r="O327" s="27">
        <v>1086</v>
      </c>
      <c r="P327" s="105" t="s">
        <v>335</v>
      </c>
      <c r="Q327" s="58">
        <v>26.6</v>
      </c>
      <c r="R327" s="77"/>
      <c r="S327" s="77"/>
      <c r="T327" s="77"/>
      <c r="U327" s="77"/>
      <c r="V327" s="77"/>
    </row>
    <row r="328" spans="1:22" s="2" customFormat="1" ht="11.1" customHeight="1" x14ac:dyDescent="0.2">
      <c r="A328" s="18" t="s">
        <v>425</v>
      </c>
      <c r="B328" s="22">
        <v>25</v>
      </c>
      <c r="C328" s="16">
        <v>2</v>
      </c>
      <c r="D328" s="16">
        <v>72309148</v>
      </c>
      <c r="E328" s="17" t="s">
        <v>386</v>
      </c>
      <c r="F328" s="2">
        <v>31</v>
      </c>
      <c r="G328" s="28">
        <v>10564</v>
      </c>
      <c r="H328" s="106" t="s">
        <v>335</v>
      </c>
      <c r="I328" s="27">
        <v>12292</v>
      </c>
      <c r="J328" s="106" t="s">
        <v>335</v>
      </c>
      <c r="K328" s="27">
        <v>6253</v>
      </c>
      <c r="L328" s="66" t="s">
        <v>335</v>
      </c>
      <c r="M328" s="28">
        <v>1550</v>
      </c>
      <c r="N328" s="106" t="s">
        <v>335</v>
      </c>
      <c r="O328" s="27">
        <v>2146</v>
      </c>
      <c r="P328" s="107" t="s">
        <v>335</v>
      </c>
      <c r="Q328" s="58">
        <v>17.5</v>
      </c>
      <c r="R328" s="77"/>
      <c r="S328" s="77"/>
      <c r="T328" s="77"/>
      <c r="U328" s="77"/>
      <c r="V328" s="77"/>
    </row>
    <row r="329" spans="1:22" s="2" customFormat="1" ht="11.1" customHeight="1" x14ac:dyDescent="0.2">
      <c r="A329" s="18" t="s">
        <v>425</v>
      </c>
      <c r="B329" s="22">
        <v>27</v>
      </c>
      <c r="C329" s="16">
        <v>2</v>
      </c>
      <c r="D329" s="16">
        <v>59249101</v>
      </c>
      <c r="E329" s="17" t="s">
        <v>387</v>
      </c>
      <c r="F329" s="2">
        <v>31</v>
      </c>
      <c r="G329" s="28">
        <v>4231</v>
      </c>
      <c r="H329" s="103" t="s">
        <v>335</v>
      </c>
      <c r="I329" s="27">
        <v>4682</v>
      </c>
      <c r="J329" s="103" t="s">
        <v>335</v>
      </c>
      <c r="K329" s="27">
        <v>3117</v>
      </c>
      <c r="L329" s="104" t="s">
        <v>335</v>
      </c>
      <c r="M329" s="28">
        <v>417</v>
      </c>
      <c r="N329" s="103" t="s">
        <v>335</v>
      </c>
      <c r="O329" s="27">
        <v>578</v>
      </c>
      <c r="P329" s="105" t="s">
        <v>335</v>
      </c>
      <c r="Q329" s="58">
        <v>12.3</v>
      </c>
      <c r="R329" s="77"/>
      <c r="S329" s="77"/>
      <c r="T329" s="77"/>
      <c r="U329" s="77"/>
      <c r="V329" s="77"/>
    </row>
    <row r="330" spans="1:22" s="2" customFormat="1" ht="11.1" customHeight="1" x14ac:dyDescent="0.2">
      <c r="A330" s="18" t="s">
        <v>425</v>
      </c>
      <c r="B330" s="22">
        <v>31</v>
      </c>
      <c r="C330" s="16">
        <v>2</v>
      </c>
      <c r="D330" s="16">
        <v>84249149</v>
      </c>
      <c r="E330" s="17" t="s">
        <v>388</v>
      </c>
      <c r="F330" s="2">
        <v>31</v>
      </c>
      <c r="G330" s="28">
        <v>17469</v>
      </c>
      <c r="H330" s="103" t="s">
        <v>335</v>
      </c>
      <c r="I330" s="27">
        <v>17455</v>
      </c>
      <c r="J330" s="103" t="s">
        <v>335</v>
      </c>
      <c r="K330" s="27">
        <v>16687</v>
      </c>
      <c r="L330" s="104" t="s">
        <v>335</v>
      </c>
      <c r="M330" s="28">
        <v>2126</v>
      </c>
      <c r="N330" s="103" t="s">
        <v>335</v>
      </c>
      <c r="O330" s="27">
        <v>2851</v>
      </c>
      <c r="P330" s="105" t="s">
        <v>335</v>
      </c>
      <c r="Q330" s="58">
        <v>16.3</v>
      </c>
      <c r="R330" s="77"/>
      <c r="S330" s="77"/>
      <c r="T330" s="77"/>
      <c r="U330" s="77"/>
      <c r="V330" s="77"/>
    </row>
    <row r="331" spans="1:22" s="2" customFormat="1" ht="11.1" customHeight="1" x14ac:dyDescent="0.2">
      <c r="A331" s="18" t="s">
        <v>425</v>
      </c>
      <c r="B331" s="22">
        <v>85</v>
      </c>
      <c r="C331" s="16">
        <v>2</v>
      </c>
      <c r="D331" s="16">
        <v>57339210</v>
      </c>
      <c r="E331" s="17" t="s">
        <v>389</v>
      </c>
      <c r="F331" s="2">
        <v>7</v>
      </c>
      <c r="G331" s="28">
        <v>10496</v>
      </c>
      <c r="H331" s="103" t="s">
        <v>335</v>
      </c>
      <c r="I331" s="27">
        <v>12197</v>
      </c>
      <c r="J331" s="103" t="s">
        <v>335</v>
      </c>
      <c r="K331" s="27">
        <v>5469</v>
      </c>
      <c r="L331" s="104" t="s">
        <v>335</v>
      </c>
      <c r="M331" s="28">
        <v>648</v>
      </c>
      <c r="N331" s="103" t="s">
        <v>335</v>
      </c>
      <c r="O331" s="27">
        <v>899</v>
      </c>
      <c r="P331" s="105" t="s">
        <v>335</v>
      </c>
      <c r="Q331" s="58">
        <v>7.4</v>
      </c>
      <c r="R331" s="77"/>
      <c r="S331" s="77"/>
      <c r="T331" s="77"/>
      <c r="U331" s="77"/>
      <c r="V331" s="77"/>
    </row>
    <row r="332" spans="1:22" s="2" customFormat="1" ht="11.1" customHeight="1" x14ac:dyDescent="0.2">
      <c r="A332" s="18" t="s">
        <v>425</v>
      </c>
      <c r="B332" s="22">
        <v>85</v>
      </c>
      <c r="C332" s="16">
        <v>2</v>
      </c>
      <c r="D332" s="16">
        <v>57339209</v>
      </c>
      <c r="E332" s="17" t="s">
        <v>390</v>
      </c>
      <c r="F332" s="2">
        <v>7</v>
      </c>
      <c r="G332" s="28">
        <v>11955</v>
      </c>
      <c r="H332" s="103" t="s">
        <v>335</v>
      </c>
      <c r="I332" s="27">
        <v>13988</v>
      </c>
      <c r="J332" s="103" t="s">
        <v>335</v>
      </c>
      <c r="K332" s="27">
        <v>6341</v>
      </c>
      <c r="L332" s="104" t="s">
        <v>335</v>
      </c>
      <c r="M332" s="28">
        <v>845</v>
      </c>
      <c r="N332" s="103" t="s">
        <v>335</v>
      </c>
      <c r="O332" s="27">
        <v>1184</v>
      </c>
      <c r="P332" s="105" t="s">
        <v>335</v>
      </c>
      <c r="Q332" s="58">
        <v>8.5</v>
      </c>
      <c r="R332" s="77"/>
      <c r="S332" s="77"/>
      <c r="T332" s="77"/>
      <c r="U332" s="77"/>
      <c r="V332" s="77"/>
    </row>
    <row r="333" spans="1:22" s="2" customFormat="1" ht="11.1" customHeight="1" x14ac:dyDescent="0.2">
      <c r="A333" s="18" t="s">
        <v>425</v>
      </c>
      <c r="B333" s="22">
        <v>85</v>
      </c>
      <c r="C333" s="16">
        <v>3</v>
      </c>
      <c r="D333" s="16">
        <v>65379591</v>
      </c>
      <c r="E333" s="17" t="s">
        <v>391</v>
      </c>
      <c r="F333" s="2">
        <v>31</v>
      </c>
      <c r="G333" s="28">
        <v>10470</v>
      </c>
      <c r="H333" s="106" t="s">
        <v>335</v>
      </c>
      <c r="I333" s="27">
        <v>12158</v>
      </c>
      <c r="J333" s="106" t="s">
        <v>335</v>
      </c>
      <c r="K333" s="27">
        <v>5700</v>
      </c>
      <c r="L333" s="66" t="s">
        <v>335</v>
      </c>
      <c r="M333" s="28">
        <v>359</v>
      </c>
      <c r="N333" s="106" t="s">
        <v>335</v>
      </c>
      <c r="O333" s="27">
        <v>492</v>
      </c>
      <c r="P333" s="107" t="s">
        <v>335</v>
      </c>
      <c r="Q333" s="58">
        <v>4</v>
      </c>
      <c r="R333" s="77"/>
      <c r="S333" s="77"/>
      <c r="T333" s="77"/>
      <c r="U333" s="77"/>
      <c r="V333" s="77"/>
    </row>
    <row r="334" spans="1:22" s="2" customFormat="1" ht="11.1" customHeight="1" x14ac:dyDescent="0.2">
      <c r="A334" s="18" t="s">
        <v>425</v>
      </c>
      <c r="B334" s="22">
        <v>85</v>
      </c>
      <c r="C334" s="16">
        <v>2</v>
      </c>
      <c r="D334" s="16">
        <v>67419141</v>
      </c>
      <c r="E334" s="17" t="s">
        <v>392</v>
      </c>
      <c r="F334" s="2">
        <v>0</v>
      </c>
      <c r="G334" s="28">
        <v>11302</v>
      </c>
      <c r="H334" s="103" t="s">
        <v>335</v>
      </c>
      <c r="I334" s="27">
        <v>12727</v>
      </c>
      <c r="J334" s="103" t="s">
        <v>335</v>
      </c>
      <c r="K334" s="27">
        <v>7721</v>
      </c>
      <c r="L334" s="104" t="s">
        <v>335</v>
      </c>
      <c r="M334" s="28">
        <v>1275</v>
      </c>
      <c r="N334" s="103" t="s">
        <v>335</v>
      </c>
      <c r="O334" s="27">
        <v>1770</v>
      </c>
      <c r="P334" s="105" t="s">
        <v>335</v>
      </c>
      <c r="Q334" s="58">
        <v>13.9</v>
      </c>
      <c r="R334" s="77"/>
      <c r="S334" s="77"/>
      <c r="T334" s="77"/>
      <c r="U334" s="77"/>
      <c r="V334" s="77"/>
    </row>
    <row r="335" spans="1:22" s="2" customFormat="1" ht="11.1" customHeight="1" x14ac:dyDescent="0.2">
      <c r="A335" s="18" t="s">
        <v>425</v>
      </c>
      <c r="B335" s="22">
        <v>89</v>
      </c>
      <c r="C335" s="16">
        <v>2</v>
      </c>
      <c r="D335" s="16">
        <v>57339206</v>
      </c>
      <c r="E335" s="17" t="s">
        <v>393</v>
      </c>
      <c r="F335" s="2">
        <v>7</v>
      </c>
      <c r="G335" s="28">
        <v>6920</v>
      </c>
      <c r="H335" s="103" t="s">
        <v>335</v>
      </c>
      <c r="I335" s="27">
        <v>8126</v>
      </c>
      <c r="J335" s="103" t="s">
        <v>335</v>
      </c>
      <c r="K335" s="27">
        <v>3711</v>
      </c>
      <c r="L335" s="104" t="s">
        <v>335</v>
      </c>
      <c r="M335" s="28">
        <v>511</v>
      </c>
      <c r="N335" s="103" t="s">
        <v>335</v>
      </c>
      <c r="O335" s="27">
        <v>720</v>
      </c>
      <c r="P335" s="105" t="s">
        <v>335</v>
      </c>
      <c r="Q335" s="58">
        <v>8.9</v>
      </c>
      <c r="R335" s="77"/>
      <c r="S335" s="77"/>
      <c r="T335" s="77"/>
      <c r="U335" s="77"/>
      <c r="V335" s="77"/>
    </row>
    <row r="336" spans="1:22" s="2" customFormat="1" ht="11.1" customHeight="1" thickBot="1" x14ac:dyDescent="0.25">
      <c r="A336" s="23" t="s">
        <v>425</v>
      </c>
      <c r="B336" s="24">
        <v>173</v>
      </c>
      <c r="C336" s="25">
        <v>2</v>
      </c>
      <c r="D336" s="25">
        <v>58339571</v>
      </c>
      <c r="E336" s="26" t="s">
        <v>394</v>
      </c>
      <c r="F336" s="35">
        <v>0</v>
      </c>
      <c r="G336" s="36">
        <v>11453</v>
      </c>
      <c r="H336" s="112" t="s">
        <v>335</v>
      </c>
      <c r="I336" s="35">
        <v>12899</v>
      </c>
      <c r="J336" s="112" t="s">
        <v>335</v>
      </c>
      <c r="K336" s="35">
        <v>7364</v>
      </c>
      <c r="L336" s="113" t="s">
        <v>335</v>
      </c>
      <c r="M336" s="36">
        <v>1451</v>
      </c>
      <c r="N336" s="112" t="s">
        <v>335</v>
      </c>
      <c r="O336" s="35">
        <v>1993</v>
      </c>
      <c r="P336" s="113" t="s">
        <v>335</v>
      </c>
      <c r="Q336" s="114">
        <v>15.5</v>
      </c>
      <c r="R336" s="77"/>
      <c r="S336" s="77"/>
      <c r="T336" s="77"/>
      <c r="U336" s="77"/>
      <c r="V336" s="77"/>
    </row>
    <row r="337" spans="1:22" s="2" customFormat="1" ht="11.1" customHeight="1" x14ac:dyDescent="0.2">
      <c r="A337" s="18" t="s">
        <v>425</v>
      </c>
      <c r="B337" s="22">
        <v>173</v>
      </c>
      <c r="C337" s="16">
        <v>2</v>
      </c>
      <c r="D337" s="16">
        <v>58339572</v>
      </c>
      <c r="E337" s="17" t="s">
        <v>395</v>
      </c>
      <c r="F337" s="2">
        <v>0</v>
      </c>
      <c r="G337" s="28">
        <v>8948</v>
      </c>
      <c r="H337" s="103" t="s">
        <v>335</v>
      </c>
      <c r="I337" s="27">
        <v>10255</v>
      </c>
      <c r="J337" s="103" t="s">
        <v>335</v>
      </c>
      <c r="K337" s="27">
        <v>5719</v>
      </c>
      <c r="L337" s="104" t="s">
        <v>335</v>
      </c>
      <c r="M337" s="28">
        <v>854</v>
      </c>
      <c r="N337" s="103" t="s">
        <v>335</v>
      </c>
      <c r="O337" s="27">
        <v>1177</v>
      </c>
      <c r="P337" s="105" t="s">
        <v>335</v>
      </c>
      <c r="Q337" s="58">
        <v>11.5</v>
      </c>
      <c r="R337" s="77"/>
      <c r="S337" s="77"/>
      <c r="T337" s="77"/>
      <c r="U337" s="77"/>
      <c r="V337" s="77"/>
    </row>
    <row r="338" spans="1:22" s="2" customFormat="1" ht="11.1" customHeight="1" x14ac:dyDescent="0.2">
      <c r="A338" s="18" t="s">
        <v>425</v>
      </c>
      <c r="B338" s="22">
        <v>173</v>
      </c>
      <c r="C338" s="16">
        <v>2</v>
      </c>
      <c r="D338" s="16">
        <v>57349256</v>
      </c>
      <c r="E338" s="17" t="s">
        <v>396</v>
      </c>
      <c r="F338" s="2">
        <v>31</v>
      </c>
      <c r="G338" s="28">
        <v>11422</v>
      </c>
      <c r="H338" s="103" t="s">
        <v>335</v>
      </c>
      <c r="I338" s="27">
        <v>13212</v>
      </c>
      <c r="J338" s="103" t="s">
        <v>335</v>
      </c>
      <c r="K338" s="27">
        <v>6525</v>
      </c>
      <c r="L338" s="104" t="s">
        <v>335</v>
      </c>
      <c r="M338" s="28">
        <v>1229</v>
      </c>
      <c r="N338" s="103" t="s">
        <v>335</v>
      </c>
      <c r="O338" s="27">
        <v>1726</v>
      </c>
      <c r="P338" s="105" t="s">
        <v>335</v>
      </c>
      <c r="Q338" s="58">
        <v>13.1</v>
      </c>
      <c r="R338" s="77"/>
      <c r="S338" s="77"/>
      <c r="T338" s="77"/>
      <c r="U338" s="77"/>
      <c r="V338" s="77"/>
    </row>
    <row r="339" spans="1:22" s="2" customFormat="1" ht="11.1" customHeight="1" x14ac:dyDescent="0.2">
      <c r="A339" s="18" t="s">
        <v>425</v>
      </c>
      <c r="B339" s="22">
        <v>285</v>
      </c>
      <c r="C339" s="16">
        <v>2</v>
      </c>
      <c r="D339" s="16">
        <v>54269100</v>
      </c>
      <c r="E339" s="17" t="s">
        <v>397</v>
      </c>
      <c r="F339" s="2">
        <v>31</v>
      </c>
      <c r="G339" s="28">
        <v>744</v>
      </c>
      <c r="H339" s="103" t="s">
        <v>335</v>
      </c>
      <c r="I339" s="27">
        <v>856</v>
      </c>
      <c r="J339" s="103" t="s">
        <v>335</v>
      </c>
      <c r="K339" s="27">
        <v>476</v>
      </c>
      <c r="L339" s="104" t="s">
        <v>335</v>
      </c>
      <c r="M339" s="28">
        <v>37</v>
      </c>
      <c r="N339" s="109" t="s">
        <v>335</v>
      </c>
      <c r="O339" s="27">
        <v>51</v>
      </c>
      <c r="P339" s="105" t="s">
        <v>335</v>
      </c>
      <c r="Q339" s="58">
        <v>6</v>
      </c>
      <c r="R339" s="77"/>
      <c r="S339" s="77"/>
      <c r="T339" s="77"/>
      <c r="U339" s="77"/>
      <c r="V339" s="77"/>
    </row>
    <row r="340" spans="1:22" s="2" customFormat="1" ht="11.1" customHeight="1" x14ac:dyDescent="0.2">
      <c r="A340" s="18" t="s">
        <v>425</v>
      </c>
      <c r="B340" s="22">
        <v>286</v>
      </c>
      <c r="C340" s="16">
        <v>2</v>
      </c>
      <c r="D340" s="16">
        <v>60279101</v>
      </c>
      <c r="E340" s="17" t="s">
        <v>398</v>
      </c>
      <c r="F340" s="2">
        <v>31</v>
      </c>
      <c r="G340" s="32">
        <v>7615</v>
      </c>
      <c r="H340" s="110" t="s">
        <v>335</v>
      </c>
      <c r="I340" s="34">
        <v>8901</v>
      </c>
      <c r="J340" s="110" t="s">
        <v>335</v>
      </c>
      <c r="K340" s="34">
        <v>4113</v>
      </c>
      <c r="L340" s="111" t="s">
        <v>335</v>
      </c>
      <c r="M340" s="32">
        <v>660</v>
      </c>
      <c r="N340" s="110" t="s">
        <v>335</v>
      </c>
      <c r="O340" s="27">
        <v>905</v>
      </c>
      <c r="P340" s="107" t="s">
        <v>335</v>
      </c>
      <c r="Q340" s="58">
        <v>10.199999999999999</v>
      </c>
      <c r="R340" s="77"/>
      <c r="S340" s="77"/>
      <c r="T340" s="77"/>
      <c r="U340" s="77"/>
      <c r="V340" s="77"/>
    </row>
    <row r="341" spans="1:22" s="2" customFormat="1" ht="11.1" customHeight="1" x14ac:dyDescent="0.2">
      <c r="A341" s="18" t="s">
        <v>425</v>
      </c>
      <c r="B341" s="22">
        <v>289</v>
      </c>
      <c r="C341" s="16">
        <v>2</v>
      </c>
      <c r="D341" s="16">
        <v>58329237</v>
      </c>
      <c r="E341" s="17" t="s">
        <v>399</v>
      </c>
      <c r="F341" s="2">
        <v>31</v>
      </c>
      <c r="G341" s="28">
        <v>8264</v>
      </c>
      <c r="H341" s="103" t="s">
        <v>335</v>
      </c>
      <c r="I341" s="27">
        <v>9670</v>
      </c>
      <c r="J341" s="103" t="s">
        <v>335</v>
      </c>
      <c r="K341" s="27">
        <v>4668</v>
      </c>
      <c r="L341" s="104" t="s">
        <v>335</v>
      </c>
      <c r="M341" s="28">
        <v>457</v>
      </c>
      <c r="N341" s="103" t="s">
        <v>335</v>
      </c>
      <c r="O341" s="27">
        <v>632</v>
      </c>
      <c r="P341" s="105" t="s">
        <v>335</v>
      </c>
      <c r="Q341" s="58">
        <v>6.5</v>
      </c>
      <c r="R341" s="77"/>
      <c r="S341" s="77"/>
      <c r="T341" s="77"/>
      <c r="U341" s="77"/>
      <c r="V341" s="77"/>
    </row>
    <row r="342" spans="1:22" s="2" customFormat="1" ht="11.1" customHeight="1" x14ac:dyDescent="0.2">
      <c r="A342" s="18" t="s">
        <v>425</v>
      </c>
      <c r="B342" s="22">
        <v>289</v>
      </c>
      <c r="C342" s="16">
        <v>2</v>
      </c>
      <c r="D342" s="16">
        <v>58339573</v>
      </c>
      <c r="E342" s="17" t="s">
        <v>400</v>
      </c>
      <c r="F342" s="2">
        <v>0</v>
      </c>
      <c r="G342" s="28">
        <v>8750</v>
      </c>
      <c r="H342" s="103" t="s">
        <v>335</v>
      </c>
      <c r="I342" s="27">
        <v>9968</v>
      </c>
      <c r="J342" s="103" t="s">
        <v>335</v>
      </c>
      <c r="K342" s="27">
        <v>5214</v>
      </c>
      <c r="L342" s="104" t="s">
        <v>335</v>
      </c>
      <c r="M342" s="28">
        <v>1058</v>
      </c>
      <c r="N342" s="103" t="s">
        <v>335</v>
      </c>
      <c r="O342" s="27">
        <v>1447</v>
      </c>
      <c r="P342" s="105" t="s">
        <v>335</v>
      </c>
      <c r="Q342" s="58">
        <v>14.5</v>
      </c>
      <c r="R342" s="77"/>
      <c r="S342" s="77"/>
      <c r="T342" s="77"/>
      <c r="U342" s="77"/>
      <c r="V342" s="77"/>
    </row>
    <row r="343" spans="1:22" s="2" customFormat="1" ht="11.1" customHeight="1" x14ac:dyDescent="0.2">
      <c r="A343" s="18" t="s">
        <v>425</v>
      </c>
      <c r="B343" s="22">
        <v>299</v>
      </c>
      <c r="C343" s="16">
        <v>3</v>
      </c>
      <c r="D343" s="16">
        <v>65379592</v>
      </c>
      <c r="E343" s="17" t="s">
        <v>401</v>
      </c>
      <c r="F343" s="2">
        <v>31</v>
      </c>
      <c r="G343" s="28">
        <v>8772</v>
      </c>
      <c r="H343" s="103" t="s">
        <v>335</v>
      </c>
      <c r="I343" s="27">
        <v>10217</v>
      </c>
      <c r="J343" s="103" t="s">
        <v>335</v>
      </c>
      <c r="K343" s="27">
        <v>5100</v>
      </c>
      <c r="L343" s="104" t="s">
        <v>335</v>
      </c>
      <c r="M343" s="28">
        <v>845</v>
      </c>
      <c r="N343" s="103" t="s">
        <v>335</v>
      </c>
      <c r="O343" s="27">
        <v>1177</v>
      </c>
      <c r="P343" s="105" t="s">
        <v>335</v>
      </c>
      <c r="Q343" s="58">
        <v>11.5</v>
      </c>
      <c r="R343" s="77"/>
      <c r="S343" s="77"/>
      <c r="T343" s="77"/>
      <c r="U343" s="77"/>
      <c r="V343" s="77"/>
    </row>
    <row r="344" spans="1:22" s="2" customFormat="1" ht="11.1" customHeight="1" x14ac:dyDescent="0.2">
      <c r="A344" s="18" t="s">
        <v>425</v>
      </c>
      <c r="B344" s="22">
        <v>300</v>
      </c>
      <c r="C344" s="16">
        <v>2</v>
      </c>
      <c r="D344" s="16">
        <v>76329169</v>
      </c>
      <c r="E344" s="17" t="s">
        <v>402</v>
      </c>
      <c r="F344" s="2">
        <v>29</v>
      </c>
      <c r="G344" s="28">
        <v>10125</v>
      </c>
      <c r="H344" s="103" t="s">
        <v>335</v>
      </c>
      <c r="I344" s="27">
        <v>11393</v>
      </c>
      <c r="J344" s="103" t="s">
        <v>335</v>
      </c>
      <c r="K344" s="27">
        <v>6088</v>
      </c>
      <c r="L344" s="104" t="s">
        <v>335</v>
      </c>
      <c r="M344" s="28">
        <v>447</v>
      </c>
      <c r="N344" s="103" t="s">
        <v>335</v>
      </c>
      <c r="O344" s="27">
        <v>622</v>
      </c>
      <c r="P344" s="105" t="s">
        <v>335</v>
      </c>
      <c r="Q344" s="58">
        <v>5.5</v>
      </c>
      <c r="R344" s="77"/>
      <c r="S344" s="77"/>
      <c r="T344" s="77"/>
      <c r="U344" s="77"/>
      <c r="V344" s="77"/>
    </row>
    <row r="345" spans="1:22" s="2" customFormat="1" ht="11.1" customHeight="1" x14ac:dyDescent="0.2">
      <c r="A345" s="18" t="s">
        <v>425</v>
      </c>
      <c r="B345" s="22">
        <v>300</v>
      </c>
      <c r="C345" s="16">
        <v>3</v>
      </c>
      <c r="D345" s="16">
        <v>74339101</v>
      </c>
      <c r="E345" s="17" t="s">
        <v>403</v>
      </c>
      <c r="F345" s="2">
        <v>31</v>
      </c>
      <c r="G345" s="28">
        <v>11731</v>
      </c>
      <c r="H345" s="106" t="s">
        <v>335</v>
      </c>
      <c r="I345" s="27">
        <v>13332</v>
      </c>
      <c r="J345" s="106" t="s">
        <v>335</v>
      </c>
      <c r="K345" s="27">
        <v>7534</v>
      </c>
      <c r="L345" s="66" t="s">
        <v>335</v>
      </c>
      <c r="M345" s="28">
        <v>1559</v>
      </c>
      <c r="N345" s="106" t="s">
        <v>335</v>
      </c>
      <c r="O345" s="27">
        <v>2189</v>
      </c>
      <c r="P345" s="107" t="s">
        <v>335</v>
      </c>
      <c r="Q345" s="58">
        <v>16.399999999999999</v>
      </c>
      <c r="R345" s="77"/>
      <c r="S345" s="77"/>
      <c r="T345" s="77"/>
      <c r="U345" s="77"/>
      <c r="V345" s="77"/>
    </row>
    <row r="346" spans="1:22" s="2" customFormat="1" ht="11.1" customHeight="1" x14ac:dyDescent="0.2">
      <c r="A346" s="18" t="s">
        <v>425</v>
      </c>
      <c r="B346" s="22">
        <v>301</v>
      </c>
      <c r="C346" s="16">
        <v>2</v>
      </c>
      <c r="D346" s="16">
        <v>77369001</v>
      </c>
      <c r="E346" s="17" t="s">
        <v>404</v>
      </c>
      <c r="F346" s="2">
        <v>30</v>
      </c>
      <c r="G346" s="28">
        <v>9388</v>
      </c>
      <c r="H346" s="103" t="s">
        <v>335</v>
      </c>
      <c r="I346" s="27">
        <v>11347</v>
      </c>
      <c r="J346" s="103" t="s">
        <v>335</v>
      </c>
      <c r="K346" s="27">
        <v>4771</v>
      </c>
      <c r="L346" s="104" t="s">
        <v>335</v>
      </c>
      <c r="M346" s="28">
        <v>526</v>
      </c>
      <c r="N346" s="103" t="s">
        <v>335</v>
      </c>
      <c r="O346" s="27">
        <v>729</v>
      </c>
      <c r="P346" s="105" t="s">
        <v>335</v>
      </c>
      <c r="Q346" s="58">
        <v>6.4</v>
      </c>
      <c r="R346" s="77"/>
      <c r="S346" s="77"/>
      <c r="T346" s="77"/>
      <c r="U346" s="77"/>
      <c r="V346" s="77"/>
    </row>
    <row r="347" spans="1:22" s="2" customFormat="1" ht="11.1" customHeight="1" x14ac:dyDescent="0.2">
      <c r="A347" s="18" t="s">
        <v>425</v>
      </c>
      <c r="B347" s="22">
        <v>303</v>
      </c>
      <c r="C347" s="16">
        <v>2</v>
      </c>
      <c r="D347" s="16">
        <v>59369101</v>
      </c>
      <c r="E347" s="17" t="s">
        <v>405</v>
      </c>
      <c r="F347" s="2">
        <v>31</v>
      </c>
      <c r="G347" s="28">
        <v>5110</v>
      </c>
      <c r="H347" s="103" t="s">
        <v>335</v>
      </c>
      <c r="I347" s="27">
        <v>5129</v>
      </c>
      <c r="J347" s="103" t="s">
        <v>335</v>
      </c>
      <c r="K347" s="27">
        <v>5170</v>
      </c>
      <c r="L347" s="104" t="s">
        <v>335</v>
      </c>
      <c r="M347" s="28">
        <v>897</v>
      </c>
      <c r="N347" s="103" t="s">
        <v>335</v>
      </c>
      <c r="O347" s="27">
        <v>1225</v>
      </c>
      <c r="P347" s="105" t="s">
        <v>335</v>
      </c>
      <c r="Q347" s="58">
        <v>23.9</v>
      </c>
      <c r="R347" s="77"/>
      <c r="S347" s="77"/>
      <c r="T347" s="77"/>
      <c r="U347" s="77"/>
      <c r="V347" s="77"/>
    </row>
    <row r="348" spans="1:22" s="2" customFormat="1" ht="11.1" customHeight="1" x14ac:dyDescent="0.2">
      <c r="A348" s="18" t="s">
        <v>425</v>
      </c>
      <c r="B348" s="22">
        <v>303</v>
      </c>
      <c r="C348" s="16">
        <v>3</v>
      </c>
      <c r="D348" s="16">
        <v>59399153</v>
      </c>
      <c r="E348" s="17" t="s">
        <v>406</v>
      </c>
      <c r="F348" s="2">
        <v>0</v>
      </c>
      <c r="G348" s="28">
        <v>5084</v>
      </c>
      <c r="H348" s="103" t="s">
        <v>335</v>
      </c>
      <c r="I348" s="27">
        <v>5444</v>
      </c>
      <c r="J348" s="103" t="s">
        <v>335</v>
      </c>
      <c r="K348" s="27">
        <v>4000</v>
      </c>
      <c r="L348" s="104" t="s">
        <v>335</v>
      </c>
      <c r="M348" s="28">
        <v>799</v>
      </c>
      <c r="N348" s="103" t="s">
        <v>335</v>
      </c>
      <c r="O348" s="27">
        <v>992</v>
      </c>
      <c r="P348" s="105" t="s">
        <v>335</v>
      </c>
      <c r="Q348" s="58">
        <v>18.2</v>
      </c>
      <c r="R348" s="77"/>
      <c r="S348" s="77"/>
      <c r="T348" s="77"/>
      <c r="U348" s="77"/>
      <c r="V348" s="77"/>
    </row>
    <row r="349" spans="1:22" s="2" customFormat="1" ht="11.1" customHeight="1" x14ac:dyDescent="0.2">
      <c r="A349" s="18" t="s">
        <v>425</v>
      </c>
      <c r="B349" s="22">
        <v>304</v>
      </c>
      <c r="C349" s="16">
        <v>4</v>
      </c>
      <c r="D349" s="16">
        <v>77349810</v>
      </c>
      <c r="E349" s="17" t="s">
        <v>407</v>
      </c>
      <c r="F349" s="2">
        <v>0</v>
      </c>
      <c r="G349" s="28">
        <v>25948</v>
      </c>
      <c r="H349" s="106" t="s">
        <v>335</v>
      </c>
      <c r="I349" s="27">
        <v>29461</v>
      </c>
      <c r="J349" s="106" t="s">
        <v>335</v>
      </c>
      <c r="K349" s="27">
        <v>14844</v>
      </c>
      <c r="L349" s="66" t="s">
        <v>335</v>
      </c>
      <c r="M349" s="28">
        <v>2001</v>
      </c>
      <c r="N349" s="106" t="s">
        <v>335</v>
      </c>
      <c r="O349" s="27">
        <v>2300</v>
      </c>
      <c r="P349" s="107" t="s">
        <v>335</v>
      </c>
      <c r="Q349" s="58">
        <v>7.8</v>
      </c>
      <c r="R349" s="77"/>
      <c r="S349" s="77"/>
      <c r="T349" s="77"/>
      <c r="U349" s="77"/>
      <c r="V349" s="77"/>
    </row>
    <row r="350" spans="1:22" s="2" customFormat="1" ht="11.1" customHeight="1" x14ac:dyDescent="0.2">
      <c r="A350" s="18" t="s">
        <v>425</v>
      </c>
      <c r="B350" s="22">
        <v>304</v>
      </c>
      <c r="C350" s="16">
        <v>2</v>
      </c>
      <c r="D350" s="16">
        <v>79369320</v>
      </c>
      <c r="E350" s="17" t="s">
        <v>408</v>
      </c>
      <c r="F350" s="2">
        <v>31</v>
      </c>
      <c r="G350" s="28">
        <v>13409</v>
      </c>
      <c r="H350" s="103" t="s">
        <v>335</v>
      </c>
      <c r="I350" s="27">
        <v>14701</v>
      </c>
      <c r="J350" s="103" t="s">
        <v>335</v>
      </c>
      <c r="K350" s="27">
        <v>9387</v>
      </c>
      <c r="L350" s="104" t="s">
        <v>335</v>
      </c>
      <c r="M350" s="28">
        <v>831</v>
      </c>
      <c r="N350" s="103" t="s">
        <v>335</v>
      </c>
      <c r="O350" s="27">
        <v>1133</v>
      </c>
      <c r="P350" s="105" t="s">
        <v>335</v>
      </c>
      <c r="Q350" s="58">
        <v>7.7</v>
      </c>
      <c r="R350" s="77"/>
      <c r="S350" s="77"/>
      <c r="T350" s="77"/>
      <c r="U350" s="77"/>
      <c r="V350" s="77"/>
    </row>
    <row r="351" spans="1:22" s="2" customFormat="1" ht="11.1" customHeight="1" x14ac:dyDescent="0.2">
      <c r="A351" s="18" t="s">
        <v>425</v>
      </c>
      <c r="B351" s="22">
        <v>304</v>
      </c>
      <c r="C351" s="16">
        <v>2</v>
      </c>
      <c r="D351" s="16">
        <v>80419135</v>
      </c>
      <c r="E351" s="17" t="s">
        <v>409</v>
      </c>
      <c r="F351" s="2">
        <v>31</v>
      </c>
      <c r="G351" s="28">
        <v>13919</v>
      </c>
      <c r="H351" s="103" t="s">
        <v>335</v>
      </c>
      <c r="I351" s="27">
        <v>15363</v>
      </c>
      <c r="J351" s="103" t="s">
        <v>335</v>
      </c>
      <c r="K351" s="27">
        <v>9284</v>
      </c>
      <c r="L351" s="104" t="s">
        <v>335</v>
      </c>
      <c r="M351" s="28">
        <v>1433</v>
      </c>
      <c r="N351" s="103" t="s">
        <v>335</v>
      </c>
      <c r="O351" s="27">
        <v>1946</v>
      </c>
      <c r="P351" s="105" t="s">
        <v>335</v>
      </c>
      <c r="Q351" s="58">
        <v>12.7</v>
      </c>
      <c r="R351" s="77"/>
      <c r="S351" s="77"/>
      <c r="T351" s="77"/>
      <c r="U351" s="77"/>
      <c r="V351" s="77"/>
    </row>
    <row r="352" spans="1:22" s="2" customFormat="1" ht="11.1" customHeight="1" x14ac:dyDescent="0.2">
      <c r="A352" s="18" t="s">
        <v>425</v>
      </c>
      <c r="B352" s="22">
        <v>304</v>
      </c>
      <c r="C352" s="16">
        <v>2</v>
      </c>
      <c r="D352" s="16">
        <v>80419137</v>
      </c>
      <c r="E352" s="17" t="s">
        <v>410</v>
      </c>
      <c r="F352" s="2">
        <v>31</v>
      </c>
      <c r="G352" s="28">
        <v>11823</v>
      </c>
      <c r="H352" s="103" t="s">
        <v>335</v>
      </c>
      <c r="I352" s="27">
        <v>13488</v>
      </c>
      <c r="J352" s="103" t="s">
        <v>335</v>
      </c>
      <c r="K352" s="27">
        <v>7249</v>
      </c>
      <c r="L352" s="104" t="s">
        <v>335</v>
      </c>
      <c r="M352" s="28">
        <v>1157</v>
      </c>
      <c r="N352" s="103" t="s">
        <v>335</v>
      </c>
      <c r="O352" s="27">
        <v>1588</v>
      </c>
      <c r="P352" s="105" t="s">
        <v>335</v>
      </c>
      <c r="Q352" s="58">
        <v>11.8</v>
      </c>
      <c r="R352" s="77"/>
      <c r="S352" s="77"/>
      <c r="T352" s="77"/>
      <c r="U352" s="77"/>
      <c r="V352" s="77"/>
    </row>
    <row r="353" spans="1:22" s="2" customFormat="1" ht="11.1" customHeight="1" x14ac:dyDescent="0.2">
      <c r="A353" s="18" t="s">
        <v>425</v>
      </c>
      <c r="B353" s="22">
        <v>304</v>
      </c>
      <c r="C353" s="16">
        <v>2</v>
      </c>
      <c r="D353" s="16">
        <v>81419143</v>
      </c>
      <c r="E353" s="17" t="s">
        <v>411</v>
      </c>
      <c r="F353" s="2">
        <v>31</v>
      </c>
      <c r="G353" s="28">
        <v>12938</v>
      </c>
      <c r="H353" s="103" t="s">
        <v>335</v>
      </c>
      <c r="I353" s="27">
        <v>14037</v>
      </c>
      <c r="J353" s="103" t="s">
        <v>335</v>
      </c>
      <c r="K353" s="27">
        <v>9499</v>
      </c>
      <c r="L353" s="104" t="s">
        <v>335</v>
      </c>
      <c r="M353" s="28">
        <v>835</v>
      </c>
      <c r="N353" s="103" t="s">
        <v>335</v>
      </c>
      <c r="O353" s="27">
        <v>1142</v>
      </c>
      <c r="P353" s="105" t="s">
        <v>335</v>
      </c>
      <c r="Q353" s="58">
        <v>8.1</v>
      </c>
      <c r="R353" s="77"/>
      <c r="S353" s="77"/>
      <c r="T353" s="77"/>
      <c r="U353" s="77"/>
      <c r="V353" s="77"/>
    </row>
    <row r="354" spans="1:22" s="2" customFormat="1" ht="11.1" customHeight="1" x14ac:dyDescent="0.2">
      <c r="A354" s="18" t="s">
        <v>425</v>
      </c>
      <c r="B354" s="22">
        <v>304</v>
      </c>
      <c r="C354" s="16">
        <v>2</v>
      </c>
      <c r="D354" s="16">
        <v>81429142</v>
      </c>
      <c r="E354" s="17" t="s">
        <v>412</v>
      </c>
      <c r="F354" s="2">
        <v>31</v>
      </c>
      <c r="G354" s="28">
        <v>7148</v>
      </c>
      <c r="H354" s="106" t="s">
        <v>335</v>
      </c>
      <c r="I354" s="27">
        <v>8263</v>
      </c>
      <c r="J354" s="106" t="s">
        <v>335</v>
      </c>
      <c r="K354" s="27">
        <v>3833</v>
      </c>
      <c r="L354" s="106" t="s">
        <v>335</v>
      </c>
      <c r="M354" s="28">
        <v>525</v>
      </c>
      <c r="N354" s="106" t="s">
        <v>335</v>
      </c>
      <c r="O354" s="27">
        <v>709</v>
      </c>
      <c r="P354" s="107" t="s">
        <v>335</v>
      </c>
      <c r="Q354" s="58">
        <v>8.6</v>
      </c>
      <c r="R354" s="77"/>
      <c r="S354" s="77"/>
      <c r="T354" s="77"/>
      <c r="U354" s="77"/>
      <c r="V354" s="77"/>
    </row>
    <row r="355" spans="1:22" s="2" customFormat="1" ht="11.1" customHeight="1" x14ac:dyDescent="0.2">
      <c r="A355" s="18" t="s">
        <v>425</v>
      </c>
      <c r="B355" s="22">
        <v>304</v>
      </c>
      <c r="C355" s="16">
        <v>4</v>
      </c>
      <c r="D355" s="16">
        <v>81439144</v>
      </c>
      <c r="E355" s="17" t="s">
        <v>413</v>
      </c>
      <c r="F355" s="2">
        <v>31</v>
      </c>
      <c r="G355" s="28">
        <v>22511</v>
      </c>
      <c r="H355" s="103" t="s">
        <v>335</v>
      </c>
      <c r="I355" s="27">
        <v>24472</v>
      </c>
      <c r="J355" s="103" t="s">
        <v>335</v>
      </c>
      <c r="K355" s="27">
        <v>13791</v>
      </c>
      <c r="L355" s="104" t="s">
        <v>335</v>
      </c>
      <c r="M355" s="28">
        <v>1165</v>
      </c>
      <c r="N355" s="103" t="s">
        <v>335</v>
      </c>
      <c r="O355" s="27">
        <v>1551</v>
      </c>
      <c r="P355" s="105" t="s">
        <v>335</v>
      </c>
      <c r="Q355" s="58">
        <v>6.3</v>
      </c>
      <c r="R355" s="77"/>
      <c r="S355" s="77"/>
      <c r="T355" s="77"/>
      <c r="U355" s="77"/>
      <c r="V355" s="77"/>
    </row>
    <row r="356" spans="1:22" s="2" customFormat="1" ht="11.1" customHeight="1" x14ac:dyDescent="0.2">
      <c r="A356" s="18" t="s">
        <v>425</v>
      </c>
      <c r="B356" s="22">
        <v>305</v>
      </c>
      <c r="C356" s="16">
        <v>2</v>
      </c>
      <c r="D356" s="16">
        <v>82409147</v>
      </c>
      <c r="E356" s="17" t="s">
        <v>414</v>
      </c>
      <c r="F356" s="2">
        <v>31</v>
      </c>
      <c r="G356" s="28">
        <v>3730</v>
      </c>
      <c r="H356" s="106" t="s">
        <v>335</v>
      </c>
      <c r="I356" s="27">
        <v>3329</v>
      </c>
      <c r="J356" s="106" t="s">
        <v>335</v>
      </c>
      <c r="K356" s="27">
        <v>4353</v>
      </c>
      <c r="L356" s="66" t="s">
        <v>335</v>
      </c>
      <c r="M356" s="28">
        <v>134</v>
      </c>
      <c r="N356" s="106" t="s">
        <v>335</v>
      </c>
      <c r="O356" s="27">
        <v>168</v>
      </c>
      <c r="P356" s="107" t="s">
        <v>335</v>
      </c>
      <c r="Q356" s="58">
        <v>5</v>
      </c>
      <c r="R356" s="77"/>
      <c r="S356" s="77"/>
      <c r="T356" s="77"/>
      <c r="U356" s="77"/>
      <c r="V356" s="77"/>
    </row>
    <row r="357" spans="1:22" s="2" customFormat="1" ht="11.1" customHeight="1" x14ac:dyDescent="0.2">
      <c r="A357" s="18" t="s">
        <v>425</v>
      </c>
      <c r="B357" s="22">
        <v>388</v>
      </c>
      <c r="C357" s="16">
        <v>2</v>
      </c>
      <c r="D357" s="16">
        <v>75429162</v>
      </c>
      <c r="E357" s="17" t="s">
        <v>415</v>
      </c>
      <c r="F357" s="2">
        <v>0</v>
      </c>
      <c r="G357" s="28">
        <v>12730</v>
      </c>
      <c r="H357" s="103" t="s">
        <v>335</v>
      </c>
      <c r="I357" s="27">
        <v>14642</v>
      </c>
      <c r="J357" s="103" t="s">
        <v>335</v>
      </c>
      <c r="K357" s="27">
        <v>7764</v>
      </c>
      <c r="L357" s="104" t="s">
        <v>335</v>
      </c>
      <c r="M357" s="28">
        <v>797</v>
      </c>
      <c r="N357" s="103" t="s">
        <v>335</v>
      </c>
      <c r="O357" s="27">
        <v>1097</v>
      </c>
      <c r="P357" s="105" t="s">
        <v>335</v>
      </c>
      <c r="Q357" s="58">
        <v>7.5</v>
      </c>
      <c r="R357" s="77"/>
      <c r="S357" s="77"/>
      <c r="T357" s="77"/>
      <c r="U357" s="77"/>
      <c r="V357" s="77"/>
    </row>
    <row r="358" spans="1:22" s="2" customFormat="1" ht="11.1" customHeight="1" x14ac:dyDescent="0.2">
      <c r="A358" s="18" t="s">
        <v>425</v>
      </c>
      <c r="B358" s="22">
        <v>469</v>
      </c>
      <c r="C358" s="16">
        <v>2</v>
      </c>
      <c r="D358" s="16">
        <v>62219201</v>
      </c>
      <c r="E358" s="17" t="s">
        <v>416</v>
      </c>
      <c r="F358" s="2">
        <v>31</v>
      </c>
      <c r="G358" s="28">
        <v>11962</v>
      </c>
      <c r="H358" s="103" t="s">
        <v>335</v>
      </c>
      <c r="I358" s="27">
        <v>13789</v>
      </c>
      <c r="J358" s="103" t="s">
        <v>335</v>
      </c>
      <c r="K358" s="27">
        <v>6630</v>
      </c>
      <c r="L358" s="104" t="s">
        <v>335</v>
      </c>
      <c r="M358" s="28">
        <v>826</v>
      </c>
      <c r="N358" s="103" t="s">
        <v>335</v>
      </c>
      <c r="O358" s="27">
        <v>1166</v>
      </c>
      <c r="P358" s="105" t="s">
        <v>335</v>
      </c>
      <c r="Q358" s="58">
        <v>8.5</v>
      </c>
      <c r="R358" s="77"/>
      <c r="S358" s="77"/>
      <c r="T358" s="77"/>
      <c r="U358" s="77"/>
      <c r="V358" s="77"/>
    </row>
    <row r="359" spans="1:22" s="2" customFormat="1" ht="11.1" customHeight="1" x14ac:dyDescent="0.2">
      <c r="A359" s="18" t="s">
        <v>425</v>
      </c>
      <c r="B359" s="22">
        <v>470</v>
      </c>
      <c r="C359" s="16">
        <v>2</v>
      </c>
      <c r="D359" s="16">
        <v>64299104</v>
      </c>
      <c r="E359" s="17" t="s">
        <v>417</v>
      </c>
      <c r="F359" s="2">
        <v>0</v>
      </c>
      <c r="G359" s="28">
        <v>7562</v>
      </c>
      <c r="H359" s="103" t="s">
        <v>335</v>
      </c>
      <c r="I359" s="27">
        <v>8657</v>
      </c>
      <c r="J359" s="103" t="s">
        <v>335</v>
      </c>
      <c r="K359" s="27">
        <v>4439</v>
      </c>
      <c r="L359" s="103" t="s">
        <v>335</v>
      </c>
      <c r="M359" s="28">
        <v>489</v>
      </c>
      <c r="N359" s="103" t="s">
        <v>335</v>
      </c>
      <c r="O359" s="27">
        <v>657</v>
      </c>
      <c r="P359" s="105" t="s">
        <v>335</v>
      </c>
      <c r="Q359" s="58">
        <v>7.6</v>
      </c>
      <c r="R359" s="77"/>
      <c r="S359" s="77"/>
      <c r="T359" s="77"/>
      <c r="U359" s="77"/>
      <c r="V359" s="77"/>
    </row>
    <row r="360" spans="1:22" s="2" customFormat="1" ht="11.1" customHeight="1" x14ac:dyDescent="0.2">
      <c r="A360" s="18" t="s">
        <v>425</v>
      </c>
      <c r="B360" s="22">
        <v>470</v>
      </c>
      <c r="C360" s="16">
        <v>2</v>
      </c>
      <c r="D360" s="16">
        <v>62339101</v>
      </c>
      <c r="E360" s="17" t="s">
        <v>418</v>
      </c>
      <c r="F360" s="2">
        <v>31</v>
      </c>
      <c r="G360" s="28">
        <v>1632</v>
      </c>
      <c r="H360" s="103" t="s">
        <v>335</v>
      </c>
      <c r="I360" s="27">
        <v>1660</v>
      </c>
      <c r="J360" s="103" t="s">
        <v>335</v>
      </c>
      <c r="K360" s="27">
        <v>1735</v>
      </c>
      <c r="L360" s="104" t="s">
        <v>335</v>
      </c>
      <c r="M360" s="28">
        <v>153</v>
      </c>
      <c r="N360" s="103" t="s">
        <v>335</v>
      </c>
      <c r="O360" s="27">
        <v>206</v>
      </c>
      <c r="P360" s="105" t="s">
        <v>335</v>
      </c>
      <c r="Q360" s="58">
        <v>12.4</v>
      </c>
      <c r="R360" s="77"/>
      <c r="S360" s="77"/>
      <c r="T360" s="77"/>
      <c r="U360" s="77"/>
      <c r="V360" s="77"/>
    </row>
    <row r="361" spans="1:22" s="2" customFormat="1" ht="11.1" customHeight="1" x14ac:dyDescent="0.2">
      <c r="A361" s="18" t="s">
        <v>425</v>
      </c>
      <c r="B361" s="22">
        <v>471</v>
      </c>
      <c r="C361" s="16">
        <v>3</v>
      </c>
      <c r="D361" s="16">
        <v>77349988</v>
      </c>
      <c r="E361" s="17" t="s">
        <v>419</v>
      </c>
      <c r="F361" s="2">
        <v>31</v>
      </c>
      <c r="G361" s="28">
        <v>23811</v>
      </c>
      <c r="H361" s="106" t="s">
        <v>335</v>
      </c>
      <c r="I361" s="27">
        <v>27742</v>
      </c>
      <c r="J361" s="106" t="s">
        <v>335</v>
      </c>
      <c r="K361" s="27">
        <v>12348</v>
      </c>
      <c r="L361" s="66" t="s">
        <v>335</v>
      </c>
      <c r="M361" s="28">
        <v>2270</v>
      </c>
      <c r="N361" s="106" t="s">
        <v>335</v>
      </c>
      <c r="O361" s="27">
        <v>3083</v>
      </c>
      <c r="P361" s="107" t="s">
        <v>335</v>
      </c>
      <c r="Q361" s="58">
        <v>11.1</v>
      </c>
      <c r="R361" s="77"/>
      <c r="S361" s="77"/>
      <c r="T361" s="77"/>
      <c r="U361" s="77"/>
      <c r="V361" s="77"/>
    </row>
    <row r="362" spans="1:22" s="2" customFormat="1" ht="11.1" customHeight="1" x14ac:dyDescent="0.2">
      <c r="A362" s="18" t="s">
        <v>425</v>
      </c>
      <c r="B362" s="22">
        <v>472</v>
      </c>
      <c r="C362" s="16">
        <v>2</v>
      </c>
      <c r="D362" s="16">
        <v>82329204</v>
      </c>
      <c r="E362" s="17" t="s">
        <v>420</v>
      </c>
      <c r="F362" s="2">
        <v>0</v>
      </c>
      <c r="G362" s="28">
        <v>3858</v>
      </c>
      <c r="H362" s="103" t="s">
        <v>335</v>
      </c>
      <c r="I362" s="27">
        <v>4287</v>
      </c>
      <c r="J362" s="103" t="s">
        <v>335</v>
      </c>
      <c r="K362" s="27">
        <v>2610</v>
      </c>
      <c r="L362" s="108" t="s">
        <v>335</v>
      </c>
      <c r="M362" s="28">
        <v>369</v>
      </c>
      <c r="N362" s="103" t="s">
        <v>335</v>
      </c>
      <c r="O362" s="27">
        <v>505</v>
      </c>
      <c r="P362" s="105" t="s">
        <v>335</v>
      </c>
      <c r="Q362" s="58">
        <v>11.8</v>
      </c>
      <c r="R362" s="77"/>
      <c r="S362" s="77"/>
      <c r="T362" s="77"/>
      <c r="U362" s="77"/>
      <c r="V362" s="77"/>
    </row>
    <row r="363" spans="1:22" s="2" customFormat="1" ht="11.1" customHeight="1" x14ac:dyDescent="0.2">
      <c r="A363" s="18" t="s">
        <v>425</v>
      </c>
      <c r="B363" s="22">
        <v>472</v>
      </c>
      <c r="C363" s="16">
        <v>2</v>
      </c>
      <c r="D363" s="16">
        <v>81329190</v>
      </c>
      <c r="E363" s="17" t="s">
        <v>421</v>
      </c>
      <c r="F363" s="2">
        <v>0</v>
      </c>
      <c r="G363" s="28">
        <v>6730</v>
      </c>
      <c r="H363" s="106" t="s">
        <v>335</v>
      </c>
      <c r="I363" s="27">
        <v>7558</v>
      </c>
      <c r="J363" s="106" t="s">
        <v>335</v>
      </c>
      <c r="K363" s="27">
        <v>4272</v>
      </c>
      <c r="L363" s="66" t="s">
        <v>335</v>
      </c>
      <c r="M363" s="28">
        <v>370</v>
      </c>
      <c r="N363" s="106" t="s">
        <v>335</v>
      </c>
      <c r="O363" s="27">
        <v>500</v>
      </c>
      <c r="P363" s="107" t="s">
        <v>335</v>
      </c>
      <c r="Q363" s="58">
        <v>6.6</v>
      </c>
      <c r="R363" s="77"/>
      <c r="S363" s="77"/>
      <c r="T363" s="77"/>
      <c r="U363" s="77"/>
      <c r="V363" s="77"/>
    </row>
    <row r="364" spans="1:22" s="2" customFormat="1" ht="11.1" customHeight="1" x14ac:dyDescent="0.2">
      <c r="A364" s="18" t="s">
        <v>425</v>
      </c>
      <c r="B364" s="22">
        <v>505</v>
      </c>
      <c r="C364" s="16">
        <v>2</v>
      </c>
      <c r="D364" s="16">
        <v>62309053</v>
      </c>
      <c r="E364" s="17" t="s">
        <v>422</v>
      </c>
      <c r="F364" s="2">
        <v>0</v>
      </c>
      <c r="G364" s="28">
        <v>9362</v>
      </c>
      <c r="H364" s="103" t="s">
        <v>335</v>
      </c>
      <c r="I364" s="27">
        <v>10935</v>
      </c>
      <c r="J364" s="103" t="s">
        <v>335</v>
      </c>
      <c r="K364" s="27">
        <v>5640</v>
      </c>
      <c r="L364" s="104" t="s">
        <v>335</v>
      </c>
      <c r="M364" s="28">
        <v>1425</v>
      </c>
      <c r="N364" s="109" t="s">
        <v>335</v>
      </c>
      <c r="O364" s="27">
        <v>1964</v>
      </c>
      <c r="P364" s="105" t="s">
        <v>335</v>
      </c>
      <c r="Q364" s="58">
        <v>18</v>
      </c>
      <c r="R364" s="77"/>
      <c r="S364" s="77"/>
      <c r="T364" s="77"/>
      <c r="U364" s="77"/>
      <c r="V364" s="77"/>
    </row>
    <row r="365" spans="1:22" s="2" customFormat="1" ht="11.1" customHeight="1" x14ac:dyDescent="0.2">
      <c r="A365" s="18" t="s">
        <v>425</v>
      </c>
      <c r="B365" s="22">
        <v>533</v>
      </c>
      <c r="C365" s="16">
        <v>2</v>
      </c>
      <c r="D365" s="16">
        <v>71469420</v>
      </c>
      <c r="E365" s="17" t="s">
        <v>423</v>
      </c>
      <c r="F365" s="2">
        <v>31</v>
      </c>
      <c r="G365" s="28">
        <v>8028</v>
      </c>
      <c r="H365" s="103" t="s">
        <v>335</v>
      </c>
      <c r="I365" s="27">
        <v>9127</v>
      </c>
      <c r="J365" s="103" t="s">
        <v>335</v>
      </c>
      <c r="K365" s="27">
        <v>4919</v>
      </c>
      <c r="L365" s="103" t="s">
        <v>335</v>
      </c>
      <c r="M365" s="28">
        <v>377</v>
      </c>
      <c r="N365" s="103" t="s">
        <v>335</v>
      </c>
      <c r="O365" s="27">
        <v>523</v>
      </c>
      <c r="P365" s="105" t="s">
        <v>335</v>
      </c>
      <c r="Q365" s="58">
        <v>5.7</v>
      </c>
      <c r="R365" s="77"/>
      <c r="S365" s="77"/>
      <c r="T365" s="77"/>
      <c r="U365" s="77"/>
      <c r="V365" s="77"/>
    </row>
    <row r="366" spans="1:22" s="2" customFormat="1" ht="11.1" customHeight="1" x14ac:dyDescent="0.2">
      <c r="A366" s="18"/>
      <c r="B366" s="22"/>
      <c r="C366" s="16"/>
      <c r="D366" s="16"/>
      <c r="E366" s="17"/>
      <c r="G366" s="28"/>
      <c r="H366" s="29"/>
      <c r="I366" s="27"/>
      <c r="J366" s="29"/>
      <c r="K366" s="27"/>
      <c r="L366" s="48"/>
      <c r="M366" s="28"/>
      <c r="N366" s="29"/>
      <c r="O366" s="27"/>
      <c r="P366" s="48"/>
      <c r="Q366" s="58"/>
      <c r="R366" s="77"/>
      <c r="S366" s="77"/>
      <c r="T366" s="77"/>
      <c r="U366" s="77"/>
      <c r="V366" s="77"/>
    </row>
    <row r="367" spans="1:22" s="2" customFormat="1" ht="11.1" customHeight="1" x14ac:dyDescent="0.2">
      <c r="A367" s="18"/>
      <c r="B367" s="22"/>
      <c r="C367" s="16"/>
      <c r="D367" s="16"/>
      <c r="E367" s="17"/>
      <c r="G367" s="28"/>
      <c r="H367" s="29"/>
      <c r="I367" s="27"/>
      <c r="J367" s="29"/>
      <c r="K367" s="27"/>
      <c r="L367" s="30"/>
      <c r="M367" s="28"/>
      <c r="N367" s="29"/>
      <c r="O367" s="27"/>
      <c r="P367" s="48"/>
      <c r="Q367" s="58"/>
      <c r="R367" s="77"/>
      <c r="S367" s="77"/>
      <c r="T367" s="77"/>
      <c r="U367" s="77"/>
      <c r="V367" s="77"/>
    </row>
    <row r="368" spans="1:22" s="2" customFormat="1" ht="11.1" customHeight="1" x14ac:dyDescent="0.2">
      <c r="A368" s="18"/>
      <c r="B368" s="22"/>
      <c r="C368" s="16"/>
      <c r="D368" s="16"/>
      <c r="E368" s="17"/>
      <c r="G368" s="28"/>
      <c r="H368" s="29"/>
      <c r="I368" s="27"/>
      <c r="J368" s="29"/>
      <c r="K368" s="27"/>
      <c r="L368" s="30"/>
      <c r="M368" s="28"/>
      <c r="N368" s="29"/>
      <c r="O368" s="27"/>
      <c r="P368" s="48"/>
      <c r="Q368" s="58"/>
      <c r="R368" s="77"/>
      <c r="S368" s="77"/>
      <c r="T368" s="77"/>
      <c r="U368" s="77"/>
      <c r="V368" s="77"/>
    </row>
    <row r="369" spans="1:22" s="2" customFormat="1" ht="11.1" customHeight="1" x14ac:dyDescent="0.2">
      <c r="A369" s="18"/>
      <c r="B369" s="22"/>
      <c r="C369" s="16"/>
      <c r="D369" s="16"/>
      <c r="E369" s="17"/>
      <c r="G369" s="28"/>
      <c r="H369" s="22"/>
      <c r="I369" s="27"/>
      <c r="J369" s="22"/>
      <c r="K369" s="27"/>
      <c r="L369" s="4"/>
      <c r="M369" s="28"/>
      <c r="N369" s="22"/>
      <c r="O369" s="27"/>
      <c r="P369" s="16"/>
      <c r="Q369" s="58"/>
      <c r="R369" s="77"/>
      <c r="S369" s="77"/>
      <c r="T369" s="77"/>
      <c r="U369" s="77"/>
      <c r="V369" s="77"/>
    </row>
    <row r="370" spans="1:22" s="2" customFormat="1" ht="11.1" customHeight="1" x14ac:dyDescent="0.2">
      <c r="A370" s="18"/>
      <c r="B370" s="22"/>
      <c r="C370" s="16"/>
      <c r="D370" s="16"/>
      <c r="E370" s="17"/>
      <c r="G370" s="28"/>
      <c r="H370" s="29"/>
      <c r="I370" s="27"/>
      <c r="J370" s="29"/>
      <c r="K370" s="27"/>
      <c r="L370" s="30"/>
      <c r="M370" s="28"/>
      <c r="N370" s="29"/>
      <c r="O370" s="27"/>
      <c r="P370" s="48"/>
      <c r="Q370" s="58"/>
      <c r="R370" s="77"/>
      <c r="S370" s="77"/>
      <c r="T370" s="77"/>
      <c r="U370" s="77"/>
      <c r="V370" s="77"/>
    </row>
    <row r="371" spans="1:22" s="2" customFormat="1" ht="11.1" customHeight="1" x14ac:dyDescent="0.2">
      <c r="A371" s="102" t="s">
        <v>463</v>
      </c>
      <c r="B371" s="22"/>
      <c r="C371" s="16"/>
      <c r="D371" s="16"/>
      <c r="E371" s="17"/>
      <c r="G371" s="28"/>
      <c r="H371" s="29"/>
      <c r="I371" s="27"/>
      <c r="J371" s="29"/>
      <c r="K371" s="27"/>
      <c r="L371" s="30"/>
      <c r="M371" s="28"/>
      <c r="N371" s="29"/>
      <c r="O371" s="27"/>
      <c r="P371" s="48"/>
      <c r="Q371" s="58"/>
      <c r="R371" s="77"/>
      <c r="S371" s="77"/>
      <c r="T371" s="77"/>
      <c r="U371" s="77"/>
      <c r="V371" s="77"/>
    </row>
    <row r="372" spans="1:22" s="2" customFormat="1" ht="11.1" customHeight="1" x14ac:dyDescent="0.2">
      <c r="A372" s="18"/>
      <c r="B372" s="22"/>
      <c r="C372" s="16"/>
      <c r="D372" s="16"/>
      <c r="E372" s="17"/>
      <c r="G372" s="28"/>
      <c r="H372" s="29"/>
      <c r="I372" s="27"/>
      <c r="J372" s="29"/>
      <c r="K372" s="27"/>
      <c r="L372" s="30"/>
      <c r="M372" s="28"/>
      <c r="N372" s="29"/>
      <c r="O372" s="27"/>
      <c r="P372" s="48"/>
      <c r="Q372" s="58"/>
      <c r="R372" s="77"/>
      <c r="S372" s="77"/>
      <c r="T372" s="77"/>
      <c r="U372" s="77"/>
      <c r="V372" s="77"/>
    </row>
    <row r="373" spans="1:22" s="2" customFormat="1" ht="11.1" customHeight="1" x14ac:dyDescent="0.2">
      <c r="A373" s="18" t="s">
        <v>464</v>
      </c>
      <c r="B373" s="22">
        <v>1066</v>
      </c>
      <c r="C373" s="16">
        <v>2</v>
      </c>
      <c r="D373" s="16">
        <v>68279562</v>
      </c>
      <c r="E373" s="17" t="s">
        <v>426</v>
      </c>
      <c r="F373" s="2">
        <v>0</v>
      </c>
      <c r="G373" s="28">
        <v>5048</v>
      </c>
      <c r="H373" s="103" t="s">
        <v>335</v>
      </c>
      <c r="I373" s="27">
        <v>5593</v>
      </c>
      <c r="J373" s="103" t="s">
        <v>335</v>
      </c>
      <c r="K373" s="27">
        <v>3384</v>
      </c>
      <c r="L373" s="104" t="s">
        <v>335</v>
      </c>
      <c r="M373" s="28">
        <v>413</v>
      </c>
      <c r="N373" s="103" t="s">
        <v>335</v>
      </c>
      <c r="O373" s="27">
        <v>561</v>
      </c>
      <c r="P373" s="105" t="s">
        <v>335</v>
      </c>
      <c r="Q373" s="58">
        <v>10</v>
      </c>
      <c r="R373" s="77"/>
      <c r="S373" s="77"/>
      <c r="T373" s="77"/>
      <c r="U373" s="77"/>
      <c r="V373" s="77"/>
    </row>
    <row r="374" spans="1:22" s="2" customFormat="1" ht="11.1" customHeight="1" x14ac:dyDescent="0.2">
      <c r="A374" s="18" t="s">
        <v>464</v>
      </c>
      <c r="B374" s="22">
        <v>2025</v>
      </c>
      <c r="C374" s="16">
        <v>2</v>
      </c>
      <c r="D374" s="16">
        <v>76289450</v>
      </c>
      <c r="E374" s="17" t="s">
        <v>427</v>
      </c>
      <c r="F374" s="2">
        <v>0</v>
      </c>
      <c r="G374" s="28">
        <v>5736</v>
      </c>
      <c r="H374" s="106" t="s">
        <v>335</v>
      </c>
      <c r="I374" s="27">
        <v>6665</v>
      </c>
      <c r="J374" s="106" t="s">
        <v>335</v>
      </c>
      <c r="K374" s="27">
        <v>3222</v>
      </c>
      <c r="L374" s="66" t="s">
        <v>335</v>
      </c>
      <c r="M374" s="28">
        <v>435</v>
      </c>
      <c r="N374" s="106" t="s">
        <v>335</v>
      </c>
      <c r="O374" s="27">
        <v>608</v>
      </c>
      <c r="P374" s="107" t="s">
        <v>335</v>
      </c>
      <c r="Q374" s="58">
        <v>9.1</v>
      </c>
      <c r="R374" s="77"/>
      <c r="S374" s="77"/>
      <c r="T374" s="77"/>
      <c r="U374" s="77"/>
      <c r="V374" s="77"/>
    </row>
    <row r="375" spans="1:22" s="2" customFormat="1" ht="11.1" customHeight="1" x14ac:dyDescent="0.2">
      <c r="A375" s="18" t="s">
        <v>464</v>
      </c>
      <c r="B375" s="22">
        <v>2053</v>
      </c>
      <c r="C375" s="16">
        <v>2</v>
      </c>
      <c r="D375" s="16">
        <v>77359420</v>
      </c>
      <c r="E375" s="17" t="s">
        <v>428</v>
      </c>
      <c r="F375" s="2">
        <v>0</v>
      </c>
      <c r="G375" s="28">
        <v>9968</v>
      </c>
      <c r="H375" s="103" t="s">
        <v>335</v>
      </c>
      <c r="I375" s="27">
        <v>11859</v>
      </c>
      <c r="J375" s="103" t="s">
        <v>335</v>
      </c>
      <c r="K375" s="27">
        <v>4691</v>
      </c>
      <c r="L375" s="104" t="s">
        <v>335</v>
      </c>
      <c r="M375" s="28">
        <v>396</v>
      </c>
      <c r="N375" s="103" t="s">
        <v>335</v>
      </c>
      <c r="O375" s="27">
        <v>484</v>
      </c>
      <c r="P375" s="105" t="s">
        <v>335</v>
      </c>
      <c r="Q375" s="58">
        <v>4.0999999999999996</v>
      </c>
      <c r="R375" s="77"/>
      <c r="S375" s="77"/>
      <c r="T375" s="77"/>
      <c r="U375" s="77"/>
      <c r="V375" s="77"/>
    </row>
    <row r="376" spans="1:22" s="2" customFormat="1" ht="11.1" customHeight="1" x14ac:dyDescent="0.2">
      <c r="A376" s="18" t="s">
        <v>464</v>
      </c>
      <c r="B376" s="22">
        <v>2057</v>
      </c>
      <c r="C376" s="16">
        <v>2</v>
      </c>
      <c r="D376" s="16">
        <v>81329493</v>
      </c>
      <c r="E376" s="17" t="s">
        <v>429</v>
      </c>
      <c r="F376" s="2">
        <v>0</v>
      </c>
      <c r="G376" s="28">
        <v>2842</v>
      </c>
      <c r="H376" s="103" t="s">
        <v>335</v>
      </c>
      <c r="I376" s="27">
        <v>3144</v>
      </c>
      <c r="J376" s="103" t="s">
        <v>335</v>
      </c>
      <c r="K376" s="27">
        <v>1939</v>
      </c>
      <c r="L376" s="104" t="s">
        <v>335</v>
      </c>
      <c r="M376" s="28">
        <v>184</v>
      </c>
      <c r="N376" s="103" t="s">
        <v>335</v>
      </c>
      <c r="O376" s="27">
        <v>252</v>
      </c>
      <c r="P376" s="105" t="s">
        <v>335</v>
      </c>
      <c r="Q376" s="58">
        <v>8</v>
      </c>
      <c r="R376" s="77"/>
      <c r="S376" s="77"/>
      <c r="T376" s="77"/>
      <c r="U376" s="77"/>
      <c r="V376" s="77"/>
    </row>
    <row r="377" spans="1:22" s="2" customFormat="1" ht="11.1" customHeight="1" x14ac:dyDescent="0.2">
      <c r="A377" s="18" t="s">
        <v>464</v>
      </c>
      <c r="B377" s="22">
        <v>2068</v>
      </c>
      <c r="C377" s="16">
        <v>2</v>
      </c>
      <c r="D377" s="16">
        <v>79339416</v>
      </c>
      <c r="E377" s="17" t="s">
        <v>430</v>
      </c>
      <c r="F377" s="2">
        <v>31</v>
      </c>
      <c r="G377" s="28">
        <v>8938</v>
      </c>
      <c r="H377" s="103" t="s">
        <v>335</v>
      </c>
      <c r="I377" s="27">
        <v>9793</v>
      </c>
      <c r="J377" s="103" t="s">
        <v>335</v>
      </c>
      <c r="K377" s="27">
        <v>6677</v>
      </c>
      <c r="L377" s="104" t="s">
        <v>335</v>
      </c>
      <c r="M377" s="28">
        <v>307</v>
      </c>
      <c r="N377" s="103" t="s">
        <v>335</v>
      </c>
      <c r="O377" s="27">
        <v>390</v>
      </c>
      <c r="P377" s="105" t="s">
        <v>335</v>
      </c>
      <c r="Q377" s="58">
        <v>4</v>
      </c>
      <c r="R377" s="77"/>
      <c r="S377" s="77"/>
      <c r="T377" s="77"/>
      <c r="U377" s="77"/>
      <c r="V377" s="77"/>
    </row>
    <row r="378" spans="1:22" s="2" customFormat="1" ht="11.1" customHeight="1" x14ac:dyDescent="0.2">
      <c r="A378" s="18" t="s">
        <v>464</v>
      </c>
      <c r="B378" s="22">
        <v>2078</v>
      </c>
      <c r="C378" s="16">
        <v>2</v>
      </c>
      <c r="D378" s="16">
        <v>79359910</v>
      </c>
      <c r="E378" s="17" t="s">
        <v>431</v>
      </c>
      <c r="F378" s="2">
        <v>0</v>
      </c>
      <c r="G378" s="28">
        <v>15501</v>
      </c>
      <c r="H378" s="103" t="s">
        <v>335</v>
      </c>
      <c r="I378" s="27">
        <v>17528</v>
      </c>
      <c r="J378" s="103" t="s">
        <v>335</v>
      </c>
      <c r="K378" s="27">
        <v>8909</v>
      </c>
      <c r="L378" s="104" t="s">
        <v>335</v>
      </c>
      <c r="M378" s="28">
        <v>330</v>
      </c>
      <c r="N378" s="103" t="s">
        <v>335</v>
      </c>
      <c r="O378" s="27">
        <v>410</v>
      </c>
      <c r="P378" s="105" t="s">
        <v>335</v>
      </c>
      <c r="Q378" s="58">
        <v>2.2999999999999998</v>
      </c>
      <c r="R378" s="77"/>
      <c r="S378" s="77"/>
      <c r="T378" s="77"/>
      <c r="U378" s="77"/>
      <c r="V378" s="77"/>
    </row>
    <row r="379" spans="1:22" s="2" customFormat="1" ht="11.1" customHeight="1" x14ac:dyDescent="0.2">
      <c r="A379" s="18" t="s">
        <v>464</v>
      </c>
      <c r="B379" s="22">
        <v>2079</v>
      </c>
      <c r="C379" s="16">
        <v>2</v>
      </c>
      <c r="D379" s="16">
        <v>79369402</v>
      </c>
      <c r="E379" s="17" t="s">
        <v>432</v>
      </c>
      <c r="F379" s="2">
        <v>31</v>
      </c>
      <c r="G379" s="28">
        <v>11962</v>
      </c>
      <c r="H379" s="103" t="s">
        <v>335</v>
      </c>
      <c r="I379" s="27">
        <v>13752</v>
      </c>
      <c r="J379" s="103" t="s">
        <v>335</v>
      </c>
      <c r="K379" s="27">
        <v>6548</v>
      </c>
      <c r="L379" s="104" t="s">
        <v>335</v>
      </c>
      <c r="M379" s="28">
        <v>402</v>
      </c>
      <c r="N379" s="103" t="s">
        <v>335</v>
      </c>
      <c r="O379" s="27">
        <v>496</v>
      </c>
      <c r="P379" s="105" t="s">
        <v>335</v>
      </c>
      <c r="Q379" s="58">
        <v>3.6</v>
      </c>
      <c r="R379" s="77"/>
      <c r="S379" s="77"/>
      <c r="T379" s="77"/>
      <c r="U379" s="77"/>
      <c r="V379" s="77"/>
    </row>
    <row r="380" spans="1:22" s="2" customFormat="1" ht="11.1" customHeight="1" x14ac:dyDescent="0.2">
      <c r="A380" s="18" t="s">
        <v>464</v>
      </c>
      <c r="B380" s="22">
        <v>2096</v>
      </c>
      <c r="C380" s="16">
        <v>2</v>
      </c>
      <c r="D380" s="16">
        <v>81419451</v>
      </c>
      <c r="E380" s="17" t="s">
        <v>433</v>
      </c>
      <c r="F380" s="2">
        <v>7</v>
      </c>
      <c r="G380" s="28">
        <v>5252</v>
      </c>
      <c r="H380" s="103" t="s">
        <v>335</v>
      </c>
      <c r="I380" s="27">
        <v>5412</v>
      </c>
      <c r="J380" s="103" t="s">
        <v>335</v>
      </c>
      <c r="K380" s="27">
        <v>4856</v>
      </c>
      <c r="L380" s="104" t="s">
        <v>335</v>
      </c>
      <c r="M380" s="28">
        <v>467</v>
      </c>
      <c r="N380" s="109" t="s">
        <v>335</v>
      </c>
      <c r="O380" s="27">
        <v>577</v>
      </c>
      <c r="P380" s="105" t="s">
        <v>335</v>
      </c>
      <c r="Q380" s="58">
        <v>10.7</v>
      </c>
      <c r="R380" s="77"/>
      <c r="S380" s="77"/>
      <c r="T380" s="77"/>
      <c r="U380" s="77"/>
      <c r="V380" s="77"/>
    </row>
    <row r="381" spans="1:22" s="2" customFormat="1" ht="11.1" customHeight="1" x14ac:dyDescent="0.2">
      <c r="A381" s="18" t="s">
        <v>464</v>
      </c>
      <c r="B381" s="22">
        <v>2111</v>
      </c>
      <c r="C381" s="16">
        <v>2</v>
      </c>
      <c r="D381" s="16">
        <v>73409441</v>
      </c>
      <c r="E381" s="17" t="s">
        <v>434</v>
      </c>
      <c r="F381" s="2">
        <v>31</v>
      </c>
      <c r="G381" s="32">
        <v>7355</v>
      </c>
      <c r="H381" s="110" t="s">
        <v>335</v>
      </c>
      <c r="I381" s="34">
        <v>8611</v>
      </c>
      <c r="J381" s="110" t="s">
        <v>335</v>
      </c>
      <c r="K381" s="34">
        <v>4097</v>
      </c>
      <c r="L381" s="111" t="s">
        <v>335</v>
      </c>
      <c r="M381" s="32">
        <v>581</v>
      </c>
      <c r="N381" s="110" t="s">
        <v>335</v>
      </c>
      <c r="O381" s="27">
        <v>798</v>
      </c>
      <c r="P381" s="107" t="s">
        <v>335</v>
      </c>
      <c r="Q381" s="58">
        <v>9.3000000000000007</v>
      </c>
      <c r="R381" s="77"/>
      <c r="S381" s="77"/>
      <c r="T381" s="77"/>
      <c r="U381" s="77"/>
      <c r="V381" s="77"/>
    </row>
    <row r="382" spans="1:22" s="2" customFormat="1" ht="11.1" customHeight="1" x14ac:dyDescent="0.2">
      <c r="A382" s="18" t="s">
        <v>464</v>
      </c>
      <c r="B382" s="22">
        <v>2136</v>
      </c>
      <c r="C382" s="16">
        <v>2</v>
      </c>
      <c r="D382" s="16">
        <v>69449400</v>
      </c>
      <c r="E382" s="17" t="s">
        <v>435</v>
      </c>
      <c r="F382" s="2">
        <v>31</v>
      </c>
      <c r="G382" s="28">
        <v>3978</v>
      </c>
      <c r="H382" s="103" t="s">
        <v>335</v>
      </c>
      <c r="I382" s="27">
        <v>3958</v>
      </c>
      <c r="J382" s="103" t="s">
        <v>335</v>
      </c>
      <c r="K382" s="27">
        <v>4015</v>
      </c>
      <c r="L382" s="104" t="s">
        <v>335</v>
      </c>
      <c r="M382" s="28">
        <v>148</v>
      </c>
      <c r="N382" s="103" t="s">
        <v>335</v>
      </c>
      <c r="O382" s="27">
        <v>176</v>
      </c>
      <c r="P382" s="105" t="s">
        <v>335</v>
      </c>
      <c r="Q382" s="58">
        <v>4.4000000000000004</v>
      </c>
      <c r="R382" s="77"/>
      <c r="S382" s="77"/>
      <c r="T382" s="77"/>
      <c r="U382" s="77"/>
      <c r="V382" s="77"/>
    </row>
    <row r="383" spans="1:22" s="2" customFormat="1" ht="11.1" customHeight="1" thickBot="1" x14ac:dyDescent="0.25">
      <c r="A383" s="23" t="s">
        <v>464</v>
      </c>
      <c r="B383" s="24">
        <v>2191</v>
      </c>
      <c r="C383" s="25">
        <v>2</v>
      </c>
      <c r="D383" s="25">
        <v>58339574</v>
      </c>
      <c r="E383" s="26" t="s">
        <v>436</v>
      </c>
      <c r="F383" s="35">
        <v>0</v>
      </c>
      <c r="G383" s="36">
        <v>4140</v>
      </c>
      <c r="H383" s="112" t="s">
        <v>335</v>
      </c>
      <c r="I383" s="35">
        <v>4593</v>
      </c>
      <c r="J383" s="112" t="s">
        <v>335</v>
      </c>
      <c r="K383" s="35">
        <v>2747</v>
      </c>
      <c r="L383" s="113" t="s">
        <v>335</v>
      </c>
      <c r="M383" s="36">
        <v>228</v>
      </c>
      <c r="N383" s="112" t="s">
        <v>335</v>
      </c>
      <c r="O383" s="35">
        <v>318</v>
      </c>
      <c r="P383" s="113" t="s">
        <v>335</v>
      </c>
      <c r="Q383" s="114">
        <v>6.9</v>
      </c>
      <c r="R383" s="77"/>
      <c r="S383" s="77"/>
      <c r="T383" s="77"/>
      <c r="U383" s="77"/>
      <c r="V383" s="77"/>
    </row>
    <row r="384" spans="1:22" s="2" customFormat="1" ht="11.1" customHeight="1" x14ac:dyDescent="0.2">
      <c r="A384" s="18" t="s">
        <v>464</v>
      </c>
      <c r="B384" s="22">
        <v>2240</v>
      </c>
      <c r="C384" s="16">
        <v>2</v>
      </c>
      <c r="D384" s="16">
        <v>63319512</v>
      </c>
      <c r="E384" s="17" t="s">
        <v>437</v>
      </c>
      <c r="F384" s="2">
        <v>0</v>
      </c>
      <c r="G384" s="28">
        <v>11416</v>
      </c>
      <c r="H384" s="103" t="s">
        <v>335</v>
      </c>
      <c r="I384" s="27">
        <v>12962</v>
      </c>
      <c r="J384" s="103" t="s">
        <v>335</v>
      </c>
      <c r="K384" s="27">
        <v>6723</v>
      </c>
      <c r="L384" s="104" t="s">
        <v>335</v>
      </c>
      <c r="M384" s="28">
        <v>235</v>
      </c>
      <c r="N384" s="103" t="s">
        <v>335</v>
      </c>
      <c r="O384" s="27">
        <v>324</v>
      </c>
      <c r="P384" s="105" t="s">
        <v>335</v>
      </c>
      <c r="Q384" s="58">
        <v>2.5</v>
      </c>
      <c r="R384" s="77"/>
      <c r="S384" s="77"/>
      <c r="T384" s="77"/>
      <c r="U384" s="77"/>
      <c r="V384" s="77"/>
    </row>
    <row r="385" spans="1:22" s="2" customFormat="1" ht="11.1" customHeight="1" x14ac:dyDescent="0.2">
      <c r="A385" s="18" t="s">
        <v>464</v>
      </c>
      <c r="B385" s="22">
        <v>2240</v>
      </c>
      <c r="C385" s="16">
        <v>2</v>
      </c>
      <c r="D385" s="16">
        <v>64329473</v>
      </c>
      <c r="E385" s="17" t="s">
        <v>438</v>
      </c>
      <c r="F385" s="2">
        <v>0</v>
      </c>
      <c r="G385" s="28">
        <v>10260</v>
      </c>
      <c r="H385" s="103" t="s">
        <v>335</v>
      </c>
      <c r="I385" s="27">
        <v>11986</v>
      </c>
      <c r="J385" s="103" t="s">
        <v>335</v>
      </c>
      <c r="K385" s="27">
        <v>5592</v>
      </c>
      <c r="L385" s="104" t="s">
        <v>335</v>
      </c>
      <c r="M385" s="28">
        <v>280</v>
      </c>
      <c r="N385" s="103" t="s">
        <v>335</v>
      </c>
      <c r="O385" s="27">
        <v>373</v>
      </c>
      <c r="P385" s="105" t="s">
        <v>335</v>
      </c>
      <c r="Q385" s="58">
        <v>3.1</v>
      </c>
      <c r="R385" s="77"/>
      <c r="S385" s="77"/>
      <c r="T385" s="77"/>
      <c r="U385" s="77"/>
      <c r="V385" s="77"/>
    </row>
    <row r="386" spans="1:22" s="2" customFormat="1" ht="11.1" customHeight="1" x14ac:dyDescent="0.2">
      <c r="A386" s="18" t="s">
        <v>464</v>
      </c>
      <c r="B386" s="22">
        <v>2241</v>
      </c>
      <c r="C386" s="16">
        <v>2</v>
      </c>
      <c r="D386" s="16">
        <v>65339490</v>
      </c>
      <c r="E386" s="17" t="s">
        <v>439</v>
      </c>
      <c r="F386" s="2">
        <v>31</v>
      </c>
      <c r="G386" s="28">
        <v>14020</v>
      </c>
      <c r="H386" s="106" t="s">
        <v>335</v>
      </c>
      <c r="I386" s="27">
        <v>16051</v>
      </c>
      <c r="J386" s="106" t="s">
        <v>335</v>
      </c>
      <c r="K386" s="27">
        <v>7556</v>
      </c>
      <c r="L386" s="66" t="s">
        <v>335</v>
      </c>
      <c r="M386" s="28">
        <v>635</v>
      </c>
      <c r="N386" s="106" t="s">
        <v>335</v>
      </c>
      <c r="O386" s="27">
        <v>850</v>
      </c>
      <c r="P386" s="107" t="s">
        <v>335</v>
      </c>
      <c r="Q386" s="58">
        <v>5.3</v>
      </c>
      <c r="R386" s="77"/>
      <c r="S386" s="77"/>
      <c r="T386" s="77"/>
      <c r="U386" s="77"/>
      <c r="V386" s="77"/>
    </row>
    <row r="387" spans="1:22" s="2" customFormat="1" ht="11.1" customHeight="1" x14ac:dyDescent="0.2">
      <c r="A387" s="18" t="s">
        <v>464</v>
      </c>
      <c r="B387" s="22">
        <v>2242</v>
      </c>
      <c r="C387" s="16">
        <v>2</v>
      </c>
      <c r="D387" s="16">
        <v>64319492</v>
      </c>
      <c r="E387" s="17" t="s">
        <v>440</v>
      </c>
      <c r="F387" s="2">
        <v>0</v>
      </c>
      <c r="G387" s="28">
        <v>7265</v>
      </c>
      <c r="H387" s="103" t="s">
        <v>335</v>
      </c>
      <c r="I387" s="27">
        <v>8669</v>
      </c>
      <c r="J387" s="103" t="s">
        <v>335</v>
      </c>
      <c r="K387" s="27">
        <v>3729</v>
      </c>
      <c r="L387" s="104" t="s">
        <v>335</v>
      </c>
      <c r="M387" s="28">
        <v>477</v>
      </c>
      <c r="N387" s="103" t="s">
        <v>335</v>
      </c>
      <c r="O387" s="27">
        <v>646</v>
      </c>
      <c r="P387" s="105" t="s">
        <v>335</v>
      </c>
      <c r="Q387" s="58">
        <v>7.5</v>
      </c>
      <c r="R387" s="77"/>
      <c r="S387" s="77"/>
      <c r="T387" s="77"/>
      <c r="U387" s="77"/>
      <c r="V387" s="77"/>
    </row>
    <row r="388" spans="1:22" s="2" customFormat="1" ht="11.1" customHeight="1" x14ac:dyDescent="0.2">
      <c r="A388" s="18" t="s">
        <v>464</v>
      </c>
      <c r="B388" s="22">
        <v>2244</v>
      </c>
      <c r="C388" s="16">
        <v>2</v>
      </c>
      <c r="D388" s="16">
        <v>63329126</v>
      </c>
      <c r="E388" s="17" t="s">
        <v>441</v>
      </c>
      <c r="F388" s="2">
        <v>0</v>
      </c>
      <c r="G388" s="28">
        <v>8434</v>
      </c>
      <c r="H388" s="103" t="s">
        <v>335</v>
      </c>
      <c r="I388" s="27">
        <v>9609</v>
      </c>
      <c r="J388" s="103" t="s">
        <v>335</v>
      </c>
      <c r="K388" s="27">
        <v>5319</v>
      </c>
      <c r="L388" s="104" t="s">
        <v>335</v>
      </c>
      <c r="M388" s="28">
        <v>261</v>
      </c>
      <c r="N388" s="103" t="s">
        <v>335</v>
      </c>
      <c r="O388" s="27">
        <v>333</v>
      </c>
      <c r="P388" s="105" t="s">
        <v>335</v>
      </c>
      <c r="Q388" s="58">
        <v>3.5</v>
      </c>
      <c r="R388" s="77"/>
      <c r="S388" s="77"/>
      <c r="T388" s="77"/>
      <c r="U388" s="77"/>
      <c r="V388" s="77"/>
    </row>
    <row r="389" spans="1:22" s="2" customFormat="1" ht="11.1" customHeight="1" x14ac:dyDescent="0.2">
      <c r="A389" s="18" t="s">
        <v>464</v>
      </c>
      <c r="B389" s="22">
        <v>2245</v>
      </c>
      <c r="C389" s="16">
        <v>2</v>
      </c>
      <c r="D389" s="16">
        <v>65319503</v>
      </c>
      <c r="E389" s="17" t="s">
        <v>442</v>
      </c>
      <c r="F389" s="2">
        <v>0</v>
      </c>
      <c r="G389" s="28">
        <v>11736</v>
      </c>
      <c r="H389" s="103" t="s">
        <v>335</v>
      </c>
      <c r="I389" s="27">
        <v>13441</v>
      </c>
      <c r="J389" s="103" t="s">
        <v>335</v>
      </c>
      <c r="K389" s="27">
        <v>6648</v>
      </c>
      <c r="L389" s="104" t="s">
        <v>335</v>
      </c>
      <c r="M389" s="28">
        <v>429</v>
      </c>
      <c r="N389" s="103" t="s">
        <v>335</v>
      </c>
      <c r="O389" s="27">
        <v>554</v>
      </c>
      <c r="P389" s="105" t="s">
        <v>335</v>
      </c>
      <c r="Q389" s="58">
        <v>4.0999999999999996</v>
      </c>
      <c r="R389" s="77"/>
      <c r="S389" s="77"/>
      <c r="T389" s="77"/>
      <c r="U389" s="77"/>
      <c r="V389" s="77"/>
    </row>
    <row r="390" spans="1:22" s="2" customFormat="1" ht="11.1" customHeight="1" x14ac:dyDescent="0.2">
      <c r="A390" s="18" t="s">
        <v>464</v>
      </c>
      <c r="B390" s="22">
        <v>2259</v>
      </c>
      <c r="C390" s="16">
        <v>2</v>
      </c>
      <c r="D390" s="16">
        <v>63319515</v>
      </c>
      <c r="E390" s="17" t="s">
        <v>443</v>
      </c>
      <c r="F390" s="2">
        <v>0</v>
      </c>
      <c r="G390" s="28">
        <v>7851</v>
      </c>
      <c r="H390" s="103" t="s">
        <v>335</v>
      </c>
      <c r="I390" s="27">
        <v>9198</v>
      </c>
      <c r="J390" s="103" t="s">
        <v>335</v>
      </c>
      <c r="K390" s="27">
        <v>3896</v>
      </c>
      <c r="L390" s="104" t="s">
        <v>335</v>
      </c>
      <c r="M390" s="28">
        <v>431</v>
      </c>
      <c r="N390" s="103" t="s">
        <v>335</v>
      </c>
      <c r="O390" s="27">
        <v>564</v>
      </c>
      <c r="P390" s="105" t="s">
        <v>335</v>
      </c>
      <c r="Q390" s="58">
        <v>6.1</v>
      </c>
      <c r="R390" s="77"/>
      <c r="S390" s="77"/>
      <c r="T390" s="77"/>
      <c r="U390" s="77"/>
      <c r="V390" s="77"/>
    </row>
    <row r="391" spans="1:22" s="2" customFormat="1" ht="11.1" customHeight="1" x14ac:dyDescent="0.2">
      <c r="A391" s="18" t="s">
        <v>464</v>
      </c>
      <c r="B391" s="22">
        <v>2309</v>
      </c>
      <c r="C391" s="16">
        <v>2</v>
      </c>
      <c r="D391" s="16">
        <v>62219502</v>
      </c>
      <c r="E391" s="17" t="s">
        <v>444</v>
      </c>
      <c r="F391" s="2">
        <v>31</v>
      </c>
      <c r="G391" s="28">
        <v>7612</v>
      </c>
      <c r="H391" s="103" t="s">
        <v>335</v>
      </c>
      <c r="I391" s="27">
        <v>8703</v>
      </c>
      <c r="J391" s="103" t="s">
        <v>335</v>
      </c>
      <c r="K391" s="27">
        <v>4413</v>
      </c>
      <c r="L391" s="104" t="s">
        <v>335</v>
      </c>
      <c r="M391" s="28">
        <v>357</v>
      </c>
      <c r="N391" s="103" t="s">
        <v>335</v>
      </c>
      <c r="O391" s="27">
        <v>503</v>
      </c>
      <c r="P391" s="105" t="s">
        <v>335</v>
      </c>
      <c r="Q391" s="58">
        <v>5.8</v>
      </c>
      <c r="R391" s="77"/>
      <c r="S391" s="77"/>
      <c r="T391" s="77"/>
      <c r="U391" s="77"/>
      <c r="V391" s="77"/>
    </row>
    <row r="392" spans="1:22" s="2" customFormat="1" ht="11.1" customHeight="1" x14ac:dyDescent="0.2">
      <c r="A392" s="18" t="s">
        <v>464</v>
      </c>
      <c r="B392" s="22">
        <v>2309</v>
      </c>
      <c r="C392" s="16">
        <v>2</v>
      </c>
      <c r="D392" s="16">
        <v>62219503</v>
      </c>
      <c r="E392" s="17" t="s">
        <v>445</v>
      </c>
      <c r="F392" s="2">
        <v>31</v>
      </c>
      <c r="G392" s="28">
        <v>12365</v>
      </c>
      <c r="H392" s="106" t="s">
        <v>335</v>
      </c>
      <c r="I392" s="27">
        <v>14308</v>
      </c>
      <c r="J392" s="106" t="s">
        <v>335</v>
      </c>
      <c r="K392" s="27">
        <v>6862</v>
      </c>
      <c r="L392" s="66" t="s">
        <v>335</v>
      </c>
      <c r="M392" s="28">
        <v>635</v>
      </c>
      <c r="N392" s="106" t="s">
        <v>335</v>
      </c>
      <c r="O392" s="27">
        <v>891</v>
      </c>
      <c r="P392" s="107" t="s">
        <v>335</v>
      </c>
      <c r="Q392" s="58">
        <v>6.2</v>
      </c>
      <c r="R392" s="77"/>
      <c r="S392" s="77"/>
      <c r="T392" s="77"/>
      <c r="U392" s="77"/>
      <c r="V392" s="77"/>
    </row>
    <row r="393" spans="1:22" s="2" customFormat="1" ht="11.1" customHeight="1" x14ac:dyDescent="0.2">
      <c r="A393" s="18" t="s">
        <v>464</v>
      </c>
      <c r="B393" s="22">
        <v>2309</v>
      </c>
      <c r="C393" s="16">
        <v>2</v>
      </c>
      <c r="D393" s="16">
        <v>62219501</v>
      </c>
      <c r="E393" s="17" t="s">
        <v>446</v>
      </c>
      <c r="F393" s="2">
        <v>0</v>
      </c>
      <c r="G393" s="28">
        <v>13108</v>
      </c>
      <c r="H393" s="103" t="s">
        <v>335</v>
      </c>
      <c r="I393" s="27">
        <v>15477</v>
      </c>
      <c r="J393" s="103" t="s">
        <v>335</v>
      </c>
      <c r="K393" s="27">
        <v>6478</v>
      </c>
      <c r="L393" s="104" t="s">
        <v>335</v>
      </c>
      <c r="M393" s="28">
        <v>787</v>
      </c>
      <c r="N393" s="103" t="s">
        <v>335</v>
      </c>
      <c r="O393" s="27">
        <v>1103</v>
      </c>
      <c r="P393" s="105" t="s">
        <v>335</v>
      </c>
      <c r="Q393" s="58">
        <v>7.1</v>
      </c>
      <c r="R393" s="77"/>
      <c r="S393" s="77"/>
      <c r="T393" s="77"/>
      <c r="U393" s="77"/>
      <c r="V393" s="77"/>
    </row>
    <row r="394" spans="1:22" s="2" customFormat="1" ht="11.1" customHeight="1" x14ac:dyDescent="0.2">
      <c r="A394" s="18" t="s">
        <v>464</v>
      </c>
      <c r="B394" s="22">
        <v>2343</v>
      </c>
      <c r="C394" s="16">
        <v>4</v>
      </c>
      <c r="D394" s="16">
        <v>78349403</v>
      </c>
      <c r="E394" s="17" t="s">
        <v>447</v>
      </c>
      <c r="F394" s="2">
        <v>0</v>
      </c>
      <c r="G394" s="28">
        <v>7098</v>
      </c>
      <c r="H394" s="103" t="s">
        <v>335</v>
      </c>
      <c r="I394" s="27">
        <v>8450</v>
      </c>
      <c r="J394" s="103" t="s">
        <v>335</v>
      </c>
      <c r="K394" s="27">
        <v>3012</v>
      </c>
      <c r="L394" s="104" t="s">
        <v>335</v>
      </c>
      <c r="M394" s="28">
        <v>359</v>
      </c>
      <c r="N394" s="103" t="s">
        <v>335</v>
      </c>
      <c r="O394" s="27">
        <v>462</v>
      </c>
      <c r="P394" s="105" t="s">
        <v>335</v>
      </c>
      <c r="Q394" s="58">
        <v>5.5</v>
      </c>
      <c r="R394" s="77"/>
      <c r="S394" s="77"/>
      <c r="T394" s="77"/>
      <c r="U394" s="77"/>
      <c r="V394" s="77"/>
    </row>
    <row r="395" spans="1:22" s="2" customFormat="1" ht="11.1" customHeight="1" x14ac:dyDescent="0.2">
      <c r="A395" s="18" t="s">
        <v>464</v>
      </c>
      <c r="B395" s="22">
        <v>2345</v>
      </c>
      <c r="C395" s="16">
        <v>2</v>
      </c>
      <c r="D395" s="16">
        <v>78349412</v>
      </c>
      <c r="E395" s="17" t="s">
        <v>448</v>
      </c>
      <c r="F395" s="2">
        <v>31</v>
      </c>
      <c r="G395" s="28">
        <v>14454</v>
      </c>
      <c r="H395" s="103" t="s">
        <v>335</v>
      </c>
      <c r="I395" s="27">
        <v>16203</v>
      </c>
      <c r="J395" s="103" t="s">
        <v>335</v>
      </c>
      <c r="K395" s="27">
        <v>7956</v>
      </c>
      <c r="L395" s="104" t="s">
        <v>335</v>
      </c>
      <c r="M395" s="28">
        <v>743</v>
      </c>
      <c r="N395" s="103" t="s">
        <v>335</v>
      </c>
      <c r="O395" s="27">
        <v>915</v>
      </c>
      <c r="P395" s="105" t="s">
        <v>335</v>
      </c>
      <c r="Q395" s="58">
        <v>5.6</v>
      </c>
      <c r="R395" s="77"/>
      <c r="S395" s="77"/>
      <c r="T395" s="77"/>
      <c r="U395" s="77"/>
      <c r="V395" s="77"/>
    </row>
    <row r="396" spans="1:22" s="2" customFormat="1" ht="11.1" customHeight="1" x14ac:dyDescent="0.2">
      <c r="A396" s="18" t="s">
        <v>464</v>
      </c>
      <c r="B396" s="22">
        <v>2409</v>
      </c>
      <c r="C396" s="16">
        <v>2</v>
      </c>
      <c r="D396" s="16">
        <v>67329110</v>
      </c>
      <c r="E396" s="17" t="s">
        <v>449</v>
      </c>
      <c r="F396" s="2">
        <v>31</v>
      </c>
      <c r="G396" s="28">
        <v>7747</v>
      </c>
      <c r="H396" s="103" t="s">
        <v>335</v>
      </c>
      <c r="I396" s="27">
        <v>8890</v>
      </c>
      <c r="J396" s="103" t="s">
        <v>335</v>
      </c>
      <c r="K396" s="27">
        <v>3741</v>
      </c>
      <c r="L396" s="104" t="s">
        <v>335</v>
      </c>
      <c r="M396" s="28">
        <v>294</v>
      </c>
      <c r="N396" s="103" t="s">
        <v>335</v>
      </c>
      <c r="O396" s="27">
        <v>392</v>
      </c>
      <c r="P396" s="105" t="s">
        <v>335</v>
      </c>
      <c r="Q396" s="58">
        <v>4.4000000000000004</v>
      </c>
      <c r="R396" s="77"/>
      <c r="S396" s="77"/>
      <c r="T396" s="77"/>
      <c r="U396" s="77"/>
      <c r="V396" s="77"/>
    </row>
    <row r="397" spans="1:22" s="2" customFormat="1" ht="11.1" customHeight="1" x14ac:dyDescent="0.2">
      <c r="A397" s="18" t="s">
        <v>464</v>
      </c>
      <c r="B397" s="22">
        <v>2445</v>
      </c>
      <c r="C397" s="16">
        <v>2</v>
      </c>
      <c r="D397" s="16">
        <v>82369205</v>
      </c>
      <c r="E397" s="17" t="s">
        <v>450</v>
      </c>
      <c r="F397" s="2">
        <v>31</v>
      </c>
      <c r="G397" s="28">
        <v>7279</v>
      </c>
      <c r="H397" s="106" t="s">
        <v>335</v>
      </c>
      <c r="I397" s="27">
        <v>7865</v>
      </c>
      <c r="J397" s="106" t="s">
        <v>335</v>
      </c>
      <c r="K397" s="27">
        <v>5716</v>
      </c>
      <c r="L397" s="106" t="s">
        <v>335</v>
      </c>
      <c r="M397" s="28">
        <v>438</v>
      </c>
      <c r="N397" s="106" t="s">
        <v>335</v>
      </c>
      <c r="O397" s="27">
        <v>598</v>
      </c>
      <c r="P397" s="107" t="s">
        <v>335</v>
      </c>
      <c r="Q397" s="58">
        <v>7.6</v>
      </c>
      <c r="R397" s="77"/>
      <c r="S397" s="77"/>
      <c r="T397" s="77"/>
      <c r="U397" s="77"/>
      <c r="V397" s="77"/>
    </row>
    <row r="398" spans="1:22" s="2" customFormat="1" ht="11.1" customHeight="1" x14ac:dyDescent="0.2">
      <c r="A398" s="18" t="s">
        <v>464</v>
      </c>
      <c r="B398" s="22">
        <v>2580</v>
      </c>
      <c r="C398" s="16">
        <v>2</v>
      </c>
      <c r="D398" s="16">
        <v>76379413</v>
      </c>
      <c r="E398" s="17" t="s">
        <v>451</v>
      </c>
      <c r="F398" s="2">
        <v>31</v>
      </c>
      <c r="G398" s="28">
        <v>12081</v>
      </c>
      <c r="H398" s="103" t="s">
        <v>335</v>
      </c>
      <c r="I398" s="27">
        <v>13726</v>
      </c>
      <c r="J398" s="103" t="s">
        <v>335</v>
      </c>
      <c r="K398" s="27">
        <v>7425</v>
      </c>
      <c r="L398" s="104" t="s">
        <v>335</v>
      </c>
      <c r="M398" s="28">
        <v>846</v>
      </c>
      <c r="N398" s="103" t="s">
        <v>335</v>
      </c>
      <c r="O398" s="27">
        <v>1162</v>
      </c>
      <c r="P398" s="105" t="s">
        <v>335</v>
      </c>
      <c r="Q398" s="58">
        <v>8.5</v>
      </c>
      <c r="R398" s="77"/>
      <c r="S398" s="77"/>
      <c r="T398" s="77"/>
      <c r="U398" s="77"/>
      <c r="V398" s="77"/>
    </row>
    <row r="399" spans="1:22" s="2" customFormat="1" ht="11.1" customHeight="1" x14ac:dyDescent="0.2">
      <c r="A399" s="18" t="s">
        <v>464</v>
      </c>
      <c r="B399" s="22">
        <v>2580</v>
      </c>
      <c r="C399" s="16">
        <v>2</v>
      </c>
      <c r="D399" s="16">
        <v>77379391</v>
      </c>
      <c r="E399" s="17" t="s">
        <v>452</v>
      </c>
      <c r="F399" s="2">
        <v>0</v>
      </c>
      <c r="G399" s="28">
        <v>11929</v>
      </c>
      <c r="H399" s="106" t="s">
        <v>335</v>
      </c>
      <c r="I399" s="27">
        <v>13728</v>
      </c>
      <c r="J399" s="106" t="s">
        <v>335</v>
      </c>
      <c r="K399" s="27">
        <v>7060</v>
      </c>
      <c r="L399" s="66" t="s">
        <v>335</v>
      </c>
      <c r="M399" s="28">
        <v>960</v>
      </c>
      <c r="N399" s="106" t="s">
        <v>335</v>
      </c>
      <c r="O399" s="27">
        <v>1333</v>
      </c>
      <c r="P399" s="107" t="s">
        <v>335</v>
      </c>
      <c r="Q399" s="58">
        <v>9.6999999999999993</v>
      </c>
      <c r="R399" s="77"/>
      <c r="S399" s="77"/>
      <c r="T399" s="77"/>
      <c r="U399" s="77"/>
      <c r="V399" s="77"/>
    </row>
    <row r="400" spans="1:22" s="2" customFormat="1" ht="11.1" customHeight="1" x14ac:dyDescent="0.2">
      <c r="A400" s="18" t="s">
        <v>464</v>
      </c>
      <c r="B400" s="22">
        <v>2584</v>
      </c>
      <c r="C400" s="16">
        <v>4</v>
      </c>
      <c r="D400" s="16">
        <v>76369407</v>
      </c>
      <c r="E400" s="17" t="s">
        <v>453</v>
      </c>
      <c r="F400" s="2">
        <v>0</v>
      </c>
      <c r="G400" s="28">
        <v>44163</v>
      </c>
      <c r="H400" s="103" t="s">
        <v>335</v>
      </c>
      <c r="I400" s="27">
        <v>47059</v>
      </c>
      <c r="J400" s="103" t="s">
        <v>335</v>
      </c>
      <c r="K400" s="27">
        <v>40113</v>
      </c>
      <c r="L400" s="104" t="s">
        <v>335</v>
      </c>
      <c r="M400" s="28">
        <v>2681</v>
      </c>
      <c r="N400" s="103" t="s">
        <v>335</v>
      </c>
      <c r="O400" s="27">
        <v>3365</v>
      </c>
      <c r="P400" s="105" t="s">
        <v>335</v>
      </c>
      <c r="Q400" s="58">
        <v>7.2</v>
      </c>
      <c r="R400" s="77"/>
      <c r="S400" s="77"/>
      <c r="T400" s="77"/>
      <c r="U400" s="77"/>
      <c r="V400" s="77"/>
    </row>
    <row r="401" spans="1:22" s="2" customFormat="1" ht="11.1" customHeight="1" x14ac:dyDescent="0.2">
      <c r="A401" s="18" t="s">
        <v>464</v>
      </c>
      <c r="B401" s="22">
        <v>2584</v>
      </c>
      <c r="C401" s="16">
        <v>2</v>
      </c>
      <c r="D401" s="16">
        <v>76369406</v>
      </c>
      <c r="E401" s="17" t="s">
        <v>454</v>
      </c>
      <c r="F401" s="2">
        <v>0</v>
      </c>
      <c r="G401" s="28">
        <v>8457</v>
      </c>
      <c r="H401" s="103" t="s">
        <v>335</v>
      </c>
      <c r="I401" s="27">
        <v>8842</v>
      </c>
      <c r="J401" s="103" t="s">
        <v>335</v>
      </c>
      <c r="K401" s="27">
        <v>8337</v>
      </c>
      <c r="L401" s="104" t="s">
        <v>335</v>
      </c>
      <c r="M401" s="28">
        <v>459</v>
      </c>
      <c r="N401" s="103" t="s">
        <v>335</v>
      </c>
      <c r="O401" s="27">
        <v>483</v>
      </c>
      <c r="P401" s="105" t="s">
        <v>335</v>
      </c>
      <c r="Q401" s="58">
        <v>5.5</v>
      </c>
      <c r="R401" s="77"/>
      <c r="S401" s="77"/>
      <c r="T401" s="77"/>
      <c r="U401" s="77"/>
      <c r="V401" s="77"/>
    </row>
    <row r="402" spans="1:22" s="2" customFormat="1" ht="11.1" customHeight="1" x14ac:dyDescent="0.2">
      <c r="A402" s="18" t="s">
        <v>464</v>
      </c>
      <c r="B402" s="22">
        <v>2584</v>
      </c>
      <c r="C402" s="16">
        <v>6</v>
      </c>
      <c r="D402" s="16">
        <v>76369405</v>
      </c>
      <c r="E402" s="17" t="s">
        <v>455</v>
      </c>
      <c r="F402" s="2">
        <v>0</v>
      </c>
      <c r="G402" s="28">
        <v>53495</v>
      </c>
      <c r="H402" s="103" t="s">
        <v>335</v>
      </c>
      <c r="I402" s="27">
        <v>56998</v>
      </c>
      <c r="J402" s="103" t="s">
        <v>335</v>
      </c>
      <c r="K402" s="27">
        <v>48370</v>
      </c>
      <c r="L402" s="103" t="s">
        <v>335</v>
      </c>
      <c r="M402" s="28">
        <v>3327</v>
      </c>
      <c r="N402" s="103" t="s">
        <v>335</v>
      </c>
      <c r="O402" s="27">
        <v>4130</v>
      </c>
      <c r="P402" s="105" t="s">
        <v>335</v>
      </c>
      <c r="Q402" s="58">
        <v>7.2</v>
      </c>
      <c r="R402" s="77"/>
      <c r="S402" s="77"/>
      <c r="T402" s="77"/>
      <c r="U402" s="77"/>
      <c r="V402" s="77"/>
    </row>
    <row r="403" spans="1:22" s="2" customFormat="1" ht="11.1" customHeight="1" x14ac:dyDescent="0.2">
      <c r="A403" s="18" t="s">
        <v>464</v>
      </c>
      <c r="B403" s="22">
        <v>2584</v>
      </c>
      <c r="C403" s="16">
        <v>2</v>
      </c>
      <c r="D403" s="16">
        <v>76369404</v>
      </c>
      <c r="E403" s="17" t="s">
        <v>456</v>
      </c>
      <c r="F403" s="2">
        <v>0</v>
      </c>
      <c r="G403" s="28">
        <v>22855</v>
      </c>
      <c r="H403" s="103" t="s">
        <v>335</v>
      </c>
      <c r="I403" s="27">
        <v>25621</v>
      </c>
      <c r="J403" s="103" t="s">
        <v>335</v>
      </c>
      <c r="K403" s="27">
        <v>16810</v>
      </c>
      <c r="L403" s="104" t="s">
        <v>335</v>
      </c>
      <c r="M403" s="28">
        <v>3014</v>
      </c>
      <c r="N403" s="103" t="s">
        <v>335</v>
      </c>
      <c r="O403" s="27">
        <v>3656</v>
      </c>
      <c r="P403" s="105" t="s">
        <v>335</v>
      </c>
      <c r="Q403" s="58">
        <v>14.3</v>
      </c>
      <c r="R403" s="77"/>
      <c r="S403" s="77"/>
      <c r="T403" s="77"/>
      <c r="U403" s="77"/>
      <c r="V403" s="77"/>
    </row>
    <row r="404" spans="1:22" s="2" customFormat="1" ht="11.1" customHeight="1" x14ac:dyDescent="0.2">
      <c r="A404" s="18" t="s">
        <v>465</v>
      </c>
      <c r="B404" s="22">
        <v>2</v>
      </c>
      <c r="C404" s="16">
        <v>2</v>
      </c>
      <c r="D404" s="16">
        <v>79359705</v>
      </c>
      <c r="E404" s="17" t="s">
        <v>457</v>
      </c>
      <c r="F404" s="2">
        <v>29</v>
      </c>
      <c r="G404" s="28">
        <v>11056</v>
      </c>
      <c r="H404" s="106" t="s">
        <v>335</v>
      </c>
      <c r="I404" s="27">
        <v>12461</v>
      </c>
      <c r="J404" s="106" t="s">
        <v>335</v>
      </c>
      <c r="K404" s="27">
        <v>7017</v>
      </c>
      <c r="L404" s="66" t="s">
        <v>335</v>
      </c>
      <c r="M404" s="28">
        <v>325</v>
      </c>
      <c r="N404" s="106" t="s">
        <v>335</v>
      </c>
      <c r="O404" s="27">
        <v>392</v>
      </c>
      <c r="P404" s="107" t="s">
        <v>335</v>
      </c>
      <c r="Q404" s="58">
        <v>3.1</v>
      </c>
      <c r="R404" s="77"/>
      <c r="S404" s="77"/>
      <c r="T404" s="77"/>
      <c r="U404" s="77"/>
      <c r="V404" s="77"/>
    </row>
    <row r="405" spans="1:22" s="2" customFormat="1" ht="11.1" customHeight="1" x14ac:dyDescent="0.2">
      <c r="A405" s="18" t="s">
        <v>465</v>
      </c>
      <c r="B405" s="22">
        <v>11</v>
      </c>
      <c r="C405" s="16">
        <v>2</v>
      </c>
      <c r="D405" s="16">
        <v>79359702</v>
      </c>
      <c r="E405" s="17" t="s">
        <v>458</v>
      </c>
      <c r="F405" s="2">
        <v>30</v>
      </c>
      <c r="G405" s="28">
        <v>11399</v>
      </c>
      <c r="H405" s="103" t="s">
        <v>335</v>
      </c>
      <c r="I405" s="27">
        <v>13549</v>
      </c>
      <c r="J405" s="103" t="s">
        <v>335</v>
      </c>
      <c r="K405" s="27">
        <v>6038</v>
      </c>
      <c r="L405" s="108" t="s">
        <v>335</v>
      </c>
      <c r="M405" s="28">
        <v>444</v>
      </c>
      <c r="N405" s="103" t="s">
        <v>335</v>
      </c>
      <c r="O405" s="27">
        <v>589</v>
      </c>
      <c r="P405" s="105" t="s">
        <v>335</v>
      </c>
      <c r="Q405" s="58">
        <v>4.3</v>
      </c>
      <c r="R405" s="77"/>
      <c r="S405" s="77"/>
      <c r="T405" s="77"/>
      <c r="U405" s="77"/>
      <c r="V405" s="77"/>
    </row>
    <row r="406" spans="1:22" s="2" customFormat="1" ht="11.1" customHeight="1" x14ac:dyDescent="0.2">
      <c r="A406" s="18" t="s">
        <v>465</v>
      </c>
      <c r="B406" s="22">
        <v>16</v>
      </c>
      <c r="C406" s="16">
        <v>2</v>
      </c>
      <c r="D406" s="16">
        <v>84239115</v>
      </c>
      <c r="E406" s="17" t="s">
        <v>459</v>
      </c>
      <c r="F406" s="2">
        <v>30</v>
      </c>
      <c r="G406" s="28">
        <v>8328</v>
      </c>
      <c r="H406" s="106" t="s">
        <v>335</v>
      </c>
      <c r="I406" s="27">
        <v>9336</v>
      </c>
      <c r="J406" s="106" t="s">
        <v>335</v>
      </c>
      <c r="K406" s="27">
        <v>5202</v>
      </c>
      <c r="L406" s="66" t="s">
        <v>335</v>
      </c>
      <c r="M406" s="28">
        <v>172</v>
      </c>
      <c r="N406" s="106" t="s">
        <v>335</v>
      </c>
      <c r="O406" s="27">
        <v>238</v>
      </c>
      <c r="P406" s="107" t="s">
        <v>335</v>
      </c>
      <c r="Q406" s="58">
        <v>2.5</v>
      </c>
      <c r="R406" s="77"/>
      <c r="S406" s="77"/>
      <c r="T406" s="77"/>
      <c r="U406" s="77"/>
      <c r="V406" s="77"/>
    </row>
    <row r="407" spans="1:22" s="2" customFormat="1" ht="11.1" customHeight="1" x14ac:dyDescent="0.2">
      <c r="A407" s="18" t="s">
        <v>465</v>
      </c>
      <c r="B407" s="22">
        <v>18</v>
      </c>
      <c r="C407" s="16">
        <v>2</v>
      </c>
      <c r="D407" s="16">
        <v>78369708</v>
      </c>
      <c r="E407" s="17" t="s">
        <v>460</v>
      </c>
      <c r="F407" s="2">
        <v>0</v>
      </c>
      <c r="G407" s="28">
        <v>6930</v>
      </c>
      <c r="H407" s="103" t="s">
        <v>335</v>
      </c>
      <c r="I407" s="27">
        <v>7947</v>
      </c>
      <c r="J407" s="103" t="s">
        <v>335</v>
      </c>
      <c r="K407" s="27">
        <v>3439</v>
      </c>
      <c r="L407" s="104" t="s">
        <v>335</v>
      </c>
      <c r="M407" s="28">
        <v>528</v>
      </c>
      <c r="N407" s="109" t="s">
        <v>335</v>
      </c>
      <c r="O407" s="27">
        <v>661</v>
      </c>
      <c r="P407" s="105" t="s">
        <v>335</v>
      </c>
      <c r="Q407" s="58">
        <v>8.3000000000000007</v>
      </c>
      <c r="R407" s="77"/>
      <c r="S407" s="77"/>
      <c r="T407" s="77"/>
      <c r="U407" s="77"/>
      <c r="V407" s="77"/>
    </row>
    <row r="408" spans="1:22" s="2" customFormat="1" ht="11.1" customHeight="1" x14ac:dyDescent="0.2">
      <c r="A408" s="18" t="s">
        <v>465</v>
      </c>
      <c r="B408" s="22">
        <v>21</v>
      </c>
      <c r="C408" s="16">
        <v>2</v>
      </c>
      <c r="D408" s="16">
        <v>78349700</v>
      </c>
      <c r="E408" s="17" t="s">
        <v>461</v>
      </c>
      <c r="F408" s="2">
        <v>31</v>
      </c>
      <c r="G408" s="28">
        <v>13553</v>
      </c>
      <c r="H408" s="103" t="s">
        <v>335</v>
      </c>
      <c r="I408" s="27">
        <v>15806</v>
      </c>
      <c r="J408" s="103" t="s">
        <v>335</v>
      </c>
      <c r="K408" s="27">
        <v>7992</v>
      </c>
      <c r="L408" s="103" t="s">
        <v>335</v>
      </c>
      <c r="M408" s="28">
        <v>780</v>
      </c>
      <c r="N408" s="103" t="s">
        <v>335</v>
      </c>
      <c r="O408" s="27">
        <v>1016</v>
      </c>
      <c r="P408" s="105" t="s">
        <v>335</v>
      </c>
      <c r="Q408" s="58">
        <v>6.4</v>
      </c>
      <c r="R408" s="77"/>
      <c r="S408" s="77"/>
      <c r="T408" s="77"/>
      <c r="U408" s="77"/>
      <c r="V408" s="77"/>
    </row>
    <row r="409" spans="1:22" s="2" customFormat="1" ht="11.1" customHeight="1" x14ac:dyDescent="0.2">
      <c r="A409" s="18" t="s">
        <v>465</v>
      </c>
      <c r="B409" s="22">
        <v>22</v>
      </c>
      <c r="C409" s="16">
        <v>2</v>
      </c>
      <c r="D409" s="16">
        <v>79359704</v>
      </c>
      <c r="E409" s="17" t="s">
        <v>330</v>
      </c>
      <c r="F409" s="2">
        <v>31</v>
      </c>
      <c r="G409" s="28">
        <v>13806</v>
      </c>
      <c r="H409" s="103" t="s">
        <v>335</v>
      </c>
      <c r="I409" s="27">
        <v>15640</v>
      </c>
      <c r="J409" s="103" t="s">
        <v>335</v>
      </c>
      <c r="K409" s="27">
        <v>8269</v>
      </c>
      <c r="L409" s="105" t="s">
        <v>335</v>
      </c>
      <c r="M409" s="28">
        <v>398</v>
      </c>
      <c r="N409" s="103" t="s">
        <v>335</v>
      </c>
      <c r="O409" s="27">
        <v>483</v>
      </c>
      <c r="P409" s="105" t="s">
        <v>335</v>
      </c>
      <c r="Q409" s="58">
        <v>3.1</v>
      </c>
      <c r="R409" s="77"/>
      <c r="S409" s="77"/>
      <c r="T409" s="77"/>
      <c r="U409" s="77"/>
      <c r="V409" s="77"/>
    </row>
    <row r="410" spans="1:22" s="2" customFormat="1" ht="11.1" customHeight="1" x14ac:dyDescent="0.2">
      <c r="A410" s="18" t="s">
        <v>465</v>
      </c>
      <c r="B410" s="22">
        <v>27</v>
      </c>
      <c r="C410" s="16">
        <v>2</v>
      </c>
      <c r="D410" s="16">
        <v>56319108</v>
      </c>
      <c r="E410" s="17" t="s">
        <v>462</v>
      </c>
      <c r="F410" s="2">
        <v>25</v>
      </c>
      <c r="G410" s="28">
        <v>427</v>
      </c>
      <c r="H410" s="103" t="s">
        <v>335</v>
      </c>
      <c r="I410" s="27">
        <v>440</v>
      </c>
      <c r="J410" s="103" t="s">
        <v>335</v>
      </c>
      <c r="K410" s="27">
        <v>391</v>
      </c>
      <c r="L410" s="104" t="s">
        <v>335</v>
      </c>
      <c r="M410" s="28">
        <v>21</v>
      </c>
      <c r="N410" s="103" t="s">
        <v>335</v>
      </c>
      <c r="O410" s="27">
        <v>26</v>
      </c>
      <c r="P410" s="105" t="s">
        <v>335</v>
      </c>
      <c r="Q410" s="58">
        <v>5.9</v>
      </c>
      <c r="R410" s="77"/>
      <c r="S410" s="77"/>
      <c r="T410" s="77"/>
      <c r="U410" s="77"/>
      <c r="V410" s="77"/>
    </row>
    <row r="411" spans="1:22" s="2" customFormat="1" ht="11.1" customHeight="1" x14ac:dyDescent="0.2">
      <c r="A411" s="18"/>
      <c r="B411" s="22"/>
      <c r="C411" s="16"/>
      <c r="D411" s="16"/>
      <c r="E411" s="17"/>
      <c r="G411" s="28"/>
      <c r="H411" s="29"/>
      <c r="I411" s="27"/>
      <c r="J411" s="29"/>
      <c r="K411" s="27"/>
      <c r="L411" s="30"/>
      <c r="M411" s="28"/>
      <c r="N411" s="29"/>
      <c r="O411" s="27"/>
      <c r="P411" s="48"/>
      <c r="Q411" s="58"/>
      <c r="R411" s="77"/>
      <c r="S411" s="77"/>
      <c r="T411" s="77"/>
      <c r="U411" s="77"/>
      <c r="V411" s="77"/>
    </row>
    <row r="412" spans="1:22" s="2" customFormat="1" ht="11.1" customHeight="1" x14ac:dyDescent="0.2">
      <c r="A412" s="18"/>
      <c r="B412" s="22"/>
      <c r="C412" s="16"/>
      <c r="D412" s="16"/>
      <c r="E412" s="17"/>
      <c r="G412" s="28"/>
      <c r="H412" s="22"/>
      <c r="I412" s="27"/>
      <c r="J412" s="22"/>
      <c r="K412" s="27"/>
      <c r="L412" s="4"/>
      <c r="M412" s="28"/>
      <c r="N412" s="22"/>
      <c r="O412" s="27"/>
      <c r="P412" s="16"/>
      <c r="Q412" s="58"/>
      <c r="R412" s="77"/>
      <c r="S412" s="77"/>
      <c r="T412" s="77"/>
      <c r="U412" s="77"/>
      <c r="V412" s="77"/>
    </row>
    <row r="413" spans="1:22" s="2" customFormat="1" ht="11.1" customHeight="1" x14ac:dyDescent="0.2">
      <c r="A413" s="18"/>
      <c r="B413" s="22"/>
      <c r="C413" s="16"/>
      <c r="D413" s="16"/>
      <c r="E413" s="17"/>
      <c r="G413" s="28"/>
      <c r="H413" s="29"/>
      <c r="I413" s="27"/>
      <c r="J413" s="29"/>
      <c r="K413" s="27"/>
      <c r="L413" s="30"/>
      <c r="M413" s="28"/>
      <c r="N413" s="29"/>
      <c r="O413" s="27"/>
      <c r="P413" s="48"/>
      <c r="Q413" s="58"/>
      <c r="R413" s="77"/>
      <c r="S413" s="77"/>
      <c r="T413" s="77"/>
      <c r="U413" s="77"/>
      <c r="V413" s="77"/>
    </row>
    <row r="414" spans="1:22" s="2" customFormat="1" ht="11.1" customHeight="1" x14ac:dyDescent="0.2">
      <c r="A414" s="18"/>
      <c r="B414" s="22"/>
      <c r="C414" s="16"/>
      <c r="D414" s="16"/>
      <c r="E414" s="17"/>
      <c r="G414" s="28"/>
      <c r="H414" s="29"/>
      <c r="I414" s="27"/>
      <c r="J414" s="29"/>
      <c r="K414" s="27"/>
      <c r="L414" s="30"/>
      <c r="M414" s="28"/>
      <c r="N414" s="29"/>
      <c r="O414" s="27"/>
      <c r="P414" s="48"/>
      <c r="Q414" s="58"/>
      <c r="R414" s="77"/>
      <c r="S414" s="77"/>
      <c r="T414" s="77"/>
      <c r="U414" s="77"/>
      <c r="V414" s="77"/>
    </row>
    <row r="415" spans="1:22" s="2" customFormat="1" ht="11.1" customHeight="1" x14ac:dyDescent="0.2">
      <c r="A415" s="18"/>
      <c r="B415" s="22"/>
      <c r="C415" s="16"/>
      <c r="D415" s="16"/>
      <c r="E415" s="17"/>
      <c r="G415" s="28"/>
      <c r="H415" s="29"/>
      <c r="I415" s="27"/>
      <c r="J415" s="29"/>
      <c r="K415" s="27"/>
      <c r="L415" s="30"/>
      <c r="M415" s="28"/>
      <c r="N415" s="29"/>
      <c r="O415" s="27"/>
      <c r="P415" s="48"/>
      <c r="Q415" s="58"/>
      <c r="R415" s="77"/>
      <c r="S415" s="77"/>
      <c r="T415" s="77"/>
      <c r="U415" s="77"/>
      <c r="V415" s="77"/>
    </row>
    <row r="416" spans="1:22" s="2" customFormat="1" ht="11.1" customHeight="1" x14ac:dyDescent="0.2">
      <c r="A416" s="18"/>
      <c r="B416" s="22"/>
      <c r="C416" s="16"/>
      <c r="D416" s="16"/>
      <c r="E416" s="17"/>
      <c r="G416" s="28"/>
      <c r="H416" s="29"/>
      <c r="I416" s="27"/>
      <c r="J416" s="29"/>
      <c r="K416" s="27"/>
      <c r="L416" s="30"/>
      <c r="M416" s="28"/>
      <c r="N416" s="29"/>
      <c r="O416" s="27"/>
      <c r="P416" s="48"/>
      <c r="Q416" s="58"/>
      <c r="R416" s="77"/>
      <c r="S416" s="77"/>
      <c r="T416" s="77"/>
      <c r="U416" s="77"/>
      <c r="V416" s="77"/>
    </row>
    <row r="417" spans="1:22" s="2" customFormat="1" ht="11.1" customHeight="1" x14ac:dyDescent="0.2">
      <c r="A417" s="18"/>
      <c r="B417" s="22"/>
      <c r="C417" s="16"/>
      <c r="D417" s="16"/>
      <c r="E417" s="17"/>
      <c r="G417" s="28"/>
      <c r="H417" s="22"/>
      <c r="I417" s="27"/>
      <c r="J417" s="22"/>
      <c r="K417" s="27"/>
      <c r="L417" s="4"/>
      <c r="M417" s="28"/>
      <c r="N417" s="22"/>
      <c r="O417" s="27"/>
      <c r="P417" s="16"/>
      <c r="Q417" s="58"/>
      <c r="R417" s="77"/>
      <c r="S417" s="77"/>
      <c r="T417" s="77"/>
      <c r="U417" s="77"/>
      <c r="V417" s="77"/>
    </row>
    <row r="418" spans="1:22" s="2" customFormat="1" ht="11.1" customHeight="1" x14ac:dyDescent="0.2">
      <c r="A418" s="18"/>
      <c r="B418" s="22"/>
      <c r="C418" s="16"/>
      <c r="D418" s="16"/>
      <c r="E418" s="17"/>
      <c r="G418" s="28"/>
      <c r="H418" s="29"/>
      <c r="I418" s="27"/>
      <c r="J418" s="29"/>
      <c r="K418" s="27"/>
      <c r="L418" s="30"/>
      <c r="M418" s="28"/>
      <c r="N418" s="29"/>
      <c r="O418" s="27"/>
      <c r="P418" s="48"/>
      <c r="Q418" s="58"/>
      <c r="R418" s="77"/>
      <c r="S418" s="77"/>
      <c r="T418" s="77"/>
      <c r="U418" s="77"/>
      <c r="V418" s="77"/>
    </row>
    <row r="419" spans="1:22" s="2" customFormat="1" ht="11.1" customHeight="1" x14ac:dyDescent="0.2">
      <c r="A419" s="18"/>
      <c r="B419" s="22"/>
      <c r="C419" s="16"/>
      <c r="D419" s="16"/>
      <c r="E419" s="17"/>
      <c r="G419" s="28"/>
      <c r="H419" s="29"/>
      <c r="I419" s="27"/>
      <c r="J419" s="29"/>
      <c r="K419" s="27"/>
      <c r="L419" s="30"/>
      <c r="M419" s="28"/>
      <c r="N419" s="29"/>
      <c r="O419" s="27"/>
      <c r="P419" s="48"/>
      <c r="Q419" s="58"/>
      <c r="R419" s="77"/>
      <c r="S419" s="77"/>
      <c r="T419" s="77"/>
      <c r="U419" s="77"/>
      <c r="V419" s="77"/>
    </row>
    <row r="420" spans="1:22" s="2" customFormat="1" ht="11.1" customHeight="1" x14ac:dyDescent="0.2">
      <c r="A420" s="18"/>
      <c r="B420" s="22"/>
      <c r="C420" s="16"/>
      <c r="D420" s="16"/>
      <c r="E420" s="17"/>
      <c r="G420" s="28"/>
      <c r="H420" s="29"/>
      <c r="I420" s="27"/>
      <c r="J420" s="29"/>
      <c r="K420" s="27"/>
      <c r="L420" s="30"/>
      <c r="M420" s="28"/>
      <c r="N420" s="29"/>
      <c r="O420" s="27"/>
      <c r="P420" s="48"/>
      <c r="Q420" s="58"/>
      <c r="R420" s="77"/>
      <c r="S420" s="77"/>
      <c r="T420" s="77"/>
      <c r="U420" s="77"/>
      <c r="V420" s="77"/>
    </row>
    <row r="421" spans="1:22" s="2" customFormat="1" ht="11.1" customHeight="1" x14ac:dyDescent="0.2">
      <c r="A421" s="18"/>
      <c r="B421" s="22"/>
      <c r="C421" s="16"/>
      <c r="D421" s="16"/>
      <c r="E421" s="17"/>
      <c r="G421" s="28"/>
      <c r="H421" s="29"/>
      <c r="I421" s="27"/>
      <c r="J421" s="29"/>
      <c r="K421" s="27"/>
      <c r="L421" s="30"/>
      <c r="M421" s="28"/>
      <c r="N421" s="29"/>
      <c r="O421" s="27"/>
      <c r="P421" s="48"/>
      <c r="Q421" s="58"/>
      <c r="R421" s="77"/>
      <c r="S421" s="77"/>
      <c r="T421" s="77"/>
      <c r="U421" s="77"/>
      <c r="V421" s="77"/>
    </row>
    <row r="422" spans="1:22" s="2" customFormat="1" ht="11.1" customHeight="1" x14ac:dyDescent="0.2">
      <c r="A422" s="18"/>
      <c r="B422" s="22"/>
      <c r="C422" s="16"/>
      <c r="D422" s="16"/>
      <c r="E422" s="17"/>
      <c r="G422" s="28"/>
      <c r="H422" s="29"/>
      <c r="I422" s="27"/>
      <c r="J422" s="29"/>
      <c r="K422" s="27"/>
      <c r="L422" s="30"/>
      <c r="M422" s="28"/>
      <c r="N422" s="29"/>
      <c r="O422" s="27"/>
      <c r="P422" s="48"/>
      <c r="Q422" s="58"/>
      <c r="R422" s="77"/>
      <c r="S422" s="77"/>
      <c r="T422" s="77"/>
      <c r="U422" s="77"/>
      <c r="V422" s="77"/>
    </row>
    <row r="423" spans="1:22" s="2" customFormat="1" ht="11.1" customHeight="1" x14ac:dyDescent="0.2">
      <c r="A423" s="18"/>
      <c r="B423" s="22"/>
      <c r="C423" s="16"/>
      <c r="D423" s="16"/>
      <c r="E423" s="17"/>
      <c r="G423" s="28"/>
      <c r="H423" s="29"/>
      <c r="I423" s="27"/>
      <c r="J423" s="29"/>
      <c r="K423" s="27"/>
      <c r="L423" s="30"/>
      <c r="M423" s="28"/>
      <c r="N423" s="31"/>
      <c r="O423" s="27"/>
      <c r="P423" s="48"/>
      <c r="Q423" s="58"/>
      <c r="R423" s="77"/>
      <c r="S423" s="77"/>
      <c r="T423" s="77"/>
      <c r="U423" s="77"/>
      <c r="V423" s="77"/>
    </row>
    <row r="424" spans="1:22" s="2" customFormat="1" ht="11.1" customHeight="1" x14ac:dyDescent="0.2">
      <c r="A424" s="18"/>
      <c r="B424" s="22"/>
      <c r="C424" s="16"/>
      <c r="D424" s="16"/>
      <c r="E424" s="17"/>
      <c r="G424" s="32"/>
      <c r="H424" s="33"/>
      <c r="I424" s="34"/>
      <c r="J424" s="33"/>
      <c r="K424" s="34"/>
      <c r="L424" s="5"/>
      <c r="M424" s="32"/>
      <c r="N424" s="33"/>
      <c r="O424" s="27"/>
      <c r="P424" s="16"/>
      <c r="Q424" s="58"/>
      <c r="R424" s="77"/>
      <c r="S424" s="77"/>
      <c r="T424" s="77"/>
      <c r="U424" s="77"/>
      <c r="V424" s="77"/>
    </row>
    <row r="425" spans="1:22" s="2" customFormat="1" ht="11.1" customHeight="1" x14ac:dyDescent="0.2">
      <c r="A425" s="18"/>
      <c r="B425" s="22"/>
      <c r="C425" s="16"/>
      <c r="D425" s="16"/>
      <c r="E425" s="17"/>
      <c r="G425" s="28"/>
      <c r="H425" s="29"/>
      <c r="I425" s="27"/>
      <c r="J425" s="29"/>
      <c r="K425" s="27"/>
      <c r="L425" s="30"/>
      <c r="M425" s="28"/>
      <c r="N425" s="29"/>
      <c r="O425" s="27"/>
      <c r="P425" s="48"/>
      <c r="Q425" s="58"/>
      <c r="R425" s="77"/>
      <c r="S425" s="77"/>
      <c r="T425" s="77"/>
      <c r="U425" s="77"/>
      <c r="V425" s="77"/>
    </row>
    <row r="426" spans="1:22" s="2" customFormat="1" ht="11.1" customHeight="1" x14ac:dyDescent="0.2">
      <c r="A426" s="18"/>
      <c r="B426" s="22"/>
      <c r="C426" s="16"/>
      <c r="D426" s="16"/>
      <c r="E426" s="17"/>
      <c r="G426" s="28"/>
      <c r="H426" s="29"/>
      <c r="I426" s="27"/>
      <c r="J426" s="29"/>
      <c r="K426" s="27"/>
      <c r="L426" s="30"/>
      <c r="M426" s="28"/>
      <c r="N426" s="29"/>
      <c r="O426" s="27"/>
      <c r="P426" s="48"/>
      <c r="Q426" s="58"/>
      <c r="R426" s="77"/>
      <c r="S426" s="77"/>
      <c r="T426" s="77"/>
      <c r="U426" s="77"/>
      <c r="V426" s="77"/>
    </row>
    <row r="427" spans="1:22" s="2" customFormat="1" ht="11.1" customHeight="1" x14ac:dyDescent="0.2">
      <c r="A427" s="18"/>
      <c r="B427" s="22"/>
      <c r="C427" s="16"/>
      <c r="D427" s="16"/>
      <c r="E427" s="17"/>
      <c r="G427" s="28"/>
      <c r="H427" s="29"/>
      <c r="I427" s="27"/>
      <c r="J427" s="29"/>
      <c r="K427" s="27"/>
      <c r="L427" s="30"/>
      <c r="M427" s="28"/>
      <c r="N427" s="29"/>
      <c r="O427" s="27"/>
      <c r="P427" s="48"/>
      <c r="Q427" s="58"/>
      <c r="R427" s="77"/>
      <c r="S427" s="77"/>
      <c r="T427" s="77"/>
      <c r="U427" s="77"/>
      <c r="V427" s="77"/>
    </row>
    <row r="428" spans="1:22" s="2" customFormat="1" ht="11.1" customHeight="1" x14ac:dyDescent="0.2">
      <c r="A428" s="18"/>
      <c r="B428" s="22"/>
      <c r="C428" s="16"/>
      <c r="D428" s="16"/>
      <c r="E428" s="17"/>
      <c r="G428" s="28"/>
      <c r="H428" s="29"/>
      <c r="I428" s="27"/>
      <c r="J428" s="29"/>
      <c r="K428" s="27"/>
      <c r="L428" s="30"/>
      <c r="M428" s="28"/>
      <c r="N428" s="29"/>
      <c r="O428" s="27"/>
      <c r="P428" s="48"/>
      <c r="Q428" s="58"/>
      <c r="R428" s="77"/>
      <c r="S428" s="77"/>
      <c r="T428" s="77"/>
      <c r="U428" s="77"/>
      <c r="V428" s="77"/>
    </row>
    <row r="429" spans="1:22" s="2" customFormat="1" ht="11.1" customHeight="1" x14ac:dyDescent="0.2">
      <c r="A429" s="18"/>
      <c r="B429" s="22"/>
      <c r="C429" s="16"/>
      <c r="D429" s="16"/>
      <c r="E429" s="17"/>
      <c r="G429" s="28"/>
      <c r="H429" s="22"/>
      <c r="I429" s="27"/>
      <c r="J429" s="22"/>
      <c r="K429" s="27"/>
      <c r="L429" s="4"/>
      <c r="M429" s="28"/>
      <c r="N429" s="22"/>
      <c r="O429" s="27"/>
      <c r="P429" s="16"/>
      <c r="Q429" s="58"/>
      <c r="R429" s="77"/>
      <c r="S429" s="77"/>
      <c r="T429" s="77"/>
      <c r="U429" s="77"/>
      <c r="V429" s="77"/>
    </row>
    <row r="430" spans="1:22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24"/>
      <c r="I430" s="35"/>
      <c r="J430" s="24"/>
      <c r="K430" s="35"/>
      <c r="L430" s="25"/>
      <c r="M430" s="36"/>
      <c r="N430" s="24"/>
      <c r="O430" s="35"/>
      <c r="P430" s="25"/>
      <c r="Q430" s="114"/>
      <c r="R430" s="77"/>
      <c r="S430" s="77"/>
      <c r="T430" s="77"/>
      <c r="U430" s="77"/>
      <c r="V430" s="77"/>
    </row>
    <row r="431" spans="1:22" s="2" customFormat="1" ht="11.1" customHeight="1" x14ac:dyDescent="0.2">
      <c r="A431" s="18"/>
      <c r="B431" s="22"/>
      <c r="C431" s="16"/>
      <c r="D431" s="16"/>
      <c r="E431" s="17"/>
      <c r="G431" s="28"/>
      <c r="H431" s="22"/>
      <c r="I431" s="27"/>
      <c r="J431" s="22"/>
      <c r="K431" s="27"/>
      <c r="L431" s="4"/>
      <c r="M431" s="28"/>
      <c r="N431" s="22"/>
      <c r="O431" s="27"/>
      <c r="P431" s="16"/>
      <c r="Q431" s="58"/>
      <c r="R431" s="77"/>
      <c r="S431" s="77"/>
      <c r="T431" s="77"/>
      <c r="U431" s="77"/>
      <c r="V431" s="77"/>
    </row>
    <row r="432" spans="1:22" s="2" customFormat="1" ht="11.1" customHeight="1" x14ac:dyDescent="0.2">
      <c r="A432" s="18"/>
      <c r="B432" s="22"/>
      <c r="C432" s="16"/>
      <c r="D432" s="16"/>
      <c r="E432" s="17"/>
      <c r="G432" s="28"/>
      <c r="H432" s="22"/>
      <c r="I432" s="27"/>
      <c r="J432" s="22"/>
      <c r="K432" s="27"/>
      <c r="L432" s="4"/>
      <c r="M432" s="28"/>
      <c r="N432" s="22"/>
      <c r="O432" s="27"/>
      <c r="P432" s="16"/>
      <c r="Q432" s="58"/>
      <c r="R432" s="77"/>
      <c r="S432" s="77"/>
      <c r="T432" s="77"/>
      <c r="U432" s="77"/>
      <c r="V432" s="77"/>
    </row>
    <row r="433" spans="1:22" s="2" customFormat="1" ht="11.1" customHeight="1" x14ac:dyDescent="0.2">
      <c r="A433" s="18"/>
      <c r="B433" s="22"/>
      <c r="C433" s="16"/>
      <c r="D433" s="16"/>
      <c r="E433" s="17"/>
      <c r="G433" s="28"/>
      <c r="H433" s="22"/>
      <c r="I433" s="27"/>
      <c r="J433" s="22"/>
      <c r="K433" s="27"/>
      <c r="L433" s="4"/>
      <c r="M433" s="28"/>
      <c r="N433" s="22"/>
      <c r="O433" s="27"/>
      <c r="P433" s="16"/>
      <c r="Q433" s="58"/>
      <c r="R433" s="77"/>
      <c r="S433" s="77"/>
      <c r="T433" s="77"/>
      <c r="U433" s="77"/>
      <c r="V433" s="77"/>
    </row>
    <row r="434" spans="1:22" s="2" customFormat="1" ht="11.1" customHeight="1" x14ac:dyDescent="0.2">
      <c r="A434" s="18"/>
      <c r="B434" s="22"/>
      <c r="C434" s="16"/>
      <c r="D434" s="16"/>
      <c r="E434" s="17"/>
      <c r="G434" s="28"/>
      <c r="H434" s="22"/>
      <c r="I434" s="27"/>
      <c r="J434" s="22"/>
      <c r="K434" s="27"/>
      <c r="L434" s="4"/>
      <c r="M434" s="28"/>
      <c r="N434" s="22"/>
      <c r="O434" s="27"/>
      <c r="P434" s="16"/>
      <c r="Q434" s="58"/>
      <c r="R434" s="77"/>
      <c r="S434" s="77"/>
      <c r="T434" s="77"/>
      <c r="U434" s="77"/>
      <c r="V434" s="77"/>
    </row>
    <row r="435" spans="1:22" s="2" customFormat="1" ht="11.1" customHeight="1" x14ac:dyDescent="0.2">
      <c r="A435" s="18"/>
      <c r="B435" s="22"/>
      <c r="C435" s="16"/>
      <c r="D435" s="16"/>
      <c r="E435" s="17"/>
      <c r="G435" s="28"/>
      <c r="H435" s="22"/>
      <c r="I435" s="27"/>
      <c r="J435" s="22"/>
      <c r="K435" s="27"/>
      <c r="L435" s="4"/>
      <c r="M435" s="28"/>
      <c r="N435" s="22"/>
      <c r="O435" s="27"/>
      <c r="P435" s="16"/>
      <c r="Q435" s="58"/>
      <c r="R435" s="77"/>
      <c r="S435" s="77"/>
      <c r="T435" s="77"/>
      <c r="U435" s="77"/>
      <c r="V435" s="77"/>
    </row>
    <row r="436" spans="1:22" s="2" customFormat="1" ht="11.1" customHeight="1" x14ac:dyDescent="0.2">
      <c r="A436" s="18"/>
      <c r="B436" s="22"/>
      <c r="C436" s="16"/>
      <c r="D436" s="16"/>
      <c r="E436" s="17"/>
      <c r="G436" s="28"/>
      <c r="H436" s="22"/>
      <c r="I436" s="27"/>
      <c r="J436" s="22"/>
      <c r="K436" s="27"/>
      <c r="L436" s="4"/>
      <c r="M436" s="28"/>
      <c r="N436" s="22"/>
      <c r="O436" s="27"/>
      <c r="P436" s="16"/>
      <c r="Q436" s="58"/>
      <c r="R436" s="77"/>
      <c r="S436" s="77"/>
      <c r="T436" s="77"/>
      <c r="U436" s="77"/>
      <c r="V436" s="77"/>
    </row>
    <row r="437" spans="1:22" s="2" customFormat="1" ht="11.1" customHeight="1" x14ac:dyDescent="0.2">
      <c r="A437" s="18"/>
      <c r="B437" s="22"/>
      <c r="C437" s="16"/>
      <c r="D437" s="16"/>
      <c r="E437" s="17"/>
      <c r="G437" s="28"/>
      <c r="H437" s="22"/>
      <c r="I437" s="27"/>
      <c r="J437" s="22"/>
      <c r="K437" s="27"/>
      <c r="L437" s="4"/>
      <c r="M437" s="28"/>
      <c r="N437" s="22"/>
      <c r="O437" s="27"/>
      <c r="P437" s="16"/>
      <c r="Q437" s="58"/>
      <c r="R437" s="77"/>
      <c r="S437" s="77"/>
      <c r="T437" s="77"/>
      <c r="U437" s="77"/>
      <c r="V437" s="77"/>
    </row>
    <row r="438" spans="1:22" s="2" customFormat="1" ht="11.1" customHeight="1" x14ac:dyDescent="0.2">
      <c r="A438" s="18"/>
      <c r="B438" s="22"/>
      <c r="C438" s="16"/>
      <c r="D438" s="16"/>
      <c r="E438" s="17"/>
      <c r="G438" s="28"/>
      <c r="H438" s="22"/>
      <c r="I438" s="27"/>
      <c r="J438" s="22"/>
      <c r="K438" s="27"/>
      <c r="L438" s="4"/>
      <c r="M438" s="28"/>
      <c r="N438" s="22"/>
      <c r="O438" s="27"/>
      <c r="P438" s="16"/>
      <c r="Q438" s="58"/>
      <c r="R438" s="77"/>
      <c r="S438" s="77"/>
      <c r="T438" s="77"/>
      <c r="U438" s="77"/>
      <c r="V438" s="77"/>
    </row>
    <row r="439" spans="1:22" s="2" customFormat="1" ht="11.1" customHeight="1" x14ac:dyDescent="0.2">
      <c r="A439" s="18"/>
      <c r="B439" s="22"/>
      <c r="C439" s="16"/>
      <c r="D439" s="16"/>
      <c r="E439" s="17"/>
      <c r="G439" s="28"/>
      <c r="H439" s="22"/>
      <c r="I439" s="27"/>
      <c r="J439" s="22"/>
      <c r="K439" s="27"/>
      <c r="L439" s="4"/>
      <c r="M439" s="28"/>
      <c r="N439" s="22"/>
      <c r="O439" s="27"/>
      <c r="P439" s="16"/>
      <c r="Q439" s="58"/>
      <c r="R439" s="77"/>
      <c r="S439" s="77"/>
      <c r="T439" s="77"/>
      <c r="U439" s="77"/>
      <c r="V439" s="77"/>
    </row>
    <row r="440" spans="1:22" s="2" customFormat="1" ht="11.1" customHeight="1" x14ac:dyDescent="0.2">
      <c r="A440" s="18"/>
      <c r="B440" s="22"/>
      <c r="C440" s="16"/>
      <c r="D440" s="16"/>
      <c r="E440" s="17"/>
      <c r="G440" s="28"/>
      <c r="H440" s="22"/>
      <c r="I440" s="27"/>
      <c r="J440" s="22"/>
      <c r="K440" s="27"/>
      <c r="L440" s="4"/>
      <c r="M440" s="28"/>
      <c r="N440" s="22"/>
      <c r="O440" s="27"/>
      <c r="P440" s="16"/>
      <c r="Q440" s="58"/>
      <c r="R440" s="77"/>
      <c r="S440" s="77"/>
      <c r="T440" s="77"/>
      <c r="U440" s="77"/>
      <c r="V440" s="77"/>
    </row>
    <row r="441" spans="1:22" s="2" customFormat="1" ht="11.1" customHeight="1" x14ac:dyDescent="0.2">
      <c r="A441" s="18"/>
      <c r="B441" s="22"/>
      <c r="C441" s="16"/>
      <c r="D441" s="16"/>
      <c r="E441" s="17"/>
      <c r="G441" s="28"/>
      <c r="H441" s="22"/>
      <c r="I441" s="27"/>
      <c r="J441" s="22"/>
      <c r="K441" s="27"/>
      <c r="L441" s="4"/>
      <c r="M441" s="28"/>
      <c r="N441" s="22"/>
      <c r="O441" s="27"/>
      <c r="P441" s="16"/>
      <c r="Q441" s="58"/>
      <c r="R441" s="77"/>
      <c r="S441" s="77"/>
      <c r="T441" s="77"/>
      <c r="U441" s="77"/>
      <c r="V441" s="77"/>
    </row>
    <row r="442" spans="1:22" s="2" customFormat="1" ht="11.1" customHeight="1" x14ac:dyDescent="0.2">
      <c r="A442" s="18"/>
      <c r="B442" s="22"/>
      <c r="C442" s="16"/>
      <c r="D442" s="16"/>
      <c r="E442" s="17"/>
      <c r="G442" s="28"/>
      <c r="H442" s="22"/>
      <c r="I442" s="27"/>
      <c r="J442" s="22"/>
      <c r="K442" s="27"/>
      <c r="L442" s="4"/>
      <c r="M442" s="28"/>
      <c r="N442" s="22"/>
      <c r="O442" s="27"/>
      <c r="P442" s="16"/>
      <c r="Q442" s="58"/>
      <c r="R442" s="77"/>
      <c r="S442" s="77"/>
      <c r="T442" s="77"/>
      <c r="U442" s="77"/>
      <c r="V442" s="77"/>
    </row>
    <row r="443" spans="1:22" s="2" customFormat="1" ht="11.1" customHeight="1" x14ac:dyDescent="0.2">
      <c r="A443" s="18"/>
      <c r="B443" s="22"/>
      <c r="C443" s="16"/>
      <c r="D443" s="16"/>
      <c r="E443" s="17"/>
      <c r="G443" s="28"/>
      <c r="H443" s="22"/>
      <c r="I443" s="27"/>
      <c r="J443" s="22"/>
      <c r="K443" s="27"/>
      <c r="L443" s="4"/>
      <c r="M443" s="28"/>
      <c r="N443" s="22"/>
      <c r="O443" s="27"/>
      <c r="P443" s="16"/>
      <c r="Q443" s="58"/>
      <c r="R443" s="77"/>
      <c r="S443" s="77"/>
      <c r="T443" s="77"/>
      <c r="U443" s="77"/>
      <c r="V443" s="77"/>
    </row>
    <row r="444" spans="1:22" s="2" customFormat="1" ht="11.1" customHeight="1" x14ac:dyDescent="0.2">
      <c r="A444" s="18"/>
      <c r="B444" s="22"/>
      <c r="C444" s="16"/>
      <c r="D444" s="16"/>
      <c r="E444" s="17"/>
      <c r="G444" s="28"/>
      <c r="H444" s="22"/>
      <c r="I444" s="27"/>
      <c r="J444" s="22"/>
      <c r="K444" s="27"/>
      <c r="L444" s="4"/>
      <c r="M444" s="28"/>
      <c r="N444" s="22"/>
      <c r="O444" s="27"/>
      <c r="P444" s="16"/>
      <c r="Q444" s="58"/>
      <c r="R444" s="77"/>
      <c r="S444" s="77"/>
      <c r="T444" s="77"/>
      <c r="U444" s="77"/>
      <c r="V444" s="77"/>
    </row>
    <row r="445" spans="1:22" s="2" customFormat="1" ht="11.1" customHeight="1" x14ac:dyDescent="0.2">
      <c r="A445" s="18"/>
      <c r="B445" s="22"/>
      <c r="C445" s="16"/>
      <c r="D445" s="16"/>
      <c r="E445" s="17"/>
      <c r="G445" s="28"/>
      <c r="H445" s="22"/>
      <c r="I445" s="27"/>
      <c r="J445" s="22"/>
      <c r="K445" s="27"/>
      <c r="L445" s="4"/>
      <c r="M445" s="28"/>
      <c r="N445" s="22"/>
      <c r="O445" s="27"/>
      <c r="P445" s="16"/>
      <c r="Q445" s="58"/>
      <c r="R445" s="77"/>
      <c r="S445" s="77"/>
      <c r="T445" s="77"/>
      <c r="U445" s="77"/>
      <c r="V445" s="77"/>
    </row>
    <row r="446" spans="1:22" s="2" customFormat="1" ht="11.1" customHeight="1" x14ac:dyDescent="0.2">
      <c r="A446" s="18"/>
      <c r="B446" s="22"/>
      <c r="C446" s="16"/>
      <c r="D446" s="16"/>
      <c r="E446" s="17"/>
      <c r="G446" s="28"/>
      <c r="H446" s="22"/>
      <c r="I446" s="27"/>
      <c r="J446" s="22"/>
      <c r="K446" s="27"/>
      <c r="L446" s="4"/>
      <c r="M446" s="28"/>
      <c r="N446" s="22"/>
      <c r="O446" s="27"/>
      <c r="P446" s="16"/>
      <c r="Q446" s="58"/>
      <c r="R446" s="77"/>
      <c r="S446" s="77"/>
      <c r="T446" s="77"/>
      <c r="U446" s="77"/>
      <c r="V446" s="77"/>
    </row>
    <row r="447" spans="1:22" s="2" customFormat="1" ht="11.1" customHeight="1" x14ac:dyDescent="0.2">
      <c r="A447" s="18"/>
      <c r="B447" s="22"/>
      <c r="C447" s="16"/>
      <c r="D447" s="16"/>
      <c r="E447" s="17"/>
      <c r="G447" s="28"/>
      <c r="H447" s="22"/>
      <c r="I447" s="27"/>
      <c r="J447" s="22"/>
      <c r="K447" s="27"/>
      <c r="L447" s="4"/>
      <c r="M447" s="28"/>
      <c r="N447" s="22"/>
      <c r="O447" s="27"/>
      <c r="P447" s="16"/>
      <c r="Q447" s="58"/>
      <c r="R447" s="77"/>
      <c r="S447" s="77"/>
      <c r="T447" s="77"/>
      <c r="U447" s="77"/>
      <c r="V447" s="77"/>
    </row>
    <row r="448" spans="1:22" s="2" customFormat="1" ht="11.1" customHeight="1" x14ac:dyDescent="0.2">
      <c r="A448" s="18"/>
      <c r="B448" s="22"/>
      <c r="C448" s="16"/>
      <c r="D448" s="16"/>
      <c r="E448" s="17"/>
      <c r="G448" s="28"/>
      <c r="H448" s="22"/>
      <c r="I448" s="27"/>
      <c r="J448" s="22"/>
      <c r="K448" s="27"/>
      <c r="L448" s="4"/>
      <c r="M448" s="28"/>
      <c r="N448" s="22"/>
      <c r="O448" s="27"/>
      <c r="P448" s="16"/>
      <c r="Q448" s="58"/>
      <c r="R448" s="77"/>
      <c r="S448" s="77"/>
      <c r="T448" s="77"/>
      <c r="U448" s="77"/>
      <c r="V448" s="77"/>
    </row>
    <row r="449" spans="1:22" s="2" customFormat="1" ht="11.1" customHeight="1" x14ac:dyDescent="0.2">
      <c r="A449" s="18"/>
      <c r="B449" s="22"/>
      <c r="C449" s="16"/>
      <c r="D449" s="16"/>
      <c r="E449" s="17"/>
      <c r="G449" s="28"/>
      <c r="H449" s="22"/>
      <c r="I449" s="27"/>
      <c r="J449" s="22"/>
      <c r="K449" s="27"/>
      <c r="L449" s="4"/>
      <c r="M449" s="28"/>
      <c r="N449" s="22"/>
      <c r="O449" s="27"/>
      <c r="P449" s="16"/>
      <c r="Q449" s="58"/>
      <c r="R449" s="77"/>
      <c r="S449" s="77"/>
      <c r="T449" s="77"/>
      <c r="U449" s="77"/>
      <c r="V449" s="77"/>
    </row>
    <row r="450" spans="1:22" s="2" customFormat="1" ht="11.1" customHeight="1" x14ac:dyDescent="0.2">
      <c r="A450" s="18"/>
      <c r="B450" s="22"/>
      <c r="C450" s="16"/>
      <c r="D450" s="16"/>
      <c r="E450" s="17"/>
      <c r="G450" s="28"/>
      <c r="H450" s="22"/>
      <c r="I450" s="27"/>
      <c r="J450" s="22"/>
      <c r="K450" s="27"/>
      <c r="L450" s="4"/>
      <c r="M450" s="28"/>
      <c r="N450" s="22"/>
      <c r="O450" s="27"/>
      <c r="P450" s="16"/>
      <c r="Q450" s="58"/>
      <c r="R450" s="77"/>
      <c r="S450" s="77"/>
      <c r="T450" s="77"/>
      <c r="U450" s="77"/>
      <c r="V450" s="77"/>
    </row>
    <row r="451" spans="1:22" s="2" customFormat="1" ht="11.1" customHeight="1" x14ac:dyDescent="0.2">
      <c r="A451" s="18"/>
      <c r="B451" s="22"/>
      <c r="C451" s="16"/>
      <c r="D451" s="16"/>
      <c r="E451" s="17"/>
      <c r="G451" s="28"/>
      <c r="H451" s="22"/>
      <c r="I451" s="27"/>
      <c r="J451" s="22"/>
      <c r="K451" s="27"/>
      <c r="L451" s="4"/>
      <c r="M451" s="28"/>
      <c r="N451" s="22"/>
      <c r="O451" s="27"/>
      <c r="P451" s="16"/>
      <c r="Q451" s="58"/>
      <c r="R451" s="77"/>
      <c r="S451" s="77"/>
      <c r="T451" s="77"/>
      <c r="U451" s="77"/>
      <c r="V451" s="77"/>
    </row>
    <row r="452" spans="1:22" s="2" customFormat="1" ht="11.1" customHeight="1" x14ac:dyDescent="0.2">
      <c r="A452" s="18"/>
      <c r="B452" s="22"/>
      <c r="C452" s="16"/>
      <c r="D452" s="16"/>
      <c r="E452" s="17"/>
      <c r="G452" s="28"/>
      <c r="H452" s="22"/>
      <c r="I452" s="27"/>
      <c r="J452" s="22"/>
      <c r="K452" s="27"/>
      <c r="L452" s="4"/>
      <c r="M452" s="28"/>
      <c r="N452" s="22"/>
      <c r="O452" s="27"/>
      <c r="P452" s="16"/>
      <c r="Q452" s="58"/>
      <c r="R452" s="77"/>
      <c r="S452" s="77"/>
      <c r="T452" s="77"/>
      <c r="U452" s="77"/>
      <c r="V452" s="77"/>
    </row>
    <row r="453" spans="1:22" s="2" customFormat="1" ht="11.1" customHeight="1" x14ac:dyDescent="0.2">
      <c r="A453" s="18"/>
      <c r="B453" s="22"/>
      <c r="C453" s="16"/>
      <c r="D453" s="16"/>
      <c r="E453" s="17"/>
      <c r="G453" s="28"/>
      <c r="H453" s="22"/>
      <c r="I453" s="27"/>
      <c r="J453" s="22"/>
      <c r="K453" s="27"/>
      <c r="L453" s="4"/>
      <c r="M453" s="28"/>
      <c r="N453" s="22"/>
      <c r="O453" s="27"/>
      <c r="P453" s="16"/>
      <c r="Q453" s="58"/>
      <c r="R453" s="77"/>
      <c r="S453" s="77"/>
      <c r="T453" s="77"/>
      <c r="U453" s="77"/>
      <c r="V453" s="77"/>
    </row>
    <row r="454" spans="1:22" s="2" customFormat="1" ht="11.1" customHeight="1" x14ac:dyDescent="0.2">
      <c r="A454" s="18"/>
      <c r="B454" s="22"/>
      <c r="C454" s="16"/>
      <c r="D454" s="16"/>
      <c r="E454" s="17"/>
      <c r="G454" s="28"/>
      <c r="H454" s="22"/>
      <c r="I454" s="27"/>
      <c r="J454" s="22"/>
      <c r="K454" s="27"/>
      <c r="L454" s="4"/>
      <c r="M454" s="28"/>
      <c r="N454" s="22"/>
      <c r="O454" s="27"/>
      <c r="P454" s="16"/>
      <c r="Q454" s="58"/>
      <c r="R454" s="77"/>
      <c r="S454" s="77"/>
      <c r="T454" s="77"/>
      <c r="U454" s="77"/>
      <c r="V454" s="77"/>
    </row>
    <row r="455" spans="1:22" s="2" customFormat="1" ht="11.1" customHeight="1" x14ac:dyDescent="0.2">
      <c r="A455" s="18"/>
      <c r="B455" s="22"/>
      <c r="C455" s="16"/>
      <c r="D455" s="16"/>
      <c r="E455" s="17"/>
      <c r="G455" s="28"/>
      <c r="H455" s="22"/>
      <c r="I455" s="27"/>
      <c r="J455" s="22"/>
      <c r="K455" s="27"/>
      <c r="L455" s="4"/>
      <c r="M455" s="28"/>
      <c r="N455" s="22"/>
      <c r="O455" s="27"/>
      <c r="P455" s="16"/>
      <c r="Q455" s="58"/>
      <c r="R455" s="77"/>
      <c r="S455" s="77"/>
      <c r="T455" s="77"/>
      <c r="U455" s="77"/>
      <c r="V455" s="77"/>
    </row>
    <row r="456" spans="1:22" s="2" customFormat="1" ht="11.1" customHeight="1" x14ac:dyDescent="0.2">
      <c r="A456" s="18"/>
      <c r="B456" s="22"/>
      <c r="C456" s="16"/>
      <c r="D456" s="16"/>
      <c r="E456" s="17"/>
      <c r="G456" s="28"/>
      <c r="H456" s="22"/>
      <c r="I456" s="27"/>
      <c r="J456" s="22"/>
      <c r="K456" s="27"/>
      <c r="L456" s="4"/>
      <c r="M456" s="28"/>
      <c r="N456" s="22"/>
      <c r="O456" s="27"/>
      <c r="P456" s="16"/>
      <c r="Q456" s="58"/>
      <c r="R456" s="77"/>
      <c r="S456" s="77"/>
      <c r="T456" s="77"/>
      <c r="U456" s="77"/>
      <c r="V456" s="77"/>
    </row>
    <row r="457" spans="1:22" s="2" customFormat="1" ht="11.1" customHeight="1" x14ac:dyDescent="0.2">
      <c r="A457" s="18"/>
      <c r="B457" s="22"/>
      <c r="C457" s="16"/>
      <c r="D457" s="16"/>
      <c r="E457" s="17"/>
      <c r="G457" s="28"/>
      <c r="H457" s="22"/>
      <c r="I457" s="27"/>
      <c r="J457" s="22"/>
      <c r="K457" s="27"/>
      <c r="L457" s="4"/>
      <c r="M457" s="28"/>
      <c r="N457" s="22"/>
      <c r="O457" s="27"/>
      <c r="P457" s="16"/>
      <c r="Q457" s="58"/>
      <c r="R457" s="77"/>
      <c r="S457" s="77"/>
      <c r="T457" s="77"/>
      <c r="U457" s="77"/>
      <c r="V457" s="77"/>
    </row>
    <row r="458" spans="1:22" s="2" customFormat="1" ht="11.1" customHeight="1" x14ac:dyDescent="0.2">
      <c r="A458" s="18"/>
      <c r="B458" s="22"/>
      <c r="C458" s="16"/>
      <c r="D458" s="16"/>
      <c r="E458" s="17"/>
      <c r="G458" s="28"/>
      <c r="H458" s="22"/>
      <c r="I458" s="27"/>
      <c r="J458" s="22"/>
      <c r="K458" s="27"/>
      <c r="L458" s="4"/>
      <c r="M458" s="28"/>
      <c r="N458" s="22"/>
      <c r="O458" s="27"/>
      <c r="P458" s="16"/>
      <c r="Q458" s="58"/>
      <c r="R458" s="77"/>
      <c r="S458" s="77"/>
      <c r="T458" s="77"/>
      <c r="U458" s="77"/>
      <c r="V458" s="77"/>
    </row>
    <row r="459" spans="1:22" s="2" customFormat="1" ht="11.1" customHeight="1" x14ac:dyDescent="0.2">
      <c r="A459" s="18"/>
      <c r="B459" s="22"/>
      <c r="C459" s="16"/>
      <c r="D459" s="16"/>
      <c r="E459" s="17"/>
      <c r="G459" s="28"/>
      <c r="H459" s="22"/>
      <c r="I459" s="27"/>
      <c r="J459" s="22"/>
      <c r="K459" s="27"/>
      <c r="L459" s="4"/>
      <c r="M459" s="28"/>
      <c r="N459" s="22"/>
      <c r="O459" s="27"/>
      <c r="P459" s="16"/>
      <c r="Q459" s="58"/>
      <c r="R459" s="77"/>
      <c r="S459" s="77"/>
      <c r="T459" s="77"/>
      <c r="U459" s="77"/>
      <c r="V459" s="77"/>
    </row>
    <row r="460" spans="1:22" s="2" customFormat="1" ht="11.1" customHeight="1" x14ac:dyDescent="0.2">
      <c r="A460" s="18"/>
      <c r="B460" s="22"/>
      <c r="C460" s="16"/>
      <c r="D460" s="16"/>
      <c r="E460" s="17"/>
      <c r="G460" s="28"/>
      <c r="H460" s="22"/>
      <c r="I460" s="27"/>
      <c r="J460" s="22"/>
      <c r="K460" s="27"/>
      <c r="L460" s="4"/>
      <c r="M460" s="28"/>
      <c r="N460" s="22"/>
      <c r="O460" s="27"/>
      <c r="P460" s="16"/>
      <c r="Q460" s="58"/>
      <c r="R460" s="77"/>
      <c r="S460" s="77"/>
      <c r="T460" s="77"/>
      <c r="U460" s="77"/>
      <c r="V460" s="77"/>
    </row>
    <row r="461" spans="1:22" s="2" customFormat="1" ht="11.1" customHeight="1" x14ac:dyDescent="0.2">
      <c r="A461" s="18"/>
      <c r="B461" s="22"/>
      <c r="C461" s="16"/>
      <c r="D461" s="16"/>
      <c r="E461" s="17"/>
      <c r="G461" s="28"/>
      <c r="H461" s="22"/>
      <c r="I461" s="27"/>
      <c r="J461" s="22"/>
      <c r="K461" s="27"/>
      <c r="L461" s="4"/>
      <c r="M461" s="28"/>
      <c r="N461" s="22"/>
      <c r="O461" s="27"/>
      <c r="P461" s="16"/>
      <c r="Q461" s="58"/>
      <c r="R461" s="77"/>
      <c r="S461" s="77"/>
      <c r="T461" s="77"/>
      <c r="U461" s="77"/>
      <c r="V461" s="77"/>
    </row>
    <row r="462" spans="1:22" s="2" customFormat="1" ht="11.1" customHeight="1" x14ac:dyDescent="0.2">
      <c r="A462" s="18"/>
      <c r="B462" s="22"/>
      <c r="C462" s="16"/>
      <c r="D462" s="16"/>
      <c r="E462" s="17"/>
      <c r="G462" s="28"/>
      <c r="H462" s="22"/>
      <c r="I462" s="27"/>
      <c r="J462" s="22"/>
      <c r="K462" s="27"/>
      <c r="L462" s="4"/>
      <c r="M462" s="28"/>
      <c r="N462" s="22"/>
      <c r="O462" s="27"/>
      <c r="P462" s="16"/>
      <c r="Q462" s="58"/>
      <c r="R462" s="77"/>
      <c r="S462" s="77"/>
      <c r="T462" s="77"/>
      <c r="U462" s="77"/>
      <c r="V462" s="77"/>
    </row>
    <row r="463" spans="1:22" s="2" customFormat="1" ht="11.1" customHeight="1" x14ac:dyDescent="0.2">
      <c r="A463" s="18"/>
      <c r="B463" s="22"/>
      <c r="C463" s="16"/>
      <c r="D463" s="16"/>
      <c r="E463" s="17"/>
      <c r="G463" s="28"/>
      <c r="H463" s="22"/>
      <c r="I463" s="27"/>
      <c r="J463" s="22"/>
      <c r="K463" s="27"/>
      <c r="L463" s="4"/>
      <c r="M463" s="28"/>
      <c r="N463" s="22"/>
      <c r="O463" s="27"/>
      <c r="P463" s="16"/>
      <c r="Q463" s="58"/>
      <c r="R463" s="77"/>
      <c r="S463" s="77"/>
      <c r="T463" s="77"/>
      <c r="U463" s="77"/>
      <c r="V463" s="77"/>
    </row>
    <row r="464" spans="1:22" s="2" customFormat="1" ht="11.1" customHeight="1" x14ac:dyDescent="0.2">
      <c r="A464" s="18"/>
      <c r="B464" s="22"/>
      <c r="C464" s="16"/>
      <c r="D464" s="16"/>
      <c r="E464" s="17"/>
      <c r="G464" s="28"/>
      <c r="H464" s="22"/>
      <c r="I464" s="27"/>
      <c r="J464" s="22"/>
      <c r="K464" s="27"/>
      <c r="L464" s="4"/>
      <c r="M464" s="28"/>
      <c r="N464" s="22"/>
      <c r="O464" s="27"/>
      <c r="P464" s="16"/>
      <c r="Q464" s="58"/>
      <c r="R464" s="77"/>
      <c r="S464" s="77"/>
      <c r="T464" s="77"/>
      <c r="U464" s="77"/>
      <c r="V464" s="77"/>
    </row>
    <row r="465" spans="1:22" s="2" customFormat="1" ht="11.1" customHeight="1" x14ac:dyDescent="0.2">
      <c r="A465" s="18"/>
      <c r="B465" s="22"/>
      <c r="C465" s="16"/>
      <c r="D465" s="16"/>
      <c r="E465" s="17"/>
      <c r="G465" s="28"/>
      <c r="H465" s="22"/>
      <c r="I465" s="27"/>
      <c r="J465" s="22"/>
      <c r="K465" s="27"/>
      <c r="L465" s="4"/>
      <c r="M465" s="28"/>
      <c r="N465" s="22"/>
      <c r="O465" s="27"/>
      <c r="P465" s="16"/>
      <c r="Q465" s="58"/>
      <c r="R465" s="77"/>
      <c r="S465" s="77"/>
      <c r="T465" s="77"/>
      <c r="U465" s="77"/>
      <c r="V465" s="77"/>
    </row>
    <row r="466" spans="1:22" s="2" customFormat="1" ht="11.1" customHeight="1" x14ac:dyDescent="0.2">
      <c r="A466" s="18"/>
      <c r="B466" s="22"/>
      <c r="C466" s="16"/>
      <c r="D466" s="16"/>
      <c r="E466" s="17"/>
      <c r="G466" s="28"/>
      <c r="H466" s="22"/>
      <c r="I466" s="27"/>
      <c r="J466" s="22"/>
      <c r="K466" s="27"/>
      <c r="L466" s="4"/>
      <c r="M466" s="28"/>
      <c r="N466" s="22"/>
      <c r="O466" s="27"/>
      <c r="P466" s="16"/>
      <c r="Q466" s="58"/>
      <c r="R466" s="77"/>
      <c r="S466" s="77"/>
      <c r="T466" s="77"/>
      <c r="U466" s="77"/>
      <c r="V466" s="77"/>
    </row>
    <row r="467" spans="1:22" s="2" customFormat="1" ht="11.1" customHeight="1" x14ac:dyDescent="0.2">
      <c r="A467" s="18"/>
      <c r="B467" s="22"/>
      <c r="C467" s="16"/>
      <c r="D467" s="16"/>
      <c r="E467" s="17"/>
      <c r="G467" s="28"/>
      <c r="H467" s="22"/>
      <c r="I467" s="27"/>
      <c r="J467" s="22"/>
      <c r="K467" s="27"/>
      <c r="L467" s="4"/>
      <c r="M467" s="28"/>
      <c r="N467" s="22"/>
      <c r="O467" s="27"/>
      <c r="P467" s="16"/>
      <c r="Q467" s="58"/>
      <c r="R467" s="77"/>
      <c r="S467" s="77"/>
      <c r="T467" s="77"/>
      <c r="U467" s="77"/>
      <c r="V467" s="77"/>
    </row>
    <row r="468" spans="1:22" s="2" customFormat="1" ht="11.1" customHeight="1" x14ac:dyDescent="0.2">
      <c r="A468" s="18"/>
      <c r="B468" s="22"/>
      <c r="C468" s="16"/>
      <c r="D468" s="16"/>
      <c r="E468" s="17"/>
      <c r="G468" s="28"/>
      <c r="H468" s="22"/>
      <c r="I468" s="27"/>
      <c r="J468" s="22"/>
      <c r="K468" s="27"/>
      <c r="L468" s="4"/>
      <c r="M468" s="28"/>
      <c r="N468" s="22"/>
      <c r="O468" s="27"/>
      <c r="P468" s="16"/>
      <c r="Q468" s="58"/>
      <c r="R468" s="77"/>
      <c r="S468" s="77"/>
      <c r="T468" s="77"/>
      <c r="U468" s="77"/>
      <c r="V468" s="77"/>
    </row>
    <row r="469" spans="1:22" s="2" customFormat="1" ht="11.1" customHeight="1" x14ac:dyDescent="0.2">
      <c r="A469" s="18"/>
      <c r="B469" s="22"/>
      <c r="C469" s="16"/>
      <c r="D469" s="16"/>
      <c r="E469" s="17"/>
      <c r="G469" s="28"/>
      <c r="H469" s="22"/>
      <c r="I469" s="27"/>
      <c r="J469" s="22"/>
      <c r="K469" s="27"/>
      <c r="L469" s="4"/>
      <c r="M469" s="28"/>
      <c r="N469" s="22"/>
      <c r="O469" s="27"/>
      <c r="P469" s="16"/>
      <c r="Q469" s="58"/>
      <c r="R469" s="77"/>
      <c r="S469" s="77"/>
      <c r="T469" s="77"/>
      <c r="U469" s="77"/>
      <c r="V469" s="77"/>
    </row>
    <row r="470" spans="1:22" s="2" customFormat="1" ht="11.1" customHeight="1" x14ac:dyDescent="0.2">
      <c r="A470" s="18"/>
      <c r="B470" s="22"/>
      <c r="C470" s="16"/>
      <c r="D470" s="16"/>
      <c r="E470" s="17"/>
      <c r="G470" s="28"/>
      <c r="H470" s="22"/>
      <c r="I470" s="27"/>
      <c r="J470" s="22"/>
      <c r="K470" s="27"/>
      <c r="L470" s="4"/>
      <c r="M470" s="28"/>
      <c r="N470" s="22"/>
      <c r="O470" s="27"/>
      <c r="P470" s="16"/>
      <c r="Q470" s="58"/>
      <c r="R470" s="77"/>
      <c r="S470" s="77"/>
      <c r="T470" s="77"/>
      <c r="U470" s="77"/>
      <c r="V470" s="77"/>
    </row>
    <row r="471" spans="1:22" s="2" customFormat="1" ht="11.1" customHeight="1" x14ac:dyDescent="0.2">
      <c r="A471" s="18"/>
      <c r="B471" s="22"/>
      <c r="C471" s="16"/>
      <c r="D471" s="16"/>
      <c r="E471" s="17"/>
      <c r="G471" s="28"/>
      <c r="H471" s="22"/>
      <c r="I471" s="27"/>
      <c r="J471" s="22"/>
      <c r="K471" s="27"/>
      <c r="L471" s="4"/>
      <c r="M471" s="28"/>
      <c r="N471" s="22"/>
      <c r="O471" s="27"/>
      <c r="P471" s="16"/>
      <c r="Q471" s="58"/>
      <c r="R471" s="77"/>
      <c r="S471" s="77"/>
      <c r="T471" s="77"/>
      <c r="U471" s="77"/>
      <c r="V471" s="77"/>
    </row>
    <row r="472" spans="1:22" s="2" customFormat="1" ht="11.1" customHeight="1" x14ac:dyDescent="0.2">
      <c r="A472" s="18"/>
      <c r="B472" s="22"/>
      <c r="C472" s="16"/>
      <c r="D472" s="16"/>
      <c r="E472" s="17"/>
      <c r="G472" s="28"/>
      <c r="H472" s="22"/>
      <c r="I472" s="27"/>
      <c r="J472" s="22"/>
      <c r="K472" s="27"/>
      <c r="L472" s="4"/>
      <c r="M472" s="28"/>
      <c r="N472" s="22"/>
      <c r="O472" s="27"/>
      <c r="P472" s="16"/>
      <c r="Q472" s="58"/>
      <c r="R472" s="77"/>
      <c r="S472" s="77"/>
      <c r="T472" s="77"/>
      <c r="U472" s="77"/>
      <c r="V472" s="77"/>
    </row>
    <row r="473" spans="1:22" s="2" customFormat="1" ht="11.1" customHeight="1" x14ac:dyDescent="0.2">
      <c r="A473" s="18"/>
      <c r="B473" s="22"/>
      <c r="C473" s="16"/>
      <c r="D473" s="16"/>
      <c r="E473" s="17"/>
      <c r="G473" s="28"/>
      <c r="H473" s="22"/>
      <c r="I473" s="27"/>
      <c r="J473" s="22"/>
      <c r="K473" s="27"/>
      <c r="L473" s="4"/>
      <c r="M473" s="28"/>
      <c r="N473" s="22"/>
      <c r="O473" s="27"/>
      <c r="P473" s="16"/>
      <c r="Q473" s="58"/>
      <c r="R473" s="77"/>
      <c r="S473" s="77"/>
      <c r="T473" s="77"/>
      <c r="U473" s="77"/>
      <c r="V473" s="77"/>
    </row>
    <row r="474" spans="1:22" s="2" customFormat="1" ht="11.1" customHeight="1" x14ac:dyDescent="0.2">
      <c r="A474" s="18"/>
      <c r="B474" s="22"/>
      <c r="C474" s="16"/>
      <c r="D474" s="16"/>
      <c r="E474" s="17"/>
      <c r="G474" s="28"/>
      <c r="H474" s="22"/>
      <c r="I474" s="27"/>
      <c r="J474" s="22"/>
      <c r="K474" s="27"/>
      <c r="L474" s="4"/>
      <c r="M474" s="28"/>
      <c r="N474" s="22"/>
      <c r="O474" s="27"/>
      <c r="P474" s="16"/>
      <c r="Q474" s="58"/>
      <c r="R474" s="77"/>
      <c r="S474" s="77"/>
      <c r="T474" s="77"/>
      <c r="U474" s="77"/>
      <c r="V474" s="77"/>
    </row>
    <row r="475" spans="1:22" s="2" customFormat="1" ht="11.1" customHeight="1" x14ac:dyDescent="0.2">
      <c r="A475" s="18"/>
      <c r="B475" s="22"/>
      <c r="C475" s="16"/>
      <c r="D475" s="16"/>
      <c r="E475" s="17"/>
      <c r="G475" s="28"/>
      <c r="H475" s="22"/>
      <c r="I475" s="27"/>
      <c r="J475" s="22"/>
      <c r="K475" s="27"/>
      <c r="L475" s="4"/>
      <c r="M475" s="28"/>
      <c r="N475" s="22"/>
      <c r="O475" s="27"/>
      <c r="P475" s="16"/>
      <c r="Q475" s="58"/>
      <c r="R475" s="77"/>
      <c r="S475" s="77"/>
      <c r="T475" s="77"/>
      <c r="U475" s="77"/>
      <c r="V475" s="77"/>
    </row>
    <row r="476" spans="1:22" s="2" customFormat="1" ht="11.1" customHeight="1" x14ac:dyDescent="0.2">
      <c r="A476" s="18"/>
      <c r="B476" s="22"/>
      <c r="C476" s="16"/>
      <c r="D476" s="16"/>
      <c r="E476" s="17"/>
      <c r="G476" s="28"/>
      <c r="H476" s="29"/>
      <c r="I476" s="27"/>
      <c r="J476" s="29"/>
      <c r="K476" s="27"/>
      <c r="L476" s="30"/>
      <c r="M476" s="28"/>
      <c r="N476" s="29"/>
      <c r="O476" s="27"/>
      <c r="P476" s="48"/>
      <c r="Q476" s="58"/>
      <c r="R476" s="77"/>
      <c r="S476" s="77"/>
      <c r="T476" s="77"/>
      <c r="U476" s="77"/>
      <c r="V476" s="77"/>
    </row>
    <row r="477" spans="1:22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117"/>
      <c r="I477" s="35"/>
      <c r="J477" s="117"/>
      <c r="K477" s="35"/>
      <c r="L477" s="118"/>
      <c r="M477" s="36"/>
      <c r="N477" s="117"/>
      <c r="O477" s="35"/>
      <c r="P477" s="118"/>
      <c r="Q477" s="114"/>
      <c r="R477" s="77"/>
      <c r="S477" s="77"/>
      <c r="T477" s="77"/>
      <c r="U477" s="77"/>
      <c r="V477" s="77"/>
    </row>
  </sheetData>
  <mergeCells count="8">
    <mergeCell ref="O3:P3"/>
    <mergeCell ref="A4:B4"/>
    <mergeCell ref="I4:J4"/>
    <mergeCell ref="O4:P4"/>
    <mergeCell ref="G3:H3"/>
    <mergeCell ref="I3:J3"/>
    <mergeCell ref="K3:L3"/>
    <mergeCell ref="M3:N3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horizontalDpi="180" r:id="rId1"/>
  <headerFooter scaleWithDoc="0" alignWithMargins="0">
    <oddHeader>&amp;LAutomatische Strassenverkehrszählungen in Bayern</oddHeader>
    <oddFooter>&amp;LBayerische Staatsbauverwaltung, Zentralstelle für Informationssysteme (ZIS)
Erläuterungen:        FS: Anzahl der Fahrstreifen;   GT: Anzahl Tage;    (-) kein Vergleich möglich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9"/>
  <dimension ref="A1:AJ860"/>
  <sheetViews>
    <sheetView topLeftCell="A215" zoomScale="125" zoomScaleNormal="125" zoomScaleSheetLayoutView="64" zoomScalePageLayoutView="55" workbookViewId="0">
      <selection activeCell="G215" sqref="G215"/>
    </sheetView>
  </sheetViews>
  <sheetFormatPr baseColWidth="10" defaultRowHeight="12.75" x14ac:dyDescent="0.2"/>
  <cols>
    <col min="1" max="1" width="3.7109375" customWidth="1"/>
    <col min="2" max="2" width="5.7109375" customWidth="1"/>
    <col min="3" max="3" width="4.140625" customWidth="1"/>
    <col min="4" max="4" width="10.42578125" bestFit="1" customWidth="1"/>
    <col min="5" max="5" width="21.28515625" customWidth="1"/>
    <col min="6" max="6" width="3.7109375" customWidth="1"/>
    <col min="7" max="7" width="6.42578125" customWidth="1"/>
    <col min="8" max="8" width="6.42578125" style="1" customWidth="1"/>
    <col min="9" max="9" width="6.42578125" customWidth="1"/>
    <col min="10" max="10" width="6.42578125" style="1" customWidth="1"/>
    <col min="11" max="11" width="6.42578125" customWidth="1"/>
    <col min="12" max="12" width="6.42578125" style="1" customWidth="1"/>
    <col min="13" max="13" width="6.42578125" customWidth="1"/>
    <col min="14" max="14" width="6.42578125" style="1" customWidth="1"/>
    <col min="15" max="15" width="6.42578125" customWidth="1"/>
    <col min="16" max="16" width="6.42578125" style="1" customWidth="1"/>
    <col min="17" max="19" width="6.7109375" customWidth="1"/>
    <col min="20" max="20" width="5.7109375" customWidth="1"/>
    <col min="21" max="21" width="11.42578125" style="87"/>
    <col min="22" max="23" width="4.140625" style="90" customWidth="1"/>
    <col min="24" max="24" width="11.85546875" style="87" bestFit="1" customWidth="1"/>
    <col min="25" max="25" width="11.42578125" style="87"/>
    <col min="26" max="26" width="11.85546875" style="87" bestFit="1" customWidth="1"/>
    <col min="27" max="27" width="11.42578125" style="88"/>
    <col min="28" max="33" width="11.42578125" style="87"/>
    <col min="34" max="36" width="11.42578125" style="85"/>
  </cols>
  <sheetData>
    <row r="1" spans="1:36" s="2" customFormat="1" ht="12" customHeight="1" x14ac:dyDescent="0.2">
      <c r="A1" s="6"/>
      <c r="B1" s="4"/>
      <c r="C1" s="4"/>
      <c r="D1" s="4"/>
      <c r="E1" s="6"/>
      <c r="F1" s="4"/>
      <c r="G1" s="4"/>
      <c r="H1" s="4"/>
      <c r="I1" s="4"/>
      <c r="J1" s="4"/>
      <c r="K1" s="4"/>
      <c r="L1" s="4"/>
      <c r="M1" s="4" t="s">
        <v>41</v>
      </c>
      <c r="N1" s="4"/>
      <c r="O1" s="9"/>
      <c r="P1" s="4"/>
      <c r="T1" s="69"/>
      <c r="U1" s="34"/>
      <c r="V1" s="86"/>
      <c r="W1" s="86"/>
      <c r="X1" s="87"/>
      <c r="Y1" s="88"/>
      <c r="Z1" s="87"/>
      <c r="AA1" s="88"/>
      <c r="AB1" s="87"/>
      <c r="AC1" s="87"/>
      <c r="AD1" s="89"/>
      <c r="AE1" s="87"/>
      <c r="AF1" s="89"/>
      <c r="AG1" s="87"/>
      <c r="AH1" s="27"/>
      <c r="AI1" s="27"/>
      <c r="AJ1" s="27"/>
    </row>
    <row r="2" spans="1:36" s="2" customFormat="1" ht="18.95" customHeight="1" thickBot="1" x14ac:dyDescent="0.25">
      <c r="A2" s="2" t="s">
        <v>2</v>
      </c>
      <c r="B2" s="4"/>
      <c r="C2" s="4"/>
      <c r="K2" s="4"/>
      <c r="P2" s="4"/>
      <c r="R2" s="4"/>
      <c r="T2" s="8" t="s">
        <v>66</v>
      </c>
      <c r="U2" s="34"/>
      <c r="V2" s="90"/>
      <c r="W2" s="90"/>
      <c r="X2" s="89"/>
      <c r="Y2" s="88"/>
      <c r="Z2" s="87"/>
      <c r="AA2" s="88"/>
      <c r="AB2" s="87"/>
      <c r="AC2" s="87"/>
      <c r="AD2" s="90"/>
      <c r="AE2" s="90"/>
      <c r="AF2" s="90"/>
      <c r="AG2" s="87"/>
      <c r="AH2" s="27"/>
      <c r="AI2" s="27"/>
      <c r="AJ2" s="27"/>
    </row>
    <row r="3" spans="1:36" s="2" customFormat="1" ht="12" customHeight="1" x14ac:dyDescent="0.2">
      <c r="A3" s="10"/>
      <c r="B3" s="11"/>
      <c r="C3" s="12"/>
      <c r="D3" s="12"/>
      <c r="E3" s="13"/>
      <c r="F3" s="12"/>
      <c r="G3" s="37" t="s">
        <v>3</v>
      </c>
      <c r="H3" s="38"/>
      <c r="I3" s="38"/>
      <c r="J3" s="38"/>
      <c r="K3" s="12"/>
      <c r="L3" s="37" t="s">
        <v>4</v>
      </c>
      <c r="M3" s="38"/>
      <c r="N3" s="38"/>
      <c r="O3" s="38"/>
      <c r="P3" s="12"/>
      <c r="Q3" s="10" t="s">
        <v>41</v>
      </c>
      <c r="R3" s="54" t="s">
        <v>13</v>
      </c>
      <c r="S3" s="12"/>
      <c r="T3" s="99"/>
      <c r="U3" s="34"/>
      <c r="V3" s="91"/>
      <c r="W3" s="91"/>
      <c r="X3" s="87"/>
      <c r="Y3" s="88"/>
      <c r="Z3" s="87"/>
      <c r="AA3" s="88"/>
      <c r="AB3" s="87"/>
      <c r="AC3" s="87"/>
      <c r="AD3" s="87"/>
      <c r="AE3" s="87"/>
      <c r="AF3" s="87"/>
      <c r="AG3" s="87"/>
      <c r="AH3" s="27"/>
      <c r="AI3" s="27"/>
      <c r="AJ3" s="27"/>
    </row>
    <row r="4" spans="1:36" s="2" customFormat="1" ht="12" customHeight="1" x14ac:dyDescent="0.2">
      <c r="A4" s="135" t="s">
        <v>28</v>
      </c>
      <c r="B4" s="136"/>
      <c r="C4" s="16" t="s">
        <v>41</v>
      </c>
      <c r="D4" s="16" t="s">
        <v>29</v>
      </c>
      <c r="E4" s="17"/>
      <c r="F4" s="16"/>
      <c r="G4" s="28"/>
      <c r="I4" s="39"/>
      <c r="K4" s="40" t="s">
        <v>7</v>
      </c>
      <c r="L4" s="28"/>
      <c r="N4" s="39"/>
      <c r="P4" s="40" t="s">
        <v>7</v>
      </c>
      <c r="Q4" s="18" t="s">
        <v>5</v>
      </c>
      <c r="R4" s="41" t="s">
        <v>27</v>
      </c>
      <c r="S4" s="4" t="s">
        <v>6</v>
      </c>
      <c r="T4" s="100" t="s">
        <v>27</v>
      </c>
      <c r="U4" s="34"/>
      <c r="V4" s="91"/>
      <c r="W4" s="91"/>
      <c r="X4" s="87"/>
      <c r="Y4" s="88"/>
      <c r="Z4" s="87"/>
      <c r="AA4" s="88"/>
      <c r="AB4" s="87"/>
      <c r="AC4" s="87"/>
      <c r="AD4" s="90"/>
      <c r="AE4" s="90"/>
      <c r="AF4" s="90"/>
      <c r="AG4" s="87"/>
      <c r="AH4" s="27"/>
      <c r="AI4" s="27"/>
      <c r="AJ4" s="27"/>
    </row>
    <row r="5" spans="1:36" s="2" customFormat="1" ht="12" customHeight="1" x14ac:dyDescent="0.2">
      <c r="A5" s="18"/>
      <c r="B5" s="22"/>
      <c r="C5" s="16"/>
      <c r="D5" s="16"/>
      <c r="E5" s="17"/>
      <c r="F5" s="16"/>
      <c r="G5" s="18" t="s">
        <v>43</v>
      </c>
      <c r="H5" s="4" t="s">
        <v>43</v>
      </c>
      <c r="I5" s="22" t="s">
        <v>43</v>
      </c>
      <c r="J5" s="4" t="s">
        <v>27</v>
      </c>
      <c r="K5" s="40" t="s">
        <v>21</v>
      </c>
      <c r="L5" s="18" t="s">
        <v>43</v>
      </c>
      <c r="M5" s="4" t="s">
        <v>43</v>
      </c>
      <c r="N5" s="22" t="s">
        <v>43</v>
      </c>
      <c r="O5" s="4" t="s">
        <v>27</v>
      </c>
      <c r="P5" s="40" t="s">
        <v>21</v>
      </c>
      <c r="Q5" s="18"/>
      <c r="R5" s="41" t="s">
        <v>7</v>
      </c>
      <c r="S5" s="4"/>
      <c r="T5" s="100" t="s">
        <v>7</v>
      </c>
      <c r="U5" s="34"/>
      <c r="V5" s="91"/>
      <c r="W5" s="91"/>
      <c r="X5" s="92"/>
      <c r="Y5" s="93"/>
      <c r="Z5" s="94"/>
      <c r="AA5" s="95"/>
      <c r="AB5" s="87"/>
      <c r="AC5" s="87"/>
      <c r="AD5" s="87"/>
      <c r="AE5" s="87"/>
      <c r="AF5" s="87"/>
      <c r="AG5" s="87"/>
      <c r="AH5" s="27"/>
      <c r="AI5" s="27"/>
      <c r="AJ5" s="27"/>
    </row>
    <row r="6" spans="1:36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23" t="s">
        <v>38</v>
      </c>
      <c r="H6" s="25" t="s">
        <v>40</v>
      </c>
      <c r="I6" s="24" t="s">
        <v>39</v>
      </c>
      <c r="J6" s="25" t="s">
        <v>39</v>
      </c>
      <c r="K6" s="42" t="s">
        <v>39</v>
      </c>
      <c r="L6" s="23" t="s">
        <v>38</v>
      </c>
      <c r="M6" s="25" t="s">
        <v>40</v>
      </c>
      <c r="N6" s="24" t="s">
        <v>39</v>
      </c>
      <c r="O6" s="25" t="s">
        <v>39</v>
      </c>
      <c r="P6" s="42" t="s">
        <v>39</v>
      </c>
      <c r="Q6" s="23" t="s">
        <v>8</v>
      </c>
      <c r="R6" s="43" t="s">
        <v>9</v>
      </c>
      <c r="S6" s="25" t="s">
        <v>10</v>
      </c>
      <c r="T6" s="101" t="s">
        <v>11</v>
      </c>
      <c r="U6" s="34"/>
      <c r="V6" s="91"/>
      <c r="W6" s="91"/>
      <c r="X6" s="87"/>
      <c r="Y6" s="88"/>
      <c r="Z6" s="87"/>
      <c r="AA6" s="88"/>
      <c r="AB6" s="87"/>
      <c r="AC6" s="87"/>
      <c r="AD6" s="90"/>
      <c r="AE6" s="90"/>
      <c r="AF6" s="90"/>
      <c r="AG6" s="87"/>
      <c r="AH6" s="27"/>
      <c r="AI6" s="27"/>
      <c r="AJ6" s="27"/>
    </row>
    <row r="7" spans="1:36" s="2" customFormat="1" ht="11.1" customHeight="1" x14ac:dyDescent="0.2">
      <c r="A7" s="18"/>
      <c r="B7" s="22"/>
      <c r="C7" s="16"/>
      <c r="D7" s="16"/>
      <c r="E7" s="17"/>
      <c r="F7" s="16"/>
      <c r="G7" s="18"/>
      <c r="H7" s="16"/>
      <c r="I7" s="22"/>
      <c r="J7" s="16"/>
      <c r="K7" s="59"/>
      <c r="L7" s="16"/>
      <c r="M7" s="16"/>
      <c r="N7" s="22"/>
      <c r="O7" s="27"/>
      <c r="P7" s="60"/>
      <c r="Q7" s="18"/>
      <c r="R7" s="61"/>
      <c r="S7" s="27"/>
      <c r="T7" s="60"/>
      <c r="U7" s="34"/>
      <c r="V7" s="91"/>
      <c r="W7" s="91"/>
      <c r="X7" s="87"/>
      <c r="Y7" s="88"/>
      <c r="Z7" s="87"/>
      <c r="AA7" s="88"/>
      <c r="AB7" s="87"/>
      <c r="AC7" s="87"/>
      <c r="AD7" s="87"/>
      <c r="AE7" s="87"/>
      <c r="AF7" s="87"/>
      <c r="AG7" s="87"/>
      <c r="AH7" s="27"/>
      <c r="AI7" s="27"/>
      <c r="AJ7" s="27"/>
    </row>
    <row r="8" spans="1:36" s="2" customFormat="1" ht="11.1" customHeight="1" x14ac:dyDescent="0.2">
      <c r="A8" s="102" t="s">
        <v>333</v>
      </c>
      <c r="B8" s="22"/>
      <c r="C8" s="16"/>
      <c r="D8" s="16"/>
      <c r="E8" s="17"/>
      <c r="G8" s="28"/>
      <c r="H8" s="44"/>
      <c r="I8" s="39"/>
      <c r="J8" s="44"/>
      <c r="K8" s="60"/>
      <c r="L8" s="44"/>
      <c r="M8" s="45"/>
      <c r="N8" s="46"/>
      <c r="O8" s="27"/>
      <c r="P8" s="60"/>
      <c r="Q8" s="45"/>
      <c r="R8" s="61"/>
      <c r="S8" s="45"/>
      <c r="T8" s="60"/>
      <c r="U8" s="92"/>
      <c r="V8" s="34"/>
      <c r="W8" s="34"/>
      <c r="X8" s="96"/>
      <c r="Y8" s="88"/>
      <c r="Z8" s="96"/>
      <c r="AA8" s="88"/>
      <c r="AB8" s="96"/>
      <c r="AC8" s="96"/>
      <c r="AD8" s="87"/>
      <c r="AE8" s="87"/>
      <c r="AF8" s="87"/>
      <c r="AG8" s="87"/>
      <c r="AH8" s="27"/>
      <c r="AI8" s="27"/>
      <c r="AJ8" s="27"/>
    </row>
    <row r="9" spans="1:36" s="2" customFormat="1" ht="11.1" customHeight="1" x14ac:dyDescent="0.2">
      <c r="A9" s="18"/>
      <c r="B9" s="22"/>
      <c r="C9" s="16"/>
      <c r="D9" s="16"/>
      <c r="E9" s="17"/>
      <c r="G9" s="28"/>
      <c r="H9" s="44"/>
      <c r="I9" s="39"/>
      <c r="J9" s="44"/>
      <c r="K9" s="60"/>
      <c r="L9" s="44"/>
      <c r="M9" s="45"/>
      <c r="N9" s="46"/>
      <c r="O9" s="27"/>
      <c r="P9" s="60"/>
      <c r="Q9" s="45"/>
      <c r="R9" s="61"/>
      <c r="S9" s="45"/>
      <c r="T9" s="60"/>
      <c r="U9" s="92"/>
      <c r="V9" s="34"/>
      <c r="W9" s="34"/>
      <c r="X9" s="96"/>
      <c r="Y9" s="88"/>
      <c r="Z9" s="96"/>
      <c r="AA9" s="97"/>
      <c r="AB9" s="96"/>
      <c r="AC9" s="96"/>
      <c r="AD9" s="87"/>
      <c r="AE9" s="87"/>
      <c r="AF9" s="87"/>
      <c r="AG9" s="87"/>
      <c r="AH9" s="27"/>
      <c r="AI9" s="27"/>
      <c r="AJ9" s="27"/>
    </row>
    <row r="10" spans="1:36" s="2" customFormat="1" ht="11.1" customHeight="1" x14ac:dyDescent="0.2">
      <c r="A10" s="18" t="s">
        <v>334</v>
      </c>
      <c r="B10" s="22">
        <v>3</v>
      </c>
      <c r="C10" s="16">
        <v>6</v>
      </c>
      <c r="D10" s="16">
        <v>60209051</v>
      </c>
      <c r="E10" s="17" t="s">
        <v>67</v>
      </c>
      <c r="F10" s="2">
        <v>31</v>
      </c>
      <c r="G10" s="28">
        <v>42848</v>
      </c>
      <c r="H10" s="44">
        <v>31742</v>
      </c>
      <c r="I10" s="39">
        <v>46762</v>
      </c>
      <c r="J10" s="44">
        <v>9624</v>
      </c>
      <c r="K10" s="60">
        <v>20.6</v>
      </c>
      <c r="L10" s="44">
        <v>42510</v>
      </c>
      <c r="M10" s="45">
        <v>37528</v>
      </c>
      <c r="N10" s="46">
        <v>44002</v>
      </c>
      <c r="O10" s="27">
        <v>9072</v>
      </c>
      <c r="P10" s="60">
        <v>20.6</v>
      </c>
      <c r="Q10" s="45">
        <v>4733</v>
      </c>
      <c r="R10" s="119" t="s">
        <v>466</v>
      </c>
      <c r="S10" s="45">
        <v>1203</v>
      </c>
      <c r="T10" s="120" t="s">
        <v>467</v>
      </c>
      <c r="U10" s="92"/>
      <c r="V10" s="34"/>
      <c r="W10" s="34"/>
      <c r="X10" s="96"/>
      <c r="Y10" s="88"/>
      <c r="Z10" s="96"/>
      <c r="AA10" s="88"/>
      <c r="AB10" s="96"/>
      <c r="AC10" s="96"/>
      <c r="AD10" s="87"/>
      <c r="AE10" s="87"/>
      <c r="AF10" s="87"/>
      <c r="AG10" s="87"/>
      <c r="AH10" s="27"/>
      <c r="AI10" s="27"/>
      <c r="AJ10" s="27"/>
    </row>
    <row r="11" spans="1:36" s="2" customFormat="1" ht="11.1" customHeight="1" x14ac:dyDescent="0.2">
      <c r="A11" s="18" t="s">
        <v>334</v>
      </c>
      <c r="B11" s="22">
        <v>3</v>
      </c>
      <c r="C11" s="16">
        <v>10</v>
      </c>
      <c r="D11" s="16">
        <v>60209002</v>
      </c>
      <c r="E11" s="17" t="s">
        <v>68</v>
      </c>
      <c r="F11" s="2">
        <v>0</v>
      </c>
      <c r="G11" s="28">
        <v>41303</v>
      </c>
      <c r="H11" s="44">
        <v>28748</v>
      </c>
      <c r="I11" s="47">
        <v>45901</v>
      </c>
      <c r="J11" s="44">
        <v>7886</v>
      </c>
      <c r="K11" s="60">
        <v>17.2</v>
      </c>
      <c r="L11" s="44">
        <v>48570</v>
      </c>
      <c r="M11" s="45">
        <v>40365</v>
      </c>
      <c r="N11" s="46">
        <v>51147</v>
      </c>
      <c r="O11" s="27">
        <v>8199</v>
      </c>
      <c r="P11" s="60">
        <v>16</v>
      </c>
      <c r="Q11" s="45">
        <v>4971</v>
      </c>
      <c r="R11" s="119" t="s">
        <v>468</v>
      </c>
      <c r="S11" s="45">
        <v>1293</v>
      </c>
      <c r="T11" s="120" t="s">
        <v>469</v>
      </c>
      <c r="U11" s="92"/>
      <c r="V11" s="34"/>
      <c r="W11" s="34"/>
      <c r="X11" s="96"/>
      <c r="Y11" s="88"/>
      <c r="Z11" s="96"/>
      <c r="AA11" s="88"/>
      <c r="AB11" s="96"/>
      <c r="AC11" s="96"/>
      <c r="AD11" s="87"/>
      <c r="AE11" s="87"/>
      <c r="AF11" s="87"/>
      <c r="AG11" s="87"/>
      <c r="AH11" s="27"/>
      <c r="AI11" s="27"/>
      <c r="AJ11" s="27"/>
    </row>
    <row r="12" spans="1:36" s="2" customFormat="1" ht="11.1" customHeight="1" x14ac:dyDescent="0.2">
      <c r="A12" s="18" t="s">
        <v>334</v>
      </c>
      <c r="B12" s="22">
        <v>3</v>
      </c>
      <c r="C12" s="16">
        <v>6</v>
      </c>
      <c r="D12" s="16">
        <v>60209003</v>
      </c>
      <c r="E12" s="17" t="s">
        <v>69</v>
      </c>
      <c r="F12" s="2">
        <v>31</v>
      </c>
      <c r="G12" s="28">
        <v>33407</v>
      </c>
      <c r="H12" s="44">
        <v>25439</v>
      </c>
      <c r="I12" s="39">
        <v>36166</v>
      </c>
      <c r="J12" s="44">
        <v>7604</v>
      </c>
      <c r="K12" s="60">
        <v>21</v>
      </c>
      <c r="L12" s="44">
        <v>27655</v>
      </c>
      <c r="M12" s="45">
        <v>21660</v>
      </c>
      <c r="N12" s="46">
        <v>29688</v>
      </c>
      <c r="O12" s="27">
        <v>4771</v>
      </c>
      <c r="P12" s="60">
        <v>16.100000000000001</v>
      </c>
      <c r="Q12" s="45">
        <v>3332</v>
      </c>
      <c r="R12" s="119" t="s">
        <v>470</v>
      </c>
      <c r="S12" s="45">
        <v>970</v>
      </c>
      <c r="T12" s="120" t="s">
        <v>471</v>
      </c>
      <c r="U12" s="92"/>
      <c r="V12" s="34"/>
      <c r="W12" s="34"/>
      <c r="X12" s="96"/>
      <c r="Y12" s="88"/>
      <c r="Z12" s="96"/>
      <c r="AA12" s="88"/>
      <c r="AB12" s="96"/>
      <c r="AC12" s="96"/>
      <c r="AD12" s="87"/>
      <c r="AE12" s="87"/>
      <c r="AF12" s="87"/>
      <c r="AG12" s="87"/>
      <c r="AH12" s="27"/>
      <c r="AI12" s="27"/>
      <c r="AJ12" s="27"/>
    </row>
    <row r="13" spans="1:36" s="2" customFormat="1" ht="11.1" customHeight="1" x14ac:dyDescent="0.2">
      <c r="A13" s="18" t="s">
        <v>334</v>
      </c>
      <c r="B13" s="22">
        <v>3</v>
      </c>
      <c r="C13" s="16">
        <v>4</v>
      </c>
      <c r="D13" s="16">
        <v>62299627</v>
      </c>
      <c r="E13" s="17" t="s">
        <v>70</v>
      </c>
      <c r="G13" s="28"/>
      <c r="H13" s="44"/>
      <c r="I13" s="39"/>
      <c r="J13" s="44"/>
      <c r="K13" s="60"/>
      <c r="L13" s="44"/>
      <c r="M13" s="45"/>
      <c r="N13" s="46"/>
      <c r="O13" s="27"/>
      <c r="P13" s="60"/>
      <c r="Q13" s="45"/>
      <c r="R13" s="119" t="s">
        <v>472</v>
      </c>
      <c r="S13" s="45"/>
      <c r="T13" s="120" t="s">
        <v>472</v>
      </c>
      <c r="U13" s="92"/>
      <c r="V13" s="34"/>
      <c r="W13" s="34"/>
      <c r="X13" s="96"/>
      <c r="Y13" s="88"/>
      <c r="Z13" s="96"/>
      <c r="AA13" s="88"/>
      <c r="AB13" s="96"/>
      <c r="AC13" s="96"/>
      <c r="AD13" s="87"/>
      <c r="AE13" s="87"/>
      <c r="AF13" s="87"/>
      <c r="AG13" s="87"/>
      <c r="AH13" s="27"/>
      <c r="AI13" s="27"/>
      <c r="AJ13" s="27"/>
    </row>
    <row r="14" spans="1:36" s="2" customFormat="1" ht="11.1" customHeight="1" x14ac:dyDescent="0.2">
      <c r="A14" s="18" t="s">
        <v>334</v>
      </c>
      <c r="B14" s="22">
        <v>3</v>
      </c>
      <c r="C14" s="16">
        <v>6</v>
      </c>
      <c r="D14" s="16">
        <v>59219001</v>
      </c>
      <c r="E14" s="17" t="s">
        <v>71</v>
      </c>
      <c r="F14" s="2">
        <v>31</v>
      </c>
      <c r="G14" s="28">
        <v>39686</v>
      </c>
      <c r="H14" s="44">
        <v>30092</v>
      </c>
      <c r="I14" s="39">
        <v>42881</v>
      </c>
      <c r="J14" s="44">
        <v>8936</v>
      </c>
      <c r="K14" s="60">
        <v>20.8</v>
      </c>
      <c r="L14" s="44">
        <v>41685</v>
      </c>
      <c r="M14" s="45">
        <v>36397</v>
      </c>
      <c r="N14" s="46">
        <v>43165</v>
      </c>
      <c r="O14" s="27">
        <v>8231</v>
      </c>
      <c r="P14" s="60">
        <v>19.100000000000001</v>
      </c>
      <c r="Q14" s="45">
        <v>4501</v>
      </c>
      <c r="R14" s="119" t="s">
        <v>473</v>
      </c>
      <c r="S14" s="45">
        <v>1169</v>
      </c>
      <c r="T14" s="120" t="s">
        <v>474</v>
      </c>
      <c r="U14" s="92"/>
      <c r="V14" s="34"/>
      <c r="W14" s="34"/>
      <c r="X14" s="96"/>
      <c r="Y14" s="88"/>
      <c r="Z14" s="96"/>
      <c r="AA14" s="88"/>
      <c r="AB14" s="96"/>
      <c r="AC14" s="96"/>
      <c r="AD14" s="87"/>
      <c r="AE14" s="87"/>
      <c r="AF14" s="87"/>
      <c r="AG14" s="87"/>
      <c r="AH14" s="27"/>
      <c r="AI14" s="27"/>
      <c r="AJ14" s="27"/>
    </row>
    <row r="15" spans="1:36" s="2" customFormat="1" ht="11.1" customHeight="1" x14ac:dyDescent="0.2">
      <c r="A15" s="18" t="s">
        <v>334</v>
      </c>
      <c r="B15" s="22">
        <v>3</v>
      </c>
      <c r="C15" s="16">
        <v>6</v>
      </c>
      <c r="D15" s="16">
        <v>59219005</v>
      </c>
      <c r="E15" s="17" t="s">
        <v>72</v>
      </c>
      <c r="F15" s="2">
        <v>0</v>
      </c>
      <c r="G15" s="28">
        <v>42875</v>
      </c>
      <c r="H15" s="44">
        <v>33965</v>
      </c>
      <c r="I15" s="47">
        <v>45934</v>
      </c>
      <c r="J15" s="44">
        <v>6696</v>
      </c>
      <c r="K15" s="60">
        <v>14.6</v>
      </c>
      <c r="L15" s="44">
        <v>37787</v>
      </c>
      <c r="M15" s="45">
        <v>30884</v>
      </c>
      <c r="N15" s="46">
        <v>39718</v>
      </c>
      <c r="O15" s="27">
        <v>6592</v>
      </c>
      <c r="P15" s="60">
        <v>16.600000000000001</v>
      </c>
      <c r="Q15" s="45">
        <v>4611</v>
      </c>
      <c r="R15" s="119" t="s">
        <v>475</v>
      </c>
      <c r="S15" s="45">
        <v>861</v>
      </c>
      <c r="T15" s="120" t="s">
        <v>476</v>
      </c>
      <c r="U15" s="92"/>
      <c r="V15" s="34"/>
      <c r="W15" s="34"/>
      <c r="X15" s="96"/>
      <c r="Y15" s="88"/>
      <c r="Z15" s="96"/>
      <c r="AA15" s="88"/>
      <c r="AB15" s="96"/>
      <c r="AC15" s="96"/>
      <c r="AD15" s="87"/>
      <c r="AE15" s="87"/>
      <c r="AF15" s="87"/>
      <c r="AG15" s="87"/>
      <c r="AH15" s="27"/>
      <c r="AI15" s="27"/>
      <c r="AJ15" s="27"/>
    </row>
    <row r="16" spans="1:36" s="2" customFormat="1" ht="11.1" customHeight="1" x14ac:dyDescent="0.2">
      <c r="A16" s="18" t="s">
        <v>334</v>
      </c>
      <c r="B16" s="22">
        <v>3</v>
      </c>
      <c r="C16" s="16">
        <v>6</v>
      </c>
      <c r="D16" s="16">
        <v>59219010</v>
      </c>
      <c r="E16" s="17" t="s">
        <v>73</v>
      </c>
      <c r="F16" s="2">
        <v>31</v>
      </c>
      <c r="G16" s="28">
        <v>30153</v>
      </c>
      <c r="H16" s="44">
        <v>24611</v>
      </c>
      <c r="I16" s="47">
        <v>31835</v>
      </c>
      <c r="J16" s="44">
        <v>8281</v>
      </c>
      <c r="K16" s="60">
        <v>26</v>
      </c>
      <c r="L16" s="44">
        <v>33067</v>
      </c>
      <c r="M16" s="45">
        <v>31663</v>
      </c>
      <c r="N16" s="46">
        <v>33103</v>
      </c>
      <c r="O16" s="27">
        <v>7832</v>
      </c>
      <c r="P16" s="60">
        <v>23.7</v>
      </c>
      <c r="Q16" s="45">
        <v>3458</v>
      </c>
      <c r="R16" s="119" t="s">
        <v>477</v>
      </c>
      <c r="S16" s="45">
        <v>987</v>
      </c>
      <c r="T16" s="120" t="s">
        <v>478</v>
      </c>
      <c r="U16" s="92"/>
      <c r="V16" s="34"/>
      <c r="W16" s="34"/>
      <c r="X16" s="96"/>
      <c r="Y16" s="88"/>
      <c r="Z16" s="96"/>
      <c r="AA16" s="88"/>
      <c r="AB16" s="96"/>
      <c r="AC16" s="96"/>
      <c r="AD16" s="87"/>
      <c r="AE16" s="87"/>
      <c r="AF16" s="87"/>
      <c r="AG16" s="87"/>
      <c r="AH16" s="27"/>
      <c r="AI16" s="27"/>
      <c r="AJ16" s="27"/>
    </row>
    <row r="17" spans="1:36" s="2" customFormat="1" ht="11.1" customHeight="1" x14ac:dyDescent="0.2">
      <c r="A17" s="18" t="s">
        <v>334</v>
      </c>
      <c r="B17" s="22">
        <v>3</v>
      </c>
      <c r="C17" s="16">
        <v>6</v>
      </c>
      <c r="D17" s="16">
        <v>60219001</v>
      </c>
      <c r="E17" s="17" t="s">
        <v>74</v>
      </c>
      <c r="F17" s="2">
        <v>13</v>
      </c>
      <c r="G17" s="28">
        <v>27801</v>
      </c>
      <c r="H17" s="44">
        <v>23580</v>
      </c>
      <c r="I17" s="47">
        <v>28984</v>
      </c>
      <c r="J17" s="44">
        <v>7809</v>
      </c>
      <c r="K17" s="60">
        <v>26.9</v>
      </c>
      <c r="L17" s="44">
        <v>31834</v>
      </c>
      <c r="M17" s="45">
        <v>32761</v>
      </c>
      <c r="N17" s="46">
        <v>31290</v>
      </c>
      <c r="O17" s="27">
        <v>7600</v>
      </c>
      <c r="P17" s="60">
        <v>24.3</v>
      </c>
      <c r="Q17" s="45">
        <v>3235</v>
      </c>
      <c r="R17" s="119" t="s">
        <v>479</v>
      </c>
      <c r="S17" s="45">
        <v>984</v>
      </c>
      <c r="T17" s="120" t="s">
        <v>480</v>
      </c>
      <c r="U17" s="92"/>
      <c r="V17" s="34"/>
      <c r="W17" s="34"/>
      <c r="X17" s="96"/>
      <c r="Y17" s="88"/>
      <c r="Z17" s="96"/>
      <c r="AA17" s="88"/>
      <c r="AB17" s="96"/>
      <c r="AC17" s="96"/>
      <c r="AD17" s="87"/>
      <c r="AE17" s="87"/>
      <c r="AF17" s="87"/>
      <c r="AG17" s="87"/>
      <c r="AH17" s="27"/>
      <c r="AI17" s="27"/>
      <c r="AJ17" s="27"/>
    </row>
    <row r="18" spans="1:36" s="2" customFormat="1" ht="11.1" customHeight="1" x14ac:dyDescent="0.2">
      <c r="A18" s="18" t="s">
        <v>334</v>
      </c>
      <c r="B18" s="22">
        <v>3</v>
      </c>
      <c r="C18" s="16">
        <v>4</v>
      </c>
      <c r="D18" s="16">
        <v>61229001</v>
      </c>
      <c r="E18" s="17" t="s">
        <v>75</v>
      </c>
      <c r="F18" s="2">
        <v>0</v>
      </c>
      <c r="G18" s="28">
        <v>27418</v>
      </c>
      <c r="H18" s="44">
        <v>22975</v>
      </c>
      <c r="I18" s="47">
        <v>28718</v>
      </c>
      <c r="J18" s="44">
        <v>7877</v>
      </c>
      <c r="K18" s="60">
        <v>27.4</v>
      </c>
      <c r="L18" s="44">
        <v>27445</v>
      </c>
      <c r="M18" s="45">
        <v>27904</v>
      </c>
      <c r="N18" s="46">
        <v>27257</v>
      </c>
      <c r="O18" s="27">
        <v>6728</v>
      </c>
      <c r="P18" s="60">
        <v>24.7</v>
      </c>
      <c r="Q18" s="45">
        <v>2978</v>
      </c>
      <c r="R18" s="119" t="s">
        <v>481</v>
      </c>
      <c r="S18" s="45">
        <v>903</v>
      </c>
      <c r="T18" s="120" t="s">
        <v>482</v>
      </c>
      <c r="U18" s="92"/>
      <c r="V18" s="34"/>
      <c r="W18" s="34"/>
      <c r="X18" s="96"/>
      <c r="Y18" s="88"/>
      <c r="Z18" s="96"/>
      <c r="AA18" s="88"/>
      <c r="AB18" s="96"/>
      <c r="AC18" s="96"/>
      <c r="AD18" s="87"/>
      <c r="AE18" s="87"/>
      <c r="AF18" s="87"/>
      <c r="AG18" s="87"/>
      <c r="AH18" s="27"/>
      <c r="AI18" s="27"/>
      <c r="AJ18" s="27"/>
    </row>
    <row r="19" spans="1:36" s="2" customFormat="1" ht="11.1" customHeight="1" x14ac:dyDescent="0.2">
      <c r="A19" s="18" t="s">
        <v>334</v>
      </c>
      <c r="B19" s="22">
        <v>3</v>
      </c>
      <c r="C19" s="16">
        <v>4</v>
      </c>
      <c r="D19" s="16">
        <v>61239001</v>
      </c>
      <c r="E19" s="17" t="s">
        <v>76</v>
      </c>
      <c r="F19" s="2">
        <v>0</v>
      </c>
      <c r="G19" s="28">
        <v>27364</v>
      </c>
      <c r="H19" s="44">
        <v>23239</v>
      </c>
      <c r="I19" s="47">
        <v>28226</v>
      </c>
      <c r="J19" s="44">
        <v>7662</v>
      </c>
      <c r="K19" s="60">
        <v>27.1</v>
      </c>
      <c r="L19" s="44">
        <v>27591</v>
      </c>
      <c r="M19" s="45">
        <v>29414</v>
      </c>
      <c r="N19" s="46">
        <v>25883</v>
      </c>
      <c r="O19" s="27">
        <v>6421</v>
      </c>
      <c r="P19" s="60">
        <v>24.8</v>
      </c>
      <c r="Q19" s="45">
        <v>3010</v>
      </c>
      <c r="R19" s="119" t="s">
        <v>477</v>
      </c>
      <c r="S19" s="45">
        <v>850</v>
      </c>
      <c r="T19" s="120" t="s">
        <v>483</v>
      </c>
      <c r="U19" s="92"/>
      <c r="V19" s="34"/>
      <c r="W19" s="34"/>
      <c r="X19" s="96"/>
      <c r="Y19" s="88"/>
      <c r="Z19" s="96"/>
      <c r="AA19" s="88"/>
      <c r="AB19" s="96"/>
      <c r="AC19" s="96"/>
      <c r="AD19" s="87"/>
      <c r="AE19" s="87"/>
      <c r="AF19" s="87"/>
      <c r="AG19" s="87"/>
      <c r="AH19" s="27"/>
      <c r="AI19" s="27"/>
      <c r="AJ19" s="27"/>
    </row>
    <row r="20" spans="1:36" s="2" customFormat="1" ht="11.1" customHeight="1" x14ac:dyDescent="0.2">
      <c r="A20" s="18" t="s">
        <v>334</v>
      </c>
      <c r="B20" s="22">
        <v>3</v>
      </c>
      <c r="C20" s="16">
        <v>6</v>
      </c>
      <c r="D20" s="16">
        <v>62249001</v>
      </c>
      <c r="E20" s="17" t="s">
        <v>77</v>
      </c>
      <c r="F20" s="2">
        <v>31</v>
      </c>
      <c r="G20" s="28">
        <v>25913</v>
      </c>
      <c r="H20" s="44">
        <v>22094</v>
      </c>
      <c r="I20" s="47">
        <v>26989</v>
      </c>
      <c r="J20" s="44">
        <v>7776</v>
      </c>
      <c r="K20" s="60">
        <v>28.8</v>
      </c>
      <c r="L20" s="44">
        <v>28614</v>
      </c>
      <c r="M20" s="45">
        <v>29387</v>
      </c>
      <c r="N20" s="46">
        <v>27981</v>
      </c>
      <c r="O20" s="27">
        <v>7741</v>
      </c>
      <c r="P20" s="60">
        <v>27.7</v>
      </c>
      <c r="Q20" s="45">
        <v>2965</v>
      </c>
      <c r="R20" s="119" t="s">
        <v>484</v>
      </c>
      <c r="S20" s="45">
        <v>886</v>
      </c>
      <c r="T20" s="120" t="s">
        <v>485</v>
      </c>
      <c r="U20" s="92"/>
      <c r="V20" s="34"/>
      <c r="W20" s="34"/>
      <c r="X20" s="96"/>
      <c r="Y20" s="88"/>
      <c r="Z20" s="96"/>
      <c r="AA20" s="88"/>
      <c r="AB20" s="96"/>
      <c r="AC20" s="96"/>
      <c r="AD20" s="87"/>
      <c r="AE20" s="87"/>
      <c r="AF20" s="87"/>
      <c r="AG20" s="87"/>
      <c r="AH20" s="27"/>
      <c r="AI20" s="27"/>
      <c r="AJ20" s="27"/>
    </row>
    <row r="21" spans="1:36" s="2" customFormat="1" ht="11.1" customHeight="1" x14ac:dyDescent="0.2">
      <c r="A21" s="18" t="s">
        <v>334</v>
      </c>
      <c r="B21" s="22">
        <v>3</v>
      </c>
      <c r="C21" s="16">
        <v>6</v>
      </c>
      <c r="D21" s="16">
        <v>62249051</v>
      </c>
      <c r="E21" s="17" t="s">
        <v>78</v>
      </c>
      <c r="F21" s="2">
        <v>31</v>
      </c>
      <c r="G21" s="28">
        <v>26189</v>
      </c>
      <c r="H21" s="44">
        <v>22273</v>
      </c>
      <c r="I21" s="47">
        <v>27320</v>
      </c>
      <c r="J21" s="44">
        <v>8211</v>
      </c>
      <c r="K21" s="60">
        <v>30.1</v>
      </c>
      <c r="L21" s="44">
        <v>29342</v>
      </c>
      <c r="M21" s="45">
        <v>29484</v>
      </c>
      <c r="N21" s="46">
        <v>28934</v>
      </c>
      <c r="O21" s="27">
        <v>8200</v>
      </c>
      <c r="P21" s="60">
        <v>28.3</v>
      </c>
      <c r="Q21" s="45">
        <v>3026</v>
      </c>
      <c r="R21" s="119" t="s">
        <v>486</v>
      </c>
      <c r="S21" s="45">
        <v>889</v>
      </c>
      <c r="T21" s="120" t="s">
        <v>487</v>
      </c>
      <c r="U21" s="92"/>
      <c r="V21" s="34"/>
      <c r="W21" s="34"/>
      <c r="X21" s="96"/>
      <c r="Y21" s="88"/>
      <c r="Z21" s="96"/>
      <c r="AA21" s="88"/>
      <c r="AB21" s="96"/>
      <c r="AC21" s="96"/>
      <c r="AD21" s="87"/>
      <c r="AE21" s="87"/>
      <c r="AF21" s="87"/>
      <c r="AG21" s="87"/>
      <c r="AH21" s="27"/>
      <c r="AI21" s="27"/>
      <c r="AJ21" s="27"/>
    </row>
    <row r="22" spans="1:36" s="2" customFormat="1" ht="11.1" customHeight="1" x14ac:dyDescent="0.2">
      <c r="A22" s="18" t="s">
        <v>334</v>
      </c>
      <c r="B22" s="22">
        <v>3</v>
      </c>
      <c r="C22" s="16">
        <v>10</v>
      </c>
      <c r="D22" s="16">
        <v>62259011</v>
      </c>
      <c r="E22" s="17" t="s">
        <v>79</v>
      </c>
      <c r="F22" s="2">
        <v>31</v>
      </c>
      <c r="G22" s="28">
        <v>33719</v>
      </c>
      <c r="H22" s="44">
        <v>28338</v>
      </c>
      <c r="I22" s="47">
        <v>35583</v>
      </c>
      <c r="J22" s="44">
        <v>10440</v>
      </c>
      <c r="K22" s="60">
        <v>29.3</v>
      </c>
      <c r="L22" s="44">
        <v>38725</v>
      </c>
      <c r="M22" s="45">
        <v>38716</v>
      </c>
      <c r="N22" s="46">
        <v>38825</v>
      </c>
      <c r="O22" s="27">
        <v>10787</v>
      </c>
      <c r="P22" s="60">
        <v>27.8</v>
      </c>
      <c r="Q22" s="45">
        <v>3960</v>
      </c>
      <c r="R22" s="119" t="s">
        <v>488</v>
      </c>
      <c r="S22" s="45">
        <v>1136</v>
      </c>
      <c r="T22" s="120" t="s">
        <v>489</v>
      </c>
      <c r="U22" s="92"/>
      <c r="V22" s="34"/>
      <c r="W22" s="34"/>
      <c r="X22" s="96"/>
      <c r="Y22" s="88"/>
      <c r="Z22" s="96"/>
      <c r="AA22" s="88"/>
      <c r="AB22" s="96"/>
      <c r="AC22" s="96"/>
      <c r="AD22" s="87"/>
      <c r="AE22" s="87"/>
      <c r="AF22" s="87"/>
      <c r="AG22" s="87"/>
      <c r="AH22" s="27"/>
      <c r="AI22" s="27"/>
      <c r="AJ22" s="27"/>
    </row>
    <row r="23" spans="1:36" s="2" customFormat="1" ht="11.1" customHeight="1" x14ac:dyDescent="0.2">
      <c r="A23" s="18" t="s">
        <v>334</v>
      </c>
      <c r="B23" s="22">
        <v>3</v>
      </c>
      <c r="C23" s="16">
        <v>6</v>
      </c>
      <c r="D23" s="16">
        <v>62259004</v>
      </c>
      <c r="E23" s="17" t="s">
        <v>80</v>
      </c>
      <c r="F23" s="2">
        <v>31</v>
      </c>
      <c r="G23" s="28">
        <v>33536</v>
      </c>
      <c r="H23" s="44">
        <v>28123</v>
      </c>
      <c r="I23" s="47">
        <v>35375</v>
      </c>
      <c r="J23" s="44">
        <v>10009</v>
      </c>
      <c r="K23" s="60">
        <v>28.3</v>
      </c>
      <c r="L23" s="44">
        <v>38637</v>
      </c>
      <c r="M23" s="45">
        <v>38477</v>
      </c>
      <c r="N23" s="46">
        <v>38826</v>
      </c>
      <c r="O23" s="27">
        <v>10816</v>
      </c>
      <c r="P23" s="60">
        <v>27.9</v>
      </c>
      <c r="Q23" s="45">
        <v>3938</v>
      </c>
      <c r="R23" s="119" t="s">
        <v>490</v>
      </c>
      <c r="S23" s="45">
        <v>1146</v>
      </c>
      <c r="T23" s="120" t="s">
        <v>491</v>
      </c>
      <c r="U23" s="92"/>
      <c r="V23" s="34"/>
      <c r="W23" s="34"/>
      <c r="X23" s="96"/>
      <c r="Y23" s="88"/>
      <c r="Z23" s="96"/>
      <c r="AA23" s="88"/>
      <c r="AB23" s="96"/>
      <c r="AC23" s="96"/>
      <c r="AD23" s="87"/>
      <c r="AE23" s="87"/>
      <c r="AF23" s="87"/>
      <c r="AG23" s="87"/>
      <c r="AH23" s="27"/>
      <c r="AI23" s="27"/>
      <c r="AJ23" s="27"/>
    </row>
    <row r="24" spans="1:36" s="2" customFormat="1" ht="11.1" customHeight="1" x14ac:dyDescent="0.2">
      <c r="A24" s="18" t="s">
        <v>334</v>
      </c>
      <c r="B24" s="22">
        <v>3</v>
      </c>
      <c r="C24" s="16">
        <v>6</v>
      </c>
      <c r="D24" s="16">
        <v>62259653</v>
      </c>
      <c r="E24" s="17" t="s">
        <v>81</v>
      </c>
      <c r="G24" s="28"/>
      <c r="H24" s="44"/>
      <c r="I24" s="47"/>
      <c r="J24" s="44"/>
      <c r="K24" s="60"/>
      <c r="L24" s="44"/>
      <c r="M24" s="45"/>
      <c r="N24" s="46"/>
      <c r="O24" s="27"/>
      <c r="P24" s="60"/>
      <c r="Q24" s="45"/>
      <c r="R24" s="119" t="s">
        <v>472</v>
      </c>
      <c r="S24" s="45"/>
      <c r="T24" s="120" t="s">
        <v>472</v>
      </c>
      <c r="U24" s="92"/>
      <c r="V24" s="34"/>
      <c r="W24" s="34"/>
      <c r="X24" s="96"/>
      <c r="Y24" s="88"/>
      <c r="Z24" s="96"/>
      <c r="AA24" s="88"/>
      <c r="AB24" s="96"/>
      <c r="AC24" s="96"/>
      <c r="AD24" s="87"/>
      <c r="AE24" s="87"/>
      <c r="AF24" s="90"/>
      <c r="AG24" s="87"/>
      <c r="AH24" s="27"/>
      <c r="AI24" s="27"/>
      <c r="AJ24" s="27"/>
    </row>
    <row r="25" spans="1:36" s="2" customFormat="1" ht="11.1" customHeight="1" x14ac:dyDescent="0.2">
      <c r="A25" s="18" t="s">
        <v>334</v>
      </c>
      <c r="B25" s="22">
        <v>3</v>
      </c>
      <c r="C25" s="16">
        <v>5</v>
      </c>
      <c r="D25" s="16">
        <v>62259002</v>
      </c>
      <c r="E25" s="17" t="s">
        <v>82</v>
      </c>
      <c r="F25" s="2">
        <v>0</v>
      </c>
      <c r="G25" s="28">
        <v>28716</v>
      </c>
      <c r="H25" s="44">
        <v>26989</v>
      </c>
      <c r="I25" s="47">
        <v>29651</v>
      </c>
      <c r="J25" s="44">
        <v>9546</v>
      </c>
      <c r="K25" s="60">
        <v>32.200000000000003</v>
      </c>
      <c r="L25" s="44">
        <v>31555</v>
      </c>
      <c r="M25" s="45">
        <v>34604</v>
      </c>
      <c r="N25" s="46">
        <v>30724</v>
      </c>
      <c r="O25" s="27">
        <v>9712</v>
      </c>
      <c r="P25" s="60">
        <v>31.6</v>
      </c>
      <c r="Q25" s="45">
        <v>3263</v>
      </c>
      <c r="R25" s="119" t="s">
        <v>492</v>
      </c>
      <c r="S25" s="45">
        <v>1008</v>
      </c>
      <c r="T25" s="120" t="s">
        <v>493</v>
      </c>
      <c r="U25" s="92"/>
      <c r="V25" s="34"/>
      <c r="W25" s="34"/>
      <c r="X25" s="98"/>
      <c r="Y25" s="88"/>
      <c r="Z25" s="98"/>
      <c r="AA25" s="88"/>
      <c r="AB25" s="96"/>
      <c r="AC25" s="96"/>
      <c r="AD25" s="87"/>
      <c r="AE25" s="87"/>
      <c r="AF25" s="87"/>
      <c r="AG25" s="87"/>
      <c r="AH25" s="27"/>
      <c r="AI25" s="27"/>
      <c r="AJ25" s="27"/>
    </row>
    <row r="26" spans="1:36" s="2" customFormat="1" ht="11.1" customHeight="1" x14ac:dyDescent="0.2">
      <c r="A26" s="18" t="s">
        <v>334</v>
      </c>
      <c r="B26" s="22">
        <v>3</v>
      </c>
      <c r="C26" s="16">
        <v>6</v>
      </c>
      <c r="D26" s="16">
        <v>62269001</v>
      </c>
      <c r="E26" s="17" t="s">
        <v>83</v>
      </c>
      <c r="F26" s="2">
        <v>31</v>
      </c>
      <c r="G26" s="28">
        <v>28500</v>
      </c>
      <c r="H26" s="44">
        <v>23562</v>
      </c>
      <c r="I26" s="47">
        <v>30246</v>
      </c>
      <c r="J26" s="44">
        <v>9463</v>
      </c>
      <c r="K26" s="60">
        <v>31.3</v>
      </c>
      <c r="L26" s="44">
        <v>31373</v>
      </c>
      <c r="M26" s="45">
        <v>31592</v>
      </c>
      <c r="N26" s="46">
        <v>31203</v>
      </c>
      <c r="O26" s="27">
        <v>9603</v>
      </c>
      <c r="P26" s="60">
        <v>30.8</v>
      </c>
      <c r="Q26" s="45">
        <v>3250</v>
      </c>
      <c r="R26" s="119" t="s">
        <v>494</v>
      </c>
      <c r="S26" s="45">
        <v>984</v>
      </c>
      <c r="T26" s="120" t="s">
        <v>495</v>
      </c>
      <c r="U26" s="92"/>
      <c r="V26" s="34"/>
      <c r="W26" s="34"/>
      <c r="X26" s="98"/>
      <c r="Y26" s="88"/>
      <c r="Z26" s="98"/>
      <c r="AA26" s="88"/>
      <c r="AB26" s="96"/>
      <c r="AC26" s="96"/>
      <c r="AD26" s="90"/>
      <c r="AE26" s="87"/>
      <c r="AF26" s="90"/>
      <c r="AG26" s="87"/>
      <c r="AH26" s="27"/>
      <c r="AI26" s="27"/>
      <c r="AJ26" s="27"/>
    </row>
    <row r="27" spans="1:36" s="2" customFormat="1" ht="11.1" customHeight="1" x14ac:dyDescent="0.2">
      <c r="A27" s="18" t="s">
        <v>334</v>
      </c>
      <c r="B27" s="22">
        <v>3</v>
      </c>
      <c r="C27" s="16">
        <v>10</v>
      </c>
      <c r="D27" s="16">
        <v>62269051</v>
      </c>
      <c r="E27" s="17" t="s">
        <v>84</v>
      </c>
      <c r="F27" s="2">
        <v>31</v>
      </c>
      <c r="G27" s="28">
        <v>29003</v>
      </c>
      <c r="H27" s="44">
        <v>24530</v>
      </c>
      <c r="I27" s="47">
        <v>30591</v>
      </c>
      <c r="J27" s="44">
        <v>9272</v>
      </c>
      <c r="K27" s="60">
        <v>30.3</v>
      </c>
      <c r="L27" s="44">
        <v>32697</v>
      </c>
      <c r="M27" s="45">
        <v>32774</v>
      </c>
      <c r="N27" s="46">
        <v>32637</v>
      </c>
      <c r="O27" s="27">
        <v>9554</v>
      </c>
      <c r="P27" s="60">
        <v>29.3</v>
      </c>
      <c r="Q27" s="45">
        <v>3356</v>
      </c>
      <c r="R27" s="119" t="s">
        <v>496</v>
      </c>
      <c r="S27" s="45">
        <v>1000</v>
      </c>
      <c r="T27" s="120" t="s">
        <v>497</v>
      </c>
      <c r="U27" s="92"/>
      <c r="V27" s="34"/>
      <c r="W27" s="34"/>
      <c r="X27" s="98"/>
      <c r="Y27" s="88"/>
      <c r="Z27" s="98"/>
      <c r="AA27" s="88"/>
      <c r="AB27" s="96"/>
      <c r="AC27" s="96"/>
      <c r="AD27" s="90"/>
      <c r="AE27" s="87"/>
      <c r="AF27" s="90"/>
      <c r="AG27" s="87"/>
      <c r="AH27" s="27"/>
      <c r="AI27" s="27"/>
      <c r="AJ27" s="27"/>
    </row>
    <row r="28" spans="1:36" s="2" customFormat="1" ht="11.1" customHeight="1" x14ac:dyDescent="0.2">
      <c r="A28" s="18" t="s">
        <v>334</v>
      </c>
      <c r="B28" s="22">
        <v>3</v>
      </c>
      <c r="C28" s="16">
        <v>5</v>
      </c>
      <c r="D28" s="16">
        <v>62269054</v>
      </c>
      <c r="E28" s="17" t="s">
        <v>85</v>
      </c>
      <c r="F28" s="2">
        <v>31</v>
      </c>
      <c r="G28" s="28">
        <v>26616</v>
      </c>
      <c r="H28" s="44">
        <v>23327</v>
      </c>
      <c r="I28" s="47">
        <v>27580</v>
      </c>
      <c r="J28" s="44">
        <v>8010</v>
      </c>
      <c r="K28" s="60">
        <v>29</v>
      </c>
      <c r="L28" s="44">
        <v>28989</v>
      </c>
      <c r="M28" s="45">
        <v>29141</v>
      </c>
      <c r="N28" s="46">
        <v>28588</v>
      </c>
      <c r="O28" s="27">
        <v>7953</v>
      </c>
      <c r="P28" s="60">
        <v>27.8</v>
      </c>
      <c r="Q28" s="45">
        <v>2997</v>
      </c>
      <c r="R28" s="119" t="s">
        <v>488</v>
      </c>
      <c r="S28" s="45">
        <v>956</v>
      </c>
      <c r="T28" s="120" t="s">
        <v>498</v>
      </c>
      <c r="U28" s="92"/>
      <c r="V28" s="34"/>
      <c r="W28" s="34"/>
      <c r="X28" s="98"/>
      <c r="Y28" s="88"/>
      <c r="Z28" s="98"/>
      <c r="AA28" s="88"/>
      <c r="AB28" s="96"/>
      <c r="AC28" s="96"/>
      <c r="AD28" s="90"/>
      <c r="AE28" s="87"/>
      <c r="AF28" s="90"/>
      <c r="AG28" s="87"/>
      <c r="AH28" s="27"/>
      <c r="AI28" s="27"/>
      <c r="AJ28" s="27"/>
    </row>
    <row r="29" spans="1:36" s="2" customFormat="1" ht="11.1" customHeight="1" x14ac:dyDescent="0.2">
      <c r="A29" s="18" t="s">
        <v>334</v>
      </c>
      <c r="B29" s="22">
        <v>3</v>
      </c>
      <c r="C29" s="16">
        <v>4</v>
      </c>
      <c r="D29" s="16">
        <v>62279001</v>
      </c>
      <c r="E29" s="17" t="s">
        <v>86</v>
      </c>
      <c r="F29" s="2">
        <v>31</v>
      </c>
      <c r="G29" s="28">
        <v>25996</v>
      </c>
      <c r="H29" s="44">
        <v>23041</v>
      </c>
      <c r="I29" s="47">
        <v>26820</v>
      </c>
      <c r="J29" s="44">
        <v>8315</v>
      </c>
      <c r="K29" s="60">
        <v>31</v>
      </c>
      <c r="L29" s="44">
        <v>28433</v>
      </c>
      <c r="M29" s="45">
        <v>28917</v>
      </c>
      <c r="N29" s="46">
        <v>27888</v>
      </c>
      <c r="O29" s="27">
        <v>8285</v>
      </c>
      <c r="P29" s="60">
        <v>29.7</v>
      </c>
      <c r="Q29" s="45">
        <v>2931</v>
      </c>
      <c r="R29" s="119" t="s">
        <v>499</v>
      </c>
      <c r="S29" s="45">
        <v>942</v>
      </c>
      <c r="T29" s="120" t="s">
        <v>500</v>
      </c>
      <c r="U29" s="92"/>
      <c r="V29" s="34"/>
      <c r="W29" s="34"/>
      <c r="X29" s="98"/>
      <c r="Y29" s="88"/>
      <c r="Z29" s="98"/>
      <c r="AA29" s="88"/>
      <c r="AB29" s="96"/>
      <c r="AC29" s="96"/>
      <c r="AD29" s="90"/>
      <c r="AE29" s="87"/>
      <c r="AF29" s="90"/>
      <c r="AG29" s="87"/>
      <c r="AH29" s="27"/>
      <c r="AI29" s="27"/>
      <c r="AJ29" s="27"/>
    </row>
    <row r="30" spans="1:36" s="2" customFormat="1" ht="11.1" customHeight="1" x14ac:dyDescent="0.2">
      <c r="A30" s="18" t="s">
        <v>334</v>
      </c>
      <c r="B30" s="22">
        <v>3</v>
      </c>
      <c r="C30" s="16">
        <v>4</v>
      </c>
      <c r="D30" s="16">
        <v>62289041</v>
      </c>
      <c r="E30" s="17" t="s">
        <v>87</v>
      </c>
      <c r="F30" s="2">
        <v>0</v>
      </c>
      <c r="G30" s="28">
        <v>25072</v>
      </c>
      <c r="H30" s="44">
        <v>22258</v>
      </c>
      <c r="I30" s="47">
        <v>26031</v>
      </c>
      <c r="J30" s="44">
        <v>8504</v>
      </c>
      <c r="K30" s="60">
        <v>32.700000000000003</v>
      </c>
      <c r="L30" s="44">
        <v>28247</v>
      </c>
      <c r="M30" s="45">
        <v>28747</v>
      </c>
      <c r="N30" s="46">
        <v>27721</v>
      </c>
      <c r="O30" s="27">
        <v>8444</v>
      </c>
      <c r="P30" s="60">
        <v>30.5</v>
      </c>
      <c r="Q30" s="45">
        <v>2852</v>
      </c>
      <c r="R30" s="119" t="s">
        <v>501</v>
      </c>
      <c r="S30" s="45">
        <v>960</v>
      </c>
      <c r="T30" s="120" t="s">
        <v>502</v>
      </c>
      <c r="U30" s="92"/>
      <c r="V30" s="34"/>
      <c r="W30" s="34"/>
      <c r="X30" s="98"/>
      <c r="Y30" s="88"/>
      <c r="Z30" s="98"/>
      <c r="AA30" s="88"/>
      <c r="AB30" s="96"/>
      <c r="AC30" s="96"/>
      <c r="AD30" s="90"/>
      <c r="AE30" s="87"/>
      <c r="AF30" s="90"/>
      <c r="AG30" s="87"/>
      <c r="AH30" s="27"/>
      <c r="AI30" s="27"/>
      <c r="AJ30" s="27"/>
    </row>
    <row r="31" spans="1:36" s="2" customFormat="1" ht="11.1" customHeight="1" x14ac:dyDescent="0.2">
      <c r="A31" s="18" t="s">
        <v>334</v>
      </c>
      <c r="B31" s="22">
        <v>3</v>
      </c>
      <c r="C31" s="16">
        <v>4</v>
      </c>
      <c r="D31" s="16">
        <v>62299001</v>
      </c>
      <c r="E31" s="17" t="s">
        <v>88</v>
      </c>
      <c r="F31" s="2">
        <v>31</v>
      </c>
      <c r="G31" s="28">
        <v>25848</v>
      </c>
      <c r="H31" s="44">
        <v>23102</v>
      </c>
      <c r="I31" s="47">
        <v>26564</v>
      </c>
      <c r="J31" s="44">
        <v>8600</v>
      </c>
      <c r="K31" s="60">
        <v>32.4</v>
      </c>
      <c r="L31" s="44">
        <v>28226</v>
      </c>
      <c r="M31" s="45">
        <v>28775</v>
      </c>
      <c r="N31" s="46">
        <v>27718</v>
      </c>
      <c r="O31" s="27">
        <v>8856</v>
      </c>
      <c r="P31" s="60">
        <v>32</v>
      </c>
      <c r="Q31" s="45">
        <v>2913</v>
      </c>
      <c r="R31" s="119" t="s">
        <v>503</v>
      </c>
      <c r="S31" s="45">
        <v>932</v>
      </c>
      <c r="T31" s="120" t="s">
        <v>504</v>
      </c>
      <c r="U31" s="92"/>
      <c r="V31" s="34"/>
      <c r="W31" s="34"/>
      <c r="X31" s="96"/>
      <c r="Y31" s="88"/>
      <c r="Z31" s="96"/>
      <c r="AA31" s="88"/>
      <c r="AB31" s="96"/>
      <c r="AC31" s="96"/>
      <c r="AD31" s="87"/>
      <c r="AE31" s="87"/>
      <c r="AF31" s="87"/>
      <c r="AG31" s="87"/>
      <c r="AH31" s="27"/>
      <c r="AI31" s="27"/>
      <c r="AJ31" s="27"/>
    </row>
    <row r="32" spans="1:36" s="2" customFormat="1" ht="11.1" customHeight="1" x14ac:dyDescent="0.2">
      <c r="A32" s="18" t="s">
        <v>334</v>
      </c>
      <c r="B32" s="22">
        <v>3</v>
      </c>
      <c r="C32" s="16">
        <v>4</v>
      </c>
      <c r="D32" s="16">
        <v>62309001</v>
      </c>
      <c r="E32" s="17" t="s">
        <v>89</v>
      </c>
      <c r="F32" s="2">
        <v>31</v>
      </c>
      <c r="G32" s="28">
        <v>26415</v>
      </c>
      <c r="H32" s="44">
        <v>23377</v>
      </c>
      <c r="I32" s="47">
        <v>27250</v>
      </c>
      <c r="J32" s="44">
        <v>8849</v>
      </c>
      <c r="K32" s="60">
        <v>32.5</v>
      </c>
      <c r="L32" s="44">
        <v>28756</v>
      </c>
      <c r="M32" s="45">
        <v>29013</v>
      </c>
      <c r="N32" s="46">
        <v>28376</v>
      </c>
      <c r="O32" s="27">
        <v>8794</v>
      </c>
      <c r="P32" s="60">
        <v>31</v>
      </c>
      <c r="Q32" s="45">
        <v>2976</v>
      </c>
      <c r="R32" s="119" t="s">
        <v>505</v>
      </c>
      <c r="S32" s="45">
        <v>944</v>
      </c>
      <c r="T32" s="120" t="s">
        <v>506</v>
      </c>
      <c r="U32" s="92"/>
      <c r="V32" s="34"/>
      <c r="W32" s="34"/>
      <c r="X32" s="96"/>
      <c r="Y32" s="88"/>
      <c r="Z32" s="96"/>
      <c r="AA32" s="88"/>
      <c r="AB32" s="96"/>
      <c r="AC32" s="96"/>
      <c r="AD32" s="87"/>
      <c r="AE32" s="87"/>
      <c r="AF32" s="87"/>
      <c r="AG32" s="87"/>
      <c r="AH32" s="27"/>
      <c r="AI32" s="27"/>
      <c r="AJ32" s="27"/>
    </row>
    <row r="33" spans="1:36" s="2" customFormat="1" ht="11.1" customHeight="1" x14ac:dyDescent="0.2">
      <c r="A33" s="18" t="s">
        <v>334</v>
      </c>
      <c r="B33" s="22">
        <v>3</v>
      </c>
      <c r="C33" s="16">
        <v>4</v>
      </c>
      <c r="D33" s="16">
        <v>62309051</v>
      </c>
      <c r="E33" s="17" t="s">
        <v>90</v>
      </c>
      <c r="F33" s="2">
        <v>31</v>
      </c>
      <c r="G33" s="28">
        <v>27402</v>
      </c>
      <c r="H33" s="44">
        <v>23702</v>
      </c>
      <c r="I33" s="47">
        <v>28452</v>
      </c>
      <c r="J33" s="44">
        <v>8443</v>
      </c>
      <c r="K33" s="60">
        <v>29.7</v>
      </c>
      <c r="L33" s="44">
        <v>29671</v>
      </c>
      <c r="M33" s="45">
        <v>29301</v>
      </c>
      <c r="N33" s="46">
        <v>29446</v>
      </c>
      <c r="O33" s="27">
        <v>8650</v>
      </c>
      <c r="P33" s="60">
        <v>29.4</v>
      </c>
      <c r="Q33" s="45">
        <v>3086</v>
      </c>
      <c r="R33" s="119" t="s">
        <v>507</v>
      </c>
      <c r="S33" s="45">
        <v>961</v>
      </c>
      <c r="T33" s="120" t="s">
        <v>485</v>
      </c>
      <c r="U33" s="92"/>
      <c r="V33" s="34"/>
      <c r="W33" s="34"/>
      <c r="X33" s="98"/>
      <c r="Y33" s="88"/>
      <c r="Z33" s="98"/>
      <c r="AA33" s="88"/>
      <c r="AB33" s="96"/>
      <c r="AC33" s="96"/>
      <c r="AD33" s="90"/>
      <c r="AE33" s="87"/>
      <c r="AF33" s="90"/>
      <c r="AG33" s="87"/>
      <c r="AH33" s="27"/>
      <c r="AI33" s="27"/>
      <c r="AJ33" s="27"/>
    </row>
    <row r="34" spans="1:36" s="2" customFormat="1" ht="11.1" customHeight="1" x14ac:dyDescent="0.2">
      <c r="A34" s="18" t="s">
        <v>334</v>
      </c>
      <c r="B34" s="22">
        <v>3</v>
      </c>
      <c r="C34" s="16">
        <v>4</v>
      </c>
      <c r="D34" s="16">
        <v>73459628</v>
      </c>
      <c r="E34" s="17" t="s">
        <v>91</v>
      </c>
      <c r="G34" s="28"/>
      <c r="H34" s="44"/>
      <c r="I34" s="47"/>
      <c r="J34" s="44"/>
      <c r="K34" s="60"/>
      <c r="L34" s="44"/>
      <c r="M34" s="45"/>
      <c r="N34" s="46"/>
      <c r="O34" s="27"/>
      <c r="P34" s="60"/>
      <c r="Q34" s="45"/>
      <c r="R34" s="119" t="s">
        <v>472</v>
      </c>
      <c r="S34" s="45"/>
      <c r="T34" s="120" t="s">
        <v>472</v>
      </c>
      <c r="U34" s="92"/>
      <c r="V34" s="34"/>
      <c r="W34" s="34"/>
      <c r="X34" s="98"/>
      <c r="Y34" s="88"/>
      <c r="Z34" s="98"/>
      <c r="AA34" s="88"/>
      <c r="AB34" s="96"/>
      <c r="AC34" s="96"/>
      <c r="AD34" s="90"/>
      <c r="AE34" s="87"/>
      <c r="AF34" s="90"/>
      <c r="AG34" s="87"/>
      <c r="AH34" s="27"/>
      <c r="AI34" s="27"/>
      <c r="AJ34" s="27"/>
    </row>
    <row r="35" spans="1:36" s="2" customFormat="1" ht="11.1" customHeight="1" x14ac:dyDescent="0.2">
      <c r="A35" s="18" t="s">
        <v>334</v>
      </c>
      <c r="B35" s="22">
        <v>3</v>
      </c>
      <c r="C35" s="16">
        <v>4</v>
      </c>
      <c r="D35" s="16">
        <v>62309052</v>
      </c>
      <c r="E35" s="17" t="s">
        <v>92</v>
      </c>
      <c r="F35" s="2">
        <v>31</v>
      </c>
      <c r="G35" s="28">
        <v>27118</v>
      </c>
      <c r="H35" s="44">
        <v>23004</v>
      </c>
      <c r="I35" s="47">
        <v>28322</v>
      </c>
      <c r="J35" s="44">
        <v>8109</v>
      </c>
      <c r="K35" s="60">
        <v>28.6</v>
      </c>
      <c r="L35" s="44">
        <v>29385</v>
      </c>
      <c r="M35" s="45">
        <v>28657</v>
      </c>
      <c r="N35" s="46">
        <v>29232</v>
      </c>
      <c r="O35" s="27">
        <v>8062</v>
      </c>
      <c r="P35" s="60">
        <v>27.6</v>
      </c>
      <c r="Q35" s="45">
        <v>3061</v>
      </c>
      <c r="R35" s="119" t="s">
        <v>508</v>
      </c>
      <c r="S35" s="45">
        <v>940</v>
      </c>
      <c r="T35" s="120" t="s">
        <v>509</v>
      </c>
      <c r="U35" s="92"/>
      <c r="V35" s="34"/>
      <c r="W35" s="34"/>
      <c r="X35" s="98"/>
      <c r="Y35" s="88"/>
      <c r="Z35" s="96"/>
      <c r="AA35" s="88"/>
      <c r="AB35" s="96"/>
      <c r="AC35" s="96"/>
      <c r="AD35" s="90"/>
      <c r="AE35" s="87"/>
      <c r="AF35" s="90"/>
      <c r="AG35" s="87"/>
      <c r="AH35" s="27"/>
      <c r="AI35" s="27"/>
      <c r="AJ35" s="27"/>
    </row>
    <row r="36" spans="1:36" s="2" customFormat="1" ht="11.1" customHeight="1" x14ac:dyDescent="0.2">
      <c r="A36" s="18" t="s">
        <v>334</v>
      </c>
      <c r="B36" s="22">
        <v>3</v>
      </c>
      <c r="C36" s="16">
        <v>4</v>
      </c>
      <c r="D36" s="16">
        <v>63319001</v>
      </c>
      <c r="E36" s="17" t="s">
        <v>93</v>
      </c>
      <c r="F36" s="2">
        <v>31</v>
      </c>
      <c r="G36" s="28">
        <v>29576</v>
      </c>
      <c r="H36" s="44">
        <v>23968</v>
      </c>
      <c r="I36" s="47">
        <v>31311</v>
      </c>
      <c r="J36" s="44">
        <v>8038</v>
      </c>
      <c r="K36" s="60">
        <v>25.7</v>
      </c>
      <c r="L36" s="44">
        <v>31449</v>
      </c>
      <c r="M36" s="45">
        <v>28549</v>
      </c>
      <c r="N36" s="46">
        <v>32062</v>
      </c>
      <c r="O36" s="27">
        <v>8265</v>
      </c>
      <c r="P36" s="60">
        <v>25.8</v>
      </c>
      <c r="Q36" s="45">
        <v>3322</v>
      </c>
      <c r="R36" s="119" t="s">
        <v>510</v>
      </c>
      <c r="S36" s="45">
        <v>984</v>
      </c>
      <c r="T36" s="120" t="s">
        <v>511</v>
      </c>
      <c r="U36" s="92"/>
      <c r="V36" s="34"/>
      <c r="W36" s="34"/>
      <c r="X36" s="98"/>
      <c r="Y36" s="88"/>
      <c r="Z36" s="96"/>
      <c r="AA36" s="88"/>
      <c r="AB36" s="96"/>
      <c r="AC36" s="96"/>
      <c r="AD36" s="90"/>
      <c r="AE36" s="87"/>
      <c r="AF36" s="90"/>
      <c r="AG36" s="87"/>
      <c r="AH36" s="27"/>
      <c r="AI36" s="27"/>
      <c r="AJ36" s="27"/>
    </row>
    <row r="37" spans="1:36" s="2" customFormat="1" ht="11.1" customHeight="1" x14ac:dyDescent="0.2">
      <c r="A37" s="18" t="s">
        <v>334</v>
      </c>
      <c r="B37" s="22">
        <v>3</v>
      </c>
      <c r="C37" s="16">
        <v>4</v>
      </c>
      <c r="D37" s="16">
        <v>64319001</v>
      </c>
      <c r="E37" s="17" t="s">
        <v>94</v>
      </c>
      <c r="F37" s="2">
        <v>31</v>
      </c>
      <c r="G37" s="28">
        <v>30107</v>
      </c>
      <c r="H37" s="44">
        <v>23816</v>
      </c>
      <c r="I37" s="47">
        <v>32102</v>
      </c>
      <c r="J37" s="44">
        <v>8290</v>
      </c>
      <c r="K37" s="60">
        <v>25.8</v>
      </c>
      <c r="L37" s="44">
        <v>32136</v>
      </c>
      <c r="M37" s="45">
        <v>29376</v>
      </c>
      <c r="N37" s="46">
        <v>32763</v>
      </c>
      <c r="O37" s="27">
        <v>8391</v>
      </c>
      <c r="P37" s="60">
        <v>25.6</v>
      </c>
      <c r="Q37" s="45">
        <v>3392</v>
      </c>
      <c r="R37" s="119" t="s">
        <v>512</v>
      </c>
      <c r="S37" s="45">
        <v>997</v>
      </c>
      <c r="T37" s="120" t="s">
        <v>513</v>
      </c>
      <c r="U37" s="92"/>
      <c r="V37" s="34"/>
      <c r="W37" s="34"/>
      <c r="X37" s="98"/>
      <c r="Y37" s="88"/>
      <c r="Z37" s="98"/>
      <c r="AA37" s="88"/>
      <c r="AB37" s="96"/>
      <c r="AC37" s="96"/>
      <c r="AD37" s="90"/>
      <c r="AE37" s="87"/>
      <c r="AF37" s="90"/>
      <c r="AG37" s="87"/>
      <c r="AH37" s="27"/>
      <c r="AI37" s="27"/>
      <c r="AJ37" s="27"/>
    </row>
    <row r="38" spans="1:36" s="2" customFormat="1" ht="11.1" customHeight="1" x14ac:dyDescent="0.2">
      <c r="A38" s="18" t="s">
        <v>334</v>
      </c>
      <c r="B38" s="22">
        <v>3</v>
      </c>
      <c r="C38" s="16">
        <v>4</v>
      </c>
      <c r="D38" s="16">
        <v>64319051</v>
      </c>
      <c r="E38" s="17" t="s">
        <v>95</v>
      </c>
      <c r="F38" s="2">
        <v>31</v>
      </c>
      <c r="G38" s="28">
        <v>38371</v>
      </c>
      <c r="H38" s="44">
        <v>26771</v>
      </c>
      <c r="I38" s="47">
        <v>42352</v>
      </c>
      <c r="J38" s="44">
        <v>8655</v>
      </c>
      <c r="K38" s="60">
        <v>20.399999999999999</v>
      </c>
      <c r="L38" s="44">
        <v>39816</v>
      </c>
      <c r="M38" s="45">
        <v>32410</v>
      </c>
      <c r="N38" s="46">
        <v>42218</v>
      </c>
      <c r="O38" s="27">
        <v>8800</v>
      </c>
      <c r="P38" s="60">
        <v>20.8</v>
      </c>
      <c r="Q38" s="45">
        <v>4333</v>
      </c>
      <c r="R38" s="119" t="s">
        <v>514</v>
      </c>
      <c r="S38" s="45">
        <v>1107</v>
      </c>
      <c r="T38" s="120" t="s">
        <v>515</v>
      </c>
      <c r="U38" s="92"/>
      <c r="V38" s="34"/>
      <c r="W38" s="34"/>
      <c r="X38" s="98"/>
      <c r="Y38" s="88"/>
      <c r="Z38" s="98"/>
      <c r="AA38" s="88"/>
      <c r="AB38" s="96"/>
      <c r="AC38" s="96"/>
      <c r="AD38" s="90"/>
      <c r="AE38" s="87"/>
      <c r="AF38" s="90"/>
      <c r="AG38" s="87"/>
      <c r="AH38" s="27"/>
      <c r="AI38" s="27"/>
      <c r="AJ38" s="27"/>
    </row>
    <row r="39" spans="1:36" s="2" customFormat="1" ht="11.1" customHeight="1" x14ac:dyDescent="0.2">
      <c r="A39" s="18" t="s">
        <v>334</v>
      </c>
      <c r="B39" s="22">
        <v>3</v>
      </c>
      <c r="C39" s="16">
        <v>6</v>
      </c>
      <c r="D39" s="16">
        <v>64329050</v>
      </c>
      <c r="E39" s="17" t="s">
        <v>96</v>
      </c>
      <c r="F39" s="2">
        <v>31</v>
      </c>
      <c r="G39" s="28">
        <v>41152</v>
      </c>
      <c r="H39" s="44">
        <v>31149</v>
      </c>
      <c r="I39" s="47">
        <v>44755</v>
      </c>
      <c r="J39" s="44">
        <v>9244</v>
      </c>
      <c r="K39" s="60">
        <v>20.7</v>
      </c>
      <c r="L39" s="44">
        <v>42850</v>
      </c>
      <c r="M39" s="45">
        <v>37260</v>
      </c>
      <c r="N39" s="46">
        <v>44733</v>
      </c>
      <c r="O39" s="27">
        <v>9752</v>
      </c>
      <c r="P39" s="60">
        <v>21.8</v>
      </c>
      <c r="Q39" s="45">
        <v>4684</v>
      </c>
      <c r="R39" s="119" t="s">
        <v>516</v>
      </c>
      <c r="S39" s="45">
        <v>1131</v>
      </c>
      <c r="T39" s="120" t="s">
        <v>517</v>
      </c>
      <c r="U39" s="92"/>
      <c r="V39" s="34"/>
      <c r="W39" s="34"/>
      <c r="X39" s="96"/>
      <c r="Y39" s="88"/>
      <c r="Z39" s="96"/>
      <c r="AA39" s="88"/>
      <c r="AB39" s="96"/>
      <c r="AC39" s="96"/>
      <c r="AD39" s="87"/>
      <c r="AE39" s="87"/>
      <c r="AF39" s="87"/>
      <c r="AG39" s="87"/>
      <c r="AH39" s="27"/>
      <c r="AI39" s="27"/>
      <c r="AJ39" s="27"/>
    </row>
    <row r="40" spans="1:36" s="2" customFormat="1" ht="11.1" customHeight="1" x14ac:dyDescent="0.2">
      <c r="A40" s="18" t="s">
        <v>334</v>
      </c>
      <c r="B40" s="22">
        <v>3</v>
      </c>
      <c r="C40" s="16">
        <v>6</v>
      </c>
      <c r="D40" s="16">
        <v>64329002</v>
      </c>
      <c r="E40" s="17" t="s">
        <v>97</v>
      </c>
      <c r="F40" s="2">
        <v>31</v>
      </c>
      <c r="G40" s="28">
        <v>41659</v>
      </c>
      <c r="H40" s="44">
        <v>30871</v>
      </c>
      <c r="I40" s="47">
        <v>45684</v>
      </c>
      <c r="J40" s="44">
        <v>10142</v>
      </c>
      <c r="K40" s="60">
        <v>22.2</v>
      </c>
      <c r="L40" s="44">
        <v>43802</v>
      </c>
      <c r="M40" s="45">
        <v>37834</v>
      </c>
      <c r="N40" s="46">
        <v>45979</v>
      </c>
      <c r="O40" s="27">
        <v>9956</v>
      </c>
      <c r="P40" s="60">
        <v>21.7</v>
      </c>
      <c r="Q40" s="45">
        <v>4793</v>
      </c>
      <c r="R40" s="119" t="s">
        <v>518</v>
      </c>
      <c r="S40" s="45">
        <v>1097</v>
      </c>
      <c r="T40" s="120" t="s">
        <v>519</v>
      </c>
      <c r="U40" s="92"/>
      <c r="V40" s="34"/>
      <c r="W40" s="34"/>
      <c r="X40" s="96"/>
      <c r="Y40" s="88"/>
      <c r="Z40" s="96"/>
      <c r="AA40" s="88"/>
      <c r="AB40" s="96"/>
      <c r="AC40" s="96"/>
      <c r="AD40" s="87"/>
      <c r="AE40" s="87"/>
      <c r="AF40" s="87"/>
      <c r="AG40" s="87"/>
      <c r="AH40" s="27"/>
      <c r="AI40" s="27"/>
      <c r="AJ40" s="27"/>
    </row>
    <row r="41" spans="1:36" s="2" customFormat="1" ht="11.1" customHeight="1" x14ac:dyDescent="0.2">
      <c r="A41" s="18" t="s">
        <v>334</v>
      </c>
      <c r="B41" s="22">
        <v>3</v>
      </c>
      <c r="C41" s="16">
        <v>6</v>
      </c>
      <c r="D41" s="16">
        <v>65329001</v>
      </c>
      <c r="E41" s="17" t="s">
        <v>98</v>
      </c>
      <c r="F41" s="2">
        <v>31</v>
      </c>
      <c r="G41" s="28">
        <v>43770</v>
      </c>
      <c r="H41" s="44">
        <v>32798</v>
      </c>
      <c r="I41" s="47">
        <v>47839</v>
      </c>
      <c r="J41" s="44">
        <v>9923</v>
      </c>
      <c r="K41" s="60">
        <v>20.7</v>
      </c>
      <c r="L41" s="44">
        <v>45527</v>
      </c>
      <c r="M41" s="45">
        <v>39608</v>
      </c>
      <c r="N41" s="46">
        <v>47724</v>
      </c>
      <c r="O41" s="27">
        <v>10213</v>
      </c>
      <c r="P41" s="60">
        <v>21.4</v>
      </c>
      <c r="Q41" s="45">
        <v>5004</v>
      </c>
      <c r="R41" s="119" t="s">
        <v>520</v>
      </c>
      <c r="S41" s="45">
        <v>1154</v>
      </c>
      <c r="T41" s="120" t="s">
        <v>521</v>
      </c>
      <c r="U41" s="92"/>
      <c r="V41" s="34"/>
      <c r="W41" s="34"/>
      <c r="X41" s="34"/>
      <c r="Y41" s="34"/>
      <c r="Z41" s="34"/>
      <c r="AA41" s="34"/>
      <c r="AB41" s="34"/>
      <c r="AC41" s="34"/>
      <c r="AD41" s="34"/>
      <c r="AE41" s="87"/>
      <c r="AF41" s="87"/>
      <c r="AG41" s="87"/>
      <c r="AH41" s="27"/>
      <c r="AI41" s="27"/>
      <c r="AJ41" s="27"/>
    </row>
    <row r="42" spans="1:36" s="2" customFormat="1" ht="11.1" customHeight="1" x14ac:dyDescent="0.2">
      <c r="A42" s="18" t="s">
        <v>334</v>
      </c>
      <c r="B42" s="22">
        <v>3</v>
      </c>
      <c r="C42" s="16">
        <v>6</v>
      </c>
      <c r="D42" s="16">
        <v>65339001</v>
      </c>
      <c r="E42" s="17" t="s">
        <v>99</v>
      </c>
      <c r="F42" s="2">
        <v>31</v>
      </c>
      <c r="G42" s="28">
        <v>45735</v>
      </c>
      <c r="H42" s="44">
        <v>33980</v>
      </c>
      <c r="I42" s="47">
        <v>50066</v>
      </c>
      <c r="J42" s="44">
        <v>9743</v>
      </c>
      <c r="K42" s="60">
        <v>19.5</v>
      </c>
      <c r="L42" s="44">
        <v>46760</v>
      </c>
      <c r="M42" s="45">
        <v>40558</v>
      </c>
      <c r="N42" s="46">
        <v>49009</v>
      </c>
      <c r="O42" s="27">
        <v>9691</v>
      </c>
      <c r="P42" s="60">
        <v>19.8</v>
      </c>
      <c r="Q42" s="45">
        <v>5194</v>
      </c>
      <c r="R42" s="119" t="s">
        <v>522</v>
      </c>
      <c r="S42" s="45">
        <v>1174</v>
      </c>
      <c r="T42" s="120" t="s">
        <v>523</v>
      </c>
      <c r="U42" s="92"/>
      <c r="V42" s="34"/>
      <c r="W42" s="34"/>
      <c r="X42" s="98"/>
      <c r="Y42" s="88"/>
      <c r="Z42" s="98"/>
      <c r="AA42" s="88"/>
      <c r="AB42" s="96"/>
      <c r="AC42" s="96"/>
      <c r="AD42" s="90"/>
      <c r="AE42" s="87"/>
      <c r="AF42" s="90"/>
      <c r="AG42" s="87"/>
      <c r="AH42" s="27"/>
      <c r="AI42" s="27"/>
      <c r="AJ42" s="27"/>
    </row>
    <row r="43" spans="1:36" s="2" customFormat="1" ht="11.1" customHeight="1" x14ac:dyDescent="0.2">
      <c r="A43" s="18" t="s">
        <v>334</v>
      </c>
      <c r="B43" s="22">
        <v>3</v>
      </c>
      <c r="C43" s="16">
        <v>6</v>
      </c>
      <c r="D43" s="16">
        <v>65339051</v>
      </c>
      <c r="E43" s="17" t="s">
        <v>100</v>
      </c>
      <c r="F43" s="2">
        <v>31</v>
      </c>
      <c r="G43" s="28">
        <v>43975</v>
      </c>
      <c r="H43" s="44">
        <v>33604</v>
      </c>
      <c r="I43" s="47">
        <v>47758</v>
      </c>
      <c r="J43" s="44">
        <v>9656</v>
      </c>
      <c r="K43" s="60">
        <v>20.2</v>
      </c>
      <c r="L43" s="44">
        <v>46295</v>
      </c>
      <c r="M43" s="45">
        <v>40916</v>
      </c>
      <c r="N43" s="46">
        <v>48259</v>
      </c>
      <c r="O43" s="27">
        <v>10043</v>
      </c>
      <c r="P43" s="60">
        <v>20.8</v>
      </c>
      <c r="Q43" s="45">
        <v>5060</v>
      </c>
      <c r="R43" s="119" t="s">
        <v>524</v>
      </c>
      <c r="S43" s="45">
        <v>1165</v>
      </c>
      <c r="T43" s="120" t="s">
        <v>525</v>
      </c>
      <c r="U43" s="92"/>
      <c r="V43" s="34"/>
      <c r="W43" s="34"/>
      <c r="X43" s="98"/>
      <c r="Y43" s="88"/>
      <c r="Z43" s="98"/>
      <c r="AA43" s="88"/>
      <c r="AB43" s="96"/>
      <c r="AC43" s="96"/>
      <c r="AD43" s="90"/>
      <c r="AE43" s="87"/>
      <c r="AF43" s="90"/>
      <c r="AG43" s="87"/>
      <c r="AH43" s="27"/>
      <c r="AI43" s="27"/>
      <c r="AJ43" s="27"/>
    </row>
    <row r="44" spans="1:36" s="2" customFormat="1" ht="11.1" customHeight="1" x14ac:dyDescent="0.2">
      <c r="A44" s="18" t="s">
        <v>334</v>
      </c>
      <c r="B44" s="22">
        <v>3</v>
      </c>
      <c r="C44" s="16">
        <v>4</v>
      </c>
      <c r="D44" s="16">
        <v>65339052</v>
      </c>
      <c r="E44" s="17" t="s">
        <v>101</v>
      </c>
      <c r="F44" s="2">
        <v>5</v>
      </c>
      <c r="G44" s="28">
        <v>17994</v>
      </c>
      <c r="H44" s="44">
        <v>12296</v>
      </c>
      <c r="I44" s="47">
        <v>19772</v>
      </c>
      <c r="J44" s="44">
        <v>5168</v>
      </c>
      <c r="K44" s="60">
        <v>26.1</v>
      </c>
      <c r="L44" s="44">
        <v>19958</v>
      </c>
      <c r="M44" s="45">
        <v>16671</v>
      </c>
      <c r="N44" s="46">
        <v>21333</v>
      </c>
      <c r="O44" s="27">
        <v>5366</v>
      </c>
      <c r="P44" s="60">
        <v>25.2</v>
      </c>
      <c r="Q44" s="45">
        <v>2096</v>
      </c>
      <c r="R44" s="119" t="s">
        <v>526</v>
      </c>
      <c r="S44" s="45">
        <v>552</v>
      </c>
      <c r="T44" s="120" t="s">
        <v>527</v>
      </c>
      <c r="U44" s="92"/>
      <c r="V44" s="34"/>
      <c r="W44" s="34"/>
      <c r="X44" s="98"/>
      <c r="Y44" s="88"/>
      <c r="Z44" s="98"/>
      <c r="AA44" s="88"/>
      <c r="AB44" s="96"/>
      <c r="AC44" s="96"/>
      <c r="AD44" s="90"/>
      <c r="AE44" s="87"/>
      <c r="AF44" s="90"/>
      <c r="AG44" s="87"/>
      <c r="AH44" s="27"/>
      <c r="AI44" s="27"/>
      <c r="AJ44" s="27"/>
    </row>
    <row r="45" spans="1:36" s="2" customFormat="1" ht="11.1" customHeight="1" x14ac:dyDescent="0.2">
      <c r="A45" s="18" t="s">
        <v>334</v>
      </c>
      <c r="B45" s="22">
        <v>3</v>
      </c>
      <c r="C45" s="16">
        <v>4</v>
      </c>
      <c r="D45" s="16">
        <v>66339051</v>
      </c>
      <c r="E45" s="17" t="s">
        <v>102</v>
      </c>
      <c r="F45" s="2">
        <v>31</v>
      </c>
      <c r="G45" s="28">
        <v>20112</v>
      </c>
      <c r="H45" s="44">
        <v>13315</v>
      </c>
      <c r="I45" s="47">
        <v>22787</v>
      </c>
      <c r="J45" s="44">
        <v>6292</v>
      </c>
      <c r="K45" s="60">
        <v>27.6</v>
      </c>
      <c r="L45" s="44">
        <v>22763</v>
      </c>
      <c r="M45" s="45">
        <v>19462</v>
      </c>
      <c r="N45" s="46">
        <v>24332</v>
      </c>
      <c r="O45" s="27">
        <v>6294</v>
      </c>
      <c r="P45" s="60">
        <v>25.9</v>
      </c>
      <c r="Q45" s="45">
        <v>2338</v>
      </c>
      <c r="R45" s="119" t="s">
        <v>499</v>
      </c>
      <c r="S45" s="45">
        <v>683</v>
      </c>
      <c r="T45" s="120" t="s">
        <v>528</v>
      </c>
      <c r="U45" s="92"/>
      <c r="V45" s="34"/>
      <c r="W45" s="34"/>
      <c r="X45" s="98"/>
      <c r="Y45" s="88"/>
      <c r="Z45" s="98"/>
      <c r="AA45" s="88"/>
      <c r="AB45" s="96"/>
      <c r="AC45" s="96"/>
      <c r="AD45" s="90"/>
      <c r="AE45" s="87"/>
      <c r="AF45" s="90"/>
      <c r="AG45" s="87"/>
      <c r="AH45" s="27"/>
      <c r="AI45" s="27"/>
      <c r="AJ45" s="27"/>
    </row>
    <row r="46" spans="1:36" s="2" customFormat="1" ht="11.1" customHeight="1" x14ac:dyDescent="0.2">
      <c r="A46" s="18" t="s">
        <v>334</v>
      </c>
      <c r="B46" s="22">
        <v>3</v>
      </c>
      <c r="C46" s="16">
        <v>4</v>
      </c>
      <c r="D46" s="16">
        <v>66349002</v>
      </c>
      <c r="E46" s="17" t="s">
        <v>103</v>
      </c>
      <c r="F46" s="2">
        <v>31</v>
      </c>
      <c r="G46" s="28">
        <v>16807</v>
      </c>
      <c r="H46" s="44">
        <v>11484</v>
      </c>
      <c r="I46" s="47">
        <v>18859</v>
      </c>
      <c r="J46" s="44">
        <v>6025</v>
      </c>
      <c r="K46" s="60">
        <v>31.9</v>
      </c>
      <c r="L46" s="44">
        <v>19518</v>
      </c>
      <c r="M46" s="45">
        <v>17942</v>
      </c>
      <c r="N46" s="46">
        <v>20388</v>
      </c>
      <c r="O46" s="27">
        <v>6063</v>
      </c>
      <c r="P46" s="60">
        <v>29.7</v>
      </c>
      <c r="Q46" s="45">
        <v>1959</v>
      </c>
      <c r="R46" s="119" t="s">
        <v>529</v>
      </c>
      <c r="S46" s="45">
        <v>622</v>
      </c>
      <c r="T46" s="120" t="s">
        <v>530</v>
      </c>
      <c r="U46" s="92"/>
      <c r="V46" s="34"/>
      <c r="W46" s="34"/>
      <c r="X46" s="98"/>
      <c r="Y46" s="88"/>
      <c r="Z46" s="98"/>
      <c r="AA46" s="88"/>
      <c r="AB46" s="96"/>
      <c r="AC46" s="96"/>
      <c r="AD46" s="90"/>
      <c r="AE46" s="87"/>
      <c r="AF46" s="90"/>
      <c r="AG46" s="87"/>
      <c r="AH46" s="27"/>
      <c r="AI46" s="27"/>
      <c r="AJ46" s="27"/>
    </row>
    <row r="47" spans="1:36" s="2" customFormat="1" ht="11.1" customHeight="1" x14ac:dyDescent="0.2">
      <c r="A47" s="18" t="s">
        <v>334</v>
      </c>
      <c r="B47" s="22">
        <v>3</v>
      </c>
      <c r="C47" s="16">
        <v>4</v>
      </c>
      <c r="D47" s="16">
        <v>66349051</v>
      </c>
      <c r="E47" s="17" t="s">
        <v>104</v>
      </c>
      <c r="F47" s="2">
        <v>31</v>
      </c>
      <c r="G47" s="28">
        <v>14484</v>
      </c>
      <c r="H47" s="44">
        <v>10379</v>
      </c>
      <c r="I47" s="47">
        <v>16031</v>
      </c>
      <c r="J47" s="44">
        <v>5912</v>
      </c>
      <c r="K47" s="60">
        <v>36.9</v>
      </c>
      <c r="L47" s="44">
        <v>16902</v>
      </c>
      <c r="M47" s="45">
        <v>16717</v>
      </c>
      <c r="N47" s="46">
        <v>17209</v>
      </c>
      <c r="O47" s="27">
        <v>5890</v>
      </c>
      <c r="P47" s="60">
        <v>34.200000000000003</v>
      </c>
      <c r="Q47" s="45">
        <v>1672</v>
      </c>
      <c r="R47" s="119" t="s">
        <v>531</v>
      </c>
      <c r="S47" s="45">
        <v>579</v>
      </c>
      <c r="T47" s="120" t="s">
        <v>532</v>
      </c>
      <c r="U47" s="92"/>
      <c r="V47" s="34"/>
      <c r="W47" s="34"/>
      <c r="X47" s="98"/>
      <c r="Y47" s="88"/>
      <c r="Z47" s="98"/>
      <c r="AA47" s="88"/>
      <c r="AB47" s="96"/>
      <c r="AC47" s="96"/>
      <c r="AD47" s="90"/>
      <c r="AE47" s="87"/>
      <c r="AF47" s="90"/>
      <c r="AG47" s="87"/>
      <c r="AH47" s="27"/>
      <c r="AI47" s="27"/>
      <c r="AJ47" s="27"/>
    </row>
    <row r="48" spans="1:36" s="2" customFormat="1" ht="11.1" customHeight="1" x14ac:dyDescent="0.2">
      <c r="A48" s="18" t="s">
        <v>334</v>
      </c>
      <c r="B48" s="22">
        <v>3</v>
      </c>
      <c r="C48" s="16">
        <v>4</v>
      </c>
      <c r="D48" s="16">
        <v>69379081</v>
      </c>
      <c r="E48" s="17" t="s">
        <v>105</v>
      </c>
      <c r="F48" s="2">
        <v>31</v>
      </c>
      <c r="G48" s="28">
        <v>16071</v>
      </c>
      <c r="H48" s="44">
        <v>11059</v>
      </c>
      <c r="I48" s="47">
        <v>17906</v>
      </c>
      <c r="J48" s="44">
        <v>5194</v>
      </c>
      <c r="K48" s="60">
        <v>29</v>
      </c>
      <c r="L48" s="44">
        <v>18626</v>
      </c>
      <c r="M48" s="45">
        <v>17484</v>
      </c>
      <c r="N48" s="46">
        <v>19259</v>
      </c>
      <c r="O48" s="27">
        <v>5608</v>
      </c>
      <c r="P48" s="60">
        <v>29.1</v>
      </c>
      <c r="Q48" s="45">
        <v>1873</v>
      </c>
      <c r="R48" s="119" t="s">
        <v>533</v>
      </c>
      <c r="S48" s="45">
        <v>592</v>
      </c>
      <c r="T48" s="120" t="s">
        <v>534</v>
      </c>
      <c r="U48" s="92"/>
      <c r="V48" s="34"/>
      <c r="W48" s="34"/>
      <c r="X48" s="98"/>
      <c r="Y48" s="88"/>
      <c r="Z48" s="98"/>
      <c r="AA48" s="88"/>
      <c r="AB48" s="96"/>
      <c r="AC48" s="96"/>
      <c r="AD48" s="90"/>
      <c r="AE48" s="87"/>
      <c r="AF48" s="90"/>
      <c r="AG48" s="87"/>
      <c r="AH48" s="27"/>
      <c r="AI48" s="27"/>
      <c r="AJ48" s="27"/>
    </row>
    <row r="49" spans="1:36" s="2" customFormat="1" ht="11.1" customHeight="1" x14ac:dyDescent="0.2">
      <c r="A49" s="18" t="s">
        <v>334</v>
      </c>
      <c r="B49" s="22">
        <v>3</v>
      </c>
      <c r="C49" s="16">
        <v>4</v>
      </c>
      <c r="D49" s="16">
        <v>70389074</v>
      </c>
      <c r="E49" s="17" t="s">
        <v>106</v>
      </c>
      <c r="F49" s="2">
        <v>31</v>
      </c>
      <c r="G49" s="28">
        <v>22574</v>
      </c>
      <c r="H49" s="44">
        <v>14484</v>
      </c>
      <c r="I49" s="47">
        <v>25510</v>
      </c>
      <c r="J49" s="44">
        <v>5868</v>
      </c>
      <c r="K49" s="60">
        <v>23</v>
      </c>
      <c r="L49" s="44">
        <v>25849</v>
      </c>
      <c r="M49" s="45">
        <v>21501</v>
      </c>
      <c r="N49" s="46">
        <v>27629</v>
      </c>
      <c r="O49" s="27">
        <v>6080</v>
      </c>
      <c r="P49" s="60">
        <v>22</v>
      </c>
      <c r="Q49" s="45">
        <v>2651</v>
      </c>
      <c r="R49" s="119" t="s">
        <v>535</v>
      </c>
      <c r="S49" s="45">
        <v>750</v>
      </c>
      <c r="T49" s="120" t="s">
        <v>536</v>
      </c>
      <c r="U49" s="92"/>
      <c r="V49" s="34"/>
      <c r="W49" s="34"/>
      <c r="X49" s="98"/>
      <c r="Y49" s="88"/>
      <c r="Z49" s="98"/>
      <c r="AA49" s="88"/>
      <c r="AB49" s="96"/>
      <c r="AC49" s="96"/>
      <c r="AD49" s="90"/>
      <c r="AE49" s="87"/>
      <c r="AF49" s="90"/>
      <c r="AG49" s="87"/>
      <c r="AH49" s="27"/>
      <c r="AI49" s="27"/>
      <c r="AJ49" s="27"/>
    </row>
    <row r="50" spans="1:36" s="2" customFormat="1" ht="11.1" customHeight="1" x14ac:dyDescent="0.2">
      <c r="A50" s="18" t="s">
        <v>334</v>
      </c>
      <c r="B50" s="22">
        <v>3</v>
      </c>
      <c r="C50" s="16">
        <v>6</v>
      </c>
      <c r="D50" s="16">
        <v>70389080</v>
      </c>
      <c r="E50" s="17" t="s">
        <v>107</v>
      </c>
      <c r="F50" s="2">
        <v>31</v>
      </c>
      <c r="G50" s="28">
        <v>32415</v>
      </c>
      <c r="H50" s="44">
        <v>18565</v>
      </c>
      <c r="I50" s="47">
        <v>37383</v>
      </c>
      <c r="J50" s="44">
        <v>8239</v>
      </c>
      <c r="K50" s="60">
        <v>22</v>
      </c>
      <c r="L50" s="44">
        <v>34876</v>
      </c>
      <c r="M50" s="45">
        <v>26286</v>
      </c>
      <c r="N50" s="46">
        <v>38198</v>
      </c>
      <c r="O50" s="27">
        <v>8206</v>
      </c>
      <c r="P50" s="60">
        <v>21.5</v>
      </c>
      <c r="Q50" s="45">
        <v>3696</v>
      </c>
      <c r="R50" s="119" t="s">
        <v>537</v>
      </c>
      <c r="S50" s="45">
        <v>1019</v>
      </c>
      <c r="T50" s="120" t="s">
        <v>538</v>
      </c>
      <c r="U50" s="92"/>
      <c r="V50" s="34"/>
      <c r="W50" s="34"/>
      <c r="X50" s="98"/>
      <c r="Y50" s="88"/>
      <c r="Z50" s="98"/>
      <c r="AA50" s="88"/>
      <c r="AB50" s="96"/>
      <c r="AC50" s="96"/>
      <c r="AD50" s="90"/>
      <c r="AE50" s="87"/>
      <c r="AF50" s="90"/>
      <c r="AG50" s="87"/>
      <c r="AH50" s="27"/>
      <c r="AI50" s="27"/>
      <c r="AJ50" s="27"/>
    </row>
    <row r="51" spans="1:36" s="2" customFormat="1" ht="11.1" customHeight="1" x14ac:dyDescent="0.2">
      <c r="A51" s="18" t="s">
        <v>334</v>
      </c>
      <c r="B51" s="22">
        <v>3</v>
      </c>
      <c r="C51" s="16">
        <v>4</v>
      </c>
      <c r="D51" s="16">
        <v>70389001</v>
      </c>
      <c r="E51" s="17" t="s">
        <v>108</v>
      </c>
      <c r="F51" s="2">
        <v>31</v>
      </c>
      <c r="G51" s="28">
        <v>30574</v>
      </c>
      <c r="H51" s="44">
        <v>17610</v>
      </c>
      <c r="I51" s="47">
        <v>35162</v>
      </c>
      <c r="J51" s="44">
        <v>7591</v>
      </c>
      <c r="K51" s="60">
        <v>21.6</v>
      </c>
      <c r="L51" s="44">
        <v>32367</v>
      </c>
      <c r="M51" s="45">
        <v>25425</v>
      </c>
      <c r="N51" s="46">
        <v>35103</v>
      </c>
      <c r="O51" s="27">
        <v>7647</v>
      </c>
      <c r="P51" s="60">
        <v>21.8</v>
      </c>
      <c r="Q51" s="45">
        <v>3448</v>
      </c>
      <c r="R51" s="119" t="s">
        <v>539</v>
      </c>
      <c r="S51" s="45">
        <v>972</v>
      </c>
      <c r="T51" s="120" t="s">
        <v>540</v>
      </c>
      <c r="U51" s="92"/>
      <c r="V51" s="34"/>
      <c r="W51" s="34"/>
      <c r="X51" s="98"/>
      <c r="Y51" s="88"/>
      <c r="Z51" s="98"/>
      <c r="AA51" s="88"/>
      <c r="AB51" s="96"/>
      <c r="AC51" s="96"/>
      <c r="AD51" s="90"/>
      <c r="AE51" s="87"/>
      <c r="AF51" s="90"/>
      <c r="AG51" s="87"/>
      <c r="AH51" s="27"/>
      <c r="AI51" s="27"/>
      <c r="AJ51" s="27"/>
    </row>
    <row r="52" spans="1:36" s="2" customFormat="1" ht="11.1" customHeight="1" x14ac:dyDescent="0.2">
      <c r="A52" s="18" t="s">
        <v>334</v>
      </c>
      <c r="B52" s="22">
        <v>3</v>
      </c>
      <c r="C52" s="16">
        <v>4</v>
      </c>
      <c r="D52" s="16">
        <v>70399076</v>
      </c>
      <c r="E52" s="17" t="s">
        <v>109</v>
      </c>
      <c r="F52" s="2">
        <v>31</v>
      </c>
      <c r="G52" s="28">
        <v>27013</v>
      </c>
      <c r="H52" s="44">
        <v>16815</v>
      </c>
      <c r="I52" s="47">
        <v>30512</v>
      </c>
      <c r="J52" s="44">
        <v>6306</v>
      </c>
      <c r="K52" s="60">
        <v>20.7</v>
      </c>
      <c r="L52" s="44">
        <v>29942</v>
      </c>
      <c r="M52" s="45">
        <v>25199</v>
      </c>
      <c r="N52" s="46">
        <v>31749</v>
      </c>
      <c r="O52" s="27">
        <v>7144</v>
      </c>
      <c r="P52" s="60">
        <v>22.5</v>
      </c>
      <c r="Q52" s="45">
        <v>3150</v>
      </c>
      <c r="R52" s="119" t="s">
        <v>541</v>
      </c>
      <c r="S52" s="45">
        <v>820</v>
      </c>
      <c r="T52" s="120" t="s">
        <v>538</v>
      </c>
      <c r="U52" s="92"/>
      <c r="V52" s="34"/>
      <c r="W52" s="34"/>
      <c r="X52" s="98"/>
      <c r="Y52" s="88"/>
      <c r="Z52" s="98"/>
      <c r="AA52" s="88"/>
      <c r="AB52" s="96"/>
      <c r="AC52" s="96"/>
      <c r="AD52" s="90"/>
      <c r="AE52" s="87"/>
      <c r="AF52" s="90"/>
      <c r="AG52" s="87"/>
      <c r="AH52" s="27"/>
      <c r="AI52" s="27"/>
      <c r="AJ52" s="27"/>
    </row>
    <row r="53" spans="1:36" s="2" customFormat="1" ht="11.1" customHeight="1" x14ac:dyDescent="0.2">
      <c r="A53" s="18" t="s">
        <v>334</v>
      </c>
      <c r="B53" s="22">
        <v>3</v>
      </c>
      <c r="C53" s="16">
        <v>4</v>
      </c>
      <c r="D53" s="16">
        <v>70399077</v>
      </c>
      <c r="E53" s="17" t="s">
        <v>110</v>
      </c>
      <c r="F53" s="2">
        <v>31</v>
      </c>
      <c r="G53" s="28">
        <v>22955</v>
      </c>
      <c r="H53" s="44">
        <v>15048</v>
      </c>
      <c r="I53" s="47">
        <v>25647</v>
      </c>
      <c r="J53" s="44">
        <v>6579</v>
      </c>
      <c r="K53" s="60">
        <v>25.7</v>
      </c>
      <c r="L53" s="44">
        <v>25448</v>
      </c>
      <c r="M53" s="45">
        <v>23145</v>
      </c>
      <c r="N53" s="46">
        <v>26503</v>
      </c>
      <c r="O53" s="27">
        <v>6684</v>
      </c>
      <c r="P53" s="60">
        <v>25.2</v>
      </c>
      <c r="Q53" s="45">
        <v>2649</v>
      </c>
      <c r="R53" s="119" t="s">
        <v>542</v>
      </c>
      <c r="S53" s="45">
        <v>752</v>
      </c>
      <c r="T53" s="120" t="s">
        <v>543</v>
      </c>
      <c r="U53" s="92"/>
      <c r="V53" s="34"/>
      <c r="W53" s="34"/>
      <c r="X53" s="98"/>
      <c r="Y53" s="88"/>
      <c r="Z53" s="98"/>
      <c r="AA53" s="88"/>
      <c r="AB53" s="96"/>
      <c r="AC53" s="96"/>
      <c r="AD53" s="90"/>
      <c r="AE53" s="87"/>
      <c r="AF53" s="90"/>
      <c r="AG53" s="87"/>
      <c r="AH53" s="27"/>
      <c r="AI53" s="27"/>
      <c r="AJ53" s="27"/>
    </row>
    <row r="54" spans="1:36" s="2" customFormat="1" ht="11.1" customHeight="1" thickBot="1" x14ac:dyDescent="0.25">
      <c r="A54" s="23" t="s">
        <v>334</v>
      </c>
      <c r="B54" s="24">
        <v>3</v>
      </c>
      <c r="C54" s="25">
        <v>4</v>
      </c>
      <c r="D54" s="25">
        <v>71439093</v>
      </c>
      <c r="E54" s="26" t="s">
        <v>111</v>
      </c>
      <c r="F54" s="35">
        <v>19</v>
      </c>
      <c r="G54" s="36">
        <v>15289</v>
      </c>
      <c r="H54" s="121">
        <v>9394</v>
      </c>
      <c r="I54" s="122">
        <v>17165</v>
      </c>
      <c r="J54" s="121">
        <v>5441</v>
      </c>
      <c r="K54" s="123">
        <v>31.7</v>
      </c>
      <c r="L54" s="121">
        <v>18459</v>
      </c>
      <c r="M54" s="124">
        <v>19952</v>
      </c>
      <c r="N54" s="125">
        <v>18399</v>
      </c>
      <c r="O54" s="35">
        <v>5648</v>
      </c>
      <c r="P54" s="123">
        <v>30.7</v>
      </c>
      <c r="Q54" s="124">
        <v>1814</v>
      </c>
      <c r="R54" s="126" t="s">
        <v>544</v>
      </c>
      <c r="S54" s="124">
        <v>591</v>
      </c>
      <c r="T54" s="127" t="s">
        <v>545</v>
      </c>
      <c r="U54" s="92"/>
      <c r="V54" s="34"/>
      <c r="W54" s="34"/>
      <c r="X54" s="98"/>
      <c r="Y54" s="88"/>
      <c r="Z54" s="98"/>
      <c r="AA54" s="88"/>
      <c r="AB54" s="96"/>
      <c r="AC54" s="96"/>
      <c r="AD54" s="90"/>
      <c r="AE54" s="87"/>
      <c r="AF54" s="90"/>
      <c r="AG54" s="87"/>
      <c r="AH54" s="27"/>
      <c r="AI54" s="27"/>
      <c r="AJ54" s="27"/>
    </row>
    <row r="55" spans="1:36" s="2" customFormat="1" ht="11.1" customHeight="1" x14ac:dyDescent="0.2">
      <c r="A55" s="18" t="s">
        <v>334</v>
      </c>
      <c r="B55" s="22">
        <v>3</v>
      </c>
      <c r="C55" s="16">
        <v>4</v>
      </c>
      <c r="D55" s="16">
        <v>75469086</v>
      </c>
      <c r="E55" s="17" t="s">
        <v>112</v>
      </c>
      <c r="F55" s="2">
        <v>31</v>
      </c>
      <c r="G55" s="28">
        <v>10686</v>
      </c>
      <c r="H55" s="44">
        <v>6268</v>
      </c>
      <c r="I55" s="47">
        <v>12081</v>
      </c>
      <c r="J55" s="44">
        <v>5264</v>
      </c>
      <c r="K55" s="60">
        <v>43.6</v>
      </c>
      <c r="L55" s="44">
        <v>13610</v>
      </c>
      <c r="M55" s="45">
        <v>14223</v>
      </c>
      <c r="N55" s="46">
        <v>13563</v>
      </c>
      <c r="O55" s="27">
        <v>5602</v>
      </c>
      <c r="P55" s="60">
        <v>41.3</v>
      </c>
      <c r="Q55" s="45">
        <v>1224</v>
      </c>
      <c r="R55" s="119" t="s">
        <v>546</v>
      </c>
      <c r="S55" s="45">
        <v>589</v>
      </c>
      <c r="T55" s="120" t="s">
        <v>547</v>
      </c>
      <c r="U55" s="92"/>
      <c r="V55" s="34"/>
      <c r="W55" s="34"/>
      <c r="X55" s="98"/>
      <c r="Y55" s="88"/>
      <c r="Z55" s="98"/>
      <c r="AA55" s="88"/>
      <c r="AB55" s="96"/>
      <c r="AC55" s="96"/>
      <c r="AD55" s="90"/>
      <c r="AE55" s="87"/>
      <c r="AF55" s="90"/>
      <c r="AG55" s="87"/>
      <c r="AH55" s="27"/>
      <c r="AI55" s="27"/>
      <c r="AJ55" s="27"/>
    </row>
    <row r="56" spans="1:36" s="2" customFormat="1" ht="11.1" customHeight="1" x14ac:dyDescent="0.2">
      <c r="A56" s="18" t="s">
        <v>334</v>
      </c>
      <c r="B56" s="22">
        <v>6</v>
      </c>
      <c r="C56" s="16">
        <v>4</v>
      </c>
      <c r="D56" s="16">
        <v>67279001</v>
      </c>
      <c r="E56" s="17" t="s">
        <v>113</v>
      </c>
      <c r="F56" s="2">
        <v>31</v>
      </c>
      <c r="G56" s="28">
        <v>20580</v>
      </c>
      <c r="H56" s="44">
        <v>15015</v>
      </c>
      <c r="I56" s="47">
        <v>22827</v>
      </c>
      <c r="J56" s="44">
        <v>8708</v>
      </c>
      <c r="K56" s="60">
        <v>38.1</v>
      </c>
      <c r="L56" s="44">
        <v>23600</v>
      </c>
      <c r="M56" s="45">
        <v>22843</v>
      </c>
      <c r="N56" s="46">
        <v>24548</v>
      </c>
      <c r="O56" s="27">
        <v>9488</v>
      </c>
      <c r="P56" s="60">
        <v>38.700000000000003</v>
      </c>
      <c r="Q56" s="45">
        <v>2395</v>
      </c>
      <c r="R56" s="119" t="s">
        <v>548</v>
      </c>
      <c r="S56" s="45">
        <v>732</v>
      </c>
      <c r="T56" s="120" t="s">
        <v>549</v>
      </c>
      <c r="U56" s="92"/>
      <c r="V56" s="34"/>
      <c r="W56" s="34"/>
      <c r="X56" s="98"/>
      <c r="Y56" s="88"/>
      <c r="Z56" s="98"/>
      <c r="AA56" s="88"/>
      <c r="AB56" s="96"/>
      <c r="AC56" s="96"/>
      <c r="AD56" s="90"/>
      <c r="AE56" s="87"/>
      <c r="AF56" s="90"/>
      <c r="AG56" s="87"/>
      <c r="AH56" s="27"/>
      <c r="AI56" s="27"/>
      <c r="AJ56" s="27"/>
    </row>
    <row r="57" spans="1:36" s="2" customFormat="1" ht="11.1" customHeight="1" x14ac:dyDescent="0.2">
      <c r="A57" s="18" t="s">
        <v>334</v>
      </c>
      <c r="B57" s="22">
        <v>6</v>
      </c>
      <c r="C57" s="16">
        <v>4</v>
      </c>
      <c r="D57" s="16">
        <v>67279002</v>
      </c>
      <c r="E57" s="17" t="s">
        <v>114</v>
      </c>
      <c r="F57" s="2">
        <v>31</v>
      </c>
      <c r="G57" s="28">
        <v>20305</v>
      </c>
      <c r="H57" s="44">
        <v>15339</v>
      </c>
      <c r="I57" s="47">
        <v>22453</v>
      </c>
      <c r="J57" s="44">
        <v>8410</v>
      </c>
      <c r="K57" s="60">
        <v>37.5</v>
      </c>
      <c r="L57" s="44">
        <v>22960</v>
      </c>
      <c r="M57" s="45">
        <v>22353</v>
      </c>
      <c r="N57" s="46">
        <v>23912</v>
      </c>
      <c r="O57" s="27">
        <v>9231</v>
      </c>
      <c r="P57" s="60">
        <v>38.6</v>
      </c>
      <c r="Q57" s="45">
        <v>2333</v>
      </c>
      <c r="R57" s="119" t="s">
        <v>550</v>
      </c>
      <c r="S57" s="45">
        <v>742</v>
      </c>
      <c r="T57" s="120" t="s">
        <v>551</v>
      </c>
      <c r="U57" s="92"/>
      <c r="V57" s="34"/>
      <c r="W57" s="34"/>
      <c r="X57" s="98"/>
      <c r="Y57" s="88"/>
      <c r="Z57" s="98"/>
      <c r="AA57" s="88"/>
      <c r="AB57" s="96"/>
      <c r="AC57" s="96"/>
      <c r="AD57" s="90"/>
      <c r="AE57" s="87"/>
      <c r="AF57" s="90"/>
      <c r="AG57" s="87"/>
      <c r="AH57" s="27"/>
      <c r="AI57" s="27"/>
      <c r="AJ57" s="27"/>
    </row>
    <row r="58" spans="1:36" s="2" customFormat="1" ht="11.1" customHeight="1" x14ac:dyDescent="0.2">
      <c r="A58" s="18" t="s">
        <v>334</v>
      </c>
      <c r="B58" s="22">
        <v>6</v>
      </c>
      <c r="C58" s="16">
        <v>4</v>
      </c>
      <c r="D58" s="16">
        <v>67289002</v>
      </c>
      <c r="E58" s="17" t="s">
        <v>115</v>
      </c>
      <c r="F58" s="2">
        <v>31</v>
      </c>
      <c r="G58" s="28">
        <v>21340</v>
      </c>
      <c r="H58" s="44">
        <v>16262</v>
      </c>
      <c r="I58" s="47">
        <v>23565</v>
      </c>
      <c r="J58" s="44">
        <v>9096</v>
      </c>
      <c r="K58" s="60">
        <v>38.6</v>
      </c>
      <c r="L58" s="44">
        <v>20033</v>
      </c>
      <c r="M58" s="45">
        <v>19574</v>
      </c>
      <c r="N58" s="46">
        <v>20733</v>
      </c>
      <c r="O58" s="27">
        <v>9732</v>
      </c>
      <c r="P58" s="60">
        <v>46.9</v>
      </c>
      <c r="Q58" s="45">
        <v>2211</v>
      </c>
      <c r="R58" s="119" t="s">
        <v>552</v>
      </c>
      <c r="S58" s="45">
        <v>749</v>
      </c>
      <c r="T58" s="120" t="s">
        <v>553</v>
      </c>
      <c r="U58" s="92"/>
      <c r="V58" s="34"/>
      <c r="W58" s="34"/>
      <c r="X58" s="98"/>
      <c r="Y58" s="88"/>
      <c r="Z58" s="98"/>
      <c r="AA58" s="88"/>
      <c r="AB58" s="96"/>
      <c r="AC58" s="96"/>
      <c r="AD58" s="90"/>
      <c r="AE58" s="87"/>
      <c r="AF58" s="90"/>
      <c r="AG58" s="87"/>
      <c r="AH58" s="27"/>
      <c r="AI58" s="27"/>
      <c r="AJ58" s="27"/>
    </row>
    <row r="59" spans="1:36" s="2" customFormat="1" ht="11.1" customHeight="1" x14ac:dyDescent="0.2">
      <c r="A59" s="18" t="s">
        <v>334</v>
      </c>
      <c r="B59" s="22">
        <v>6</v>
      </c>
      <c r="C59" s="16">
        <v>4</v>
      </c>
      <c r="D59" s="16">
        <v>67289001</v>
      </c>
      <c r="E59" s="17" t="s">
        <v>116</v>
      </c>
      <c r="F59" s="2">
        <v>31</v>
      </c>
      <c r="G59" s="28">
        <v>21399</v>
      </c>
      <c r="H59" s="44">
        <v>16211</v>
      </c>
      <c r="I59" s="47">
        <v>23632</v>
      </c>
      <c r="J59" s="44">
        <v>8753</v>
      </c>
      <c r="K59" s="60">
        <v>37</v>
      </c>
      <c r="L59" s="44">
        <v>24076</v>
      </c>
      <c r="M59" s="45">
        <v>23195</v>
      </c>
      <c r="N59" s="46">
        <v>25268</v>
      </c>
      <c r="O59" s="27">
        <v>9573</v>
      </c>
      <c r="P59" s="60">
        <v>37.9</v>
      </c>
      <c r="Q59" s="45">
        <v>2456</v>
      </c>
      <c r="R59" s="119" t="s">
        <v>554</v>
      </c>
      <c r="S59" s="45">
        <v>772</v>
      </c>
      <c r="T59" s="120" t="s">
        <v>555</v>
      </c>
      <c r="U59" s="92"/>
      <c r="V59" s="34"/>
      <c r="W59" s="34"/>
      <c r="X59" s="98"/>
      <c r="Y59" s="88"/>
      <c r="Z59" s="98"/>
      <c r="AA59" s="88"/>
      <c r="AB59" s="96"/>
      <c r="AC59" s="96"/>
      <c r="AD59" s="90"/>
      <c r="AE59" s="87"/>
      <c r="AF59" s="90"/>
      <c r="AG59" s="87"/>
      <c r="AH59" s="27"/>
      <c r="AI59" s="27"/>
      <c r="AJ59" s="27"/>
    </row>
    <row r="60" spans="1:36" s="2" customFormat="1" ht="11.1" customHeight="1" x14ac:dyDescent="0.2">
      <c r="A60" s="18" t="s">
        <v>334</v>
      </c>
      <c r="B60" s="22">
        <v>6</v>
      </c>
      <c r="C60" s="16">
        <v>4</v>
      </c>
      <c r="D60" s="16">
        <v>67299051</v>
      </c>
      <c r="E60" s="17" t="s">
        <v>117</v>
      </c>
      <c r="F60" s="2">
        <v>31</v>
      </c>
      <c r="G60" s="28">
        <v>21896</v>
      </c>
      <c r="H60" s="44">
        <v>16281</v>
      </c>
      <c r="I60" s="47">
        <v>24270</v>
      </c>
      <c r="J60" s="44">
        <v>8726</v>
      </c>
      <c r="K60" s="60">
        <v>36</v>
      </c>
      <c r="L60" s="44">
        <v>24974</v>
      </c>
      <c r="M60" s="45">
        <v>23457</v>
      </c>
      <c r="N60" s="46">
        <v>26165</v>
      </c>
      <c r="O60" s="27">
        <v>9566</v>
      </c>
      <c r="P60" s="60">
        <v>36.6</v>
      </c>
      <c r="Q60" s="45">
        <v>2528</v>
      </c>
      <c r="R60" s="119" t="s">
        <v>556</v>
      </c>
      <c r="S60" s="45">
        <v>803</v>
      </c>
      <c r="T60" s="120" t="s">
        <v>557</v>
      </c>
      <c r="U60" s="92"/>
      <c r="V60" s="34"/>
      <c r="W60" s="34"/>
      <c r="X60" s="98"/>
      <c r="Y60" s="88"/>
      <c r="Z60" s="98"/>
      <c r="AA60" s="88"/>
      <c r="AB60" s="96"/>
      <c r="AC60" s="96"/>
      <c r="AD60" s="90"/>
      <c r="AE60" s="87"/>
      <c r="AF60" s="90"/>
      <c r="AG60" s="87"/>
      <c r="AH60" s="27"/>
      <c r="AI60" s="27"/>
      <c r="AJ60" s="27"/>
    </row>
    <row r="61" spans="1:36" s="2" customFormat="1" ht="11.1" customHeight="1" x14ac:dyDescent="0.2">
      <c r="A61" s="18" t="s">
        <v>334</v>
      </c>
      <c r="B61" s="22">
        <v>6</v>
      </c>
      <c r="C61" s="16">
        <v>4</v>
      </c>
      <c r="D61" s="16">
        <v>67299001</v>
      </c>
      <c r="E61" s="17" t="s">
        <v>118</v>
      </c>
      <c r="F61" s="2">
        <v>31</v>
      </c>
      <c r="G61" s="28">
        <v>21421</v>
      </c>
      <c r="H61" s="44">
        <v>16121</v>
      </c>
      <c r="I61" s="47">
        <v>23687</v>
      </c>
      <c r="J61" s="44">
        <v>8638</v>
      </c>
      <c r="K61" s="60">
        <v>36.5</v>
      </c>
      <c r="L61" s="44">
        <v>24566</v>
      </c>
      <c r="M61" s="45">
        <v>23798</v>
      </c>
      <c r="N61" s="46">
        <v>25632</v>
      </c>
      <c r="O61" s="27">
        <v>9619</v>
      </c>
      <c r="P61" s="60">
        <v>37.5</v>
      </c>
      <c r="Q61" s="45">
        <v>2485</v>
      </c>
      <c r="R61" s="119" t="s">
        <v>558</v>
      </c>
      <c r="S61" s="45">
        <v>779</v>
      </c>
      <c r="T61" s="120" t="s">
        <v>559</v>
      </c>
      <c r="U61" s="92"/>
      <c r="V61" s="34"/>
      <c r="W61" s="34"/>
      <c r="X61" s="98"/>
      <c r="Y61" s="88"/>
      <c r="Z61" s="98"/>
      <c r="AA61" s="88"/>
      <c r="AB61" s="96"/>
      <c r="AC61" s="96"/>
      <c r="AD61" s="90"/>
      <c r="AE61" s="87"/>
      <c r="AF61" s="90"/>
      <c r="AG61" s="87"/>
      <c r="AH61" s="27"/>
      <c r="AI61" s="27"/>
      <c r="AJ61" s="27"/>
    </row>
    <row r="62" spans="1:36" s="2" customFormat="1" ht="11.1" customHeight="1" x14ac:dyDescent="0.2">
      <c r="A62" s="18" t="s">
        <v>334</v>
      </c>
      <c r="B62" s="22">
        <v>6</v>
      </c>
      <c r="C62" s="16">
        <v>4</v>
      </c>
      <c r="D62" s="16">
        <v>67309001</v>
      </c>
      <c r="E62" s="17" t="s">
        <v>119</v>
      </c>
      <c r="F62" s="2">
        <v>31</v>
      </c>
      <c r="G62" s="28">
        <v>22284</v>
      </c>
      <c r="H62" s="44">
        <v>16556</v>
      </c>
      <c r="I62" s="47">
        <v>24693</v>
      </c>
      <c r="J62" s="44">
        <v>8685</v>
      </c>
      <c r="K62" s="60">
        <v>35.200000000000003</v>
      </c>
      <c r="L62" s="44">
        <v>25452</v>
      </c>
      <c r="M62" s="45">
        <v>24248</v>
      </c>
      <c r="N62" s="46">
        <v>26676</v>
      </c>
      <c r="O62" s="27">
        <v>9895</v>
      </c>
      <c r="P62" s="60">
        <v>37.1</v>
      </c>
      <c r="Q62" s="45">
        <v>2587</v>
      </c>
      <c r="R62" s="119" t="s">
        <v>556</v>
      </c>
      <c r="S62" s="45">
        <v>794</v>
      </c>
      <c r="T62" s="120" t="s">
        <v>560</v>
      </c>
      <c r="U62" s="92"/>
      <c r="V62" s="34"/>
      <c r="W62" s="34"/>
      <c r="X62" s="98"/>
      <c r="Y62" s="88"/>
      <c r="Z62" s="98"/>
      <c r="AA62" s="88"/>
      <c r="AB62" s="96"/>
      <c r="AC62" s="96"/>
      <c r="AD62" s="90"/>
      <c r="AE62" s="87"/>
      <c r="AF62" s="90"/>
      <c r="AG62" s="87"/>
      <c r="AH62" s="27"/>
      <c r="AI62" s="27"/>
      <c r="AJ62" s="27"/>
    </row>
    <row r="63" spans="1:36" s="2" customFormat="1" ht="11.1" customHeight="1" x14ac:dyDescent="0.2">
      <c r="A63" s="18" t="s">
        <v>334</v>
      </c>
      <c r="B63" s="22">
        <v>6</v>
      </c>
      <c r="C63" s="16">
        <v>4</v>
      </c>
      <c r="D63" s="16">
        <v>66319001</v>
      </c>
      <c r="E63" s="17" t="s">
        <v>120</v>
      </c>
      <c r="F63" s="2">
        <v>31</v>
      </c>
      <c r="G63" s="28">
        <v>22444</v>
      </c>
      <c r="H63" s="44">
        <v>16539</v>
      </c>
      <c r="I63" s="47">
        <v>24914</v>
      </c>
      <c r="J63" s="44">
        <v>8475</v>
      </c>
      <c r="K63" s="60">
        <v>34</v>
      </c>
      <c r="L63" s="44">
        <v>25500</v>
      </c>
      <c r="M63" s="45">
        <v>24172</v>
      </c>
      <c r="N63" s="46">
        <v>26752</v>
      </c>
      <c r="O63" s="27">
        <v>9778</v>
      </c>
      <c r="P63" s="60">
        <v>36.6</v>
      </c>
      <c r="Q63" s="45">
        <v>2597</v>
      </c>
      <c r="R63" s="119" t="s">
        <v>561</v>
      </c>
      <c r="S63" s="45">
        <v>799</v>
      </c>
      <c r="T63" s="120" t="s">
        <v>562</v>
      </c>
      <c r="U63" s="92"/>
      <c r="V63" s="34"/>
      <c r="W63" s="34"/>
      <c r="X63" s="98"/>
      <c r="Y63" s="88"/>
      <c r="Z63" s="98"/>
      <c r="AA63" s="88"/>
      <c r="AB63" s="96"/>
      <c r="AC63" s="96"/>
      <c r="AD63" s="90"/>
      <c r="AE63" s="87"/>
      <c r="AF63" s="90"/>
      <c r="AG63" s="87"/>
      <c r="AH63" s="27"/>
      <c r="AI63" s="27"/>
      <c r="AJ63" s="27"/>
    </row>
    <row r="64" spans="1:36" s="2" customFormat="1" ht="11.1" customHeight="1" x14ac:dyDescent="0.2">
      <c r="A64" s="18" t="s">
        <v>334</v>
      </c>
      <c r="B64" s="22">
        <v>6</v>
      </c>
      <c r="C64" s="16">
        <v>4</v>
      </c>
      <c r="D64" s="16">
        <v>66329005</v>
      </c>
      <c r="E64" s="17" t="s">
        <v>121</v>
      </c>
      <c r="F64" s="2">
        <v>31</v>
      </c>
      <c r="G64" s="28">
        <v>25929</v>
      </c>
      <c r="H64" s="44">
        <v>18816</v>
      </c>
      <c r="I64" s="47">
        <v>28796</v>
      </c>
      <c r="J64" s="44">
        <v>9041</v>
      </c>
      <c r="K64" s="60">
        <v>31.4</v>
      </c>
      <c r="L64" s="44">
        <v>28442</v>
      </c>
      <c r="M64" s="45">
        <v>25922</v>
      </c>
      <c r="N64" s="46">
        <v>30104</v>
      </c>
      <c r="O64" s="27">
        <v>10035</v>
      </c>
      <c r="P64" s="60">
        <v>33.299999999999997</v>
      </c>
      <c r="Q64" s="45">
        <v>2969</v>
      </c>
      <c r="R64" s="119" t="s">
        <v>544</v>
      </c>
      <c r="S64" s="45">
        <v>859</v>
      </c>
      <c r="T64" s="120" t="s">
        <v>563</v>
      </c>
      <c r="U64" s="92"/>
      <c r="V64" s="34"/>
      <c r="W64" s="34"/>
      <c r="X64" s="98"/>
      <c r="Y64" s="88"/>
      <c r="Z64" s="98"/>
      <c r="AA64" s="88"/>
      <c r="AB64" s="96"/>
      <c r="AC64" s="96"/>
      <c r="AD64" s="90"/>
      <c r="AE64" s="87"/>
      <c r="AF64" s="90"/>
      <c r="AG64" s="87"/>
      <c r="AH64" s="27"/>
      <c r="AI64" s="27"/>
      <c r="AJ64" s="27"/>
    </row>
    <row r="65" spans="1:36" s="2" customFormat="1" ht="11.1" customHeight="1" x14ac:dyDescent="0.2">
      <c r="A65" s="18" t="s">
        <v>334</v>
      </c>
      <c r="B65" s="22">
        <v>6</v>
      </c>
      <c r="C65" s="16">
        <v>4</v>
      </c>
      <c r="D65" s="16">
        <v>66329005</v>
      </c>
      <c r="E65" s="17" t="s">
        <v>122</v>
      </c>
      <c r="G65" s="28"/>
      <c r="H65" s="44"/>
      <c r="I65" s="47"/>
      <c r="J65" s="44"/>
      <c r="K65" s="60"/>
      <c r="L65" s="44"/>
      <c r="M65" s="45"/>
      <c r="N65" s="46"/>
      <c r="O65" s="27"/>
      <c r="P65" s="60"/>
      <c r="Q65" s="45"/>
      <c r="R65" s="119" t="s">
        <v>472</v>
      </c>
      <c r="S65" s="45"/>
      <c r="T65" s="120" t="s">
        <v>472</v>
      </c>
      <c r="U65" s="92"/>
      <c r="V65" s="34"/>
      <c r="W65" s="34"/>
      <c r="X65" s="98"/>
      <c r="Y65" s="88"/>
      <c r="Z65" s="98"/>
      <c r="AA65" s="88"/>
      <c r="AB65" s="96"/>
      <c r="AC65" s="96"/>
      <c r="AD65" s="90"/>
      <c r="AE65" s="87"/>
      <c r="AF65" s="90"/>
      <c r="AG65" s="87"/>
      <c r="AH65" s="27"/>
      <c r="AI65" s="27"/>
      <c r="AJ65" s="27"/>
    </row>
    <row r="66" spans="1:36" s="2" customFormat="1" ht="11.1" customHeight="1" x14ac:dyDescent="0.2">
      <c r="A66" s="18" t="s">
        <v>334</v>
      </c>
      <c r="B66" s="22">
        <v>6</v>
      </c>
      <c r="C66" s="16">
        <v>4</v>
      </c>
      <c r="D66" s="16">
        <v>66329051</v>
      </c>
      <c r="E66" s="17" t="s">
        <v>123</v>
      </c>
      <c r="F66" s="2">
        <v>29</v>
      </c>
      <c r="G66" s="28">
        <v>29786</v>
      </c>
      <c r="H66" s="44">
        <v>20813</v>
      </c>
      <c r="I66" s="47">
        <v>33332</v>
      </c>
      <c r="J66" s="44">
        <v>9186</v>
      </c>
      <c r="K66" s="60">
        <v>27.6</v>
      </c>
      <c r="L66" s="44">
        <v>33108</v>
      </c>
      <c r="M66" s="45">
        <v>28531</v>
      </c>
      <c r="N66" s="46">
        <v>35573</v>
      </c>
      <c r="O66" s="27">
        <v>10261</v>
      </c>
      <c r="P66" s="60">
        <v>28.8</v>
      </c>
      <c r="Q66" s="45">
        <v>3453</v>
      </c>
      <c r="R66" s="119" t="s">
        <v>501</v>
      </c>
      <c r="S66" s="45">
        <v>956</v>
      </c>
      <c r="T66" s="120" t="s">
        <v>564</v>
      </c>
      <c r="U66" s="92"/>
      <c r="V66" s="34"/>
      <c r="W66" s="34"/>
      <c r="X66" s="98"/>
      <c r="Y66" s="88"/>
      <c r="Z66" s="98"/>
      <c r="AA66" s="88"/>
      <c r="AB66" s="96"/>
      <c r="AC66" s="96"/>
      <c r="AD66" s="90"/>
      <c r="AE66" s="87"/>
      <c r="AF66" s="90"/>
      <c r="AG66" s="87"/>
      <c r="AH66" s="27"/>
      <c r="AI66" s="27"/>
      <c r="AJ66" s="27"/>
    </row>
    <row r="67" spans="1:36" s="2" customFormat="1" ht="11.1" customHeight="1" x14ac:dyDescent="0.2">
      <c r="A67" s="18" t="s">
        <v>334</v>
      </c>
      <c r="B67" s="22">
        <v>6</v>
      </c>
      <c r="C67" s="16">
        <v>6</v>
      </c>
      <c r="D67" s="16">
        <v>66329052</v>
      </c>
      <c r="E67" s="17" t="s">
        <v>124</v>
      </c>
      <c r="F67" s="2">
        <v>29</v>
      </c>
      <c r="G67" s="28">
        <v>35122</v>
      </c>
      <c r="H67" s="44">
        <v>24338</v>
      </c>
      <c r="I67" s="47">
        <v>39348</v>
      </c>
      <c r="J67" s="44">
        <v>10132</v>
      </c>
      <c r="K67" s="60">
        <v>25.7</v>
      </c>
      <c r="L67" s="44">
        <v>37755</v>
      </c>
      <c r="M67" s="45">
        <v>31682</v>
      </c>
      <c r="N67" s="46">
        <v>40778</v>
      </c>
      <c r="O67" s="27">
        <v>11295</v>
      </c>
      <c r="P67" s="60">
        <v>27.7</v>
      </c>
      <c r="Q67" s="45">
        <v>4007</v>
      </c>
      <c r="R67" s="119" t="s">
        <v>565</v>
      </c>
      <c r="S67" s="45">
        <v>1096</v>
      </c>
      <c r="T67" s="120" t="s">
        <v>513</v>
      </c>
      <c r="U67" s="92"/>
      <c r="V67" s="34"/>
      <c r="W67" s="34"/>
      <c r="X67" s="98"/>
      <c r="Y67" s="88"/>
      <c r="Z67" s="98"/>
      <c r="AA67" s="88"/>
      <c r="AB67" s="96"/>
      <c r="AC67" s="96"/>
      <c r="AD67" s="90"/>
      <c r="AE67" s="87"/>
      <c r="AF67" s="90"/>
      <c r="AG67" s="87"/>
      <c r="AH67" s="27"/>
      <c r="AI67" s="27"/>
      <c r="AJ67" s="27"/>
    </row>
    <row r="68" spans="1:36" s="2" customFormat="1" ht="11.1" customHeight="1" x14ac:dyDescent="0.2">
      <c r="A68" s="18" t="s">
        <v>334</v>
      </c>
      <c r="B68" s="22">
        <v>6</v>
      </c>
      <c r="C68" s="16">
        <v>4</v>
      </c>
      <c r="D68" s="16">
        <v>66329001</v>
      </c>
      <c r="E68" s="17" t="s">
        <v>125</v>
      </c>
      <c r="F68" s="2">
        <v>0</v>
      </c>
      <c r="G68" s="28">
        <v>31484</v>
      </c>
      <c r="H68" s="44">
        <v>19905</v>
      </c>
      <c r="I68" s="47">
        <v>36273</v>
      </c>
      <c r="J68" s="44">
        <v>10240</v>
      </c>
      <c r="K68" s="60">
        <v>28.2</v>
      </c>
      <c r="L68" s="44">
        <v>35360</v>
      </c>
      <c r="M68" s="45">
        <v>27703</v>
      </c>
      <c r="N68" s="46">
        <v>39320</v>
      </c>
      <c r="O68" s="27">
        <v>11615</v>
      </c>
      <c r="P68" s="60">
        <v>29.5</v>
      </c>
      <c r="Q68" s="45">
        <v>3667</v>
      </c>
      <c r="R68" s="119" t="s">
        <v>566</v>
      </c>
      <c r="S68" s="45">
        <v>1021</v>
      </c>
      <c r="T68" s="120" t="s">
        <v>567</v>
      </c>
      <c r="U68" s="92"/>
      <c r="V68" s="34"/>
      <c r="W68" s="34"/>
      <c r="X68" s="98"/>
      <c r="Y68" s="88"/>
      <c r="Z68" s="98"/>
      <c r="AA68" s="88"/>
      <c r="AB68" s="96"/>
      <c r="AC68" s="96"/>
      <c r="AD68" s="90"/>
      <c r="AE68" s="87"/>
      <c r="AF68" s="90"/>
      <c r="AG68" s="87"/>
      <c r="AH68" s="27"/>
      <c r="AI68" s="27"/>
      <c r="AJ68" s="27"/>
    </row>
    <row r="69" spans="1:36" s="2" customFormat="1" ht="11.1" customHeight="1" x14ac:dyDescent="0.2">
      <c r="A69" s="18" t="s">
        <v>334</v>
      </c>
      <c r="B69" s="22">
        <v>6</v>
      </c>
      <c r="C69" s="16">
        <v>4</v>
      </c>
      <c r="D69" s="16">
        <v>66339052</v>
      </c>
      <c r="E69" s="17" t="s">
        <v>126</v>
      </c>
      <c r="F69" s="2">
        <v>0</v>
      </c>
      <c r="G69" s="28">
        <v>31177</v>
      </c>
      <c r="H69" s="44">
        <v>19587</v>
      </c>
      <c r="I69" s="47">
        <v>35879</v>
      </c>
      <c r="J69" s="44">
        <v>10512</v>
      </c>
      <c r="K69" s="60">
        <v>29.3</v>
      </c>
      <c r="L69" s="44">
        <v>33837</v>
      </c>
      <c r="M69" s="45">
        <v>27226</v>
      </c>
      <c r="N69" s="46">
        <v>37442</v>
      </c>
      <c r="O69" s="27">
        <v>11412</v>
      </c>
      <c r="P69" s="60">
        <v>30.5</v>
      </c>
      <c r="Q69" s="45">
        <v>3559</v>
      </c>
      <c r="R69" s="119" t="s">
        <v>568</v>
      </c>
      <c r="S69" s="45">
        <v>1008</v>
      </c>
      <c r="T69" s="120" t="s">
        <v>569</v>
      </c>
      <c r="U69" s="92"/>
      <c r="V69" s="34"/>
      <c r="W69" s="34"/>
      <c r="X69" s="98"/>
      <c r="Y69" s="88"/>
      <c r="Z69" s="98"/>
      <c r="AA69" s="88"/>
      <c r="AB69" s="96"/>
      <c r="AC69" s="96"/>
      <c r="AD69" s="90"/>
      <c r="AE69" s="87"/>
      <c r="AF69" s="90"/>
      <c r="AG69" s="87"/>
      <c r="AH69" s="27"/>
      <c r="AI69" s="27"/>
      <c r="AJ69" s="27"/>
    </row>
    <row r="70" spans="1:36" s="2" customFormat="1" ht="11.1" customHeight="1" x14ac:dyDescent="0.2">
      <c r="A70" s="18" t="s">
        <v>334</v>
      </c>
      <c r="B70" s="22">
        <v>6</v>
      </c>
      <c r="C70" s="16">
        <v>4</v>
      </c>
      <c r="D70" s="16">
        <v>66339053</v>
      </c>
      <c r="E70" s="17" t="s">
        <v>127</v>
      </c>
      <c r="F70" s="2">
        <v>28</v>
      </c>
      <c r="G70" s="28">
        <v>17261</v>
      </c>
      <c r="H70" s="44">
        <v>10965</v>
      </c>
      <c r="I70" s="47">
        <v>19670</v>
      </c>
      <c r="J70" s="44">
        <v>5597</v>
      </c>
      <c r="K70" s="60">
        <v>28.5</v>
      </c>
      <c r="L70" s="44">
        <v>18719</v>
      </c>
      <c r="M70" s="45">
        <v>14970</v>
      </c>
      <c r="N70" s="46">
        <v>20521</v>
      </c>
      <c r="O70" s="27">
        <v>6210</v>
      </c>
      <c r="P70" s="60">
        <v>30.3</v>
      </c>
      <c r="Q70" s="45">
        <v>1981</v>
      </c>
      <c r="R70" s="119" t="s">
        <v>570</v>
      </c>
      <c r="S70" s="45">
        <v>536</v>
      </c>
      <c r="T70" s="120" t="s">
        <v>571</v>
      </c>
      <c r="U70" s="92"/>
      <c r="V70" s="34"/>
      <c r="W70" s="34"/>
      <c r="X70" s="98"/>
      <c r="Y70" s="88"/>
      <c r="Z70" s="98"/>
      <c r="AA70" s="88"/>
      <c r="AB70" s="96"/>
      <c r="AC70" s="96"/>
      <c r="AD70" s="90"/>
      <c r="AE70" s="87"/>
      <c r="AF70" s="90"/>
      <c r="AG70" s="87"/>
      <c r="AH70" s="27"/>
      <c r="AI70" s="27"/>
      <c r="AJ70" s="27"/>
    </row>
    <row r="71" spans="1:36" s="2" customFormat="1" ht="11.1" customHeight="1" x14ac:dyDescent="0.2">
      <c r="A71" s="18" t="s">
        <v>334</v>
      </c>
      <c r="B71" s="22">
        <v>6</v>
      </c>
      <c r="C71" s="16">
        <v>4</v>
      </c>
      <c r="D71" s="16">
        <v>65339054</v>
      </c>
      <c r="E71" s="17" t="s">
        <v>128</v>
      </c>
      <c r="F71" s="2">
        <v>28</v>
      </c>
      <c r="G71" s="28">
        <v>13448</v>
      </c>
      <c r="H71" s="44">
        <v>8613</v>
      </c>
      <c r="I71" s="47">
        <v>15246</v>
      </c>
      <c r="J71" s="44">
        <v>4661</v>
      </c>
      <c r="K71" s="60">
        <v>30.6</v>
      </c>
      <c r="L71" s="44">
        <v>14634</v>
      </c>
      <c r="M71" s="45">
        <v>11399</v>
      </c>
      <c r="N71" s="46">
        <v>16321</v>
      </c>
      <c r="O71" s="27">
        <v>5414</v>
      </c>
      <c r="P71" s="60">
        <v>33.200000000000003</v>
      </c>
      <c r="Q71" s="45">
        <v>1553</v>
      </c>
      <c r="R71" s="119" t="s">
        <v>572</v>
      </c>
      <c r="S71" s="45">
        <v>404</v>
      </c>
      <c r="T71" s="120" t="s">
        <v>573</v>
      </c>
      <c r="U71" s="92"/>
      <c r="V71" s="34"/>
      <c r="W71" s="34"/>
      <c r="X71" s="98"/>
      <c r="Y71" s="88"/>
      <c r="Z71" s="98"/>
      <c r="AA71" s="88"/>
      <c r="AB71" s="96"/>
      <c r="AC71" s="96"/>
      <c r="AD71" s="90"/>
      <c r="AE71" s="87"/>
      <c r="AF71" s="90"/>
      <c r="AG71" s="87"/>
      <c r="AH71" s="27"/>
      <c r="AI71" s="27"/>
      <c r="AJ71" s="27"/>
    </row>
    <row r="72" spans="1:36" s="2" customFormat="1" ht="11.1" customHeight="1" x14ac:dyDescent="0.2">
      <c r="A72" s="18" t="s">
        <v>334</v>
      </c>
      <c r="B72" s="22">
        <v>6</v>
      </c>
      <c r="C72" s="16">
        <v>4</v>
      </c>
      <c r="D72" s="16">
        <v>65359001</v>
      </c>
      <c r="E72" s="17" t="s">
        <v>129</v>
      </c>
      <c r="F72" s="2">
        <v>27</v>
      </c>
      <c r="G72" s="28">
        <v>10737</v>
      </c>
      <c r="H72" s="44">
        <v>7552</v>
      </c>
      <c r="I72" s="47">
        <v>11893</v>
      </c>
      <c r="J72" s="44">
        <v>3597</v>
      </c>
      <c r="K72" s="60">
        <v>30.2</v>
      </c>
      <c r="L72" s="44">
        <v>12560</v>
      </c>
      <c r="M72" s="45">
        <v>10254</v>
      </c>
      <c r="N72" s="46">
        <v>13892</v>
      </c>
      <c r="O72" s="27">
        <v>5251</v>
      </c>
      <c r="P72" s="60">
        <v>37.799999999999997</v>
      </c>
      <c r="Q72" s="45">
        <v>1279</v>
      </c>
      <c r="R72" s="119" t="s">
        <v>574</v>
      </c>
      <c r="S72" s="45">
        <v>353</v>
      </c>
      <c r="T72" s="120" t="s">
        <v>575</v>
      </c>
      <c r="U72" s="92"/>
      <c r="V72" s="34"/>
      <c r="W72" s="34"/>
      <c r="X72" s="98"/>
      <c r="Y72" s="88"/>
      <c r="Z72" s="98"/>
      <c r="AA72" s="88"/>
      <c r="AB72" s="96"/>
      <c r="AC72" s="96"/>
      <c r="AD72" s="90"/>
      <c r="AE72" s="87"/>
      <c r="AF72" s="90"/>
      <c r="AG72" s="87"/>
      <c r="AH72" s="27"/>
      <c r="AI72" s="27"/>
      <c r="AJ72" s="27"/>
    </row>
    <row r="73" spans="1:36" s="2" customFormat="1" ht="11.1" customHeight="1" x14ac:dyDescent="0.2">
      <c r="A73" s="18" t="s">
        <v>334</v>
      </c>
      <c r="B73" s="22">
        <v>6</v>
      </c>
      <c r="C73" s="16">
        <v>4</v>
      </c>
      <c r="D73" s="16">
        <v>65379239</v>
      </c>
      <c r="E73" s="17" t="s">
        <v>130</v>
      </c>
      <c r="F73" s="2">
        <v>31</v>
      </c>
      <c r="G73" s="28">
        <v>8996</v>
      </c>
      <c r="H73" s="44">
        <v>5807</v>
      </c>
      <c r="I73" s="47">
        <v>10111</v>
      </c>
      <c r="J73" s="44">
        <v>3985</v>
      </c>
      <c r="K73" s="60">
        <v>39.4</v>
      </c>
      <c r="L73" s="44">
        <v>10095</v>
      </c>
      <c r="M73" s="45">
        <v>8766</v>
      </c>
      <c r="N73" s="46">
        <v>11027</v>
      </c>
      <c r="O73" s="27">
        <v>4667</v>
      </c>
      <c r="P73" s="60">
        <v>42.3</v>
      </c>
      <c r="Q73" s="45">
        <v>1032</v>
      </c>
      <c r="R73" s="119" t="s">
        <v>576</v>
      </c>
      <c r="S73" s="45">
        <v>323</v>
      </c>
      <c r="T73" s="120" t="s">
        <v>577</v>
      </c>
      <c r="U73" s="92"/>
      <c r="V73" s="34"/>
      <c r="W73" s="34"/>
      <c r="X73" s="98"/>
      <c r="Y73" s="88"/>
      <c r="Z73" s="98"/>
      <c r="AA73" s="88"/>
      <c r="AB73" s="96"/>
      <c r="AC73" s="96"/>
      <c r="AD73" s="90"/>
      <c r="AE73" s="87"/>
      <c r="AF73" s="90"/>
      <c r="AG73" s="87"/>
      <c r="AH73" s="27"/>
      <c r="AI73" s="27"/>
      <c r="AJ73" s="27"/>
    </row>
    <row r="74" spans="1:36" s="2" customFormat="1" ht="11.1" customHeight="1" x14ac:dyDescent="0.2">
      <c r="A74" s="18" t="s">
        <v>334</v>
      </c>
      <c r="B74" s="22">
        <v>6</v>
      </c>
      <c r="C74" s="16">
        <v>4</v>
      </c>
      <c r="D74" s="16">
        <v>65389236</v>
      </c>
      <c r="E74" s="17" t="s">
        <v>131</v>
      </c>
      <c r="F74" s="2">
        <v>31</v>
      </c>
      <c r="G74" s="28">
        <v>7565</v>
      </c>
      <c r="H74" s="44">
        <v>4827</v>
      </c>
      <c r="I74" s="47">
        <v>8474</v>
      </c>
      <c r="J74" s="44">
        <v>3382</v>
      </c>
      <c r="K74" s="60">
        <v>39.9</v>
      </c>
      <c r="L74" s="44">
        <v>8517</v>
      </c>
      <c r="M74" s="45">
        <v>7392</v>
      </c>
      <c r="N74" s="46">
        <v>9284</v>
      </c>
      <c r="O74" s="27">
        <v>3959</v>
      </c>
      <c r="P74" s="60">
        <v>42.6</v>
      </c>
      <c r="Q74" s="45">
        <v>859</v>
      </c>
      <c r="R74" s="119" t="s">
        <v>578</v>
      </c>
      <c r="S74" s="45">
        <v>292</v>
      </c>
      <c r="T74" s="120" t="s">
        <v>579</v>
      </c>
      <c r="U74" s="92"/>
      <c r="V74" s="34"/>
      <c r="W74" s="34"/>
      <c r="X74" s="98"/>
      <c r="Y74" s="88"/>
      <c r="Z74" s="98"/>
      <c r="AA74" s="88"/>
      <c r="AB74" s="96"/>
      <c r="AC74" s="96"/>
      <c r="AD74" s="90"/>
      <c r="AE74" s="87"/>
      <c r="AF74" s="90"/>
      <c r="AG74" s="87"/>
      <c r="AH74" s="27"/>
      <c r="AI74" s="27"/>
      <c r="AJ74" s="27"/>
    </row>
    <row r="75" spans="1:36" s="2" customFormat="1" ht="11.1" customHeight="1" x14ac:dyDescent="0.2">
      <c r="A75" s="18" t="s">
        <v>334</v>
      </c>
      <c r="B75" s="22">
        <v>6</v>
      </c>
      <c r="C75" s="16">
        <v>4</v>
      </c>
      <c r="D75" s="16">
        <v>65389238</v>
      </c>
      <c r="E75" s="17" t="s">
        <v>132</v>
      </c>
      <c r="F75" s="2">
        <v>31</v>
      </c>
      <c r="G75" s="28">
        <v>7390</v>
      </c>
      <c r="H75" s="44">
        <v>4658</v>
      </c>
      <c r="I75" s="47">
        <v>8286</v>
      </c>
      <c r="J75" s="44">
        <v>3312</v>
      </c>
      <c r="K75" s="60">
        <v>40</v>
      </c>
      <c r="L75" s="44">
        <v>8489</v>
      </c>
      <c r="M75" s="45">
        <v>7344</v>
      </c>
      <c r="N75" s="46">
        <v>9267</v>
      </c>
      <c r="O75" s="27">
        <v>3983</v>
      </c>
      <c r="P75" s="60">
        <v>43</v>
      </c>
      <c r="Q75" s="45">
        <v>848</v>
      </c>
      <c r="R75" s="119" t="s">
        <v>580</v>
      </c>
      <c r="S75" s="45">
        <v>290</v>
      </c>
      <c r="T75" s="120" t="s">
        <v>581</v>
      </c>
      <c r="U75" s="92"/>
      <c r="V75" s="34"/>
      <c r="W75" s="34"/>
      <c r="X75" s="98"/>
      <c r="Y75" s="88"/>
      <c r="Z75" s="98"/>
      <c r="AA75" s="88"/>
      <c r="AB75" s="96"/>
      <c r="AC75" s="96"/>
      <c r="AD75" s="90"/>
      <c r="AE75" s="87"/>
      <c r="AF75" s="90"/>
      <c r="AG75" s="87"/>
      <c r="AH75" s="27"/>
      <c r="AI75" s="27"/>
      <c r="AJ75" s="27"/>
    </row>
    <row r="76" spans="1:36" s="2" customFormat="1" ht="11.1" customHeight="1" x14ac:dyDescent="0.2">
      <c r="A76" s="18" t="s">
        <v>334</v>
      </c>
      <c r="B76" s="22">
        <v>6</v>
      </c>
      <c r="C76" s="16">
        <v>4</v>
      </c>
      <c r="D76" s="16">
        <v>64399020</v>
      </c>
      <c r="E76" s="17" t="s">
        <v>133</v>
      </c>
      <c r="F76" s="2">
        <v>31</v>
      </c>
      <c r="G76" s="28">
        <v>7930</v>
      </c>
      <c r="H76" s="44">
        <v>5483</v>
      </c>
      <c r="I76" s="47">
        <v>8597</v>
      </c>
      <c r="J76" s="44">
        <v>3410</v>
      </c>
      <c r="K76" s="60">
        <v>39.700000000000003</v>
      </c>
      <c r="L76" s="44">
        <v>9116</v>
      </c>
      <c r="M76" s="45">
        <v>8629</v>
      </c>
      <c r="N76" s="46">
        <v>9586</v>
      </c>
      <c r="O76" s="27">
        <v>4199</v>
      </c>
      <c r="P76" s="60">
        <v>43.8</v>
      </c>
      <c r="Q76" s="45">
        <v>896</v>
      </c>
      <c r="R76" s="119" t="s">
        <v>582</v>
      </c>
      <c r="S76" s="45">
        <v>340</v>
      </c>
      <c r="T76" s="120" t="s">
        <v>583</v>
      </c>
      <c r="U76" s="92"/>
      <c r="V76" s="34"/>
      <c r="W76" s="34"/>
      <c r="X76" s="98"/>
      <c r="Y76" s="88"/>
      <c r="Z76" s="98"/>
      <c r="AA76" s="88"/>
      <c r="AB76" s="96"/>
      <c r="AC76" s="96"/>
      <c r="AD76" s="90"/>
      <c r="AE76" s="87"/>
      <c r="AF76" s="90"/>
      <c r="AG76" s="87"/>
      <c r="AH76" s="27"/>
      <c r="AI76" s="27"/>
      <c r="AJ76" s="27"/>
    </row>
    <row r="77" spans="1:36" s="2" customFormat="1" ht="11.1" customHeight="1" x14ac:dyDescent="0.2">
      <c r="A77" s="18" t="s">
        <v>334</v>
      </c>
      <c r="B77" s="22">
        <v>6</v>
      </c>
      <c r="C77" s="16">
        <v>5</v>
      </c>
      <c r="D77" s="16">
        <v>63419008</v>
      </c>
      <c r="E77" s="17" t="s">
        <v>134</v>
      </c>
      <c r="F77" s="2">
        <v>22</v>
      </c>
      <c r="G77" s="28">
        <v>6192</v>
      </c>
      <c r="H77" s="44">
        <v>3304</v>
      </c>
      <c r="I77" s="47">
        <v>6995</v>
      </c>
      <c r="J77" s="44">
        <v>3478</v>
      </c>
      <c r="K77" s="60">
        <v>49.7</v>
      </c>
      <c r="L77" s="44">
        <v>7082</v>
      </c>
      <c r="M77" s="45">
        <v>5881</v>
      </c>
      <c r="N77" s="46">
        <v>7801</v>
      </c>
      <c r="O77" s="27">
        <v>4163</v>
      </c>
      <c r="P77" s="60">
        <v>53.4</v>
      </c>
      <c r="Q77" s="45">
        <v>671</v>
      </c>
      <c r="R77" s="119" t="s">
        <v>584</v>
      </c>
      <c r="S77" s="45">
        <v>318</v>
      </c>
      <c r="T77" s="120" t="s">
        <v>585</v>
      </c>
      <c r="U77" s="92"/>
      <c r="V77" s="34"/>
      <c r="W77" s="34"/>
      <c r="X77" s="98"/>
      <c r="Y77" s="88"/>
      <c r="Z77" s="98"/>
      <c r="AA77" s="88"/>
      <c r="AB77" s="96"/>
      <c r="AC77" s="96"/>
      <c r="AD77" s="90"/>
      <c r="AE77" s="87"/>
      <c r="AF77" s="90"/>
      <c r="AG77" s="87"/>
      <c r="AH77" s="27"/>
      <c r="AI77" s="27"/>
      <c r="AJ77" s="27"/>
    </row>
    <row r="78" spans="1:36" s="2" customFormat="1" ht="11.1" customHeight="1" x14ac:dyDescent="0.2">
      <c r="A78" s="18" t="s">
        <v>334</v>
      </c>
      <c r="B78" s="22">
        <v>7</v>
      </c>
      <c r="C78" s="16">
        <v>4</v>
      </c>
      <c r="D78" s="16">
        <v>59269052</v>
      </c>
      <c r="E78" s="17" t="s">
        <v>135</v>
      </c>
      <c r="F78" s="2">
        <v>31</v>
      </c>
      <c r="G78" s="28">
        <v>18153</v>
      </c>
      <c r="H78" s="44">
        <v>16090</v>
      </c>
      <c r="I78" s="47">
        <v>19041</v>
      </c>
      <c r="J78" s="44">
        <v>5657</v>
      </c>
      <c r="K78" s="60">
        <v>29.7</v>
      </c>
      <c r="L78" s="44">
        <v>18418</v>
      </c>
      <c r="M78" s="45">
        <v>16080</v>
      </c>
      <c r="N78" s="46">
        <v>19275</v>
      </c>
      <c r="O78" s="27">
        <v>5826</v>
      </c>
      <c r="P78" s="60">
        <v>30.2</v>
      </c>
      <c r="Q78" s="45">
        <v>1981</v>
      </c>
      <c r="R78" s="119" t="s">
        <v>488</v>
      </c>
      <c r="S78" s="45">
        <v>610</v>
      </c>
      <c r="T78" s="120" t="s">
        <v>586</v>
      </c>
      <c r="U78" s="92"/>
      <c r="V78" s="34"/>
      <c r="W78" s="34"/>
      <c r="X78" s="98"/>
      <c r="Y78" s="88"/>
      <c r="Z78" s="98"/>
      <c r="AA78" s="88"/>
      <c r="AB78" s="96"/>
      <c r="AC78" s="96"/>
      <c r="AD78" s="90"/>
      <c r="AE78" s="87"/>
      <c r="AF78" s="90"/>
      <c r="AG78" s="87"/>
      <c r="AH78" s="27"/>
      <c r="AI78" s="27"/>
      <c r="AJ78" s="27"/>
    </row>
    <row r="79" spans="1:36" s="2" customFormat="1" ht="11.1" customHeight="1" x14ac:dyDescent="0.2">
      <c r="A79" s="18" t="s">
        <v>334</v>
      </c>
      <c r="B79" s="22">
        <v>7</v>
      </c>
      <c r="C79" s="16">
        <v>4</v>
      </c>
      <c r="D79" s="16">
        <v>59269002</v>
      </c>
      <c r="E79" s="17" t="s">
        <v>135</v>
      </c>
      <c r="F79" s="2">
        <v>31</v>
      </c>
      <c r="G79" s="28">
        <v>18008</v>
      </c>
      <c r="H79" s="44">
        <v>16022</v>
      </c>
      <c r="I79" s="47">
        <v>18858</v>
      </c>
      <c r="J79" s="44">
        <v>5661</v>
      </c>
      <c r="K79" s="60">
        <v>30</v>
      </c>
      <c r="L79" s="44">
        <v>18190</v>
      </c>
      <c r="M79" s="45">
        <v>15938</v>
      </c>
      <c r="N79" s="46">
        <v>18992</v>
      </c>
      <c r="O79" s="27">
        <v>5894</v>
      </c>
      <c r="P79" s="60">
        <v>31</v>
      </c>
      <c r="Q79" s="45">
        <v>1959</v>
      </c>
      <c r="R79" s="119" t="s">
        <v>587</v>
      </c>
      <c r="S79" s="45">
        <v>606</v>
      </c>
      <c r="T79" s="120" t="s">
        <v>588</v>
      </c>
      <c r="U79" s="92"/>
      <c r="V79" s="34"/>
      <c r="W79" s="34"/>
      <c r="X79" s="98"/>
      <c r="Y79" s="88"/>
      <c r="Z79" s="98"/>
      <c r="AA79" s="88"/>
      <c r="AB79" s="96"/>
      <c r="AC79" s="96"/>
      <c r="AD79" s="90"/>
      <c r="AE79" s="87"/>
      <c r="AF79" s="90"/>
      <c r="AG79" s="87"/>
      <c r="AH79" s="27"/>
      <c r="AI79" s="27"/>
      <c r="AJ79" s="27"/>
    </row>
    <row r="80" spans="1:36" s="2" customFormat="1" ht="11.1" customHeight="1" x14ac:dyDescent="0.2">
      <c r="A80" s="18" t="s">
        <v>334</v>
      </c>
      <c r="B80" s="22">
        <v>7</v>
      </c>
      <c r="C80" s="16">
        <v>4</v>
      </c>
      <c r="D80" s="16">
        <v>60269001</v>
      </c>
      <c r="E80" s="17" t="s">
        <v>136</v>
      </c>
      <c r="F80" s="2">
        <v>0</v>
      </c>
      <c r="G80" s="28">
        <v>26284</v>
      </c>
      <c r="H80" s="44">
        <v>23778</v>
      </c>
      <c r="I80" s="47">
        <v>27384</v>
      </c>
      <c r="J80" s="44">
        <v>6359</v>
      </c>
      <c r="K80" s="60">
        <v>23.2</v>
      </c>
      <c r="L80" s="44">
        <v>28418</v>
      </c>
      <c r="M80" s="45">
        <v>23635</v>
      </c>
      <c r="N80" s="46">
        <v>29708</v>
      </c>
      <c r="O80" s="27">
        <v>7560</v>
      </c>
      <c r="P80" s="60">
        <v>25.4</v>
      </c>
      <c r="Q80" s="45">
        <v>3010</v>
      </c>
      <c r="R80" s="119" t="s">
        <v>589</v>
      </c>
      <c r="S80" s="45">
        <v>818</v>
      </c>
      <c r="T80" s="120" t="s">
        <v>590</v>
      </c>
      <c r="U80" s="92"/>
      <c r="V80" s="34"/>
      <c r="W80" s="34"/>
      <c r="X80" s="98"/>
      <c r="Y80" s="88"/>
      <c r="Z80" s="98"/>
      <c r="AA80" s="88"/>
      <c r="AB80" s="96"/>
      <c r="AC80" s="96"/>
      <c r="AD80" s="90"/>
      <c r="AE80" s="87"/>
      <c r="AF80" s="90"/>
      <c r="AG80" s="87"/>
      <c r="AH80" s="27"/>
      <c r="AI80" s="27"/>
      <c r="AJ80" s="27"/>
    </row>
    <row r="81" spans="1:36" s="2" customFormat="1" ht="11.1" customHeight="1" x14ac:dyDescent="0.2">
      <c r="A81" s="18" t="s">
        <v>334</v>
      </c>
      <c r="B81" s="22">
        <v>7</v>
      </c>
      <c r="C81" s="16">
        <v>4</v>
      </c>
      <c r="D81" s="16">
        <v>60269020</v>
      </c>
      <c r="E81" s="17" t="s">
        <v>137</v>
      </c>
      <c r="F81" s="2">
        <v>31</v>
      </c>
      <c r="G81" s="28">
        <v>24853</v>
      </c>
      <c r="H81" s="44">
        <v>19730</v>
      </c>
      <c r="I81" s="47">
        <v>26756</v>
      </c>
      <c r="J81" s="44">
        <v>6170</v>
      </c>
      <c r="K81" s="60">
        <v>23.1</v>
      </c>
      <c r="L81" s="44">
        <v>25972</v>
      </c>
      <c r="M81" s="45">
        <v>22921</v>
      </c>
      <c r="N81" s="46">
        <v>27494</v>
      </c>
      <c r="O81" s="27">
        <v>6321</v>
      </c>
      <c r="P81" s="60">
        <v>23</v>
      </c>
      <c r="Q81" s="45">
        <v>2826</v>
      </c>
      <c r="R81" s="119" t="s">
        <v>591</v>
      </c>
      <c r="S81" s="45">
        <v>701</v>
      </c>
      <c r="T81" s="120" t="s">
        <v>592</v>
      </c>
      <c r="U81" s="92"/>
      <c r="V81" s="34"/>
      <c r="W81" s="34"/>
      <c r="X81" s="98"/>
      <c r="Y81" s="88"/>
      <c r="Z81" s="98"/>
      <c r="AA81" s="88"/>
      <c r="AB81" s="96"/>
      <c r="AC81" s="96"/>
      <c r="AD81" s="90"/>
      <c r="AE81" s="87"/>
      <c r="AF81" s="90"/>
      <c r="AG81" s="87"/>
      <c r="AH81" s="27"/>
      <c r="AI81" s="27"/>
      <c r="AJ81" s="27"/>
    </row>
    <row r="82" spans="1:36" s="2" customFormat="1" ht="11.1" customHeight="1" x14ac:dyDescent="0.2">
      <c r="A82" s="18" t="s">
        <v>334</v>
      </c>
      <c r="B82" s="22">
        <v>7</v>
      </c>
      <c r="C82" s="16">
        <v>4</v>
      </c>
      <c r="D82" s="16">
        <v>62269053</v>
      </c>
      <c r="E82" s="17" t="s">
        <v>138</v>
      </c>
      <c r="F82" s="2">
        <v>31</v>
      </c>
      <c r="G82" s="28">
        <v>15940</v>
      </c>
      <c r="H82" s="44">
        <v>13368</v>
      </c>
      <c r="I82" s="47">
        <v>16891</v>
      </c>
      <c r="J82" s="44">
        <v>5346</v>
      </c>
      <c r="K82" s="60">
        <v>31.6</v>
      </c>
      <c r="L82" s="44">
        <v>16034</v>
      </c>
      <c r="M82" s="45">
        <v>14032</v>
      </c>
      <c r="N82" s="46">
        <v>16937</v>
      </c>
      <c r="O82" s="27">
        <v>5417</v>
      </c>
      <c r="P82" s="60">
        <v>32</v>
      </c>
      <c r="Q82" s="45">
        <v>1747</v>
      </c>
      <c r="R82" s="119" t="s">
        <v>593</v>
      </c>
      <c r="S82" s="45">
        <v>503</v>
      </c>
      <c r="T82" s="120" t="s">
        <v>586</v>
      </c>
      <c r="U82" s="92"/>
      <c r="V82" s="34"/>
      <c r="W82" s="34"/>
      <c r="X82" s="98"/>
      <c r="Y82" s="88"/>
      <c r="Z82" s="98"/>
      <c r="AA82" s="88"/>
      <c r="AB82" s="96"/>
      <c r="AC82" s="96"/>
      <c r="AD82" s="90"/>
      <c r="AE82" s="87"/>
      <c r="AF82" s="90"/>
      <c r="AG82" s="87"/>
      <c r="AH82" s="27"/>
      <c r="AI82" s="27"/>
      <c r="AJ82" s="27"/>
    </row>
    <row r="83" spans="1:36" s="2" customFormat="1" ht="11.1" customHeight="1" x14ac:dyDescent="0.2">
      <c r="A83" s="18" t="s">
        <v>334</v>
      </c>
      <c r="B83" s="22">
        <v>7</v>
      </c>
      <c r="C83" s="16">
        <v>4</v>
      </c>
      <c r="D83" s="16">
        <v>62269052</v>
      </c>
      <c r="E83" s="17" t="s">
        <v>139</v>
      </c>
      <c r="F83" s="2">
        <v>31</v>
      </c>
      <c r="G83" s="28">
        <v>11223</v>
      </c>
      <c r="H83" s="44">
        <v>10701</v>
      </c>
      <c r="I83" s="47">
        <v>11306</v>
      </c>
      <c r="J83" s="44">
        <v>2906</v>
      </c>
      <c r="K83" s="60">
        <v>25.7</v>
      </c>
      <c r="L83" s="44">
        <v>9988</v>
      </c>
      <c r="M83" s="45">
        <v>8959</v>
      </c>
      <c r="N83" s="46">
        <v>10290</v>
      </c>
      <c r="O83" s="27">
        <v>2643</v>
      </c>
      <c r="P83" s="60">
        <v>25.7</v>
      </c>
      <c r="Q83" s="45">
        <v>1194</v>
      </c>
      <c r="R83" s="119" t="s">
        <v>589</v>
      </c>
      <c r="S83" s="45">
        <v>264</v>
      </c>
      <c r="T83" s="120" t="s">
        <v>594</v>
      </c>
      <c r="U83" s="92"/>
      <c r="V83" s="34"/>
      <c r="W83" s="34"/>
      <c r="X83" s="98"/>
      <c r="Y83" s="88"/>
      <c r="Z83" s="98"/>
      <c r="AA83" s="88"/>
      <c r="AB83" s="96"/>
      <c r="AC83" s="96"/>
      <c r="AD83" s="90"/>
      <c r="AE83" s="87"/>
      <c r="AF83" s="90"/>
      <c r="AG83" s="87"/>
      <c r="AH83" s="27"/>
      <c r="AI83" s="27"/>
      <c r="AJ83" s="27"/>
    </row>
    <row r="84" spans="1:36" s="2" customFormat="1" ht="11.1" customHeight="1" x14ac:dyDescent="0.2">
      <c r="A84" s="18" t="s">
        <v>334</v>
      </c>
      <c r="B84" s="22">
        <v>7</v>
      </c>
      <c r="C84" s="16">
        <v>4</v>
      </c>
      <c r="D84" s="16">
        <v>62269002</v>
      </c>
      <c r="E84" s="17" t="s">
        <v>140</v>
      </c>
      <c r="F84" s="2">
        <v>31</v>
      </c>
      <c r="G84" s="28">
        <v>11913</v>
      </c>
      <c r="H84" s="44">
        <v>11441</v>
      </c>
      <c r="I84" s="47">
        <v>11988</v>
      </c>
      <c r="J84" s="44">
        <v>2907</v>
      </c>
      <c r="K84" s="60">
        <v>24.2</v>
      </c>
      <c r="L84" s="44">
        <v>10945</v>
      </c>
      <c r="M84" s="45">
        <v>9662</v>
      </c>
      <c r="N84" s="46">
        <v>11355</v>
      </c>
      <c r="O84" s="27">
        <v>2747</v>
      </c>
      <c r="P84" s="60">
        <v>24.2</v>
      </c>
      <c r="Q84" s="45">
        <v>1292</v>
      </c>
      <c r="R84" s="119" t="s">
        <v>516</v>
      </c>
      <c r="S84" s="45">
        <v>273</v>
      </c>
      <c r="T84" s="120" t="s">
        <v>595</v>
      </c>
      <c r="U84" s="92"/>
      <c r="V84" s="34"/>
      <c r="W84" s="34"/>
      <c r="X84" s="98"/>
      <c r="Y84" s="88"/>
      <c r="Z84" s="98"/>
      <c r="AA84" s="88"/>
      <c r="AB84" s="96"/>
      <c r="AC84" s="96"/>
      <c r="AD84" s="90"/>
      <c r="AE84" s="87"/>
      <c r="AF84" s="90"/>
      <c r="AG84" s="87"/>
      <c r="AH84" s="27"/>
      <c r="AI84" s="27"/>
      <c r="AJ84" s="27"/>
    </row>
    <row r="85" spans="1:36" s="2" customFormat="1" ht="11.1" customHeight="1" x14ac:dyDescent="0.2">
      <c r="A85" s="18" t="s">
        <v>334</v>
      </c>
      <c r="B85" s="22">
        <v>7</v>
      </c>
      <c r="C85" s="16">
        <v>4</v>
      </c>
      <c r="D85" s="16">
        <v>63269084</v>
      </c>
      <c r="E85" s="17" t="s">
        <v>141</v>
      </c>
      <c r="F85" s="2">
        <v>0</v>
      </c>
      <c r="G85" s="28">
        <v>10599</v>
      </c>
      <c r="H85" s="44">
        <v>9692</v>
      </c>
      <c r="I85" s="47">
        <v>10997</v>
      </c>
      <c r="J85" s="44">
        <v>3175</v>
      </c>
      <c r="K85" s="60">
        <v>28.9</v>
      </c>
      <c r="L85" s="44">
        <v>10918</v>
      </c>
      <c r="M85" s="45">
        <v>10404</v>
      </c>
      <c r="N85" s="46">
        <v>10948</v>
      </c>
      <c r="O85" s="27">
        <v>2949</v>
      </c>
      <c r="P85" s="60">
        <v>26.9</v>
      </c>
      <c r="Q85" s="45">
        <v>1202</v>
      </c>
      <c r="R85" s="119" t="s">
        <v>596</v>
      </c>
      <c r="S85" s="45">
        <v>287</v>
      </c>
      <c r="T85" s="120" t="s">
        <v>597</v>
      </c>
      <c r="U85" s="92"/>
      <c r="V85" s="34"/>
      <c r="W85" s="34"/>
      <c r="X85" s="98"/>
      <c r="Y85" s="88"/>
      <c r="Z85" s="98"/>
      <c r="AA85" s="88"/>
      <c r="AB85" s="96"/>
      <c r="AC85" s="96"/>
      <c r="AD85" s="90"/>
      <c r="AE85" s="87"/>
      <c r="AF85" s="90"/>
      <c r="AG85" s="87"/>
      <c r="AH85" s="27"/>
      <c r="AI85" s="27"/>
      <c r="AJ85" s="27"/>
    </row>
    <row r="86" spans="1:36" s="2" customFormat="1" ht="11.1" customHeight="1" x14ac:dyDescent="0.2">
      <c r="A86" s="18" t="s">
        <v>334</v>
      </c>
      <c r="B86" s="22">
        <v>7</v>
      </c>
      <c r="C86" s="16">
        <v>4</v>
      </c>
      <c r="D86" s="16">
        <v>64279001</v>
      </c>
      <c r="E86" s="17" t="s">
        <v>142</v>
      </c>
      <c r="F86" s="2">
        <v>0</v>
      </c>
      <c r="G86" s="28">
        <v>11123</v>
      </c>
      <c r="H86" s="44">
        <v>10079</v>
      </c>
      <c r="I86" s="47">
        <v>11310</v>
      </c>
      <c r="J86" s="44">
        <v>2886</v>
      </c>
      <c r="K86" s="60">
        <v>25.5</v>
      </c>
      <c r="L86" s="44">
        <v>12134</v>
      </c>
      <c r="M86" s="45">
        <v>10580</v>
      </c>
      <c r="N86" s="46">
        <v>12624</v>
      </c>
      <c r="O86" s="27">
        <v>2530</v>
      </c>
      <c r="P86" s="60">
        <v>20</v>
      </c>
      <c r="Q86" s="45">
        <v>1299</v>
      </c>
      <c r="R86" s="119" t="s">
        <v>598</v>
      </c>
      <c r="S86" s="45">
        <v>310</v>
      </c>
      <c r="T86" s="120" t="s">
        <v>599</v>
      </c>
      <c r="U86" s="92"/>
      <c r="V86" s="34"/>
      <c r="W86" s="34"/>
      <c r="X86" s="98"/>
      <c r="Y86" s="88"/>
      <c r="Z86" s="98"/>
      <c r="AA86" s="88"/>
      <c r="AB86" s="96"/>
      <c r="AC86" s="96"/>
      <c r="AD86" s="90"/>
      <c r="AE86" s="87"/>
      <c r="AF86" s="90"/>
      <c r="AG86" s="87"/>
      <c r="AH86" s="27"/>
      <c r="AI86" s="27"/>
      <c r="AJ86" s="27"/>
    </row>
    <row r="87" spans="1:36" s="2" customFormat="1" ht="11.1" customHeight="1" x14ac:dyDescent="0.2">
      <c r="A87" s="18" t="s">
        <v>334</v>
      </c>
      <c r="B87" s="22">
        <v>7</v>
      </c>
      <c r="C87" s="16">
        <v>4</v>
      </c>
      <c r="D87" s="16">
        <v>64279083</v>
      </c>
      <c r="E87" s="17" t="s">
        <v>143</v>
      </c>
      <c r="F87" s="2">
        <v>0</v>
      </c>
      <c r="G87" s="28">
        <v>10214</v>
      </c>
      <c r="H87" s="44">
        <v>9226</v>
      </c>
      <c r="I87" s="47">
        <v>10524</v>
      </c>
      <c r="J87" s="44">
        <v>2795</v>
      </c>
      <c r="K87" s="60">
        <v>26.6</v>
      </c>
      <c r="L87" s="44">
        <v>11181</v>
      </c>
      <c r="M87" s="45">
        <v>11483</v>
      </c>
      <c r="N87" s="46">
        <v>11068</v>
      </c>
      <c r="O87" s="27">
        <v>2801</v>
      </c>
      <c r="P87" s="60">
        <v>25.3</v>
      </c>
      <c r="Q87" s="45">
        <v>1184</v>
      </c>
      <c r="R87" s="119" t="s">
        <v>541</v>
      </c>
      <c r="S87" s="45">
        <v>307</v>
      </c>
      <c r="T87" s="120" t="s">
        <v>600</v>
      </c>
      <c r="U87" s="92"/>
      <c r="V87" s="34"/>
      <c r="W87" s="34"/>
      <c r="X87" s="98"/>
      <c r="Y87" s="88"/>
      <c r="Z87" s="98"/>
      <c r="AA87" s="88"/>
      <c r="AB87" s="96"/>
      <c r="AC87" s="96"/>
      <c r="AD87" s="90"/>
      <c r="AE87" s="87"/>
      <c r="AF87" s="90"/>
      <c r="AG87" s="87"/>
      <c r="AH87" s="27"/>
      <c r="AI87" s="27"/>
      <c r="AJ87" s="27"/>
    </row>
    <row r="88" spans="1:36" s="2" customFormat="1" ht="11.1" customHeight="1" x14ac:dyDescent="0.2">
      <c r="A88" s="18" t="s">
        <v>334</v>
      </c>
      <c r="B88" s="22">
        <v>7</v>
      </c>
      <c r="C88" s="16">
        <v>4</v>
      </c>
      <c r="D88" s="16">
        <v>65279082</v>
      </c>
      <c r="E88" s="17" t="s">
        <v>144</v>
      </c>
      <c r="F88" s="2">
        <v>0</v>
      </c>
      <c r="G88" s="28">
        <v>11713</v>
      </c>
      <c r="H88" s="44">
        <v>11302</v>
      </c>
      <c r="I88" s="47">
        <v>11891</v>
      </c>
      <c r="J88" s="44">
        <v>2884</v>
      </c>
      <c r="K88" s="60">
        <v>24.3</v>
      </c>
      <c r="L88" s="44">
        <v>11976</v>
      </c>
      <c r="M88" s="45">
        <v>11961</v>
      </c>
      <c r="N88" s="46">
        <v>12000</v>
      </c>
      <c r="O88" s="27">
        <v>3038</v>
      </c>
      <c r="P88" s="60">
        <v>25.3</v>
      </c>
      <c r="Q88" s="45">
        <v>1328</v>
      </c>
      <c r="R88" s="119" t="s">
        <v>518</v>
      </c>
      <c r="S88" s="45">
        <v>305</v>
      </c>
      <c r="T88" s="120" t="s">
        <v>601</v>
      </c>
      <c r="U88" s="92"/>
      <c r="V88" s="34"/>
      <c r="W88" s="34"/>
      <c r="X88" s="98"/>
      <c r="Y88" s="88"/>
      <c r="Z88" s="98"/>
      <c r="AA88" s="88"/>
      <c r="AB88" s="96"/>
      <c r="AC88" s="96"/>
      <c r="AD88" s="90"/>
      <c r="AE88" s="87"/>
      <c r="AF88" s="90"/>
      <c r="AG88" s="87"/>
      <c r="AH88" s="27"/>
      <c r="AI88" s="27"/>
      <c r="AJ88" s="27"/>
    </row>
    <row r="89" spans="1:36" s="2" customFormat="1" ht="11.1" customHeight="1" x14ac:dyDescent="0.2">
      <c r="A89" s="18" t="s">
        <v>334</v>
      </c>
      <c r="B89" s="22">
        <v>7</v>
      </c>
      <c r="C89" s="16">
        <v>4</v>
      </c>
      <c r="D89" s="16">
        <v>66279001</v>
      </c>
      <c r="E89" s="17" t="s">
        <v>145</v>
      </c>
      <c r="F89" s="2">
        <v>31</v>
      </c>
      <c r="G89" s="28">
        <v>11368</v>
      </c>
      <c r="H89" s="44">
        <v>10272</v>
      </c>
      <c r="I89" s="47">
        <v>11753</v>
      </c>
      <c r="J89" s="44">
        <v>2973</v>
      </c>
      <c r="K89" s="60">
        <v>25.3</v>
      </c>
      <c r="L89" s="44">
        <v>12542</v>
      </c>
      <c r="M89" s="45">
        <v>12074</v>
      </c>
      <c r="N89" s="46">
        <v>12695</v>
      </c>
      <c r="O89" s="27">
        <v>3291</v>
      </c>
      <c r="P89" s="60">
        <v>25.9</v>
      </c>
      <c r="Q89" s="45">
        <v>1357</v>
      </c>
      <c r="R89" s="119" t="s">
        <v>602</v>
      </c>
      <c r="S89" s="45">
        <v>275</v>
      </c>
      <c r="T89" s="120" t="s">
        <v>497</v>
      </c>
      <c r="U89" s="92"/>
      <c r="V89" s="34"/>
      <c r="W89" s="34"/>
      <c r="X89" s="98"/>
      <c r="Y89" s="88"/>
      <c r="Z89" s="98"/>
      <c r="AA89" s="88"/>
      <c r="AB89" s="96"/>
      <c r="AC89" s="96"/>
      <c r="AD89" s="90"/>
      <c r="AE89" s="87"/>
      <c r="AF89" s="90"/>
      <c r="AG89" s="87"/>
      <c r="AH89" s="27"/>
      <c r="AI89" s="27"/>
      <c r="AJ89" s="27"/>
    </row>
    <row r="90" spans="1:36" s="2" customFormat="1" ht="11.1" customHeight="1" x14ac:dyDescent="0.2">
      <c r="A90" s="18" t="s">
        <v>334</v>
      </c>
      <c r="B90" s="22">
        <v>7</v>
      </c>
      <c r="C90" s="16">
        <v>4</v>
      </c>
      <c r="D90" s="16">
        <v>67279081</v>
      </c>
      <c r="E90" s="17" t="s">
        <v>146</v>
      </c>
      <c r="F90" s="2">
        <v>0</v>
      </c>
      <c r="G90" s="28">
        <v>11537</v>
      </c>
      <c r="H90" s="44">
        <v>11911</v>
      </c>
      <c r="I90" s="47">
        <v>11545</v>
      </c>
      <c r="J90" s="44">
        <v>3237</v>
      </c>
      <c r="K90" s="60">
        <v>28</v>
      </c>
      <c r="L90" s="44">
        <v>11677</v>
      </c>
      <c r="M90" s="45">
        <v>11797</v>
      </c>
      <c r="N90" s="46">
        <v>11610</v>
      </c>
      <c r="O90" s="27">
        <v>2996</v>
      </c>
      <c r="P90" s="60">
        <v>25.8</v>
      </c>
      <c r="Q90" s="45">
        <v>1340</v>
      </c>
      <c r="R90" s="119" t="s">
        <v>603</v>
      </c>
      <c r="S90" s="45">
        <v>221</v>
      </c>
      <c r="T90" s="120" t="s">
        <v>567</v>
      </c>
      <c r="U90" s="92"/>
      <c r="V90" s="34"/>
      <c r="W90" s="34"/>
      <c r="X90" s="98"/>
      <c r="Y90" s="88"/>
      <c r="Z90" s="98"/>
      <c r="AA90" s="88"/>
      <c r="AB90" s="96"/>
      <c r="AC90" s="96"/>
      <c r="AD90" s="90"/>
      <c r="AE90" s="87"/>
      <c r="AF90" s="90"/>
      <c r="AG90" s="87"/>
      <c r="AH90" s="27"/>
      <c r="AI90" s="27"/>
      <c r="AJ90" s="27"/>
    </row>
    <row r="91" spans="1:36" s="2" customFormat="1" ht="11.1" customHeight="1" x14ac:dyDescent="0.2">
      <c r="A91" s="18" t="s">
        <v>334</v>
      </c>
      <c r="B91" s="22">
        <v>7</v>
      </c>
      <c r="C91" s="16">
        <v>4</v>
      </c>
      <c r="D91" s="16">
        <v>67279004</v>
      </c>
      <c r="E91" s="17" t="s">
        <v>147</v>
      </c>
      <c r="F91" s="2">
        <v>31</v>
      </c>
      <c r="G91" s="28">
        <v>17873</v>
      </c>
      <c r="H91" s="44">
        <v>16530</v>
      </c>
      <c r="I91" s="47">
        <v>18402</v>
      </c>
      <c r="J91" s="44">
        <v>4990</v>
      </c>
      <c r="K91" s="60">
        <v>27.1</v>
      </c>
      <c r="L91" s="44">
        <v>18842</v>
      </c>
      <c r="M91" s="45">
        <v>18721</v>
      </c>
      <c r="N91" s="46">
        <v>18944</v>
      </c>
      <c r="O91" s="27">
        <v>5179</v>
      </c>
      <c r="P91" s="60">
        <v>27.3</v>
      </c>
      <c r="Q91" s="45">
        <v>2081</v>
      </c>
      <c r="R91" s="119" t="s">
        <v>604</v>
      </c>
      <c r="S91" s="45">
        <v>428</v>
      </c>
      <c r="T91" s="120" t="s">
        <v>605</v>
      </c>
      <c r="U91" s="92"/>
      <c r="V91" s="34"/>
      <c r="W91" s="34"/>
      <c r="X91" s="98"/>
      <c r="Y91" s="88"/>
      <c r="Z91" s="98"/>
      <c r="AA91" s="88"/>
      <c r="AB91" s="96"/>
      <c r="AC91" s="96"/>
      <c r="AD91" s="90"/>
      <c r="AE91" s="87"/>
      <c r="AF91" s="90"/>
      <c r="AG91" s="87"/>
      <c r="AH91" s="27"/>
      <c r="AI91" s="27"/>
      <c r="AJ91" s="27"/>
    </row>
    <row r="92" spans="1:36" s="2" customFormat="1" ht="11.1" customHeight="1" x14ac:dyDescent="0.2">
      <c r="A92" s="18" t="s">
        <v>334</v>
      </c>
      <c r="B92" s="22">
        <v>7</v>
      </c>
      <c r="C92" s="16">
        <v>4</v>
      </c>
      <c r="D92" s="16">
        <v>76269230</v>
      </c>
      <c r="E92" s="17" t="s">
        <v>148</v>
      </c>
      <c r="F92" s="2">
        <v>0</v>
      </c>
      <c r="G92" s="28">
        <v>27083</v>
      </c>
      <c r="H92" s="44">
        <v>23329</v>
      </c>
      <c r="I92" s="47">
        <v>27468</v>
      </c>
      <c r="J92" s="44">
        <v>3592</v>
      </c>
      <c r="K92" s="60">
        <v>13.1</v>
      </c>
      <c r="L92" s="44">
        <v>31026</v>
      </c>
      <c r="M92" s="45">
        <v>33160</v>
      </c>
      <c r="N92" s="46">
        <v>29384</v>
      </c>
      <c r="O92" s="27">
        <v>4101</v>
      </c>
      <c r="P92" s="60">
        <v>14</v>
      </c>
      <c r="Q92" s="45">
        <v>3375</v>
      </c>
      <c r="R92" s="119" t="s">
        <v>606</v>
      </c>
      <c r="S92" s="45">
        <v>514</v>
      </c>
      <c r="T92" s="120" t="s">
        <v>607</v>
      </c>
      <c r="U92" s="92"/>
      <c r="V92" s="34"/>
      <c r="W92" s="34"/>
      <c r="X92" s="98"/>
      <c r="Y92" s="88"/>
      <c r="Z92" s="98"/>
      <c r="AA92" s="88"/>
      <c r="AB92" s="96"/>
      <c r="AC92" s="96"/>
      <c r="AD92" s="90"/>
      <c r="AE92" s="87"/>
      <c r="AF92" s="90"/>
      <c r="AG92" s="87"/>
      <c r="AH92" s="27"/>
      <c r="AI92" s="27"/>
      <c r="AJ92" s="27"/>
    </row>
    <row r="93" spans="1:36" s="2" customFormat="1" ht="11.1" customHeight="1" x14ac:dyDescent="0.2">
      <c r="A93" s="18" t="s">
        <v>334</v>
      </c>
      <c r="B93" s="22">
        <v>7</v>
      </c>
      <c r="C93" s="16">
        <v>5</v>
      </c>
      <c r="D93" s="16">
        <v>80269231</v>
      </c>
      <c r="E93" s="17" t="s">
        <v>149</v>
      </c>
      <c r="F93" s="2">
        <v>31</v>
      </c>
      <c r="G93" s="28">
        <v>11414</v>
      </c>
      <c r="H93" s="44">
        <v>10278</v>
      </c>
      <c r="I93" s="47">
        <v>11476</v>
      </c>
      <c r="J93" s="44">
        <v>1840</v>
      </c>
      <c r="K93" s="60">
        <v>16</v>
      </c>
      <c r="L93" s="44">
        <v>22679</v>
      </c>
      <c r="M93" s="45">
        <v>26025</v>
      </c>
      <c r="N93" s="46">
        <v>20311</v>
      </c>
      <c r="O93" s="27">
        <v>2020</v>
      </c>
      <c r="P93" s="60">
        <v>9.9</v>
      </c>
      <c r="Q93" s="45">
        <v>2005</v>
      </c>
      <c r="R93" s="119" t="s">
        <v>608</v>
      </c>
      <c r="S93" s="45">
        <v>251</v>
      </c>
      <c r="T93" s="120" t="s">
        <v>507</v>
      </c>
      <c r="U93" s="92"/>
      <c r="V93" s="34"/>
      <c r="W93" s="34"/>
      <c r="X93" s="98"/>
      <c r="Y93" s="88"/>
      <c r="Z93" s="98"/>
      <c r="AA93" s="88"/>
      <c r="AB93" s="96"/>
      <c r="AC93" s="96"/>
      <c r="AD93" s="90"/>
      <c r="AE93" s="87"/>
      <c r="AF93" s="90"/>
      <c r="AG93" s="87"/>
      <c r="AH93" s="27"/>
      <c r="AI93" s="27"/>
      <c r="AJ93" s="27"/>
    </row>
    <row r="94" spans="1:36" s="2" customFormat="1" ht="11.1" customHeight="1" x14ac:dyDescent="0.2">
      <c r="A94" s="18" t="s">
        <v>334</v>
      </c>
      <c r="B94" s="22">
        <v>7</v>
      </c>
      <c r="C94" s="16">
        <v>4</v>
      </c>
      <c r="D94" s="16">
        <v>83289097</v>
      </c>
      <c r="E94" s="17" t="s">
        <v>150</v>
      </c>
      <c r="F94" s="2">
        <v>31</v>
      </c>
      <c r="G94" s="28">
        <v>12296</v>
      </c>
      <c r="H94" s="44">
        <v>12113</v>
      </c>
      <c r="I94" s="47">
        <v>11579</v>
      </c>
      <c r="J94" s="44">
        <v>731</v>
      </c>
      <c r="K94" s="60">
        <v>6.3</v>
      </c>
      <c r="L94" s="44">
        <v>12952</v>
      </c>
      <c r="M94" s="45">
        <v>16820</v>
      </c>
      <c r="N94" s="46">
        <v>11042</v>
      </c>
      <c r="O94" s="27">
        <v>772</v>
      </c>
      <c r="P94" s="60">
        <v>7</v>
      </c>
      <c r="Q94" s="45">
        <v>1496</v>
      </c>
      <c r="R94" s="119" t="s">
        <v>609</v>
      </c>
      <c r="S94" s="45">
        <v>164</v>
      </c>
      <c r="T94" s="120" t="s">
        <v>610</v>
      </c>
      <c r="U94" s="92"/>
      <c r="V94" s="34"/>
      <c r="W94" s="34"/>
      <c r="X94" s="98"/>
      <c r="Y94" s="88"/>
      <c r="Z94" s="98"/>
      <c r="AA94" s="88"/>
      <c r="AB94" s="96"/>
      <c r="AC94" s="96"/>
      <c r="AD94" s="90"/>
      <c r="AE94" s="87"/>
      <c r="AF94" s="90"/>
      <c r="AG94" s="87"/>
      <c r="AH94" s="27"/>
      <c r="AI94" s="27"/>
      <c r="AJ94" s="27"/>
    </row>
    <row r="95" spans="1:36" s="2" customFormat="1" ht="11.1" customHeight="1" x14ac:dyDescent="0.2">
      <c r="A95" s="18" t="s">
        <v>334</v>
      </c>
      <c r="B95" s="22">
        <v>7</v>
      </c>
      <c r="C95" s="16">
        <v>4</v>
      </c>
      <c r="D95" s="16">
        <v>83289996</v>
      </c>
      <c r="E95" s="17" t="s">
        <v>151</v>
      </c>
      <c r="F95" s="2">
        <v>31</v>
      </c>
      <c r="G95" s="28">
        <v>8062</v>
      </c>
      <c r="H95" s="44">
        <v>7689</v>
      </c>
      <c r="I95" s="47">
        <v>7577</v>
      </c>
      <c r="J95" s="44">
        <v>585</v>
      </c>
      <c r="K95" s="60">
        <v>7.7</v>
      </c>
      <c r="L95" s="44">
        <v>8819</v>
      </c>
      <c r="M95" s="45">
        <v>11594</v>
      </c>
      <c r="N95" s="46">
        <v>7376</v>
      </c>
      <c r="O95" s="27">
        <v>650</v>
      </c>
      <c r="P95" s="60">
        <v>8.8000000000000007</v>
      </c>
      <c r="Q95" s="45">
        <v>996</v>
      </c>
      <c r="R95" s="119" t="s">
        <v>611</v>
      </c>
      <c r="S95" s="45">
        <v>118</v>
      </c>
      <c r="T95" s="120" t="s">
        <v>612</v>
      </c>
      <c r="U95" s="92"/>
      <c r="V95" s="34"/>
      <c r="W95" s="34"/>
      <c r="X95" s="98"/>
      <c r="Y95" s="88"/>
      <c r="Z95" s="98"/>
      <c r="AA95" s="88"/>
      <c r="AB95" s="96"/>
      <c r="AC95" s="96"/>
      <c r="AD95" s="90"/>
      <c r="AE95" s="87"/>
      <c r="AF95" s="90"/>
      <c r="AG95" s="87"/>
      <c r="AH95" s="27"/>
      <c r="AI95" s="27"/>
      <c r="AJ95" s="27"/>
    </row>
    <row r="96" spans="1:36" s="2" customFormat="1" ht="11.1" customHeight="1" x14ac:dyDescent="0.2">
      <c r="A96" s="18" t="s">
        <v>334</v>
      </c>
      <c r="B96" s="22">
        <v>7</v>
      </c>
      <c r="C96" s="16">
        <v>2</v>
      </c>
      <c r="D96" s="16">
        <v>83289998</v>
      </c>
      <c r="E96" s="17" t="s">
        <v>152</v>
      </c>
      <c r="F96" s="2">
        <v>31</v>
      </c>
      <c r="G96" s="28">
        <v>626</v>
      </c>
      <c r="H96" s="44">
        <v>625</v>
      </c>
      <c r="I96" s="47">
        <v>626</v>
      </c>
      <c r="J96" s="44">
        <v>39</v>
      </c>
      <c r="K96" s="60">
        <v>6.2</v>
      </c>
      <c r="L96" s="44">
        <v>4791</v>
      </c>
      <c r="M96" s="45">
        <v>5921</v>
      </c>
      <c r="N96" s="46">
        <v>4308</v>
      </c>
      <c r="O96" s="27">
        <v>194</v>
      </c>
      <c r="P96" s="60">
        <v>4.5</v>
      </c>
      <c r="Q96" s="45">
        <v>324</v>
      </c>
      <c r="R96" s="119" t="s">
        <v>613</v>
      </c>
      <c r="S96" s="45">
        <v>28</v>
      </c>
      <c r="T96" s="120" t="s">
        <v>614</v>
      </c>
      <c r="U96" s="92"/>
      <c r="V96" s="34"/>
      <c r="W96" s="34"/>
      <c r="X96" s="98"/>
      <c r="Y96" s="88"/>
      <c r="Z96" s="98"/>
      <c r="AA96" s="88"/>
      <c r="AB96" s="96"/>
      <c r="AC96" s="96"/>
      <c r="AD96" s="90"/>
      <c r="AE96" s="87"/>
      <c r="AF96" s="90"/>
      <c r="AG96" s="87"/>
      <c r="AH96" s="27"/>
      <c r="AI96" s="27"/>
      <c r="AJ96" s="27"/>
    </row>
    <row r="97" spans="1:36" s="2" customFormat="1" ht="11.1" customHeight="1" x14ac:dyDescent="0.2">
      <c r="A97" s="18" t="s">
        <v>334</v>
      </c>
      <c r="B97" s="22">
        <v>7</v>
      </c>
      <c r="C97" s="16">
        <v>4</v>
      </c>
      <c r="D97" s="16">
        <v>83289001</v>
      </c>
      <c r="E97" s="17" t="s">
        <v>153</v>
      </c>
      <c r="F97" s="2">
        <v>31</v>
      </c>
      <c r="G97" s="28">
        <v>8053</v>
      </c>
      <c r="H97" s="44">
        <v>7678</v>
      </c>
      <c r="I97" s="47">
        <v>7569</v>
      </c>
      <c r="J97" s="44">
        <v>579</v>
      </c>
      <c r="K97" s="60">
        <v>7.6</v>
      </c>
      <c r="L97" s="44">
        <v>8804</v>
      </c>
      <c r="M97" s="45">
        <v>11585</v>
      </c>
      <c r="N97" s="46">
        <v>7356</v>
      </c>
      <c r="O97" s="27">
        <v>628</v>
      </c>
      <c r="P97" s="60">
        <v>8.5</v>
      </c>
      <c r="Q97" s="45">
        <v>995</v>
      </c>
      <c r="R97" s="119" t="s">
        <v>615</v>
      </c>
      <c r="S97" s="45">
        <v>117</v>
      </c>
      <c r="T97" s="120" t="s">
        <v>616</v>
      </c>
      <c r="U97" s="92"/>
      <c r="V97" s="34"/>
      <c r="W97" s="34"/>
      <c r="X97" s="98"/>
      <c r="Y97" s="88"/>
      <c r="Z97" s="98"/>
      <c r="AA97" s="88"/>
      <c r="AB97" s="96"/>
      <c r="AC97" s="96"/>
      <c r="AD97" s="90"/>
      <c r="AE97" s="87"/>
      <c r="AF97" s="90"/>
      <c r="AG97" s="87"/>
      <c r="AH97" s="27"/>
      <c r="AI97" s="27"/>
      <c r="AJ97" s="27"/>
    </row>
    <row r="98" spans="1:36" s="2" customFormat="1" ht="11.1" customHeight="1" x14ac:dyDescent="0.2">
      <c r="A98" s="18" t="s">
        <v>334</v>
      </c>
      <c r="B98" s="22">
        <v>7</v>
      </c>
      <c r="C98" s="16">
        <v>4</v>
      </c>
      <c r="D98" s="16">
        <v>83289997</v>
      </c>
      <c r="E98" s="17" t="s">
        <v>154</v>
      </c>
      <c r="F98" s="2">
        <v>31</v>
      </c>
      <c r="G98" s="28">
        <v>12260</v>
      </c>
      <c r="H98" s="44">
        <v>12052</v>
      </c>
      <c r="I98" s="47">
        <v>11551</v>
      </c>
      <c r="J98" s="44">
        <v>767</v>
      </c>
      <c r="K98" s="60">
        <v>6.6</v>
      </c>
      <c r="L98" s="44">
        <v>8819</v>
      </c>
      <c r="M98" s="45">
        <v>11594</v>
      </c>
      <c r="N98" s="46">
        <v>7376</v>
      </c>
      <c r="O98" s="27">
        <v>650</v>
      </c>
      <c r="P98" s="60">
        <v>8.8000000000000007</v>
      </c>
      <c r="Q98" s="45">
        <v>1247</v>
      </c>
      <c r="R98" s="119" t="s">
        <v>617</v>
      </c>
      <c r="S98" s="45">
        <v>142</v>
      </c>
      <c r="T98" s="120" t="s">
        <v>598</v>
      </c>
      <c r="U98" s="92"/>
      <c r="V98" s="34"/>
      <c r="W98" s="34"/>
      <c r="X98" s="98"/>
      <c r="Y98" s="88"/>
      <c r="Z98" s="98"/>
      <c r="AA98" s="88"/>
      <c r="AB98" s="96"/>
      <c r="AC98" s="96"/>
      <c r="AD98" s="90"/>
      <c r="AE98" s="87"/>
      <c r="AF98" s="90"/>
      <c r="AG98" s="87"/>
      <c r="AH98" s="27"/>
      <c r="AI98" s="27"/>
      <c r="AJ98" s="27"/>
    </row>
    <row r="99" spans="1:36" s="2" customFormat="1" ht="11.1" customHeight="1" x14ac:dyDescent="0.2">
      <c r="A99" s="18" t="s">
        <v>334</v>
      </c>
      <c r="B99" s="22">
        <v>7</v>
      </c>
      <c r="C99" s="16">
        <v>2</v>
      </c>
      <c r="D99" s="16">
        <v>83289995</v>
      </c>
      <c r="E99" s="17" t="s">
        <v>155</v>
      </c>
      <c r="F99" s="2">
        <v>31</v>
      </c>
      <c r="G99" s="28">
        <v>4761</v>
      </c>
      <c r="H99" s="44">
        <v>4894</v>
      </c>
      <c r="I99" s="47">
        <v>4554</v>
      </c>
      <c r="J99" s="44">
        <v>219</v>
      </c>
      <c r="K99" s="60">
        <v>4.8</v>
      </c>
      <c r="L99" s="44">
        <v>564</v>
      </c>
      <c r="M99" s="45">
        <v>531</v>
      </c>
      <c r="N99" s="46">
        <v>580</v>
      </c>
      <c r="O99" s="27">
        <v>37</v>
      </c>
      <c r="P99" s="60">
        <v>6.4</v>
      </c>
      <c r="Q99" s="45">
        <v>316</v>
      </c>
      <c r="R99" s="119" t="s">
        <v>618</v>
      </c>
      <c r="S99" s="45">
        <v>33</v>
      </c>
      <c r="T99" s="120" t="s">
        <v>619</v>
      </c>
      <c r="U99" s="92"/>
      <c r="V99" s="34"/>
      <c r="W99" s="34"/>
      <c r="X99" s="98"/>
      <c r="Y99" s="88"/>
      <c r="Z99" s="98"/>
      <c r="AA99" s="88"/>
      <c r="AB99" s="96"/>
      <c r="AC99" s="96"/>
      <c r="AD99" s="90"/>
      <c r="AE99" s="87"/>
      <c r="AF99" s="90"/>
      <c r="AG99" s="87"/>
      <c r="AH99" s="27"/>
      <c r="AI99" s="27"/>
      <c r="AJ99" s="27"/>
    </row>
    <row r="100" spans="1:36" s="2" customFormat="1" ht="11.1" customHeight="1" x14ac:dyDescent="0.2">
      <c r="A100" s="18" t="s">
        <v>334</v>
      </c>
      <c r="B100" s="22">
        <v>7</v>
      </c>
      <c r="C100" s="16">
        <v>4</v>
      </c>
      <c r="D100" s="16">
        <v>83289999</v>
      </c>
      <c r="E100" s="17" t="s">
        <v>156</v>
      </c>
      <c r="F100" s="2">
        <v>31</v>
      </c>
      <c r="G100" s="28">
        <v>7498</v>
      </c>
      <c r="H100" s="44">
        <v>7159</v>
      </c>
      <c r="I100" s="47">
        <v>6997</v>
      </c>
      <c r="J100" s="44">
        <v>548</v>
      </c>
      <c r="K100" s="60">
        <v>7.8</v>
      </c>
      <c r="L100" s="44">
        <v>8193</v>
      </c>
      <c r="M100" s="45">
        <v>10969</v>
      </c>
      <c r="N100" s="46">
        <v>6749</v>
      </c>
      <c r="O100" s="27">
        <v>611</v>
      </c>
      <c r="P100" s="60">
        <v>9.1</v>
      </c>
      <c r="Q100" s="45">
        <v>926</v>
      </c>
      <c r="R100" s="119" t="s">
        <v>620</v>
      </c>
      <c r="S100" s="45">
        <v>110</v>
      </c>
      <c r="T100" s="120" t="s">
        <v>621</v>
      </c>
      <c r="U100" s="92"/>
      <c r="V100" s="34"/>
      <c r="W100" s="34"/>
      <c r="X100" s="98"/>
      <c r="Y100" s="88"/>
      <c r="Z100" s="98"/>
      <c r="AA100" s="88"/>
      <c r="AB100" s="96"/>
      <c r="AC100" s="96"/>
      <c r="AD100" s="90"/>
      <c r="AE100" s="87"/>
      <c r="AF100" s="90"/>
      <c r="AG100" s="87"/>
      <c r="AH100" s="27"/>
      <c r="AI100" s="27"/>
      <c r="AJ100" s="27"/>
    </row>
    <row r="101" spans="1:36" s="2" customFormat="1" ht="11.1" customHeight="1" thickBot="1" x14ac:dyDescent="0.25">
      <c r="A101" s="23" t="s">
        <v>334</v>
      </c>
      <c r="B101" s="24">
        <v>7</v>
      </c>
      <c r="C101" s="25">
        <v>4</v>
      </c>
      <c r="D101" s="25">
        <v>84299002</v>
      </c>
      <c r="E101" s="26" t="s">
        <v>157</v>
      </c>
      <c r="F101" s="35">
        <v>31</v>
      </c>
      <c r="G101" s="36">
        <v>6797</v>
      </c>
      <c r="H101" s="121">
        <v>6989</v>
      </c>
      <c r="I101" s="122">
        <v>6195</v>
      </c>
      <c r="J101" s="121">
        <v>569</v>
      </c>
      <c r="K101" s="123">
        <v>9.1999999999999993</v>
      </c>
      <c r="L101" s="121">
        <v>7370</v>
      </c>
      <c r="M101" s="124">
        <v>9644</v>
      </c>
      <c r="N101" s="125">
        <v>6029</v>
      </c>
      <c r="O101" s="35">
        <v>604</v>
      </c>
      <c r="P101" s="123">
        <v>10</v>
      </c>
      <c r="Q101" s="124">
        <v>836</v>
      </c>
      <c r="R101" s="126" t="s">
        <v>622</v>
      </c>
      <c r="S101" s="124">
        <v>99</v>
      </c>
      <c r="T101" s="127" t="s">
        <v>607</v>
      </c>
      <c r="U101" s="92"/>
      <c r="V101" s="34"/>
      <c r="W101" s="34"/>
      <c r="X101" s="98"/>
      <c r="Y101" s="88"/>
      <c r="Z101" s="98"/>
      <c r="AA101" s="88"/>
      <c r="AB101" s="96"/>
      <c r="AC101" s="96"/>
      <c r="AD101" s="90"/>
      <c r="AE101" s="87"/>
      <c r="AF101" s="90"/>
      <c r="AG101" s="87"/>
      <c r="AH101" s="27"/>
      <c r="AI101" s="27"/>
      <c r="AJ101" s="27"/>
    </row>
    <row r="102" spans="1:36" s="2" customFormat="1" ht="11.1" customHeight="1" x14ac:dyDescent="0.2">
      <c r="A102" s="18" t="s">
        <v>334</v>
      </c>
      <c r="B102" s="22">
        <v>7</v>
      </c>
      <c r="C102" s="16">
        <v>2</v>
      </c>
      <c r="D102" s="16">
        <v>84299001</v>
      </c>
      <c r="E102" s="17" t="s">
        <v>158</v>
      </c>
      <c r="F102" s="2">
        <v>31</v>
      </c>
      <c r="G102" s="28">
        <v>6943</v>
      </c>
      <c r="H102" s="44">
        <v>7765</v>
      </c>
      <c r="I102" s="47">
        <v>6251</v>
      </c>
      <c r="J102" s="44">
        <v>474</v>
      </c>
      <c r="K102" s="60">
        <v>7.6</v>
      </c>
      <c r="L102" s="44">
        <v>7149</v>
      </c>
      <c r="M102" s="45">
        <v>9042</v>
      </c>
      <c r="N102" s="46">
        <v>5937</v>
      </c>
      <c r="O102" s="27">
        <v>495</v>
      </c>
      <c r="P102" s="60">
        <v>8.3000000000000007</v>
      </c>
      <c r="Q102" s="45">
        <v>831</v>
      </c>
      <c r="R102" s="119" t="s">
        <v>623</v>
      </c>
      <c r="S102" s="45">
        <v>99</v>
      </c>
      <c r="T102" s="120" t="s">
        <v>535</v>
      </c>
      <c r="U102" s="92"/>
      <c r="V102" s="34"/>
      <c r="W102" s="34"/>
      <c r="X102" s="98"/>
      <c r="Y102" s="88"/>
      <c r="Z102" s="98"/>
      <c r="AA102" s="88"/>
      <c r="AB102" s="96"/>
      <c r="AC102" s="96"/>
      <c r="AD102" s="90"/>
      <c r="AE102" s="87"/>
      <c r="AF102" s="90"/>
      <c r="AG102" s="87"/>
      <c r="AH102" s="27"/>
      <c r="AI102" s="27"/>
      <c r="AJ102" s="27"/>
    </row>
    <row r="103" spans="1:36" s="2" customFormat="1" ht="11.1" customHeight="1" x14ac:dyDescent="0.2">
      <c r="A103" s="18" t="s">
        <v>334</v>
      </c>
      <c r="B103" s="22">
        <v>8</v>
      </c>
      <c r="C103" s="16">
        <v>6</v>
      </c>
      <c r="D103" s="16">
        <v>75279130</v>
      </c>
      <c r="E103" s="17" t="s">
        <v>159</v>
      </c>
      <c r="F103" s="2">
        <v>31</v>
      </c>
      <c r="G103" s="28">
        <v>26266</v>
      </c>
      <c r="H103" s="44">
        <v>20940</v>
      </c>
      <c r="I103" s="47">
        <v>28369</v>
      </c>
      <c r="J103" s="44">
        <v>6638</v>
      </c>
      <c r="K103" s="60">
        <v>23.4</v>
      </c>
      <c r="L103" s="44">
        <v>28641</v>
      </c>
      <c r="M103" s="45">
        <v>25782</v>
      </c>
      <c r="N103" s="46">
        <v>29854</v>
      </c>
      <c r="O103" s="27">
        <v>7177</v>
      </c>
      <c r="P103" s="60">
        <v>24</v>
      </c>
      <c r="Q103" s="45">
        <v>3111</v>
      </c>
      <c r="R103" s="119" t="s">
        <v>535</v>
      </c>
      <c r="S103" s="45">
        <v>641</v>
      </c>
      <c r="T103" s="120" t="s">
        <v>624</v>
      </c>
      <c r="U103" s="92"/>
      <c r="V103" s="34"/>
      <c r="W103" s="34"/>
      <c r="X103" s="98"/>
      <c r="Y103" s="88"/>
      <c r="Z103" s="98"/>
      <c r="AA103" s="88"/>
      <c r="AB103" s="96"/>
      <c r="AC103" s="96"/>
      <c r="AD103" s="90"/>
      <c r="AE103" s="87"/>
      <c r="AF103" s="90"/>
      <c r="AG103" s="87"/>
      <c r="AH103" s="27"/>
      <c r="AI103" s="27"/>
      <c r="AJ103" s="27"/>
    </row>
    <row r="104" spans="1:36" s="2" customFormat="1" ht="11.1" customHeight="1" x14ac:dyDescent="0.2">
      <c r="A104" s="18" t="s">
        <v>334</v>
      </c>
      <c r="B104" s="22">
        <v>8</v>
      </c>
      <c r="C104" s="16">
        <v>6</v>
      </c>
      <c r="D104" s="16">
        <v>75279012</v>
      </c>
      <c r="E104" s="17" t="s">
        <v>160</v>
      </c>
      <c r="F104" s="2">
        <v>31</v>
      </c>
      <c r="G104" s="28">
        <v>26673</v>
      </c>
      <c r="H104" s="44">
        <v>21226</v>
      </c>
      <c r="I104" s="47">
        <v>28801</v>
      </c>
      <c r="J104" s="44">
        <v>6503</v>
      </c>
      <c r="K104" s="60">
        <v>22.6</v>
      </c>
      <c r="L104" s="44">
        <v>28878</v>
      </c>
      <c r="M104" s="45">
        <v>26109</v>
      </c>
      <c r="N104" s="46">
        <v>30048</v>
      </c>
      <c r="O104" s="27">
        <v>6928</v>
      </c>
      <c r="P104" s="60">
        <v>23.1</v>
      </c>
      <c r="Q104" s="45">
        <v>3141</v>
      </c>
      <c r="R104" s="119" t="s">
        <v>612</v>
      </c>
      <c r="S104" s="45">
        <v>662</v>
      </c>
      <c r="T104" s="120" t="s">
        <v>625</v>
      </c>
      <c r="U104" s="92"/>
      <c r="V104" s="34"/>
      <c r="W104" s="34"/>
      <c r="X104" s="98"/>
      <c r="Y104" s="88"/>
      <c r="Z104" s="98"/>
      <c r="AA104" s="88"/>
      <c r="AB104" s="96"/>
      <c r="AC104" s="96"/>
      <c r="AD104" s="90"/>
      <c r="AE104" s="87"/>
      <c r="AF104" s="90"/>
      <c r="AG104" s="87"/>
      <c r="AH104" s="27"/>
      <c r="AI104" s="27"/>
      <c r="AJ104" s="27"/>
    </row>
    <row r="105" spans="1:36" s="2" customFormat="1" ht="11.1" customHeight="1" x14ac:dyDescent="0.2">
      <c r="A105" s="18" t="s">
        <v>334</v>
      </c>
      <c r="B105" s="22">
        <v>8</v>
      </c>
      <c r="C105" s="16">
        <v>6</v>
      </c>
      <c r="D105" s="16">
        <v>75289012</v>
      </c>
      <c r="E105" s="17" t="s">
        <v>161</v>
      </c>
      <c r="F105" s="2">
        <v>31</v>
      </c>
      <c r="G105" s="28">
        <v>24755</v>
      </c>
      <c r="H105" s="44">
        <v>20354</v>
      </c>
      <c r="I105" s="47">
        <v>26475</v>
      </c>
      <c r="J105" s="44">
        <v>5767</v>
      </c>
      <c r="K105" s="60">
        <v>21.8</v>
      </c>
      <c r="L105" s="44">
        <v>27065</v>
      </c>
      <c r="M105" s="45">
        <v>25238</v>
      </c>
      <c r="N105" s="46">
        <v>27854</v>
      </c>
      <c r="O105" s="27">
        <v>6224</v>
      </c>
      <c r="P105" s="60">
        <v>22.3</v>
      </c>
      <c r="Q105" s="45">
        <v>2934</v>
      </c>
      <c r="R105" s="119" t="s">
        <v>626</v>
      </c>
      <c r="S105" s="45">
        <v>609</v>
      </c>
      <c r="T105" s="120" t="s">
        <v>627</v>
      </c>
      <c r="U105" s="92"/>
      <c r="V105" s="34"/>
      <c r="W105" s="34"/>
      <c r="X105" s="98"/>
      <c r="Y105" s="88"/>
      <c r="Z105" s="98"/>
      <c r="AA105" s="88"/>
      <c r="AB105" s="96"/>
      <c r="AC105" s="96"/>
      <c r="AD105" s="90"/>
      <c r="AE105" s="87"/>
      <c r="AF105" s="90"/>
      <c r="AG105" s="87"/>
      <c r="AH105" s="27"/>
      <c r="AI105" s="27"/>
      <c r="AJ105" s="27"/>
    </row>
    <row r="106" spans="1:36" s="2" customFormat="1" ht="11.1" customHeight="1" x14ac:dyDescent="0.2">
      <c r="A106" s="18" t="s">
        <v>334</v>
      </c>
      <c r="B106" s="22">
        <v>8</v>
      </c>
      <c r="C106" s="16">
        <v>6</v>
      </c>
      <c r="D106" s="16">
        <v>75289010</v>
      </c>
      <c r="E106" s="17" t="s">
        <v>162</v>
      </c>
      <c r="F106" s="2">
        <v>31</v>
      </c>
      <c r="G106" s="28">
        <v>24802</v>
      </c>
      <c r="H106" s="44">
        <v>20512</v>
      </c>
      <c r="I106" s="47">
        <v>26476</v>
      </c>
      <c r="J106" s="44">
        <v>5733</v>
      </c>
      <c r="K106" s="60">
        <v>21.7</v>
      </c>
      <c r="L106" s="44">
        <v>26985</v>
      </c>
      <c r="M106" s="45">
        <v>25404</v>
      </c>
      <c r="N106" s="46">
        <v>27659</v>
      </c>
      <c r="O106" s="27">
        <v>6131</v>
      </c>
      <c r="P106" s="60">
        <v>22.2</v>
      </c>
      <c r="Q106" s="45">
        <v>2935</v>
      </c>
      <c r="R106" s="119" t="s">
        <v>628</v>
      </c>
      <c r="S106" s="45">
        <v>604</v>
      </c>
      <c r="T106" s="120" t="s">
        <v>627</v>
      </c>
      <c r="U106" s="92"/>
      <c r="V106" s="34"/>
      <c r="W106" s="34"/>
      <c r="X106" s="98"/>
      <c r="Y106" s="88"/>
      <c r="Z106" s="98"/>
      <c r="AA106" s="88"/>
      <c r="AB106" s="96"/>
      <c r="AC106" s="96"/>
      <c r="AD106" s="90"/>
      <c r="AE106" s="87"/>
      <c r="AF106" s="90"/>
      <c r="AG106" s="87"/>
      <c r="AH106" s="27"/>
      <c r="AI106" s="27"/>
      <c r="AJ106" s="27"/>
    </row>
    <row r="107" spans="1:36" s="2" customFormat="1" ht="11.1" customHeight="1" x14ac:dyDescent="0.2">
      <c r="A107" s="18" t="s">
        <v>334</v>
      </c>
      <c r="B107" s="22">
        <v>8</v>
      </c>
      <c r="C107" s="16">
        <v>6</v>
      </c>
      <c r="D107" s="16">
        <v>75309010</v>
      </c>
      <c r="E107" s="17" t="s">
        <v>163</v>
      </c>
      <c r="F107" s="2">
        <v>31</v>
      </c>
      <c r="G107" s="28">
        <v>25992</v>
      </c>
      <c r="H107" s="44">
        <v>20963</v>
      </c>
      <c r="I107" s="47">
        <v>27940</v>
      </c>
      <c r="J107" s="44">
        <v>5680</v>
      </c>
      <c r="K107" s="60">
        <v>20.3</v>
      </c>
      <c r="L107" s="44">
        <v>28110</v>
      </c>
      <c r="M107" s="45">
        <v>25873</v>
      </c>
      <c r="N107" s="46">
        <v>29039</v>
      </c>
      <c r="O107" s="27">
        <v>6111</v>
      </c>
      <c r="P107" s="60">
        <v>21</v>
      </c>
      <c r="Q107" s="45">
        <v>3062</v>
      </c>
      <c r="R107" s="119" t="s">
        <v>524</v>
      </c>
      <c r="S107" s="45">
        <v>638</v>
      </c>
      <c r="T107" s="120" t="s">
        <v>629</v>
      </c>
      <c r="U107" s="92"/>
      <c r="V107" s="34"/>
      <c r="W107" s="34"/>
      <c r="X107" s="98"/>
      <c r="Y107" s="88"/>
      <c r="Z107" s="98"/>
      <c r="AA107" s="88"/>
      <c r="AB107" s="96"/>
      <c r="AC107" s="96"/>
      <c r="AD107" s="90"/>
      <c r="AE107" s="87"/>
      <c r="AF107" s="90"/>
      <c r="AG107" s="87"/>
      <c r="AH107" s="27"/>
      <c r="AI107" s="27"/>
      <c r="AJ107" s="27"/>
    </row>
    <row r="108" spans="1:36" s="2" customFormat="1" ht="11.1" customHeight="1" x14ac:dyDescent="0.2">
      <c r="A108" s="18" t="s">
        <v>334</v>
      </c>
      <c r="B108" s="22">
        <v>8</v>
      </c>
      <c r="C108" s="16">
        <v>6</v>
      </c>
      <c r="D108" s="16">
        <v>75319133</v>
      </c>
      <c r="E108" s="17" t="s">
        <v>164</v>
      </c>
      <c r="F108" s="2">
        <v>31</v>
      </c>
      <c r="G108" s="28">
        <v>28813</v>
      </c>
      <c r="H108" s="44">
        <v>22255</v>
      </c>
      <c r="I108" s="47">
        <v>31331</v>
      </c>
      <c r="J108" s="44">
        <v>5811</v>
      </c>
      <c r="K108" s="60">
        <v>18.5</v>
      </c>
      <c r="L108" s="44">
        <v>30851</v>
      </c>
      <c r="M108" s="45">
        <v>27077</v>
      </c>
      <c r="N108" s="46">
        <v>32344</v>
      </c>
      <c r="O108" s="27">
        <v>6258</v>
      </c>
      <c r="P108" s="60">
        <v>19.3</v>
      </c>
      <c r="Q108" s="45">
        <v>3387</v>
      </c>
      <c r="R108" s="119" t="s">
        <v>630</v>
      </c>
      <c r="S108" s="45">
        <v>684</v>
      </c>
      <c r="T108" s="120" t="s">
        <v>631</v>
      </c>
      <c r="U108" s="92"/>
      <c r="V108" s="34"/>
      <c r="W108" s="34"/>
      <c r="X108" s="98"/>
      <c r="Y108" s="88"/>
      <c r="Z108" s="98"/>
      <c r="AA108" s="88"/>
      <c r="AB108" s="96"/>
      <c r="AC108" s="96"/>
      <c r="AD108" s="90"/>
      <c r="AE108" s="87"/>
      <c r="AF108" s="90"/>
      <c r="AG108" s="87"/>
      <c r="AH108" s="27"/>
      <c r="AI108" s="27"/>
      <c r="AJ108" s="27"/>
    </row>
    <row r="109" spans="1:36" s="2" customFormat="1" ht="11.1" customHeight="1" x14ac:dyDescent="0.2">
      <c r="A109" s="18" t="s">
        <v>334</v>
      </c>
      <c r="B109" s="22">
        <v>8</v>
      </c>
      <c r="C109" s="16">
        <v>6</v>
      </c>
      <c r="D109" s="16">
        <v>75319131</v>
      </c>
      <c r="E109" s="17" t="s">
        <v>165</v>
      </c>
      <c r="F109" s="2">
        <v>31</v>
      </c>
      <c r="G109" s="28">
        <v>30936</v>
      </c>
      <c r="H109" s="44">
        <v>23441</v>
      </c>
      <c r="I109" s="47">
        <v>33822</v>
      </c>
      <c r="J109" s="44">
        <v>5879</v>
      </c>
      <c r="K109" s="60">
        <v>17.399999999999999</v>
      </c>
      <c r="L109" s="44">
        <v>33246</v>
      </c>
      <c r="M109" s="45">
        <v>28452</v>
      </c>
      <c r="N109" s="46">
        <v>35116</v>
      </c>
      <c r="O109" s="27">
        <v>6370</v>
      </c>
      <c r="P109" s="60">
        <v>18.100000000000001</v>
      </c>
      <c r="Q109" s="45">
        <v>3653</v>
      </c>
      <c r="R109" s="119" t="s">
        <v>632</v>
      </c>
      <c r="S109" s="45">
        <v>717</v>
      </c>
      <c r="T109" s="120" t="s">
        <v>633</v>
      </c>
      <c r="U109" s="92"/>
      <c r="V109" s="34"/>
      <c r="W109" s="34"/>
      <c r="X109" s="98"/>
      <c r="Y109" s="88"/>
      <c r="Z109" s="98"/>
      <c r="AA109" s="88"/>
      <c r="AB109" s="96"/>
      <c r="AC109" s="96"/>
      <c r="AD109" s="90"/>
      <c r="AE109" s="87"/>
      <c r="AF109" s="90"/>
      <c r="AG109" s="87"/>
      <c r="AH109" s="27"/>
      <c r="AI109" s="27"/>
      <c r="AJ109" s="27"/>
    </row>
    <row r="110" spans="1:36" s="2" customFormat="1" ht="11.1" customHeight="1" x14ac:dyDescent="0.2">
      <c r="A110" s="18" t="s">
        <v>334</v>
      </c>
      <c r="B110" s="22">
        <v>8</v>
      </c>
      <c r="C110" s="16">
        <v>8</v>
      </c>
      <c r="D110" s="16">
        <v>75319010</v>
      </c>
      <c r="E110" s="17" t="s">
        <v>166</v>
      </c>
      <c r="F110" s="2">
        <v>31</v>
      </c>
      <c r="G110" s="28">
        <v>44153</v>
      </c>
      <c r="H110" s="44">
        <v>30073</v>
      </c>
      <c r="I110" s="47">
        <v>49303</v>
      </c>
      <c r="J110" s="44">
        <v>8310</v>
      </c>
      <c r="K110" s="60">
        <v>16.899999999999999</v>
      </c>
      <c r="L110" s="44">
        <v>46509</v>
      </c>
      <c r="M110" s="45">
        <v>35130</v>
      </c>
      <c r="N110" s="46">
        <v>50630</v>
      </c>
      <c r="O110" s="27">
        <v>8928</v>
      </c>
      <c r="P110" s="60">
        <v>17.600000000000001</v>
      </c>
      <c r="Q110" s="45">
        <v>5166</v>
      </c>
      <c r="R110" s="119" t="s">
        <v>634</v>
      </c>
      <c r="S110" s="45">
        <v>1001</v>
      </c>
      <c r="T110" s="120" t="s">
        <v>550</v>
      </c>
      <c r="U110" s="92"/>
      <c r="V110" s="34"/>
      <c r="W110" s="34"/>
      <c r="X110" s="98"/>
      <c r="Y110" s="88"/>
      <c r="Z110" s="98"/>
      <c r="AA110" s="88"/>
      <c r="AB110" s="96"/>
      <c r="AC110" s="96"/>
      <c r="AD110" s="90"/>
      <c r="AE110" s="87"/>
      <c r="AF110" s="90"/>
      <c r="AG110" s="87"/>
      <c r="AH110" s="27"/>
      <c r="AI110" s="27"/>
      <c r="AJ110" s="27"/>
    </row>
    <row r="111" spans="1:36" s="2" customFormat="1" ht="11.1" customHeight="1" x14ac:dyDescent="0.2">
      <c r="A111" s="18" t="s">
        <v>334</v>
      </c>
      <c r="B111" s="22">
        <v>8</v>
      </c>
      <c r="C111" s="16">
        <v>6</v>
      </c>
      <c r="D111" s="16">
        <v>75319009</v>
      </c>
      <c r="E111" s="17" t="s">
        <v>167</v>
      </c>
      <c r="F111" s="2">
        <v>31</v>
      </c>
      <c r="G111" s="28">
        <v>39557</v>
      </c>
      <c r="H111" s="44">
        <v>28498</v>
      </c>
      <c r="I111" s="47">
        <v>43668</v>
      </c>
      <c r="J111" s="44">
        <v>7519</v>
      </c>
      <c r="K111" s="60">
        <v>17.2</v>
      </c>
      <c r="L111" s="44">
        <v>41693</v>
      </c>
      <c r="M111" s="45">
        <v>33105</v>
      </c>
      <c r="N111" s="46">
        <v>44777</v>
      </c>
      <c r="O111" s="27">
        <v>7883</v>
      </c>
      <c r="P111" s="60">
        <v>17.600000000000001</v>
      </c>
      <c r="Q111" s="45">
        <v>4624</v>
      </c>
      <c r="R111" s="119" t="s">
        <v>470</v>
      </c>
      <c r="S111" s="45">
        <v>908</v>
      </c>
      <c r="T111" s="120" t="s">
        <v>635</v>
      </c>
      <c r="U111" s="92"/>
      <c r="V111" s="34"/>
      <c r="W111" s="34"/>
      <c r="X111" s="98"/>
      <c r="Y111" s="88"/>
      <c r="Z111" s="98"/>
      <c r="AA111" s="88"/>
      <c r="AB111" s="96"/>
      <c r="AC111" s="96"/>
      <c r="AD111" s="90"/>
      <c r="AE111" s="87"/>
      <c r="AF111" s="90"/>
      <c r="AG111" s="87"/>
      <c r="AH111" s="27"/>
      <c r="AI111" s="27"/>
      <c r="AJ111" s="27"/>
    </row>
    <row r="112" spans="1:36" s="2" customFormat="1" ht="11.1" customHeight="1" x14ac:dyDescent="0.2">
      <c r="A112" s="18" t="s">
        <v>334</v>
      </c>
      <c r="B112" s="22">
        <v>8</v>
      </c>
      <c r="C112" s="16">
        <v>6</v>
      </c>
      <c r="D112" s="16">
        <v>75319008</v>
      </c>
      <c r="E112" s="17" t="s">
        <v>168</v>
      </c>
      <c r="F112" s="2">
        <v>31</v>
      </c>
      <c r="G112" s="28">
        <v>35835</v>
      </c>
      <c r="H112" s="44">
        <v>26754</v>
      </c>
      <c r="I112" s="47">
        <v>39378</v>
      </c>
      <c r="J112" s="44">
        <v>7052</v>
      </c>
      <c r="K112" s="60">
        <v>17.899999999999999</v>
      </c>
      <c r="L112" s="44">
        <v>38592</v>
      </c>
      <c r="M112" s="45">
        <v>31796</v>
      </c>
      <c r="N112" s="46">
        <v>41166</v>
      </c>
      <c r="O112" s="27">
        <v>7535</v>
      </c>
      <c r="P112" s="60">
        <v>18.3</v>
      </c>
      <c r="Q112" s="45">
        <v>4223</v>
      </c>
      <c r="R112" s="119" t="s">
        <v>636</v>
      </c>
      <c r="S112" s="45">
        <v>858</v>
      </c>
      <c r="T112" s="120" t="s">
        <v>637</v>
      </c>
      <c r="U112" s="92"/>
      <c r="V112" s="34"/>
      <c r="W112" s="34"/>
      <c r="X112" s="98"/>
      <c r="Y112" s="88"/>
      <c r="Z112" s="98"/>
      <c r="AA112" s="88"/>
      <c r="AB112" s="96"/>
      <c r="AC112" s="96"/>
      <c r="AD112" s="90"/>
      <c r="AE112" s="87"/>
      <c r="AF112" s="90"/>
      <c r="AG112" s="87"/>
      <c r="AH112" s="27"/>
      <c r="AI112" s="27"/>
      <c r="AJ112" s="27"/>
    </row>
    <row r="113" spans="1:36" s="2" customFormat="1" ht="11.1" customHeight="1" x14ac:dyDescent="0.2">
      <c r="A113" s="18" t="s">
        <v>334</v>
      </c>
      <c r="B113" s="22">
        <v>8</v>
      </c>
      <c r="C113" s="16">
        <v>6</v>
      </c>
      <c r="D113" s="16">
        <v>76329132</v>
      </c>
      <c r="E113" s="17" t="s">
        <v>169</v>
      </c>
      <c r="F113" s="2">
        <v>31</v>
      </c>
      <c r="G113" s="28">
        <v>33027</v>
      </c>
      <c r="H113" s="44">
        <v>25389</v>
      </c>
      <c r="I113" s="47">
        <v>35961</v>
      </c>
      <c r="J113" s="44">
        <v>6044</v>
      </c>
      <c r="K113" s="60">
        <v>16.8</v>
      </c>
      <c r="L113" s="44">
        <v>35404</v>
      </c>
      <c r="M113" s="45">
        <v>30097</v>
      </c>
      <c r="N113" s="46">
        <v>37381</v>
      </c>
      <c r="O113" s="27">
        <v>6545</v>
      </c>
      <c r="P113" s="60">
        <v>17.5</v>
      </c>
      <c r="Q113" s="45">
        <v>3876</v>
      </c>
      <c r="R113" s="119" t="s">
        <v>638</v>
      </c>
      <c r="S113" s="45">
        <v>801</v>
      </c>
      <c r="T113" s="120" t="s">
        <v>639</v>
      </c>
      <c r="U113" s="92"/>
      <c r="V113" s="34"/>
      <c r="W113" s="34"/>
      <c r="X113" s="98"/>
      <c r="Y113" s="88"/>
      <c r="Z113" s="98"/>
      <c r="AA113" s="88"/>
      <c r="AB113" s="96"/>
      <c r="AC113" s="96"/>
      <c r="AD113" s="90"/>
      <c r="AE113" s="87"/>
      <c r="AF113" s="90"/>
      <c r="AG113" s="87"/>
      <c r="AH113" s="27"/>
      <c r="AI113" s="27"/>
      <c r="AJ113" s="27"/>
    </row>
    <row r="114" spans="1:36" s="2" customFormat="1" ht="11.1" customHeight="1" x14ac:dyDescent="0.2">
      <c r="A114" s="18" t="s">
        <v>334</v>
      </c>
      <c r="B114" s="22">
        <v>8</v>
      </c>
      <c r="C114" s="16">
        <v>6</v>
      </c>
      <c r="D114" s="16">
        <v>76329133</v>
      </c>
      <c r="E114" s="17" t="s">
        <v>170</v>
      </c>
      <c r="F114" s="2">
        <v>31</v>
      </c>
      <c r="G114" s="28">
        <v>33075</v>
      </c>
      <c r="H114" s="44">
        <v>25305</v>
      </c>
      <c r="I114" s="47">
        <v>36141</v>
      </c>
      <c r="J114" s="44">
        <v>6188</v>
      </c>
      <c r="K114" s="60">
        <v>17.100000000000001</v>
      </c>
      <c r="L114" s="44">
        <v>35452</v>
      </c>
      <c r="M114" s="45">
        <v>30129</v>
      </c>
      <c r="N114" s="46">
        <v>37460</v>
      </c>
      <c r="O114" s="27">
        <v>6668</v>
      </c>
      <c r="P114" s="60">
        <v>17.8</v>
      </c>
      <c r="Q114" s="45">
        <v>3882</v>
      </c>
      <c r="R114" s="119" t="s">
        <v>470</v>
      </c>
      <c r="S114" s="45">
        <v>801</v>
      </c>
      <c r="T114" s="120" t="s">
        <v>640</v>
      </c>
      <c r="U114" s="92"/>
      <c r="V114" s="34"/>
      <c r="W114" s="34"/>
      <c r="X114" s="98"/>
      <c r="Y114" s="88"/>
      <c r="Z114" s="98"/>
      <c r="AA114" s="88"/>
      <c r="AB114" s="96"/>
      <c r="AC114" s="96"/>
      <c r="AD114" s="90"/>
      <c r="AE114" s="87"/>
      <c r="AF114" s="90"/>
      <c r="AG114" s="87"/>
      <c r="AH114" s="27"/>
      <c r="AI114" s="27"/>
      <c r="AJ114" s="27"/>
    </row>
    <row r="115" spans="1:36" s="2" customFormat="1" ht="11.1" customHeight="1" x14ac:dyDescent="0.2">
      <c r="A115" s="18" t="s">
        <v>334</v>
      </c>
      <c r="B115" s="22">
        <v>8</v>
      </c>
      <c r="C115" s="16">
        <v>6</v>
      </c>
      <c r="D115" s="16">
        <v>76339001</v>
      </c>
      <c r="E115" s="17" t="s">
        <v>171</v>
      </c>
      <c r="F115" s="2">
        <v>31</v>
      </c>
      <c r="G115" s="28">
        <v>35881</v>
      </c>
      <c r="H115" s="44">
        <v>26728</v>
      </c>
      <c r="I115" s="47">
        <v>39449</v>
      </c>
      <c r="J115" s="44">
        <v>6106</v>
      </c>
      <c r="K115" s="60">
        <v>15.5</v>
      </c>
      <c r="L115" s="44">
        <v>38344</v>
      </c>
      <c r="M115" s="45">
        <v>31672</v>
      </c>
      <c r="N115" s="46">
        <v>40901</v>
      </c>
      <c r="O115" s="27">
        <v>6595</v>
      </c>
      <c r="P115" s="60">
        <v>16.100000000000001</v>
      </c>
      <c r="Q115" s="45">
        <v>4206</v>
      </c>
      <c r="R115" s="119" t="s">
        <v>468</v>
      </c>
      <c r="S115" s="45">
        <v>866</v>
      </c>
      <c r="T115" s="120" t="s">
        <v>561</v>
      </c>
      <c r="U115" s="92"/>
      <c r="V115" s="34"/>
      <c r="W115" s="34"/>
      <c r="X115" s="98"/>
      <c r="Y115" s="88"/>
      <c r="Z115" s="98"/>
      <c r="AA115" s="88"/>
      <c r="AB115" s="96"/>
      <c r="AC115" s="96"/>
      <c r="AD115" s="90"/>
      <c r="AE115" s="87"/>
      <c r="AF115" s="90"/>
      <c r="AG115" s="87"/>
      <c r="AH115" s="27"/>
      <c r="AI115" s="27"/>
      <c r="AJ115" s="27"/>
    </row>
    <row r="116" spans="1:36" s="2" customFormat="1" ht="11.1" customHeight="1" x14ac:dyDescent="0.2">
      <c r="A116" s="18" t="s">
        <v>334</v>
      </c>
      <c r="B116" s="22">
        <v>8</v>
      </c>
      <c r="C116" s="16">
        <v>6</v>
      </c>
      <c r="D116" s="16">
        <v>77339003</v>
      </c>
      <c r="E116" s="17" t="s">
        <v>172</v>
      </c>
      <c r="F116" s="2">
        <v>31</v>
      </c>
      <c r="G116" s="28">
        <v>37301</v>
      </c>
      <c r="H116" s="44">
        <v>27452</v>
      </c>
      <c r="I116" s="47">
        <v>41088</v>
      </c>
      <c r="J116" s="44">
        <v>6165</v>
      </c>
      <c r="K116" s="60">
        <v>15</v>
      </c>
      <c r="L116" s="44">
        <v>39744</v>
      </c>
      <c r="M116" s="45">
        <v>32511</v>
      </c>
      <c r="N116" s="46">
        <v>42472</v>
      </c>
      <c r="O116" s="27">
        <v>6690</v>
      </c>
      <c r="P116" s="60">
        <v>15.8</v>
      </c>
      <c r="Q116" s="45">
        <v>4367</v>
      </c>
      <c r="R116" s="119" t="s">
        <v>641</v>
      </c>
      <c r="S116" s="45">
        <v>896</v>
      </c>
      <c r="T116" s="120" t="s">
        <v>642</v>
      </c>
      <c r="U116" s="92"/>
      <c r="V116" s="34"/>
      <c r="W116" s="34"/>
      <c r="X116" s="98"/>
      <c r="Y116" s="88"/>
      <c r="Z116" s="98"/>
      <c r="AA116" s="88"/>
      <c r="AB116" s="96"/>
      <c r="AC116" s="96"/>
      <c r="AD116" s="90"/>
      <c r="AE116" s="87"/>
      <c r="AF116" s="90"/>
      <c r="AG116" s="87"/>
      <c r="AH116" s="27"/>
      <c r="AI116" s="27"/>
      <c r="AJ116" s="27"/>
    </row>
    <row r="117" spans="1:36" s="2" customFormat="1" ht="11.1" customHeight="1" x14ac:dyDescent="0.2">
      <c r="A117" s="18" t="s">
        <v>334</v>
      </c>
      <c r="B117" s="22">
        <v>8</v>
      </c>
      <c r="C117" s="16">
        <v>6</v>
      </c>
      <c r="D117" s="16">
        <v>77349003</v>
      </c>
      <c r="E117" s="17" t="s">
        <v>173</v>
      </c>
      <c r="F117" s="2">
        <v>31</v>
      </c>
      <c r="G117" s="28">
        <v>38392</v>
      </c>
      <c r="H117" s="44">
        <v>28771</v>
      </c>
      <c r="I117" s="47">
        <v>42060</v>
      </c>
      <c r="J117" s="44">
        <v>6698</v>
      </c>
      <c r="K117" s="60">
        <v>15.9</v>
      </c>
      <c r="L117" s="44">
        <v>39651</v>
      </c>
      <c r="M117" s="45">
        <v>32420</v>
      </c>
      <c r="N117" s="46">
        <v>42373</v>
      </c>
      <c r="O117" s="27">
        <v>6784</v>
      </c>
      <c r="P117" s="60">
        <v>16</v>
      </c>
      <c r="Q117" s="45">
        <v>4423</v>
      </c>
      <c r="R117" s="119" t="s">
        <v>643</v>
      </c>
      <c r="S117" s="45">
        <v>909</v>
      </c>
      <c r="T117" s="120" t="s">
        <v>561</v>
      </c>
      <c r="U117" s="92"/>
      <c r="V117" s="34"/>
      <c r="W117" s="34"/>
      <c r="X117" s="98"/>
      <c r="Y117" s="88"/>
      <c r="Z117" s="98"/>
      <c r="AA117" s="88"/>
      <c r="AB117" s="96"/>
      <c r="AC117" s="96"/>
      <c r="AD117" s="90"/>
      <c r="AE117" s="87"/>
      <c r="AF117" s="90"/>
      <c r="AG117" s="87"/>
      <c r="AH117" s="27"/>
      <c r="AI117" s="27"/>
      <c r="AJ117" s="27"/>
    </row>
    <row r="118" spans="1:36" s="2" customFormat="1" ht="11.1" customHeight="1" x14ac:dyDescent="0.2">
      <c r="A118" s="18" t="s">
        <v>334</v>
      </c>
      <c r="B118" s="22">
        <v>8</v>
      </c>
      <c r="C118" s="16">
        <v>6</v>
      </c>
      <c r="D118" s="16">
        <v>77349002</v>
      </c>
      <c r="E118" s="17" t="s">
        <v>174</v>
      </c>
      <c r="F118" s="2">
        <v>31</v>
      </c>
      <c r="G118" s="28">
        <v>44673</v>
      </c>
      <c r="H118" s="44">
        <v>31495</v>
      </c>
      <c r="I118" s="47">
        <v>49583</v>
      </c>
      <c r="J118" s="44">
        <v>6292</v>
      </c>
      <c r="K118" s="60">
        <v>12.7</v>
      </c>
      <c r="L118" s="44">
        <v>47344</v>
      </c>
      <c r="M118" s="45">
        <v>37164</v>
      </c>
      <c r="N118" s="46">
        <v>51126</v>
      </c>
      <c r="O118" s="27">
        <v>6858</v>
      </c>
      <c r="P118" s="60">
        <v>13.4</v>
      </c>
      <c r="Q118" s="45">
        <v>5219</v>
      </c>
      <c r="R118" s="119" t="s">
        <v>644</v>
      </c>
      <c r="S118" s="45">
        <v>1065</v>
      </c>
      <c r="T118" s="120" t="s">
        <v>645</v>
      </c>
      <c r="U118" s="92"/>
      <c r="V118" s="34"/>
      <c r="W118" s="34"/>
      <c r="X118" s="98"/>
      <c r="Y118" s="88"/>
      <c r="Z118" s="98"/>
      <c r="AA118" s="88"/>
      <c r="AB118" s="96"/>
      <c r="AC118" s="96"/>
      <c r="AD118" s="90"/>
      <c r="AE118" s="87"/>
      <c r="AF118" s="90"/>
      <c r="AG118" s="87"/>
      <c r="AH118" s="27"/>
      <c r="AI118" s="27"/>
      <c r="AJ118" s="27"/>
    </row>
    <row r="119" spans="1:36" s="2" customFormat="1" ht="11.1" customHeight="1" x14ac:dyDescent="0.2">
      <c r="A119" s="18" t="s">
        <v>334</v>
      </c>
      <c r="B119" s="22">
        <v>8</v>
      </c>
      <c r="C119" s="16">
        <v>4</v>
      </c>
      <c r="D119" s="16">
        <v>78349142</v>
      </c>
      <c r="E119" s="17" t="s">
        <v>175</v>
      </c>
      <c r="F119" s="2">
        <v>0</v>
      </c>
      <c r="G119" s="28">
        <v>16781</v>
      </c>
      <c r="H119" s="44">
        <v>12352</v>
      </c>
      <c r="I119" s="47">
        <v>18351</v>
      </c>
      <c r="J119" s="44">
        <v>808</v>
      </c>
      <c r="K119" s="60">
        <v>4.4000000000000004</v>
      </c>
      <c r="L119" s="44">
        <v>17514</v>
      </c>
      <c r="M119" s="45">
        <v>12212</v>
      </c>
      <c r="N119" s="46">
        <v>19407</v>
      </c>
      <c r="O119" s="27">
        <v>1505</v>
      </c>
      <c r="P119" s="60">
        <v>7.8</v>
      </c>
      <c r="Q119" s="45">
        <v>1964</v>
      </c>
      <c r="R119" s="119" t="s">
        <v>623</v>
      </c>
      <c r="S119" s="45">
        <v>358</v>
      </c>
      <c r="T119" s="120" t="s">
        <v>646</v>
      </c>
      <c r="U119" s="92"/>
      <c r="V119" s="34"/>
      <c r="W119" s="34"/>
      <c r="X119" s="98"/>
      <c r="Y119" s="88"/>
      <c r="Z119" s="98"/>
      <c r="AA119" s="88"/>
      <c r="AB119" s="96"/>
      <c r="AC119" s="96"/>
      <c r="AD119" s="90"/>
      <c r="AE119" s="87"/>
      <c r="AF119" s="90"/>
      <c r="AG119" s="87"/>
      <c r="AH119" s="27"/>
      <c r="AI119" s="27"/>
      <c r="AJ119" s="27"/>
    </row>
    <row r="120" spans="1:36" s="2" customFormat="1" ht="11.1" customHeight="1" x14ac:dyDescent="0.2">
      <c r="A120" s="18" t="s">
        <v>334</v>
      </c>
      <c r="B120" s="22">
        <v>8</v>
      </c>
      <c r="C120" s="16">
        <v>4</v>
      </c>
      <c r="D120" s="16">
        <v>78349141</v>
      </c>
      <c r="E120" s="17" t="s">
        <v>176</v>
      </c>
      <c r="F120" s="2">
        <v>31</v>
      </c>
      <c r="G120" s="28">
        <v>19782</v>
      </c>
      <c r="H120" s="44">
        <v>14008</v>
      </c>
      <c r="I120" s="47">
        <v>21944</v>
      </c>
      <c r="J120" s="44">
        <v>1255</v>
      </c>
      <c r="K120" s="60">
        <v>5.7</v>
      </c>
      <c r="L120" s="44">
        <v>19893</v>
      </c>
      <c r="M120" s="45">
        <v>14039</v>
      </c>
      <c r="N120" s="46">
        <v>22071</v>
      </c>
      <c r="O120" s="27">
        <v>1303</v>
      </c>
      <c r="P120" s="60">
        <v>5.9</v>
      </c>
      <c r="Q120" s="45">
        <v>2297</v>
      </c>
      <c r="R120" s="119" t="s">
        <v>609</v>
      </c>
      <c r="S120" s="45">
        <v>366</v>
      </c>
      <c r="T120" s="120" t="s">
        <v>647</v>
      </c>
      <c r="U120" s="92"/>
      <c r="V120" s="34"/>
      <c r="W120" s="34"/>
      <c r="X120" s="98"/>
      <c r="Y120" s="88"/>
      <c r="Z120" s="98"/>
      <c r="AA120" s="88"/>
      <c r="AB120" s="96"/>
      <c r="AC120" s="96"/>
      <c r="AD120" s="90"/>
      <c r="AE120" s="87"/>
      <c r="AF120" s="90"/>
      <c r="AG120" s="87"/>
      <c r="AH120" s="27"/>
      <c r="AI120" s="27"/>
      <c r="AJ120" s="27"/>
    </row>
    <row r="121" spans="1:36" s="2" customFormat="1" ht="11.1" customHeight="1" x14ac:dyDescent="0.2">
      <c r="A121" s="18" t="s">
        <v>334</v>
      </c>
      <c r="B121" s="22">
        <v>8</v>
      </c>
      <c r="C121" s="16">
        <v>4</v>
      </c>
      <c r="D121" s="16">
        <v>78349140</v>
      </c>
      <c r="E121" s="17" t="s">
        <v>177</v>
      </c>
      <c r="F121" s="2">
        <v>31</v>
      </c>
      <c r="G121" s="28">
        <v>14987</v>
      </c>
      <c r="H121" s="44">
        <v>10419</v>
      </c>
      <c r="I121" s="47">
        <v>16692</v>
      </c>
      <c r="J121" s="44">
        <v>776</v>
      </c>
      <c r="K121" s="60">
        <v>4.5999999999999996</v>
      </c>
      <c r="L121" s="44">
        <v>15256</v>
      </c>
      <c r="M121" s="45">
        <v>10292</v>
      </c>
      <c r="N121" s="46">
        <v>17044</v>
      </c>
      <c r="O121" s="27">
        <v>899</v>
      </c>
      <c r="P121" s="60">
        <v>5.3</v>
      </c>
      <c r="Q121" s="45">
        <v>1742</v>
      </c>
      <c r="R121" s="119" t="s">
        <v>648</v>
      </c>
      <c r="S121" s="45">
        <v>296</v>
      </c>
      <c r="T121" s="120" t="s">
        <v>649</v>
      </c>
      <c r="U121" s="92"/>
      <c r="V121" s="34"/>
      <c r="W121" s="34"/>
      <c r="X121" s="98"/>
      <c r="Y121" s="88"/>
      <c r="Z121" s="98"/>
      <c r="AA121" s="88"/>
      <c r="AB121" s="96"/>
      <c r="AC121" s="96"/>
      <c r="AD121" s="90"/>
      <c r="AE121" s="87"/>
      <c r="AF121" s="90"/>
      <c r="AG121" s="87"/>
      <c r="AH121" s="27"/>
      <c r="AI121" s="27"/>
      <c r="AJ121" s="27"/>
    </row>
    <row r="122" spans="1:36" s="2" customFormat="1" ht="11.1" customHeight="1" x14ac:dyDescent="0.2">
      <c r="A122" s="18" t="s">
        <v>334</v>
      </c>
      <c r="B122" s="22">
        <v>8</v>
      </c>
      <c r="C122" s="16">
        <v>7</v>
      </c>
      <c r="D122" s="16">
        <v>79359082</v>
      </c>
      <c r="E122" s="17" t="s">
        <v>178</v>
      </c>
      <c r="F122" s="2">
        <v>0</v>
      </c>
      <c r="G122" s="28">
        <v>21041</v>
      </c>
      <c r="H122" s="44">
        <v>12368</v>
      </c>
      <c r="I122" s="47">
        <v>23774</v>
      </c>
      <c r="J122" s="44">
        <v>725</v>
      </c>
      <c r="K122" s="60">
        <v>3</v>
      </c>
      <c r="L122" s="44">
        <v>23629</v>
      </c>
      <c r="M122" s="45">
        <v>16026</v>
      </c>
      <c r="N122" s="46">
        <v>26735</v>
      </c>
      <c r="O122" s="27">
        <v>737</v>
      </c>
      <c r="P122" s="60">
        <v>2.8</v>
      </c>
      <c r="Q122" s="45">
        <v>2561</v>
      </c>
      <c r="R122" s="119" t="s">
        <v>650</v>
      </c>
      <c r="S122" s="45">
        <v>462</v>
      </c>
      <c r="T122" s="120" t="s">
        <v>651</v>
      </c>
      <c r="U122" s="92"/>
      <c r="V122" s="34"/>
      <c r="W122" s="34"/>
      <c r="X122" s="98"/>
      <c r="Y122" s="88"/>
      <c r="Z122" s="98"/>
      <c r="AA122" s="88"/>
      <c r="AB122" s="96"/>
      <c r="AC122" s="96"/>
      <c r="AD122" s="90"/>
      <c r="AE122" s="87"/>
      <c r="AF122" s="90"/>
      <c r="AG122" s="87"/>
      <c r="AH122" s="27"/>
      <c r="AI122" s="27"/>
      <c r="AJ122" s="27"/>
    </row>
    <row r="123" spans="1:36" s="2" customFormat="1" ht="11.1" customHeight="1" x14ac:dyDescent="0.2">
      <c r="A123" s="18" t="s">
        <v>334</v>
      </c>
      <c r="B123" s="22">
        <v>8</v>
      </c>
      <c r="C123" s="16">
        <v>8</v>
      </c>
      <c r="D123" s="16">
        <v>80369016</v>
      </c>
      <c r="E123" s="17" t="s">
        <v>179</v>
      </c>
      <c r="F123" s="2">
        <v>0</v>
      </c>
      <c r="G123" s="28">
        <v>55444</v>
      </c>
      <c r="H123" s="44">
        <v>47553</v>
      </c>
      <c r="I123" s="47">
        <v>56636</v>
      </c>
      <c r="J123" s="44">
        <v>6663</v>
      </c>
      <c r="K123" s="60">
        <v>11.8</v>
      </c>
      <c r="L123" s="44">
        <v>56500</v>
      </c>
      <c r="M123" s="45">
        <v>61993</v>
      </c>
      <c r="N123" s="46">
        <v>53962</v>
      </c>
      <c r="O123" s="27">
        <v>8298</v>
      </c>
      <c r="P123" s="60">
        <v>15.4</v>
      </c>
      <c r="Q123" s="45">
        <v>6470</v>
      </c>
      <c r="R123" s="119" t="s">
        <v>652</v>
      </c>
      <c r="S123" s="45">
        <v>1053</v>
      </c>
      <c r="T123" s="120" t="s">
        <v>653</v>
      </c>
      <c r="U123" s="92"/>
      <c r="V123" s="34"/>
      <c r="W123" s="34"/>
      <c r="X123" s="98"/>
      <c r="Y123" s="88"/>
      <c r="Z123" s="98"/>
      <c r="AA123" s="88"/>
      <c r="AB123" s="96"/>
      <c r="AC123" s="96"/>
      <c r="AD123" s="90"/>
      <c r="AE123" s="87"/>
      <c r="AF123" s="90"/>
      <c r="AG123" s="87"/>
      <c r="AH123" s="27"/>
      <c r="AI123" s="27"/>
      <c r="AJ123" s="27"/>
    </row>
    <row r="124" spans="1:36" s="2" customFormat="1" ht="11.1" customHeight="1" x14ac:dyDescent="0.2">
      <c r="A124" s="18" t="s">
        <v>334</v>
      </c>
      <c r="B124" s="22">
        <v>8</v>
      </c>
      <c r="C124" s="16">
        <v>8</v>
      </c>
      <c r="D124" s="16">
        <v>80369171</v>
      </c>
      <c r="E124" s="17" t="s">
        <v>180</v>
      </c>
      <c r="F124" s="2">
        <v>31</v>
      </c>
      <c r="G124" s="28">
        <v>49446</v>
      </c>
      <c r="H124" s="44">
        <v>44110</v>
      </c>
      <c r="I124" s="47">
        <v>49651</v>
      </c>
      <c r="J124" s="44">
        <v>5990</v>
      </c>
      <c r="K124" s="60">
        <v>12.1</v>
      </c>
      <c r="L124" s="44">
        <v>46035</v>
      </c>
      <c r="M124" s="45">
        <v>49126</v>
      </c>
      <c r="N124" s="46">
        <v>44313</v>
      </c>
      <c r="O124" s="27">
        <v>7328</v>
      </c>
      <c r="P124" s="60">
        <v>16.5</v>
      </c>
      <c r="Q124" s="45">
        <v>5489</v>
      </c>
      <c r="R124" s="119" t="s">
        <v>654</v>
      </c>
      <c r="S124" s="45">
        <v>956</v>
      </c>
      <c r="T124" s="120" t="s">
        <v>655</v>
      </c>
      <c r="U124" s="92"/>
      <c r="V124" s="34"/>
      <c r="W124" s="34"/>
      <c r="X124" s="98"/>
      <c r="Y124" s="88"/>
      <c r="Z124" s="98"/>
      <c r="AA124" s="88"/>
      <c r="AB124" s="96"/>
      <c r="AC124" s="96"/>
      <c r="AD124" s="90"/>
      <c r="AE124" s="87"/>
      <c r="AF124" s="90"/>
      <c r="AG124" s="87"/>
      <c r="AH124" s="27"/>
      <c r="AI124" s="27"/>
      <c r="AJ124" s="27"/>
    </row>
    <row r="125" spans="1:36" s="2" customFormat="1" ht="11.1" customHeight="1" x14ac:dyDescent="0.2">
      <c r="A125" s="18" t="s">
        <v>334</v>
      </c>
      <c r="B125" s="22">
        <v>8</v>
      </c>
      <c r="C125" s="16">
        <v>6</v>
      </c>
      <c r="D125" s="16">
        <v>81369018</v>
      </c>
      <c r="E125" s="17" t="s">
        <v>181</v>
      </c>
      <c r="F125" s="2">
        <v>28</v>
      </c>
      <c r="G125" s="28">
        <v>36698</v>
      </c>
      <c r="H125" s="44">
        <v>32093</v>
      </c>
      <c r="I125" s="47">
        <v>36365</v>
      </c>
      <c r="J125" s="44">
        <v>6372</v>
      </c>
      <c r="K125" s="60">
        <v>17.5</v>
      </c>
      <c r="L125" s="44">
        <v>45298</v>
      </c>
      <c r="M125" s="45">
        <v>52413</v>
      </c>
      <c r="N125" s="46">
        <v>42234</v>
      </c>
      <c r="O125" s="27">
        <v>7023</v>
      </c>
      <c r="P125" s="60">
        <v>16.600000000000001</v>
      </c>
      <c r="Q125" s="45">
        <v>4699</v>
      </c>
      <c r="R125" s="119" t="s">
        <v>656</v>
      </c>
      <c r="S125" s="45">
        <v>852</v>
      </c>
      <c r="T125" s="120" t="s">
        <v>556</v>
      </c>
      <c r="U125" s="92"/>
      <c r="V125" s="34"/>
      <c r="W125" s="34"/>
      <c r="X125" s="98"/>
      <c r="Y125" s="88"/>
      <c r="Z125" s="98"/>
      <c r="AA125" s="88"/>
      <c r="AB125" s="96"/>
      <c r="AC125" s="96"/>
      <c r="AD125" s="90"/>
      <c r="AE125" s="87"/>
      <c r="AF125" s="90"/>
      <c r="AG125" s="87"/>
      <c r="AH125" s="27"/>
      <c r="AI125" s="27"/>
      <c r="AJ125" s="27"/>
    </row>
    <row r="126" spans="1:36" s="2" customFormat="1" ht="11.1" customHeight="1" x14ac:dyDescent="0.2">
      <c r="A126" s="18" t="s">
        <v>334</v>
      </c>
      <c r="B126" s="22">
        <v>8</v>
      </c>
      <c r="C126" s="16">
        <v>6</v>
      </c>
      <c r="D126" s="16">
        <v>81369019</v>
      </c>
      <c r="E126" s="17" t="s">
        <v>182</v>
      </c>
      <c r="F126" s="2">
        <v>0</v>
      </c>
      <c r="G126" s="28">
        <v>37514</v>
      </c>
      <c r="H126" s="44">
        <v>32622</v>
      </c>
      <c r="I126" s="47">
        <v>37182</v>
      </c>
      <c r="J126" s="44">
        <v>7786</v>
      </c>
      <c r="K126" s="60">
        <v>20.9</v>
      </c>
      <c r="L126" s="44">
        <v>34668</v>
      </c>
      <c r="M126" s="45">
        <v>36708</v>
      </c>
      <c r="N126" s="46">
        <v>33643</v>
      </c>
      <c r="O126" s="27">
        <v>7246</v>
      </c>
      <c r="P126" s="60">
        <v>21.5</v>
      </c>
      <c r="Q126" s="45">
        <v>4112</v>
      </c>
      <c r="R126" s="119" t="s">
        <v>657</v>
      </c>
      <c r="S126" s="45">
        <v>798</v>
      </c>
      <c r="T126" s="120" t="s">
        <v>631</v>
      </c>
      <c r="U126" s="92"/>
      <c r="V126" s="34"/>
      <c r="W126" s="34"/>
      <c r="X126" s="98"/>
      <c r="Y126" s="88"/>
      <c r="Z126" s="98"/>
      <c r="AA126" s="88"/>
      <c r="AB126" s="96"/>
      <c r="AC126" s="96"/>
      <c r="AD126" s="90"/>
      <c r="AE126" s="87"/>
      <c r="AF126" s="90"/>
      <c r="AG126" s="87"/>
      <c r="AH126" s="27"/>
      <c r="AI126" s="27"/>
      <c r="AJ126" s="27"/>
    </row>
    <row r="127" spans="1:36" s="2" customFormat="1" ht="11.1" customHeight="1" x14ac:dyDescent="0.2">
      <c r="A127" s="18" t="s">
        <v>334</v>
      </c>
      <c r="B127" s="22">
        <v>8</v>
      </c>
      <c r="C127" s="16">
        <v>6</v>
      </c>
      <c r="D127" s="16">
        <v>81389020</v>
      </c>
      <c r="E127" s="17" t="s">
        <v>183</v>
      </c>
      <c r="F127" s="2">
        <v>31</v>
      </c>
      <c r="G127" s="28">
        <v>35047</v>
      </c>
      <c r="H127" s="44">
        <v>30642</v>
      </c>
      <c r="I127" s="47">
        <v>34557</v>
      </c>
      <c r="J127" s="44">
        <v>6039</v>
      </c>
      <c r="K127" s="60">
        <v>17.5</v>
      </c>
      <c r="L127" s="44">
        <v>38491</v>
      </c>
      <c r="M127" s="45">
        <v>47101</v>
      </c>
      <c r="N127" s="46">
        <v>34647</v>
      </c>
      <c r="O127" s="27">
        <v>6718</v>
      </c>
      <c r="P127" s="60">
        <v>19.399999999999999</v>
      </c>
      <c r="Q127" s="45">
        <v>4213</v>
      </c>
      <c r="R127" s="119" t="s">
        <v>658</v>
      </c>
      <c r="S127" s="45">
        <v>767</v>
      </c>
      <c r="T127" s="120" t="s">
        <v>659</v>
      </c>
      <c r="U127" s="92"/>
      <c r="V127" s="34"/>
      <c r="W127" s="34"/>
      <c r="X127" s="98"/>
      <c r="Y127" s="88"/>
      <c r="Z127" s="98"/>
      <c r="AA127" s="88"/>
      <c r="AB127" s="96"/>
      <c r="AC127" s="96"/>
      <c r="AD127" s="90"/>
      <c r="AE127" s="87"/>
      <c r="AF127" s="90"/>
      <c r="AG127" s="87"/>
      <c r="AH127" s="27"/>
      <c r="AI127" s="27"/>
      <c r="AJ127" s="27"/>
    </row>
    <row r="128" spans="1:36" s="2" customFormat="1" ht="11.1" customHeight="1" x14ac:dyDescent="0.2">
      <c r="A128" s="18" t="s">
        <v>334</v>
      </c>
      <c r="B128" s="22">
        <v>8</v>
      </c>
      <c r="C128" s="16">
        <v>6</v>
      </c>
      <c r="D128" s="16">
        <v>81389180</v>
      </c>
      <c r="E128" s="17" t="s">
        <v>184</v>
      </c>
      <c r="F128" s="2">
        <v>0</v>
      </c>
      <c r="G128" s="28">
        <v>38883</v>
      </c>
      <c r="H128" s="44">
        <v>38999</v>
      </c>
      <c r="I128" s="47">
        <v>36553</v>
      </c>
      <c r="J128" s="44">
        <v>6467</v>
      </c>
      <c r="K128" s="60">
        <v>17.7</v>
      </c>
      <c r="L128" s="44">
        <v>41433</v>
      </c>
      <c r="M128" s="45">
        <v>45750</v>
      </c>
      <c r="N128" s="46">
        <v>38155</v>
      </c>
      <c r="O128" s="27">
        <v>6296</v>
      </c>
      <c r="P128" s="60">
        <v>16.5</v>
      </c>
      <c r="Q128" s="45">
        <v>4614</v>
      </c>
      <c r="R128" s="119" t="s">
        <v>641</v>
      </c>
      <c r="S128" s="45">
        <v>812</v>
      </c>
      <c r="T128" s="120" t="s">
        <v>660</v>
      </c>
      <c r="U128" s="92"/>
      <c r="V128" s="34"/>
      <c r="W128" s="34"/>
      <c r="X128" s="98"/>
      <c r="Y128" s="88"/>
      <c r="Z128" s="98"/>
      <c r="AA128" s="88"/>
      <c r="AB128" s="96"/>
      <c r="AC128" s="96"/>
      <c r="AD128" s="90"/>
      <c r="AE128" s="87"/>
      <c r="AF128" s="90"/>
      <c r="AG128" s="87"/>
      <c r="AH128" s="27"/>
      <c r="AI128" s="27"/>
      <c r="AJ128" s="27"/>
    </row>
    <row r="129" spans="1:36" s="2" customFormat="1" ht="11.1" customHeight="1" x14ac:dyDescent="0.2">
      <c r="A129" s="18" t="s">
        <v>334</v>
      </c>
      <c r="B129" s="22">
        <v>8</v>
      </c>
      <c r="C129" s="16">
        <v>4</v>
      </c>
      <c r="D129" s="16">
        <v>81389023</v>
      </c>
      <c r="E129" s="17" t="s">
        <v>185</v>
      </c>
      <c r="F129" s="2">
        <v>31</v>
      </c>
      <c r="G129" s="28">
        <v>26374</v>
      </c>
      <c r="H129" s="44">
        <v>20805</v>
      </c>
      <c r="I129" s="47">
        <v>27575</v>
      </c>
      <c r="J129" s="44">
        <v>3705</v>
      </c>
      <c r="K129" s="60">
        <v>13.4</v>
      </c>
      <c r="L129" s="44">
        <v>30167</v>
      </c>
      <c r="M129" s="45">
        <v>31845</v>
      </c>
      <c r="N129" s="46">
        <v>29423</v>
      </c>
      <c r="O129" s="27">
        <v>4486</v>
      </c>
      <c r="P129" s="60">
        <v>15.2</v>
      </c>
      <c r="Q129" s="45">
        <v>3232</v>
      </c>
      <c r="R129" s="119" t="s">
        <v>661</v>
      </c>
      <c r="S129" s="45">
        <v>603</v>
      </c>
      <c r="T129" s="120" t="s">
        <v>662</v>
      </c>
      <c r="U129" s="92"/>
      <c r="V129" s="34"/>
      <c r="W129" s="34"/>
      <c r="X129" s="98"/>
      <c r="Y129" s="88"/>
      <c r="Z129" s="98"/>
      <c r="AA129" s="88"/>
      <c r="AB129" s="96"/>
      <c r="AC129" s="96"/>
      <c r="AD129" s="90"/>
      <c r="AE129" s="87"/>
      <c r="AF129" s="90"/>
      <c r="AG129" s="87"/>
      <c r="AH129" s="27"/>
      <c r="AI129" s="27"/>
      <c r="AJ129" s="27"/>
    </row>
    <row r="130" spans="1:36" s="2" customFormat="1" ht="11.1" customHeight="1" x14ac:dyDescent="0.2">
      <c r="A130" s="18" t="s">
        <v>334</v>
      </c>
      <c r="B130" s="22">
        <v>8</v>
      </c>
      <c r="C130" s="16">
        <v>4</v>
      </c>
      <c r="D130" s="16">
        <v>81409026</v>
      </c>
      <c r="E130" s="17" t="s">
        <v>186</v>
      </c>
      <c r="F130" s="2">
        <v>0</v>
      </c>
      <c r="G130" s="28">
        <v>25595</v>
      </c>
      <c r="H130" s="44">
        <v>22875</v>
      </c>
      <c r="I130" s="47">
        <v>25687</v>
      </c>
      <c r="J130" s="44">
        <v>3558</v>
      </c>
      <c r="K130" s="60">
        <v>13.9</v>
      </c>
      <c r="L130" s="44">
        <v>27482</v>
      </c>
      <c r="M130" s="45">
        <v>30582</v>
      </c>
      <c r="N130" s="46">
        <v>26055</v>
      </c>
      <c r="O130" s="27">
        <v>3971</v>
      </c>
      <c r="P130" s="60">
        <v>15.2</v>
      </c>
      <c r="Q130" s="45">
        <v>2987</v>
      </c>
      <c r="R130" s="119" t="s">
        <v>661</v>
      </c>
      <c r="S130" s="45">
        <v>660</v>
      </c>
      <c r="T130" s="120" t="s">
        <v>663</v>
      </c>
      <c r="U130" s="92"/>
      <c r="V130" s="34"/>
      <c r="W130" s="34"/>
      <c r="X130" s="98"/>
      <c r="Y130" s="88"/>
      <c r="Z130" s="98"/>
      <c r="AA130" s="88"/>
      <c r="AB130" s="96"/>
      <c r="AC130" s="96"/>
      <c r="AD130" s="90"/>
      <c r="AE130" s="87"/>
      <c r="AF130" s="90"/>
      <c r="AG130" s="87"/>
      <c r="AH130" s="27"/>
      <c r="AI130" s="27"/>
      <c r="AJ130" s="27"/>
    </row>
    <row r="131" spans="1:36" s="2" customFormat="1" ht="11.1" customHeight="1" x14ac:dyDescent="0.2">
      <c r="A131" s="18" t="s">
        <v>334</v>
      </c>
      <c r="B131" s="22">
        <v>8</v>
      </c>
      <c r="C131" s="16">
        <v>4</v>
      </c>
      <c r="D131" s="16">
        <v>81409028</v>
      </c>
      <c r="E131" s="17" t="s">
        <v>187</v>
      </c>
      <c r="F131" s="2">
        <v>31</v>
      </c>
      <c r="G131" s="28">
        <v>22022</v>
      </c>
      <c r="H131" s="44">
        <v>17946</v>
      </c>
      <c r="I131" s="47">
        <v>22616</v>
      </c>
      <c r="J131" s="44">
        <v>3697</v>
      </c>
      <c r="K131" s="60">
        <v>16.3</v>
      </c>
      <c r="L131" s="44">
        <v>25310</v>
      </c>
      <c r="M131" s="45">
        <v>28384</v>
      </c>
      <c r="N131" s="46">
        <v>23840</v>
      </c>
      <c r="O131" s="27">
        <v>4206</v>
      </c>
      <c r="P131" s="60">
        <v>17.600000000000001</v>
      </c>
      <c r="Q131" s="45">
        <v>2692</v>
      </c>
      <c r="R131" s="119" t="s">
        <v>664</v>
      </c>
      <c r="S131" s="45">
        <v>533</v>
      </c>
      <c r="T131" s="120" t="s">
        <v>558</v>
      </c>
      <c r="U131" s="92"/>
      <c r="V131" s="34"/>
      <c r="W131" s="34"/>
      <c r="X131" s="98"/>
      <c r="Y131" s="88"/>
      <c r="Z131" s="98"/>
      <c r="AA131" s="88"/>
      <c r="AB131" s="96"/>
      <c r="AC131" s="96"/>
      <c r="AD131" s="90"/>
      <c r="AE131" s="87"/>
      <c r="AF131" s="90"/>
      <c r="AG131" s="87"/>
      <c r="AH131" s="27"/>
      <c r="AI131" s="27"/>
      <c r="AJ131" s="27"/>
    </row>
    <row r="132" spans="1:36" s="2" customFormat="1" ht="11.1" customHeight="1" x14ac:dyDescent="0.2">
      <c r="A132" s="18" t="s">
        <v>334</v>
      </c>
      <c r="B132" s="22">
        <v>8</v>
      </c>
      <c r="C132" s="16">
        <v>4</v>
      </c>
      <c r="D132" s="16">
        <v>81419030</v>
      </c>
      <c r="E132" s="17" t="s">
        <v>188</v>
      </c>
      <c r="F132" s="2">
        <v>29</v>
      </c>
      <c r="G132" s="28">
        <v>20726</v>
      </c>
      <c r="H132" s="44">
        <v>16952</v>
      </c>
      <c r="I132" s="47">
        <v>21136</v>
      </c>
      <c r="J132" s="44">
        <v>3951</v>
      </c>
      <c r="K132" s="60">
        <v>18.7</v>
      </c>
      <c r="L132" s="44">
        <v>24450</v>
      </c>
      <c r="M132" s="45">
        <v>27909</v>
      </c>
      <c r="N132" s="46">
        <v>22897</v>
      </c>
      <c r="O132" s="27">
        <v>4390</v>
      </c>
      <c r="P132" s="60">
        <v>19.2</v>
      </c>
      <c r="Q132" s="45">
        <v>2558</v>
      </c>
      <c r="R132" s="119" t="s">
        <v>470</v>
      </c>
      <c r="S132" s="45">
        <v>531</v>
      </c>
      <c r="T132" s="120" t="s">
        <v>637</v>
      </c>
      <c r="U132" s="92"/>
      <c r="V132" s="34"/>
      <c r="W132" s="34"/>
      <c r="X132" s="98"/>
      <c r="Y132" s="88"/>
      <c r="Z132" s="98"/>
      <c r="AA132" s="88"/>
      <c r="AB132" s="96"/>
      <c r="AC132" s="96"/>
      <c r="AD132" s="90"/>
      <c r="AE132" s="87"/>
      <c r="AF132" s="90"/>
      <c r="AG132" s="87"/>
      <c r="AH132" s="27"/>
      <c r="AI132" s="27"/>
      <c r="AJ132" s="27"/>
    </row>
    <row r="133" spans="1:36" s="2" customFormat="1" ht="11.1" customHeight="1" x14ac:dyDescent="0.2">
      <c r="A133" s="18" t="s">
        <v>334</v>
      </c>
      <c r="B133" s="22">
        <v>8</v>
      </c>
      <c r="C133" s="16">
        <v>4</v>
      </c>
      <c r="D133" s="16">
        <v>81419032</v>
      </c>
      <c r="E133" s="17" t="s">
        <v>189</v>
      </c>
      <c r="F133" s="2">
        <v>15</v>
      </c>
      <c r="G133" s="28">
        <v>21049</v>
      </c>
      <c r="H133" s="44">
        <v>17019</v>
      </c>
      <c r="I133" s="47">
        <v>21503</v>
      </c>
      <c r="J133" s="44">
        <v>4363</v>
      </c>
      <c r="K133" s="60">
        <v>20.3</v>
      </c>
      <c r="L133" s="44">
        <v>22566</v>
      </c>
      <c r="M133" s="45">
        <v>24509</v>
      </c>
      <c r="N133" s="46">
        <v>21241</v>
      </c>
      <c r="O133" s="27">
        <v>4634</v>
      </c>
      <c r="P133" s="60">
        <v>21.8</v>
      </c>
      <c r="Q133" s="45">
        <v>2481</v>
      </c>
      <c r="R133" s="119" t="s">
        <v>516</v>
      </c>
      <c r="S133" s="45">
        <v>489</v>
      </c>
      <c r="T133" s="120" t="s">
        <v>665</v>
      </c>
      <c r="U133" s="92"/>
      <c r="V133" s="34"/>
      <c r="W133" s="34"/>
      <c r="X133" s="98"/>
      <c r="Y133" s="88"/>
      <c r="Z133" s="98"/>
      <c r="AA133" s="88"/>
      <c r="AB133" s="96"/>
      <c r="AC133" s="96"/>
      <c r="AD133" s="90"/>
      <c r="AE133" s="87"/>
      <c r="AF133" s="90"/>
      <c r="AG133" s="87"/>
      <c r="AH133" s="27"/>
      <c r="AI133" s="27"/>
      <c r="AJ133" s="27"/>
    </row>
    <row r="134" spans="1:36" s="2" customFormat="1" ht="11.1" customHeight="1" x14ac:dyDescent="0.2">
      <c r="A134" s="18" t="s">
        <v>334</v>
      </c>
      <c r="B134" s="22">
        <v>8</v>
      </c>
      <c r="C134" s="16">
        <v>4</v>
      </c>
      <c r="D134" s="16">
        <v>81429033</v>
      </c>
      <c r="E134" s="17" t="s">
        <v>190</v>
      </c>
      <c r="F134" s="2">
        <v>0</v>
      </c>
      <c r="G134" s="28">
        <v>18156</v>
      </c>
      <c r="H134" s="44">
        <v>14594</v>
      </c>
      <c r="I134" s="47">
        <v>18658</v>
      </c>
      <c r="J134" s="44">
        <v>4264</v>
      </c>
      <c r="K134" s="60">
        <v>22.9</v>
      </c>
      <c r="L134" s="44">
        <v>18922</v>
      </c>
      <c r="M134" s="45">
        <v>21228</v>
      </c>
      <c r="N134" s="46">
        <v>17816</v>
      </c>
      <c r="O134" s="27">
        <v>4156</v>
      </c>
      <c r="P134" s="60">
        <v>23.3</v>
      </c>
      <c r="Q134" s="45">
        <v>2091</v>
      </c>
      <c r="R134" s="119" t="s">
        <v>541</v>
      </c>
      <c r="S134" s="45">
        <v>453</v>
      </c>
      <c r="T134" s="120" t="s">
        <v>666</v>
      </c>
      <c r="U134" s="92"/>
      <c r="V134" s="34"/>
      <c r="W134" s="34"/>
      <c r="X134" s="98"/>
      <c r="Y134" s="88"/>
      <c r="Z134" s="98"/>
      <c r="AA134" s="88"/>
      <c r="AB134" s="96"/>
      <c r="AC134" s="96"/>
      <c r="AD134" s="90"/>
      <c r="AE134" s="87"/>
      <c r="AF134" s="90"/>
      <c r="AG134" s="87"/>
      <c r="AH134" s="27"/>
      <c r="AI134" s="27"/>
      <c r="AJ134" s="27"/>
    </row>
    <row r="135" spans="1:36" s="2" customFormat="1" ht="11.1" customHeight="1" x14ac:dyDescent="0.2">
      <c r="A135" s="18" t="s">
        <v>334</v>
      </c>
      <c r="B135" s="22">
        <v>8</v>
      </c>
      <c r="C135" s="16">
        <v>4</v>
      </c>
      <c r="D135" s="16">
        <v>81429034</v>
      </c>
      <c r="E135" s="17" t="s">
        <v>191</v>
      </c>
      <c r="F135" s="2">
        <v>31</v>
      </c>
      <c r="G135" s="28">
        <v>15507</v>
      </c>
      <c r="H135" s="44">
        <v>12986</v>
      </c>
      <c r="I135" s="47">
        <v>15707</v>
      </c>
      <c r="J135" s="44">
        <v>3474</v>
      </c>
      <c r="K135" s="60">
        <v>22.1</v>
      </c>
      <c r="L135" s="44">
        <v>19870</v>
      </c>
      <c r="M135" s="45">
        <v>22117</v>
      </c>
      <c r="N135" s="46">
        <v>19064</v>
      </c>
      <c r="O135" s="27">
        <v>4267</v>
      </c>
      <c r="P135" s="60">
        <v>22.4</v>
      </c>
      <c r="Q135" s="45">
        <v>1978</v>
      </c>
      <c r="R135" s="119" t="s">
        <v>520</v>
      </c>
      <c r="S135" s="45">
        <v>467</v>
      </c>
      <c r="T135" s="120" t="s">
        <v>540</v>
      </c>
      <c r="U135" s="92"/>
      <c r="V135" s="34"/>
      <c r="W135" s="34"/>
      <c r="X135" s="98"/>
      <c r="Y135" s="88"/>
      <c r="Z135" s="98"/>
      <c r="AA135" s="88"/>
      <c r="AB135" s="96"/>
      <c r="AC135" s="96"/>
      <c r="AD135" s="90"/>
      <c r="AE135" s="87"/>
      <c r="AF135" s="90"/>
      <c r="AG135" s="87"/>
      <c r="AH135" s="27"/>
      <c r="AI135" s="27"/>
      <c r="AJ135" s="27"/>
    </row>
    <row r="136" spans="1:36" s="2" customFormat="1" ht="11.1" customHeight="1" x14ac:dyDescent="0.2">
      <c r="A136" s="18" t="s">
        <v>334</v>
      </c>
      <c r="B136" s="22">
        <v>8</v>
      </c>
      <c r="C136" s="16">
        <v>4</v>
      </c>
      <c r="D136" s="16">
        <v>82439035</v>
      </c>
      <c r="E136" s="17" t="s">
        <v>192</v>
      </c>
      <c r="F136" s="2">
        <v>0</v>
      </c>
      <c r="G136" s="28">
        <v>13516</v>
      </c>
      <c r="H136" s="44">
        <v>11173</v>
      </c>
      <c r="I136" s="47">
        <v>13658</v>
      </c>
      <c r="J136" s="44">
        <v>2989</v>
      </c>
      <c r="K136" s="60">
        <v>21.9</v>
      </c>
      <c r="L136" s="44">
        <v>16722</v>
      </c>
      <c r="M136" s="45">
        <v>20033</v>
      </c>
      <c r="N136" s="46">
        <v>15280</v>
      </c>
      <c r="O136" s="27">
        <v>3142</v>
      </c>
      <c r="P136" s="60">
        <v>20.6</v>
      </c>
      <c r="Q136" s="45">
        <v>1686</v>
      </c>
      <c r="R136" s="119" t="s">
        <v>667</v>
      </c>
      <c r="S136" s="45">
        <v>408</v>
      </c>
      <c r="T136" s="120" t="s">
        <v>668</v>
      </c>
      <c r="U136" s="92"/>
      <c r="V136" s="34"/>
      <c r="W136" s="34"/>
      <c r="X136" s="98"/>
      <c r="Y136" s="88"/>
      <c r="Z136" s="98"/>
      <c r="AA136" s="88"/>
      <c r="AB136" s="96"/>
      <c r="AC136" s="96"/>
      <c r="AD136" s="90"/>
      <c r="AE136" s="87"/>
      <c r="AF136" s="90"/>
      <c r="AG136" s="87"/>
      <c r="AH136" s="27"/>
      <c r="AI136" s="27"/>
      <c r="AJ136" s="27"/>
    </row>
    <row r="137" spans="1:36" s="2" customFormat="1" ht="11.1" customHeight="1" x14ac:dyDescent="0.2">
      <c r="A137" s="18" t="s">
        <v>334</v>
      </c>
      <c r="B137" s="22">
        <v>8</v>
      </c>
      <c r="C137" s="16">
        <v>4</v>
      </c>
      <c r="D137" s="16">
        <v>82439036</v>
      </c>
      <c r="E137" s="17" t="s">
        <v>193</v>
      </c>
      <c r="F137" s="2">
        <v>0</v>
      </c>
      <c r="G137" s="28">
        <v>17458</v>
      </c>
      <c r="H137" s="44">
        <v>14429</v>
      </c>
      <c r="I137" s="47">
        <v>17740</v>
      </c>
      <c r="J137" s="44">
        <v>3666</v>
      </c>
      <c r="K137" s="60">
        <v>20.7</v>
      </c>
      <c r="L137" s="44">
        <v>21327</v>
      </c>
      <c r="M137" s="45">
        <v>22650</v>
      </c>
      <c r="N137" s="46">
        <v>20437</v>
      </c>
      <c r="O137" s="27">
        <v>4454</v>
      </c>
      <c r="P137" s="60">
        <v>21.8</v>
      </c>
      <c r="Q137" s="45">
        <v>2177</v>
      </c>
      <c r="R137" s="119" t="s">
        <v>516</v>
      </c>
      <c r="S137" s="45">
        <v>493</v>
      </c>
      <c r="T137" s="120" t="s">
        <v>669</v>
      </c>
      <c r="U137" s="92"/>
      <c r="V137" s="34"/>
      <c r="W137" s="34"/>
      <c r="X137" s="98"/>
      <c r="Y137" s="88"/>
      <c r="Z137" s="98"/>
      <c r="AA137" s="88"/>
      <c r="AB137" s="96"/>
      <c r="AC137" s="96"/>
      <c r="AD137" s="90"/>
      <c r="AE137" s="87"/>
      <c r="AF137" s="90"/>
      <c r="AG137" s="87"/>
      <c r="AH137" s="27"/>
      <c r="AI137" s="27"/>
      <c r="AJ137" s="27"/>
    </row>
    <row r="138" spans="1:36" s="2" customFormat="1" ht="11.1" customHeight="1" x14ac:dyDescent="0.2">
      <c r="A138" s="18" t="s">
        <v>334</v>
      </c>
      <c r="B138" s="22">
        <v>9</v>
      </c>
      <c r="C138" s="16">
        <v>6</v>
      </c>
      <c r="D138" s="16">
        <v>56369003</v>
      </c>
      <c r="E138" s="17" t="s">
        <v>194</v>
      </c>
      <c r="F138" s="2">
        <v>31</v>
      </c>
      <c r="G138" s="28">
        <v>18046</v>
      </c>
      <c r="H138" s="44">
        <v>18333</v>
      </c>
      <c r="I138" s="47">
        <v>17663</v>
      </c>
      <c r="J138" s="44">
        <v>5354</v>
      </c>
      <c r="K138" s="60">
        <v>30.3</v>
      </c>
      <c r="L138" s="44">
        <v>15872</v>
      </c>
      <c r="M138" s="45">
        <v>13301</v>
      </c>
      <c r="N138" s="46">
        <v>16757</v>
      </c>
      <c r="O138" s="27">
        <v>5128</v>
      </c>
      <c r="P138" s="60">
        <v>30.6</v>
      </c>
      <c r="Q138" s="45">
        <v>1862</v>
      </c>
      <c r="R138" s="119" t="s">
        <v>494</v>
      </c>
      <c r="S138" s="45">
        <v>516</v>
      </c>
      <c r="T138" s="120" t="s">
        <v>670</v>
      </c>
      <c r="U138" s="92"/>
      <c r="V138" s="34"/>
      <c r="W138" s="34"/>
      <c r="X138" s="98"/>
      <c r="Y138" s="88"/>
      <c r="Z138" s="98"/>
      <c r="AA138" s="88"/>
      <c r="AB138" s="96"/>
      <c r="AC138" s="96"/>
      <c r="AD138" s="90"/>
      <c r="AE138" s="87"/>
      <c r="AF138" s="90"/>
      <c r="AG138" s="87"/>
      <c r="AH138" s="27"/>
      <c r="AI138" s="27"/>
      <c r="AJ138" s="27"/>
    </row>
    <row r="139" spans="1:36" s="2" customFormat="1" ht="11.1" customHeight="1" x14ac:dyDescent="0.2">
      <c r="A139" s="18" t="s">
        <v>334</v>
      </c>
      <c r="B139" s="22">
        <v>9</v>
      </c>
      <c r="C139" s="16">
        <v>6</v>
      </c>
      <c r="D139" s="16">
        <v>56369004</v>
      </c>
      <c r="E139" s="17" t="s">
        <v>195</v>
      </c>
      <c r="F139" s="2">
        <v>31</v>
      </c>
      <c r="G139" s="28">
        <v>24476</v>
      </c>
      <c r="H139" s="44">
        <v>26872</v>
      </c>
      <c r="I139" s="47">
        <v>23847</v>
      </c>
      <c r="J139" s="44">
        <v>7428</v>
      </c>
      <c r="K139" s="60">
        <v>31.1</v>
      </c>
      <c r="L139" s="44">
        <v>21174</v>
      </c>
      <c r="M139" s="45">
        <v>17158</v>
      </c>
      <c r="N139" s="46">
        <v>22482</v>
      </c>
      <c r="O139" s="27">
        <v>6745</v>
      </c>
      <c r="P139" s="60">
        <v>30</v>
      </c>
      <c r="Q139" s="45">
        <v>2481</v>
      </c>
      <c r="R139" s="119" t="s">
        <v>645</v>
      </c>
      <c r="S139" s="45">
        <v>745</v>
      </c>
      <c r="T139" s="120" t="s">
        <v>592</v>
      </c>
      <c r="U139" s="92"/>
      <c r="V139" s="34"/>
      <c r="W139" s="34"/>
      <c r="X139" s="98"/>
      <c r="Y139" s="88"/>
      <c r="Z139" s="98"/>
      <c r="AA139" s="88"/>
      <c r="AB139" s="96"/>
      <c r="AC139" s="96"/>
      <c r="AD139" s="90"/>
      <c r="AE139" s="87"/>
      <c r="AF139" s="90"/>
      <c r="AG139" s="87"/>
      <c r="AH139" s="27"/>
      <c r="AI139" s="27"/>
      <c r="AJ139" s="27"/>
    </row>
    <row r="140" spans="1:36" s="2" customFormat="1" ht="11.1" customHeight="1" x14ac:dyDescent="0.2">
      <c r="A140" s="18" t="s">
        <v>334</v>
      </c>
      <c r="B140" s="22">
        <v>9</v>
      </c>
      <c r="C140" s="16">
        <v>6</v>
      </c>
      <c r="D140" s="16">
        <v>57369001</v>
      </c>
      <c r="E140" s="17" t="s">
        <v>196</v>
      </c>
      <c r="F140" s="2">
        <v>31</v>
      </c>
      <c r="G140" s="28">
        <v>29212</v>
      </c>
      <c r="H140" s="44">
        <v>29759</v>
      </c>
      <c r="I140" s="47">
        <v>29294</v>
      </c>
      <c r="J140" s="44">
        <v>8947</v>
      </c>
      <c r="K140" s="60">
        <v>30.5</v>
      </c>
      <c r="L140" s="44">
        <v>24920</v>
      </c>
      <c r="M140" s="45">
        <v>18891</v>
      </c>
      <c r="N140" s="46">
        <v>27009</v>
      </c>
      <c r="O140" s="27">
        <v>8028</v>
      </c>
      <c r="P140" s="60">
        <v>29.7</v>
      </c>
      <c r="Q140" s="45">
        <v>2940</v>
      </c>
      <c r="R140" s="119" t="s">
        <v>671</v>
      </c>
      <c r="S140" s="45">
        <v>887</v>
      </c>
      <c r="T140" s="120" t="s">
        <v>672</v>
      </c>
      <c r="U140" s="92"/>
      <c r="V140" s="34"/>
      <c r="W140" s="34"/>
      <c r="X140" s="98"/>
      <c r="Y140" s="88"/>
      <c r="Z140" s="98"/>
      <c r="AA140" s="88"/>
      <c r="AB140" s="96"/>
      <c r="AC140" s="96"/>
      <c r="AD140" s="90"/>
      <c r="AE140" s="87"/>
      <c r="AF140" s="90"/>
      <c r="AG140" s="87"/>
      <c r="AH140" s="27"/>
      <c r="AI140" s="27"/>
      <c r="AJ140" s="27"/>
    </row>
    <row r="141" spans="1:36" s="2" customFormat="1" ht="11.1" customHeight="1" x14ac:dyDescent="0.2">
      <c r="A141" s="18" t="s">
        <v>334</v>
      </c>
      <c r="B141" s="22">
        <v>9</v>
      </c>
      <c r="C141" s="16">
        <v>6</v>
      </c>
      <c r="D141" s="16">
        <v>58369001</v>
      </c>
      <c r="E141" s="17" t="s">
        <v>197</v>
      </c>
      <c r="F141" s="2">
        <v>31</v>
      </c>
      <c r="G141" s="28">
        <v>28700</v>
      </c>
      <c r="H141" s="44">
        <v>29690</v>
      </c>
      <c r="I141" s="47">
        <v>28616</v>
      </c>
      <c r="J141" s="44">
        <v>8993</v>
      </c>
      <c r="K141" s="60">
        <v>31.4</v>
      </c>
      <c r="L141" s="44">
        <v>24402</v>
      </c>
      <c r="M141" s="45">
        <v>18738</v>
      </c>
      <c r="N141" s="46">
        <v>26354</v>
      </c>
      <c r="O141" s="27">
        <v>8030</v>
      </c>
      <c r="P141" s="60">
        <v>30.5</v>
      </c>
      <c r="Q141" s="45">
        <v>2882</v>
      </c>
      <c r="R141" s="119" t="s">
        <v>566</v>
      </c>
      <c r="S141" s="45">
        <v>874</v>
      </c>
      <c r="T141" s="120" t="s">
        <v>673</v>
      </c>
      <c r="U141" s="92"/>
      <c r="V141" s="34"/>
      <c r="W141" s="34"/>
      <c r="X141" s="98"/>
      <c r="Y141" s="88"/>
      <c r="Z141" s="98"/>
      <c r="AA141" s="88"/>
      <c r="AB141" s="96"/>
      <c r="AC141" s="96"/>
      <c r="AD141" s="90"/>
      <c r="AE141" s="87"/>
      <c r="AF141" s="90"/>
      <c r="AG141" s="87"/>
      <c r="AH141" s="27"/>
      <c r="AI141" s="27"/>
      <c r="AJ141" s="27"/>
    </row>
    <row r="142" spans="1:36" s="2" customFormat="1" ht="11.1" customHeight="1" x14ac:dyDescent="0.2">
      <c r="A142" s="18" t="s">
        <v>334</v>
      </c>
      <c r="B142" s="22">
        <v>9</v>
      </c>
      <c r="C142" s="16">
        <v>6</v>
      </c>
      <c r="D142" s="16">
        <v>59359051</v>
      </c>
      <c r="E142" s="17" t="s">
        <v>198</v>
      </c>
      <c r="F142" s="2">
        <v>0</v>
      </c>
      <c r="G142" s="28">
        <v>30745</v>
      </c>
      <c r="H142" s="44">
        <v>26443</v>
      </c>
      <c r="I142" s="47">
        <v>32326</v>
      </c>
      <c r="J142" s="44">
        <v>7923</v>
      </c>
      <c r="K142" s="60">
        <v>24.5</v>
      </c>
      <c r="L142" s="44">
        <v>28638</v>
      </c>
      <c r="M142" s="45">
        <v>21806</v>
      </c>
      <c r="N142" s="46">
        <v>31043</v>
      </c>
      <c r="O142" s="27">
        <v>7858</v>
      </c>
      <c r="P142" s="60">
        <v>25.3</v>
      </c>
      <c r="Q142" s="45">
        <v>3210</v>
      </c>
      <c r="R142" s="119" t="s">
        <v>604</v>
      </c>
      <c r="S142" s="45">
        <v>1003</v>
      </c>
      <c r="T142" s="120" t="s">
        <v>674</v>
      </c>
      <c r="U142" s="92"/>
      <c r="V142" s="34"/>
      <c r="W142" s="34"/>
      <c r="X142" s="98"/>
      <c r="Y142" s="88"/>
      <c r="Z142" s="98"/>
      <c r="AA142" s="88"/>
      <c r="AB142" s="96"/>
      <c r="AC142" s="96"/>
      <c r="AD142" s="90"/>
      <c r="AE142" s="87"/>
      <c r="AF142" s="90"/>
      <c r="AG142" s="87"/>
      <c r="AH142" s="27"/>
      <c r="AI142" s="27"/>
      <c r="AJ142" s="27"/>
    </row>
    <row r="143" spans="1:36" s="2" customFormat="1" ht="11.1" customHeight="1" x14ac:dyDescent="0.2">
      <c r="A143" s="18" t="s">
        <v>334</v>
      </c>
      <c r="B143" s="22">
        <v>9</v>
      </c>
      <c r="C143" s="16">
        <v>6</v>
      </c>
      <c r="D143" s="16">
        <v>59359052</v>
      </c>
      <c r="E143" s="17" t="s">
        <v>199</v>
      </c>
      <c r="F143" s="2">
        <v>31</v>
      </c>
      <c r="G143" s="28">
        <v>30998</v>
      </c>
      <c r="H143" s="44">
        <v>29168</v>
      </c>
      <c r="I143" s="47">
        <v>31799</v>
      </c>
      <c r="J143" s="44">
        <v>7585</v>
      </c>
      <c r="K143" s="60">
        <v>23.9</v>
      </c>
      <c r="L143" s="44">
        <v>27222</v>
      </c>
      <c r="M143" s="45">
        <v>19721</v>
      </c>
      <c r="N143" s="46">
        <v>29872</v>
      </c>
      <c r="O143" s="27">
        <v>6965</v>
      </c>
      <c r="P143" s="60">
        <v>23.3</v>
      </c>
      <c r="Q143" s="45">
        <v>3228</v>
      </c>
      <c r="R143" s="119" t="s">
        <v>537</v>
      </c>
      <c r="S143" s="45">
        <v>821</v>
      </c>
      <c r="T143" s="120" t="s">
        <v>675</v>
      </c>
      <c r="U143" s="92"/>
      <c r="V143" s="34"/>
      <c r="W143" s="34"/>
      <c r="X143" s="98"/>
      <c r="Y143" s="88"/>
      <c r="Z143" s="98"/>
      <c r="AA143" s="88"/>
      <c r="AB143" s="96"/>
      <c r="AC143" s="96"/>
      <c r="AD143" s="90"/>
      <c r="AE143" s="87"/>
      <c r="AF143" s="90"/>
      <c r="AG143" s="87"/>
      <c r="AH143" s="27"/>
      <c r="AI143" s="27"/>
      <c r="AJ143" s="27"/>
    </row>
    <row r="144" spans="1:36" s="2" customFormat="1" ht="11.1" customHeight="1" x14ac:dyDescent="0.2">
      <c r="A144" s="18" t="s">
        <v>334</v>
      </c>
      <c r="B144" s="22">
        <v>9</v>
      </c>
      <c r="C144" s="16">
        <v>6</v>
      </c>
      <c r="D144" s="16">
        <v>60359003</v>
      </c>
      <c r="E144" s="17" t="s">
        <v>200</v>
      </c>
      <c r="F144" s="2">
        <v>31</v>
      </c>
      <c r="G144" s="28">
        <v>30417</v>
      </c>
      <c r="H144" s="44">
        <v>28836</v>
      </c>
      <c r="I144" s="47">
        <v>31110</v>
      </c>
      <c r="J144" s="44">
        <v>7252</v>
      </c>
      <c r="K144" s="60">
        <v>23.3</v>
      </c>
      <c r="L144" s="44">
        <v>26537</v>
      </c>
      <c r="M144" s="45">
        <v>19347</v>
      </c>
      <c r="N144" s="46">
        <v>29065</v>
      </c>
      <c r="O144" s="27">
        <v>6804</v>
      </c>
      <c r="P144" s="60">
        <v>23.4</v>
      </c>
      <c r="Q144" s="45">
        <v>3158</v>
      </c>
      <c r="R144" s="119" t="s">
        <v>602</v>
      </c>
      <c r="S144" s="45">
        <v>803</v>
      </c>
      <c r="T144" s="120" t="s">
        <v>676</v>
      </c>
      <c r="U144" s="92"/>
      <c r="V144" s="34"/>
      <c r="W144" s="34"/>
      <c r="X144" s="98"/>
      <c r="Y144" s="88"/>
      <c r="Z144" s="98"/>
      <c r="AA144" s="88"/>
      <c r="AB144" s="96"/>
      <c r="AC144" s="96"/>
      <c r="AD144" s="90"/>
      <c r="AE144" s="87"/>
      <c r="AF144" s="90"/>
      <c r="AG144" s="87"/>
      <c r="AH144" s="27"/>
      <c r="AI144" s="27"/>
      <c r="AJ144" s="27"/>
    </row>
    <row r="145" spans="1:36" s="2" customFormat="1" ht="11.1" customHeight="1" x14ac:dyDescent="0.2">
      <c r="A145" s="18" t="s">
        <v>334</v>
      </c>
      <c r="B145" s="22">
        <v>9</v>
      </c>
      <c r="C145" s="16">
        <v>6</v>
      </c>
      <c r="D145" s="16">
        <v>60359002</v>
      </c>
      <c r="E145" s="17" t="s">
        <v>201</v>
      </c>
      <c r="F145" s="2">
        <v>31</v>
      </c>
      <c r="G145" s="28">
        <v>29169</v>
      </c>
      <c r="H145" s="44">
        <v>28154</v>
      </c>
      <c r="I145" s="47">
        <v>29643</v>
      </c>
      <c r="J145" s="44">
        <v>7245</v>
      </c>
      <c r="K145" s="60">
        <v>24.4</v>
      </c>
      <c r="L145" s="44">
        <v>25389</v>
      </c>
      <c r="M145" s="45">
        <v>18688</v>
      </c>
      <c r="N145" s="46">
        <v>27727</v>
      </c>
      <c r="O145" s="27">
        <v>6629</v>
      </c>
      <c r="P145" s="60">
        <v>23.9</v>
      </c>
      <c r="Q145" s="45">
        <v>3023</v>
      </c>
      <c r="R145" s="119" t="s">
        <v>677</v>
      </c>
      <c r="S145" s="45">
        <v>775</v>
      </c>
      <c r="T145" s="120" t="s">
        <v>678</v>
      </c>
      <c r="U145" s="92"/>
      <c r="V145" s="34"/>
      <c r="W145" s="34"/>
      <c r="X145" s="98"/>
      <c r="Y145" s="88"/>
      <c r="Z145" s="98"/>
      <c r="AA145" s="88"/>
      <c r="AB145" s="96"/>
      <c r="AC145" s="96"/>
      <c r="AD145" s="90"/>
      <c r="AE145" s="87"/>
      <c r="AF145" s="90"/>
      <c r="AG145" s="87"/>
      <c r="AH145" s="27"/>
      <c r="AI145" s="27"/>
      <c r="AJ145" s="27"/>
    </row>
    <row r="146" spans="1:36" s="2" customFormat="1" ht="11.1" customHeight="1" x14ac:dyDescent="0.2">
      <c r="A146" s="18" t="s">
        <v>334</v>
      </c>
      <c r="B146" s="22">
        <v>9</v>
      </c>
      <c r="C146" s="16">
        <v>6</v>
      </c>
      <c r="D146" s="16">
        <v>62359001</v>
      </c>
      <c r="E146" s="17" t="s">
        <v>202</v>
      </c>
      <c r="F146" s="2">
        <v>0</v>
      </c>
      <c r="G146" s="28">
        <v>24146</v>
      </c>
      <c r="H146" s="44">
        <v>25779</v>
      </c>
      <c r="I146" s="47">
        <v>23443</v>
      </c>
      <c r="J146" s="44">
        <v>6306</v>
      </c>
      <c r="K146" s="60">
        <v>26.9</v>
      </c>
      <c r="L146" s="44">
        <v>21398</v>
      </c>
      <c r="M146" s="45">
        <v>18113</v>
      </c>
      <c r="N146" s="46">
        <v>22337</v>
      </c>
      <c r="O146" s="27">
        <v>6221</v>
      </c>
      <c r="P146" s="60">
        <v>27.9</v>
      </c>
      <c r="Q146" s="45">
        <v>2473</v>
      </c>
      <c r="R146" s="119" t="s">
        <v>679</v>
      </c>
      <c r="S146" s="45">
        <v>747</v>
      </c>
      <c r="T146" s="120" t="s">
        <v>680</v>
      </c>
      <c r="U146" s="92"/>
      <c r="V146" s="34"/>
      <c r="W146" s="34"/>
      <c r="X146" s="98"/>
      <c r="Y146" s="88"/>
      <c r="Z146" s="98"/>
      <c r="AA146" s="88"/>
      <c r="AB146" s="96"/>
      <c r="AC146" s="96"/>
      <c r="AD146" s="90"/>
      <c r="AE146" s="87"/>
      <c r="AF146" s="90"/>
      <c r="AG146" s="87"/>
      <c r="AH146" s="27"/>
      <c r="AI146" s="27"/>
      <c r="AJ146" s="27"/>
    </row>
    <row r="147" spans="1:36" s="2" customFormat="1" ht="11.1" customHeight="1" x14ac:dyDescent="0.2">
      <c r="A147" s="18" t="s">
        <v>334</v>
      </c>
      <c r="B147" s="22">
        <v>9</v>
      </c>
      <c r="C147" s="16">
        <v>6</v>
      </c>
      <c r="D147" s="16">
        <v>62349001</v>
      </c>
      <c r="E147" s="17" t="s">
        <v>203</v>
      </c>
      <c r="F147" s="2">
        <v>0</v>
      </c>
      <c r="G147" s="28">
        <v>24401</v>
      </c>
      <c r="H147" s="44">
        <v>23494</v>
      </c>
      <c r="I147" s="47">
        <v>24422</v>
      </c>
      <c r="J147" s="44">
        <v>6586</v>
      </c>
      <c r="K147" s="60">
        <v>27</v>
      </c>
      <c r="L147" s="44">
        <v>18689</v>
      </c>
      <c r="M147" s="45">
        <v>16009</v>
      </c>
      <c r="N147" s="46">
        <v>19491</v>
      </c>
      <c r="O147" s="27">
        <v>6317</v>
      </c>
      <c r="P147" s="60">
        <v>32.4</v>
      </c>
      <c r="Q147" s="45">
        <v>2387</v>
      </c>
      <c r="R147" s="119" t="s">
        <v>499</v>
      </c>
      <c r="S147" s="45">
        <v>613</v>
      </c>
      <c r="T147" s="120" t="s">
        <v>670</v>
      </c>
      <c r="U147" s="92"/>
      <c r="V147" s="34"/>
      <c r="W147" s="34"/>
      <c r="X147" s="98"/>
      <c r="Y147" s="88"/>
      <c r="Z147" s="98"/>
      <c r="AA147" s="88"/>
      <c r="AB147" s="96"/>
      <c r="AC147" s="96"/>
      <c r="AD147" s="90"/>
      <c r="AE147" s="87"/>
      <c r="AF147" s="90"/>
      <c r="AG147" s="87"/>
      <c r="AH147" s="27"/>
      <c r="AI147" s="27"/>
      <c r="AJ147" s="27"/>
    </row>
    <row r="148" spans="1:36" s="2" customFormat="1" ht="11.1" customHeight="1" thickBot="1" x14ac:dyDescent="0.25">
      <c r="A148" s="23" t="s">
        <v>334</v>
      </c>
      <c r="B148" s="24">
        <v>9</v>
      </c>
      <c r="C148" s="25">
        <v>6</v>
      </c>
      <c r="D148" s="25">
        <v>64339004</v>
      </c>
      <c r="E148" s="26" t="s">
        <v>204</v>
      </c>
      <c r="F148" s="35">
        <v>22</v>
      </c>
      <c r="G148" s="36">
        <v>36110</v>
      </c>
      <c r="H148" s="121">
        <v>33443</v>
      </c>
      <c r="I148" s="122">
        <v>37143</v>
      </c>
      <c r="J148" s="121">
        <v>8604</v>
      </c>
      <c r="K148" s="123">
        <v>23.2</v>
      </c>
      <c r="L148" s="121">
        <v>30342</v>
      </c>
      <c r="M148" s="124">
        <v>22834</v>
      </c>
      <c r="N148" s="125">
        <v>33036</v>
      </c>
      <c r="O148" s="35">
        <v>6851</v>
      </c>
      <c r="P148" s="123">
        <v>20.7</v>
      </c>
      <c r="Q148" s="124">
        <v>3713</v>
      </c>
      <c r="R148" s="126" t="s">
        <v>589</v>
      </c>
      <c r="S148" s="124">
        <v>880</v>
      </c>
      <c r="T148" s="127" t="s">
        <v>681</v>
      </c>
      <c r="U148" s="92"/>
      <c r="V148" s="34"/>
      <c r="W148" s="34"/>
      <c r="X148" s="98"/>
      <c r="Y148" s="88"/>
      <c r="Z148" s="98"/>
      <c r="AA148" s="88"/>
      <c r="AB148" s="96"/>
      <c r="AC148" s="96"/>
      <c r="AD148" s="90"/>
      <c r="AE148" s="87"/>
      <c r="AF148" s="90"/>
      <c r="AG148" s="87"/>
      <c r="AH148" s="27"/>
      <c r="AI148" s="27"/>
      <c r="AJ148" s="27"/>
    </row>
    <row r="149" spans="1:36" s="2" customFormat="1" ht="11.1" customHeight="1" x14ac:dyDescent="0.2">
      <c r="A149" s="18" t="s">
        <v>334</v>
      </c>
      <c r="B149" s="22">
        <v>9</v>
      </c>
      <c r="C149" s="16">
        <v>6</v>
      </c>
      <c r="D149" s="16">
        <v>65339053</v>
      </c>
      <c r="E149" s="17" t="s">
        <v>205</v>
      </c>
      <c r="F149" s="2">
        <v>31</v>
      </c>
      <c r="G149" s="28">
        <v>36578</v>
      </c>
      <c r="H149" s="44">
        <v>33437</v>
      </c>
      <c r="I149" s="47">
        <v>37711</v>
      </c>
      <c r="J149" s="44">
        <v>8066</v>
      </c>
      <c r="K149" s="60">
        <v>21.4</v>
      </c>
      <c r="L149" s="44">
        <v>32416</v>
      </c>
      <c r="M149" s="45">
        <v>24578</v>
      </c>
      <c r="N149" s="46">
        <v>35283</v>
      </c>
      <c r="O149" s="27">
        <v>7106</v>
      </c>
      <c r="P149" s="60">
        <v>20.100000000000001</v>
      </c>
      <c r="Q149" s="45">
        <v>3850</v>
      </c>
      <c r="R149" s="119" t="s">
        <v>524</v>
      </c>
      <c r="S149" s="45">
        <v>925</v>
      </c>
      <c r="T149" s="120" t="s">
        <v>682</v>
      </c>
      <c r="U149" s="92"/>
      <c r="V149" s="34"/>
      <c r="W149" s="34"/>
      <c r="X149" s="98"/>
      <c r="Y149" s="88"/>
      <c r="Z149" s="98"/>
      <c r="AA149" s="88"/>
      <c r="AB149" s="96"/>
      <c r="AC149" s="96"/>
      <c r="AD149" s="90"/>
      <c r="AE149" s="87"/>
      <c r="AF149" s="90"/>
      <c r="AG149" s="87"/>
      <c r="AH149" s="27"/>
      <c r="AI149" s="27"/>
      <c r="AJ149" s="27"/>
    </row>
    <row r="150" spans="1:36" s="2" customFormat="1" ht="11.1" customHeight="1" x14ac:dyDescent="0.2">
      <c r="A150" s="18" t="s">
        <v>334</v>
      </c>
      <c r="B150" s="22">
        <v>9</v>
      </c>
      <c r="C150" s="16">
        <v>6</v>
      </c>
      <c r="D150" s="16">
        <v>65339060</v>
      </c>
      <c r="E150" s="17" t="s">
        <v>206</v>
      </c>
      <c r="F150" s="2">
        <v>31</v>
      </c>
      <c r="G150" s="28">
        <v>50608</v>
      </c>
      <c r="H150" s="44">
        <v>46805</v>
      </c>
      <c r="I150" s="47">
        <v>51849</v>
      </c>
      <c r="J150" s="44">
        <v>10855</v>
      </c>
      <c r="K150" s="60">
        <v>20.9</v>
      </c>
      <c r="L150" s="44">
        <v>47214</v>
      </c>
      <c r="M150" s="45">
        <v>41013</v>
      </c>
      <c r="N150" s="46">
        <v>48874</v>
      </c>
      <c r="O150" s="27">
        <v>10379</v>
      </c>
      <c r="P150" s="60">
        <v>21.2</v>
      </c>
      <c r="Q150" s="45">
        <v>5474</v>
      </c>
      <c r="R150" s="119" t="s">
        <v>466</v>
      </c>
      <c r="S150" s="45">
        <v>1280</v>
      </c>
      <c r="T150" s="120" t="s">
        <v>683</v>
      </c>
      <c r="U150" s="92"/>
      <c r="V150" s="34"/>
      <c r="W150" s="34"/>
      <c r="X150" s="98"/>
      <c r="Y150" s="88"/>
      <c r="Z150" s="98"/>
      <c r="AA150" s="88"/>
      <c r="AB150" s="96"/>
      <c r="AC150" s="96"/>
      <c r="AD150" s="90"/>
      <c r="AE150" s="87"/>
      <c r="AF150" s="90"/>
      <c r="AG150" s="87"/>
      <c r="AH150" s="27"/>
      <c r="AI150" s="27"/>
      <c r="AJ150" s="27"/>
    </row>
    <row r="151" spans="1:36" s="2" customFormat="1" ht="11.1" customHeight="1" x14ac:dyDescent="0.2">
      <c r="A151" s="18" t="s">
        <v>334</v>
      </c>
      <c r="B151" s="22">
        <v>9</v>
      </c>
      <c r="C151" s="16">
        <v>6</v>
      </c>
      <c r="D151" s="16">
        <v>65339055</v>
      </c>
      <c r="E151" s="17" t="s">
        <v>207</v>
      </c>
      <c r="F151" s="2">
        <v>31</v>
      </c>
      <c r="G151" s="28">
        <v>48836</v>
      </c>
      <c r="H151" s="44">
        <v>45944</v>
      </c>
      <c r="I151" s="47">
        <v>49602</v>
      </c>
      <c r="J151" s="44">
        <v>10824</v>
      </c>
      <c r="K151" s="60">
        <v>21.8</v>
      </c>
      <c r="L151" s="44">
        <v>44979</v>
      </c>
      <c r="M151" s="45">
        <v>39908</v>
      </c>
      <c r="N151" s="46">
        <v>46147</v>
      </c>
      <c r="O151" s="27">
        <v>10037</v>
      </c>
      <c r="P151" s="60">
        <v>21.8</v>
      </c>
      <c r="Q151" s="45">
        <v>5244</v>
      </c>
      <c r="R151" s="119" t="s">
        <v>684</v>
      </c>
      <c r="S151" s="45">
        <v>1239</v>
      </c>
      <c r="T151" s="120" t="s">
        <v>515</v>
      </c>
      <c r="U151" s="92"/>
      <c r="V151" s="34"/>
      <c r="W151" s="34"/>
      <c r="X151" s="98"/>
      <c r="Y151" s="88"/>
      <c r="Z151" s="98"/>
      <c r="AA151" s="88"/>
      <c r="AB151" s="96"/>
      <c r="AC151" s="96"/>
      <c r="AD151" s="90"/>
      <c r="AE151" s="87"/>
      <c r="AF151" s="90"/>
      <c r="AG151" s="87"/>
      <c r="AH151" s="27"/>
      <c r="AI151" s="27"/>
      <c r="AJ151" s="27"/>
    </row>
    <row r="152" spans="1:36" s="2" customFormat="1" ht="11.1" customHeight="1" x14ac:dyDescent="0.2">
      <c r="A152" s="18" t="s">
        <v>334</v>
      </c>
      <c r="B152" s="22">
        <v>9</v>
      </c>
      <c r="C152" s="16">
        <v>6</v>
      </c>
      <c r="D152" s="16">
        <v>66339054</v>
      </c>
      <c r="E152" s="17" t="s">
        <v>208</v>
      </c>
      <c r="F152" s="2">
        <v>31</v>
      </c>
      <c r="G152" s="28">
        <v>29539</v>
      </c>
      <c r="H152" s="44">
        <v>29466</v>
      </c>
      <c r="I152" s="47">
        <v>28648</v>
      </c>
      <c r="J152" s="44">
        <v>5589</v>
      </c>
      <c r="K152" s="60">
        <v>19.5</v>
      </c>
      <c r="L152" s="44">
        <v>29280</v>
      </c>
      <c r="M152" s="45">
        <v>29596</v>
      </c>
      <c r="N152" s="46">
        <v>28349</v>
      </c>
      <c r="O152" s="27">
        <v>5394</v>
      </c>
      <c r="P152" s="60">
        <v>19</v>
      </c>
      <c r="Q152" s="45">
        <v>3309</v>
      </c>
      <c r="R152" s="119" t="s">
        <v>638</v>
      </c>
      <c r="S152" s="45">
        <v>734</v>
      </c>
      <c r="T152" s="120" t="s">
        <v>685</v>
      </c>
      <c r="U152" s="92"/>
      <c r="V152" s="34"/>
      <c r="W152" s="34"/>
      <c r="X152" s="98"/>
      <c r="Y152" s="88"/>
      <c r="Z152" s="98"/>
      <c r="AA152" s="88"/>
      <c r="AB152" s="96"/>
      <c r="AC152" s="96"/>
      <c r="AD152" s="90"/>
      <c r="AE152" s="87"/>
      <c r="AF152" s="90"/>
      <c r="AG152" s="87"/>
      <c r="AH152" s="27"/>
      <c r="AI152" s="27"/>
      <c r="AJ152" s="27"/>
    </row>
    <row r="153" spans="1:36" s="2" customFormat="1" ht="11.1" customHeight="1" x14ac:dyDescent="0.2">
      <c r="A153" s="18" t="s">
        <v>334</v>
      </c>
      <c r="B153" s="22">
        <v>9</v>
      </c>
      <c r="C153" s="16">
        <v>6</v>
      </c>
      <c r="D153" s="16">
        <v>66339002</v>
      </c>
      <c r="E153" s="17" t="s">
        <v>209</v>
      </c>
      <c r="F153" s="2">
        <v>31</v>
      </c>
      <c r="G153" s="28">
        <v>35975</v>
      </c>
      <c r="H153" s="44">
        <v>34569</v>
      </c>
      <c r="I153" s="47">
        <v>35531</v>
      </c>
      <c r="J153" s="44">
        <v>6861</v>
      </c>
      <c r="K153" s="60">
        <v>19.3</v>
      </c>
      <c r="L153" s="44">
        <v>35558</v>
      </c>
      <c r="M153" s="45">
        <v>34949</v>
      </c>
      <c r="N153" s="46">
        <v>34678</v>
      </c>
      <c r="O153" s="27">
        <v>6477</v>
      </c>
      <c r="P153" s="60">
        <v>18.7</v>
      </c>
      <c r="Q153" s="45">
        <v>4037</v>
      </c>
      <c r="R153" s="119" t="s">
        <v>686</v>
      </c>
      <c r="S153" s="45">
        <v>868</v>
      </c>
      <c r="T153" s="120" t="s">
        <v>471</v>
      </c>
      <c r="U153" s="92"/>
      <c r="V153" s="34"/>
      <c r="W153" s="34"/>
      <c r="X153" s="98"/>
      <c r="Y153" s="88"/>
      <c r="Z153" s="98"/>
      <c r="AA153" s="88"/>
      <c r="AB153" s="96"/>
      <c r="AC153" s="96"/>
      <c r="AD153" s="90"/>
      <c r="AE153" s="87"/>
      <c r="AF153" s="90"/>
      <c r="AG153" s="87"/>
      <c r="AH153" s="27"/>
      <c r="AI153" s="27"/>
      <c r="AJ153" s="27"/>
    </row>
    <row r="154" spans="1:36" s="2" customFormat="1" ht="11.1" customHeight="1" x14ac:dyDescent="0.2">
      <c r="A154" s="18" t="s">
        <v>334</v>
      </c>
      <c r="B154" s="22">
        <v>9</v>
      </c>
      <c r="C154" s="16">
        <v>6</v>
      </c>
      <c r="D154" s="16">
        <v>68339001</v>
      </c>
      <c r="E154" s="17" t="s">
        <v>210</v>
      </c>
      <c r="F154" s="2">
        <v>31</v>
      </c>
      <c r="G154" s="28">
        <v>32567</v>
      </c>
      <c r="H154" s="44">
        <v>32549</v>
      </c>
      <c r="I154" s="47">
        <v>31534</v>
      </c>
      <c r="J154" s="44">
        <v>6597</v>
      </c>
      <c r="K154" s="60">
        <v>20.9</v>
      </c>
      <c r="L154" s="44">
        <v>32233</v>
      </c>
      <c r="M154" s="45">
        <v>33422</v>
      </c>
      <c r="N154" s="46">
        <v>30630</v>
      </c>
      <c r="O154" s="27">
        <v>6232</v>
      </c>
      <c r="P154" s="60">
        <v>20.3</v>
      </c>
      <c r="Q154" s="45">
        <v>3649</v>
      </c>
      <c r="R154" s="119" t="s">
        <v>687</v>
      </c>
      <c r="S154" s="45">
        <v>803</v>
      </c>
      <c r="T154" s="120" t="s">
        <v>523</v>
      </c>
      <c r="U154" s="92"/>
      <c r="V154" s="34"/>
      <c r="W154" s="34"/>
      <c r="X154" s="98"/>
      <c r="Y154" s="88"/>
      <c r="Z154" s="98"/>
      <c r="AA154" s="88"/>
      <c r="AB154" s="96"/>
      <c r="AC154" s="96"/>
      <c r="AD154" s="90"/>
      <c r="AE154" s="87"/>
      <c r="AF154" s="90"/>
      <c r="AG154" s="87"/>
      <c r="AH154" s="27"/>
      <c r="AI154" s="27"/>
      <c r="AJ154" s="27"/>
    </row>
    <row r="155" spans="1:36" s="2" customFormat="1" ht="11.1" customHeight="1" x14ac:dyDescent="0.2">
      <c r="A155" s="18" t="s">
        <v>334</v>
      </c>
      <c r="B155" s="22">
        <v>9</v>
      </c>
      <c r="C155" s="16">
        <v>6</v>
      </c>
      <c r="D155" s="16">
        <v>69349061</v>
      </c>
      <c r="E155" s="17" t="s">
        <v>211</v>
      </c>
      <c r="F155" s="2">
        <v>31</v>
      </c>
      <c r="G155" s="28">
        <v>31972</v>
      </c>
      <c r="H155" s="44">
        <v>32261</v>
      </c>
      <c r="I155" s="47">
        <v>30875</v>
      </c>
      <c r="J155" s="44">
        <v>6508</v>
      </c>
      <c r="K155" s="60">
        <v>21.1</v>
      </c>
      <c r="L155" s="44">
        <v>31767</v>
      </c>
      <c r="M155" s="45">
        <v>33133</v>
      </c>
      <c r="N155" s="46">
        <v>30105</v>
      </c>
      <c r="O155" s="27">
        <v>6450</v>
      </c>
      <c r="P155" s="60">
        <v>21.4</v>
      </c>
      <c r="Q155" s="45">
        <v>3602</v>
      </c>
      <c r="R155" s="119" t="s">
        <v>688</v>
      </c>
      <c r="S155" s="45">
        <v>763</v>
      </c>
      <c r="T155" s="120" t="s">
        <v>525</v>
      </c>
      <c r="U155" s="92"/>
      <c r="V155" s="34"/>
      <c r="W155" s="34"/>
      <c r="X155" s="98"/>
      <c r="Y155" s="88"/>
      <c r="Z155" s="98"/>
      <c r="AA155" s="88"/>
      <c r="AB155" s="96"/>
      <c r="AC155" s="96"/>
      <c r="AD155" s="90"/>
      <c r="AE155" s="87"/>
      <c r="AF155" s="90"/>
      <c r="AG155" s="87"/>
      <c r="AH155" s="27"/>
      <c r="AI155" s="27"/>
      <c r="AJ155" s="27"/>
    </row>
    <row r="156" spans="1:36" s="2" customFormat="1" ht="11.1" customHeight="1" x14ac:dyDescent="0.2">
      <c r="A156" s="18" t="s">
        <v>334</v>
      </c>
      <c r="B156" s="22">
        <v>9</v>
      </c>
      <c r="C156" s="16">
        <v>6</v>
      </c>
      <c r="D156" s="16">
        <v>72349090</v>
      </c>
      <c r="E156" s="17" t="s">
        <v>212</v>
      </c>
      <c r="F156" s="2">
        <v>31</v>
      </c>
      <c r="G156" s="28">
        <v>38615</v>
      </c>
      <c r="H156" s="44">
        <v>35217</v>
      </c>
      <c r="I156" s="47">
        <v>38701</v>
      </c>
      <c r="J156" s="44">
        <v>6449</v>
      </c>
      <c r="K156" s="60">
        <v>16.7</v>
      </c>
      <c r="L156" s="44">
        <v>37975</v>
      </c>
      <c r="M156" s="45">
        <v>36753</v>
      </c>
      <c r="N156" s="46">
        <v>37287</v>
      </c>
      <c r="O156" s="27">
        <v>6249</v>
      </c>
      <c r="P156" s="60">
        <v>16.8</v>
      </c>
      <c r="Q156" s="45">
        <v>4358</v>
      </c>
      <c r="R156" s="119" t="s">
        <v>689</v>
      </c>
      <c r="S156" s="45">
        <v>858</v>
      </c>
      <c r="T156" s="120" t="s">
        <v>690</v>
      </c>
      <c r="U156" s="92"/>
      <c r="V156" s="34"/>
      <c r="W156" s="34"/>
      <c r="X156" s="98"/>
      <c r="Y156" s="88"/>
      <c r="Z156" s="98"/>
      <c r="AA156" s="88"/>
      <c r="AB156" s="96"/>
      <c r="AC156" s="96"/>
      <c r="AD156" s="90"/>
      <c r="AE156" s="87"/>
      <c r="AF156" s="90"/>
      <c r="AG156" s="87"/>
      <c r="AH156" s="27"/>
      <c r="AI156" s="27"/>
      <c r="AJ156" s="27"/>
    </row>
    <row r="157" spans="1:36" s="2" customFormat="1" ht="11.1" customHeight="1" x14ac:dyDescent="0.2">
      <c r="A157" s="18" t="s">
        <v>334</v>
      </c>
      <c r="B157" s="22">
        <v>9</v>
      </c>
      <c r="C157" s="16">
        <v>6</v>
      </c>
      <c r="D157" s="16">
        <v>72349052</v>
      </c>
      <c r="E157" s="17" t="s">
        <v>213</v>
      </c>
      <c r="F157" s="2">
        <v>31</v>
      </c>
      <c r="G157" s="28">
        <v>46189</v>
      </c>
      <c r="H157" s="44">
        <v>37567</v>
      </c>
      <c r="I157" s="47">
        <v>47896</v>
      </c>
      <c r="J157" s="44">
        <v>6856</v>
      </c>
      <c r="K157" s="60">
        <v>14.3</v>
      </c>
      <c r="L157" s="44">
        <v>45427</v>
      </c>
      <c r="M157" s="45">
        <v>39508</v>
      </c>
      <c r="N157" s="46">
        <v>46255</v>
      </c>
      <c r="O157" s="27">
        <v>7133</v>
      </c>
      <c r="P157" s="60">
        <v>15.4</v>
      </c>
      <c r="Q157" s="45">
        <v>5235</v>
      </c>
      <c r="R157" s="119" t="s">
        <v>654</v>
      </c>
      <c r="S157" s="45">
        <v>981</v>
      </c>
      <c r="T157" s="120" t="s">
        <v>691</v>
      </c>
      <c r="U157" s="92"/>
      <c r="V157" s="34"/>
      <c r="W157" s="34"/>
      <c r="X157" s="98"/>
      <c r="Y157" s="88"/>
      <c r="Z157" s="98"/>
      <c r="AA157" s="88"/>
      <c r="AB157" s="96"/>
      <c r="AC157" s="96"/>
      <c r="AD157" s="90"/>
      <c r="AE157" s="87"/>
      <c r="AF157" s="90"/>
      <c r="AG157" s="87"/>
      <c r="AH157" s="27"/>
      <c r="AI157" s="27"/>
      <c r="AJ157" s="27"/>
    </row>
    <row r="158" spans="1:36" s="2" customFormat="1" ht="11.1" customHeight="1" x14ac:dyDescent="0.2">
      <c r="A158" s="18" t="s">
        <v>334</v>
      </c>
      <c r="B158" s="22">
        <v>9</v>
      </c>
      <c r="C158" s="16">
        <v>6</v>
      </c>
      <c r="D158" s="16">
        <v>72349054</v>
      </c>
      <c r="E158" s="17" t="s">
        <v>214</v>
      </c>
      <c r="F158" s="2">
        <v>29</v>
      </c>
      <c r="G158" s="28">
        <v>43659</v>
      </c>
      <c r="H158" s="44">
        <v>36693</v>
      </c>
      <c r="I158" s="47">
        <v>44878</v>
      </c>
      <c r="J158" s="44">
        <v>6960</v>
      </c>
      <c r="K158" s="60">
        <v>15.5</v>
      </c>
      <c r="L158" s="44">
        <v>43374</v>
      </c>
      <c r="M158" s="45">
        <v>39301</v>
      </c>
      <c r="N158" s="46">
        <v>43601</v>
      </c>
      <c r="O158" s="27">
        <v>6748</v>
      </c>
      <c r="P158" s="60">
        <v>15.5</v>
      </c>
      <c r="Q158" s="45">
        <v>4960</v>
      </c>
      <c r="R158" s="119" t="s">
        <v>692</v>
      </c>
      <c r="S158" s="45">
        <v>959</v>
      </c>
      <c r="T158" s="120" t="s">
        <v>639</v>
      </c>
      <c r="U158" s="92"/>
      <c r="V158" s="34"/>
      <c r="W158" s="34"/>
      <c r="X158" s="98"/>
      <c r="Y158" s="88"/>
      <c r="Z158" s="98"/>
      <c r="AA158" s="88"/>
      <c r="AB158" s="96"/>
      <c r="AC158" s="96"/>
      <c r="AD158" s="90"/>
      <c r="AE158" s="87"/>
      <c r="AF158" s="90"/>
      <c r="AG158" s="87"/>
      <c r="AH158" s="27"/>
      <c r="AI158" s="27"/>
      <c r="AJ158" s="27"/>
    </row>
    <row r="159" spans="1:36" s="2" customFormat="1" ht="11.1" customHeight="1" x14ac:dyDescent="0.2">
      <c r="A159" s="18" t="s">
        <v>334</v>
      </c>
      <c r="B159" s="22">
        <v>9</v>
      </c>
      <c r="C159" s="16">
        <v>6</v>
      </c>
      <c r="D159" s="16">
        <v>73359056</v>
      </c>
      <c r="E159" s="17" t="s">
        <v>215</v>
      </c>
      <c r="F159" s="2">
        <v>31</v>
      </c>
      <c r="G159" s="28">
        <v>38064</v>
      </c>
      <c r="H159" s="44">
        <v>34143</v>
      </c>
      <c r="I159" s="47">
        <v>38211</v>
      </c>
      <c r="J159" s="44">
        <v>7330</v>
      </c>
      <c r="K159" s="60">
        <v>19.2</v>
      </c>
      <c r="L159" s="44">
        <v>49163</v>
      </c>
      <c r="M159" s="45">
        <v>48956</v>
      </c>
      <c r="N159" s="46">
        <v>47789</v>
      </c>
      <c r="O159" s="27">
        <v>7732</v>
      </c>
      <c r="P159" s="60">
        <v>16.2</v>
      </c>
      <c r="Q159" s="45">
        <v>4736</v>
      </c>
      <c r="R159" s="119" t="s">
        <v>634</v>
      </c>
      <c r="S159" s="45">
        <v>1431</v>
      </c>
      <c r="T159" s="120" t="s">
        <v>503</v>
      </c>
      <c r="U159" s="92"/>
      <c r="V159" s="34"/>
      <c r="W159" s="34"/>
      <c r="X159" s="98"/>
      <c r="Y159" s="88"/>
      <c r="Z159" s="98"/>
      <c r="AA159" s="88"/>
      <c r="AB159" s="96"/>
      <c r="AC159" s="96"/>
      <c r="AD159" s="90"/>
      <c r="AE159" s="87"/>
      <c r="AF159" s="90"/>
      <c r="AG159" s="87"/>
      <c r="AH159" s="27"/>
      <c r="AI159" s="27"/>
      <c r="AJ159" s="27"/>
    </row>
    <row r="160" spans="1:36" s="2" customFormat="1" ht="11.1" customHeight="1" x14ac:dyDescent="0.2">
      <c r="A160" s="18" t="s">
        <v>334</v>
      </c>
      <c r="B160" s="22">
        <v>9</v>
      </c>
      <c r="C160" s="16">
        <v>6</v>
      </c>
      <c r="D160" s="16">
        <v>74359001</v>
      </c>
      <c r="E160" s="17" t="s">
        <v>216</v>
      </c>
      <c r="F160" s="2">
        <v>31</v>
      </c>
      <c r="G160" s="28">
        <v>34944</v>
      </c>
      <c r="H160" s="44">
        <v>32657</v>
      </c>
      <c r="I160" s="47">
        <v>34561</v>
      </c>
      <c r="J160" s="44">
        <v>6194</v>
      </c>
      <c r="K160" s="60">
        <v>17.899999999999999</v>
      </c>
      <c r="L160" s="44">
        <v>35464</v>
      </c>
      <c r="M160" s="45">
        <v>35735</v>
      </c>
      <c r="N160" s="46">
        <v>34180</v>
      </c>
      <c r="O160" s="27">
        <v>5584</v>
      </c>
      <c r="P160" s="60">
        <v>16.3</v>
      </c>
      <c r="Q160" s="45">
        <v>3999</v>
      </c>
      <c r="R160" s="119" t="s">
        <v>641</v>
      </c>
      <c r="S160" s="45">
        <v>803</v>
      </c>
      <c r="T160" s="120" t="s">
        <v>693</v>
      </c>
      <c r="U160" s="92"/>
      <c r="V160" s="34"/>
      <c r="W160" s="34"/>
      <c r="X160" s="98"/>
      <c r="Y160" s="88"/>
      <c r="Z160" s="98"/>
      <c r="AA160" s="88"/>
      <c r="AB160" s="96"/>
      <c r="AC160" s="96"/>
      <c r="AD160" s="90"/>
      <c r="AE160" s="87"/>
      <c r="AF160" s="90"/>
      <c r="AG160" s="87"/>
      <c r="AH160" s="27"/>
      <c r="AI160" s="27"/>
      <c r="AJ160" s="27"/>
    </row>
    <row r="161" spans="1:36" s="2" customFormat="1" ht="11.1" customHeight="1" x14ac:dyDescent="0.2">
      <c r="A161" s="18" t="s">
        <v>334</v>
      </c>
      <c r="B161" s="22">
        <v>9</v>
      </c>
      <c r="C161" s="16">
        <v>6</v>
      </c>
      <c r="D161" s="16">
        <v>74359110</v>
      </c>
      <c r="E161" s="17" t="s">
        <v>217</v>
      </c>
      <c r="F161" s="2">
        <v>0</v>
      </c>
      <c r="G161" s="28">
        <v>44988</v>
      </c>
      <c r="H161" s="44">
        <v>40985</v>
      </c>
      <c r="I161" s="47">
        <v>45112</v>
      </c>
      <c r="J161" s="44">
        <v>7503</v>
      </c>
      <c r="K161" s="60">
        <v>16.600000000000001</v>
      </c>
      <c r="L161" s="44">
        <v>43822</v>
      </c>
      <c r="M161" s="45">
        <v>39720</v>
      </c>
      <c r="N161" s="46">
        <v>43612</v>
      </c>
      <c r="O161" s="27">
        <v>7009</v>
      </c>
      <c r="P161" s="60">
        <v>16.100000000000001</v>
      </c>
      <c r="Q161" s="45">
        <v>5078</v>
      </c>
      <c r="R161" s="119" t="s">
        <v>694</v>
      </c>
      <c r="S161" s="45">
        <v>945</v>
      </c>
      <c r="T161" s="120" t="s">
        <v>695</v>
      </c>
      <c r="U161" s="92"/>
      <c r="V161" s="34"/>
      <c r="W161" s="34"/>
      <c r="X161" s="98"/>
      <c r="Y161" s="88"/>
      <c r="Z161" s="98"/>
      <c r="AA161" s="88"/>
      <c r="AB161" s="96"/>
      <c r="AC161" s="96"/>
      <c r="AD161" s="90"/>
      <c r="AE161" s="87"/>
      <c r="AF161" s="90"/>
      <c r="AG161" s="87"/>
      <c r="AH161" s="27"/>
      <c r="AI161" s="27"/>
      <c r="AJ161" s="27"/>
    </row>
    <row r="162" spans="1:36" s="2" customFormat="1" ht="11.1" customHeight="1" x14ac:dyDescent="0.2">
      <c r="A162" s="18" t="s">
        <v>334</v>
      </c>
      <c r="B162" s="22">
        <v>9</v>
      </c>
      <c r="C162" s="16">
        <v>6</v>
      </c>
      <c r="D162" s="16">
        <v>75359058</v>
      </c>
      <c r="E162" s="17" t="s">
        <v>218</v>
      </c>
      <c r="F162" s="2">
        <v>0</v>
      </c>
      <c r="G162" s="28">
        <v>46800</v>
      </c>
      <c r="H162" s="44">
        <v>38813</v>
      </c>
      <c r="I162" s="47">
        <v>48838</v>
      </c>
      <c r="J162" s="44">
        <v>8361</v>
      </c>
      <c r="K162" s="60">
        <v>17.100000000000001</v>
      </c>
      <c r="L162" s="44">
        <v>54052</v>
      </c>
      <c r="M162" s="45">
        <v>56641</v>
      </c>
      <c r="N162" s="46">
        <v>51250</v>
      </c>
      <c r="O162" s="27">
        <v>6648</v>
      </c>
      <c r="P162" s="60">
        <v>13</v>
      </c>
      <c r="Q162" s="45">
        <v>5623</v>
      </c>
      <c r="R162" s="119" t="s">
        <v>696</v>
      </c>
      <c r="S162" s="45">
        <v>1361</v>
      </c>
      <c r="T162" s="120" t="s">
        <v>492</v>
      </c>
      <c r="U162" s="92"/>
      <c r="V162" s="34"/>
      <c r="W162" s="34"/>
      <c r="X162" s="98"/>
      <c r="Y162" s="88"/>
      <c r="Z162" s="98"/>
      <c r="AA162" s="88"/>
      <c r="AB162" s="96"/>
      <c r="AC162" s="96"/>
      <c r="AD162" s="90"/>
      <c r="AE162" s="87"/>
      <c r="AF162" s="90"/>
      <c r="AG162" s="87"/>
      <c r="AH162" s="27"/>
      <c r="AI162" s="27"/>
      <c r="AJ162" s="27"/>
    </row>
    <row r="163" spans="1:36" s="2" customFormat="1" ht="11.1" customHeight="1" x14ac:dyDescent="0.2">
      <c r="A163" s="18" t="s">
        <v>334</v>
      </c>
      <c r="B163" s="22">
        <v>9</v>
      </c>
      <c r="C163" s="16">
        <v>6</v>
      </c>
      <c r="D163" s="16">
        <v>75359059</v>
      </c>
      <c r="E163" s="17" t="s">
        <v>219</v>
      </c>
      <c r="F163" s="2">
        <v>0</v>
      </c>
      <c r="G163" s="28">
        <v>50098</v>
      </c>
      <c r="H163" s="44">
        <v>42553</v>
      </c>
      <c r="I163" s="47">
        <v>52106</v>
      </c>
      <c r="J163" s="44">
        <v>8702</v>
      </c>
      <c r="K163" s="60">
        <v>16.7</v>
      </c>
      <c r="L163" s="44">
        <v>58685</v>
      </c>
      <c r="M163" s="45">
        <v>57091</v>
      </c>
      <c r="N163" s="46">
        <v>57246</v>
      </c>
      <c r="O163" s="27">
        <v>6959</v>
      </c>
      <c r="P163" s="60">
        <v>12.2</v>
      </c>
      <c r="Q163" s="45">
        <v>6066</v>
      </c>
      <c r="R163" s="119" t="s">
        <v>647</v>
      </c>
      <c r="S163" s="45">
        <v>1467</v>
      </c>
      <c r="T163" s="120" t="s">
        <v>697</v>
      </c>
      <c r="U163" s="92"/>
      <c r="V163" s="34"/>
      <c r="W163" s="34"/>
      <c r="X163" s="98"/>
      <c r="Y163" s="88"/>
      <c r="Z163" s="98"/>
      <c r="AA163" s="88"/>
      <c r="AB163" s="96"/>
      <c r="AC163" s="96"/>
      <c r="AD163" s="90"/>
      <c r="AE163" s="87"/>
      <c r="AF163" s="90"/>
      <c r="AG163" s="87"/>
      <c r="AH163" s="27"/>
      <c r="AI163" s="27"/>
      <c r="AJ163" s="27"/>
    </row>
    <row r="164" spans="1:36" s="2" customFormat="1" ht="11.1" customHeight="1" x14ac:dyDescent="0.2">
      <c r="A164" s="18" t="s">
        <v>334</v>
      </c>
      <c r="B164" s="22">
        <v>9</v>
      </c>
      <c r="C164" s="16">
        <v>8</v>
      </c>
      <c r="D164" s="16">
        <v>76359060</v>
      </c>
      <c r="E164" s="17" t="s">
        <v>220</v>
      </c>
      <c r="F164" s="2">
        <v>31</v>
      </c>
      <c r="G164" s="28">
        <v>59699</v>
      </c>
      <c r="H164" s="44">
        <v>49470</v>
      </c>
      <c r="I164" s="47">
        <v>62439</v>
      </c>
      <c r="J164" s="44">
        <v>7322</v>
      </c>
      <c r="K164" s="60">
        <v>11.7</v>
      </c>
      <c r="L164" s="44">
        <v>51662</v>
      </c>
      <c r="M164" s="45">
        <v>47413</v>
      </c>
      <c r="N164" s="46">
        <v>52273</v>
      </c>
      <c r="O164" s="27">
        <v>5859</v>
      </c>
      <c r="P164" s="60">
        <v>11.2</v>
      </c>
      <c r="Q164" s="45">
        <v>6345</v>
      </c>
      <c r="R164" s="119" t="s">
        <v>698</v>
      </c>
      <c r="S164" s="45">
        <v>1230</v>
      </c>
      <c r="T164" s="120" t="s">
        <v>587</v>
      </c>
      <c r="U164" s="92"/>
      <c r="V164" s="34"/>
      <c r="W164" s="34"/>
      <c r="X164" s="98"/>
      <c r="Y164" s="88"/>
      <c r="Z164" s="98"/>
      <c r="AA164" s="88"/>
      <c r="AB164" s="96"/>
      <c r="AC164" s="96"/>
      <c r="AD164" s="90"/>
      <c r="AE164" s="87"/>
      <c r="AF164" s="90"/>
      <c r="AG164" s="87"/>
      <c r="AH164" s="27"/>
      <c r="AI164" s="27"/>
      <c r="AJ164" s="27"/>
    </row>
    <row r="165" spans="1:36" s="2" customFormat="1" ht="11.1" customHeight="1" x14ac:dyDescent="0.2">
      <c r="A165" s="18" t="s">
        <v>334</v>
      </c>
      <c r="B165" s="22">
        <v>9</v>
      </c>
      <c r="C165" s="16">
        <v>8</v>
      </c>
      <c r="D165" s="16">
        <v>77359061</v>
      </c>
      <c r="E165" s="17" t="s">
        <v>221</v>
      </c>
      <c r="F165" s="2">
        <v>31</v>
      </c>
      <c r="G165" s="28">
        <v>59565</v>
      </c>
      <c r="H165" s="44">
        <v>46666</v>
      </c>
      <c r="I165" s="47">
        <v>63325</v>
      </c>
      <c r="J165" s="44">
        <v>6059</v>
      </c>
      <c r="K165" s="60">
        <v>9.6</v>
      </c>
      <c r="L165" s="44">
        <v>65153</v>
      </c>
      <c r="M165" s="45">
        <v>54969</v>
      </c>
      <c r="N165" s="46">
        <v>67756</v>
      </c>
      <c r="O165" s="27">
        <v>7843</v>
      </c>
      <c r="P165" s="60">
        <v>11.6</v>
      </c>
      <c r="Q165" s="45">
        <v>7110</v>
      </c>
      <c r="R165" s="119" t="s">
        <v>699</v>
      </c>
      <c r="S165" s="45">
        <v>1370</v>
      </c>
      <c r="T165" s="120" t="s">
        <v>539</v>
      </c>
      <c r="U165" s="92"/>
      <c r="V165" s="34"/>
      <c r="W165" s="34"/>
      <c r="X165" s="98"/>
      <c r="Y165" s="88"/>
      <c r="Z165" s="98"/>
      <c r="AA165" s="88"/>
      <c r="AB165" s="96"/>
      <c r="AC165" s="96"/>
      <c r="AD165" s="90"/>
      <c r="AE165" s="87"/>
      <c r="AF165" s="90"/>
      <c r="AG165" s="87"/>
      <c r="AH165" s="27"/>
      <c r="AI165" s="27"/>
      <c r="AJ165" s="27"/>
    </row>
    <row r="166" spans="1:36" s="2" customFormat="1" ht="11.1" customHeight="1" x14ac:dyDescent="0.2">
      <c r="A166" s="18" t="s">
        <v>334</v>
      </c>
      <c r="B166" s="22">
        <v>9</v>
      </c>
      <c r="C166" s="16">
        <v>8</v>
      </c>
      <c r="D166" s="16">
        <v>77359062</v>
      </c>
      <c r="E166" s="17" t="s">
        <v>222</v>
      </c>
      <c r="F166" s="2">
        <v>31</v>
      </c>
      <c r="G166" s="28">
        <v>62489</v>
      </c>
      <c r="H166" s="44">
        <v>49336</v>
      </c>
      <c r="I166" s="47">
        <v>66290</v>
      </c>
      <c r="J166" s="44">
        <v>7844</v>
      </c>
      <c r="K166" s="60">
        <v>11.8</v>
      </c>
      <c r="L166" s="44">
        <v>66755</v>
      </c>
      <c r="M166" s="45">
        <v>55935</v>
      </c>
      <c r="N166" s="46">
        <v>69695</v>
      </c>
      <c r="O166" s="27">
        <v>7705</v>
      </c>
      <c r="P166" s="60">
        <v>11.1</v>
      </c>
      <c r="Q166" s="45">
        <v>7406</v>
      </c>
      <c r="R166" s="119" t="s">
        <v>700</v>
      </c>
      <c r="S166" s="45">
        <v>1343</v>
      </c>
      <c r="T166" s="120" t="s">
        <v>701</v>
      </c>
      <c r="U166" s="92"/>
      <c r="V166" s="34"/>
      <c r="W166" s="34"/>
      <c r="X166" s="98"/>
      <c r="Y166" s="88"/>
      <c r="Z166" s="98"/>
      <c r="AA166" s="88"/>
      <c r="AB166" s="96"/>
      <c r="AC166" s="96"/>
      <c r="AD166" s="90"/>
      <c r="AE166" s="87"/>
      <c r="AF166" s="90"/>
      <c r="AG166" s="87"/>
      <c r="AH166" s="27"/>
      <c r="AI166" s="27"/>
      <c r="AJ166" s="27"/>
    </row>
    <row r="167" spans="1:36" s="2" customFormat="1" ht="11.1" customHeight="1" x14ac:dyDescent="0.2">
      <c r="A167" s="18" t="s">
        <v>334</v>
      </c>
      <c r="B167" s="22">
        <v>9</v>
      </c>
      <c r="C167" s="16">
        <v>8</v>
      </c>
      <c r="D167" s="16">
        <v>77359115</v>
      </c>
      <c r="E167" s="17" t="s">
        <v>223</v>
      </c>
      <c r="F167" s="2">
        <v>0</v>
      </c>
      <c r="G167" s="28">
        <v>63686</v>
      </c>
      <c r="H167" s="44">
        <v>44122</v>
      </c>
      <c r="I167" s="47">
        <v>70759</v>
      </c>
      <c r="J167" s="44">
        <v>7705</v>
      </c>
      <c r="K167" s="60">
        <v>10.9</v>
      </c>
      <c r="L167" s="44">
        <v>68752</v>
      </c>
      <c r="M167" s="45">
        <v>53138</v>
      </c>
      <c r="N167" s="46">
        <v>74978</v>
      </c>
      <c r="O167" s="27">
        <v>5545</v>
      </c>
      <c r="P167" s="60">
        <v>7.4</v>
      </c>
      <c r="Q167" s="45">
        <v>7404</v>
      </c>
      <c r="R167" s="119" t="s">
        <v>702</v>
      </c>
      <c r="S167" s="45">
        <v>1747</v>
      </c>
      <c r="T167" s="120" t="s">
        <v>703</v>
      </c>
      <c r="U167" s="92"/>
      <c r="V167" s="34"/>
      <c r="W167" s="34"/>
      <c r="X167" s="98"/>
      <c r="Y167" s="88"/>
      <c r="Z167" s="98"/>
      <c r="AA167" s="88"/>
      <c r="AB167" s="96"/>
      <c r="AC167" s="96"/>
      <c r="AD167" s="90"/>
      <c r="AE167" s="87"/>
      <c r="AF167" s="90"/>
      <c r="AG167" s="87"/>
      <c r="AH167" s="27"/>
      <c r="AI167" s="27"/>
      <c r="AJ167" s="27"/>
    </row>
    <row r="168" spans="1:36" s="2" customFormat="1" ht="11.1" customHeight="1" x14ac:dyDescent="0.2">
      <c r="A168" s="18" t="s">
        <v>334</v>
      </c>
      <c r="B168" s="22">
        <v>9</v>
      </c>
      <c r="C168" s="16">
        <v>2</v>
      </c>
      <c r="D168" s="16">
        <v>77359066</v>
      </c>
      <c r="E168" s="17" t="s">
        <v>224</v>
      </c>
      <c r="F168" s="2">
        <v>31</v>
      </c>
      <c r="G168" s="28">
        <v>54074</v>
      </c>
      <c r="H168" s="44">
        <v>36746</v>
      </c>
      <c r="I168" s="47">
        <v>60739</v>
      </c>
      <c r="J168" s="44">
        <v>4478</v>
      </c>
      <c r="K168" s="60">
        <v>7.4</v>
      </c>
      <c r="L168" s="44">
        <v>57437</v>
      </c>
      <c r="M168" s="45">
        <v>37125</v>
      </c>
      <c r="N168" s="46">
        <v>65265</v>
      </c>
      <c r="O168" s="27">
        <v>4188</v>
      </c>
      <c r="P168" s="60">
        <v>6.4</v>
      </c>
      <c r="Q168" s="45">
        <v>6355</v>
      </c>
      <c r="R168" s="119" t="s">
        <v>704</v>
      </c>
      <c r="S168" s="45">
        <v>1228</v>
      </c>
      <c r="T168" s="120" t="s">
        <v>705</v>
      </c>
      <c r="U168" s="92"/>
      <c r="V168" s="34"/>
      <c r="W168" s="34"/>
      <c r="X168" s="98"/>
      <c r="Y168" s="88"/>
      <c r="Z168" s="98"/>
      <c r="AA168" s="88"/>
      <c r="AB168" s="96"/>
      <c r="AC168" s="96"/>
      <c r="AD168" s="90"/>
      <c r="AE168" s="87"/>
      <c r="AF168" s="90"/>
      <c r="AG168" s="87"/>
      <c r="AH168" s="27"/>
      <c r="AI168" s="27"/>
      <c r="AJ168" s="27"/>
    </row>
    <row r="169" spans="1:36" s="2" customFormat="1" ht="11.1" customHeight="1" x14ac:dyDescent="0.2">
      <c r="A169" s="18" t="s">
        <v>334</v>
      </c>
      <c r="B169" s="22">
        <v>9</v>
      </c>
      <c r="C169" s="16">
        <v>6</v>
      </c>
      <c r="D169" s="16">
        <v>77359120</v>
      </c>
      <c r="E169" s="17" t="s">
        <v>225</v>
      </c>
      <c r="F169" s="2">
        <v>31</v>
      </c>
      <c r="G169" s="28">
        <v>49375</v>
      </c>
      <c r="H169" s="44">
        <v>35157</v>
      </c>
      <c r="I169" s="47">
        <v>54992</v>
      </c>
      <c r="J169" s="44">
        <v>3562</v>
      </c>
      <c r="K169" s="60">
        <v>6.5</v>
      </c>
      <c r="L169" s="44">
        <v>50243</v>
      </c>
      <c r="M169" s="45">
        <v>34489</v>
      </c>
      <c r="N169" s="46">
        <v>56417</v>
      </c>
      <c r="O169" s="27">
        <v>3652</v>
      </c>
      <c r="P169" s="60">
        <v>6.5</v>
      </c>
      <c r="Q169" s="45">
        <v>5645</v>
      </c>
      <c r="R169" s="119" t="s">
        <v>615</v>
      </c>
      <c r="S169" s="45">
        <v>1161</v>
      </c>
      <c r="T169" s="120" t="s">
        <v>706</v>
      </c>
      <c r="U169" s="92"/>
      <c r="V169" s="34"/>
      <c r="W169" s="34"/>
      <c r="X169" s="98"/>
      <c r="Y169" s="88"/>
      <c r="Z169" s="98"/>
      <c r="AA169" s="88"/>
      <c r="AB169" s="96"/>
      <c r="AC169" s="96"/>
      <c r="AD169" s="90"/>
      <c r="AE169" s="87"/>
      <c r="AF169" s="90"/>
      <c r="AG169" s="87"/>
      <c r="AH169" s="27"/>
      <c r="AI169" s="27"/>
      <c r="AJ169" s="27"/>
    </row>
    <row r="170" spans="1:36" s="2" customFormat="1" ht="11.1" customHeight="1" x14ac:dyDescent="0.2">
      <c r="A170" s="18" t="s">
        <v>334</v>
      </c>
      <c r="B170" s="22">
        <v>9</v>
      </c>
      <c r="C170" s="16">
        <v>4</v>
      </c>
      <c r="D170" s="16">
        <v>78359064</v>
      </c>
      <c r="E170" s="17" t="s">
        <v>226</v>
      </c>
      <c r="F170" s="2">
        <v>31</v>
      </c>
      <c r="G170" s="28">
        <v>39771</v>
      </c>
      <c r="H170" s="44">
        <v>30624</v>
      </c>
      <c r="I170" s="47">
        <v>43126</v>
      </c>
      <c r="J170" s="44">
        <v>2686</v>
      </c>
      <c r="K170" s="60">
        <v>6.2</v>
      </c>
      <c r="L170" s="44">
        <v>40951</v>
      </c>
      <c r="M170" s="45">
        <v>30197</v>
      </c>
      <c r="N170" s="46">
        <v>44881</v>
      </c>
      <c r="O170" s="27">
        <v>2799</v>
      </c>
      <c r="P170" s="60">
        <v>6.2</v>
      </c>
      <c r="Q170" s="45">
        <v>4447</v>
      </c>
      <c r="R170" s="119" t="s">
        <v>707</v>
      </c>
      <c r="S170" s="45">
        <v>1196</v>
      </c>
      <c r="T170" s="120" t="s">
        <v>708</v>
      </c>
      <c r="U170" s="92"/>
      <c r="V170" s="34"/>
      <c r="W170" s="34"/>
      <c r="X170" s="98"/>
      <c r="Y170" s="88"/>
      <c r="Z170" s="98"/>
      <c r="AA170" s="88"/>
      <c r="AB170" s="96"/>
      <c r="AC170" s="96"/>
      <c r="AD170" s="90"/>
      <c r="AE170" s="87"/>
      <c r="AF170" s="90"/>
      <c r="AG170" s="87"/>
      <c r="AH170" s="27"/>
      <c r="AI170" s="27"/>
      <c r="AJ170" s="27"/>
    </row>
    <row r="171" spans="1:36" s="2" customFormat="1" ht="11.1" customHeight="1" x14ac:dyDescent="0.2">
      <c r="A171" s="18" t="s">
        <v>334</v>
      </c>
      <c r="B171" s="22">
        <v>45</v>
      </c>
      <c r="C171" s="16">
        <v>4</v>
      </c>
      <c r="D171" s="16">
        <v>59209004</v>
      </c>
      <c r="E171" s="17" t="s">
        <v>227</v>
      </c>
      <c r="F171" s="2">
        <v>26</v>
      </c>
      <c r="G171" s="28">
        <v>17475</v>
      </c>
      <c r="H171" s="44">
        <v>11986</v>
      </c>
      <c r="I171" s="47">
        <v>19693</v>
      </c>
      <c r="J171" s="44">
        <v>3511</v>
      </c>
      <c r="K171" s="60">
        <v>17.8</v>
      </c>
      <c r="L171" s="44">
        <v>17034</v>
      </c>
      <c r="M171" s="45">
        <v>11784</v>
      </c>
      <c r="N171" s="46">
        <v>18999</v>
      </c>
      <c r="O171" s="27">
        <v>3228</v>
      </c>
      <c r="P171" s="60">
        <v>17</v>
      </c>
      <c r="Q171" s="45">
        <v>1950</v>
      </c>
      <c r="R171" s="119" t="s">
        <v>638</v>
      </c>
      <c r="S171" s="45">
        <v>413</v>
      </c>
      <c r="T171" s="120" t="s">
        <v>709</v>
      </c>
      <c r="U171" s="92"/>
      <c r="V171" s="34"/>
      <c r="W171" s="34"/>
      <c r="X171" s="98"/>
      <c r="Y171" s="88"/>
      <c r="Z171" s="98"/>
      <c r="AA171" s="88"/>
      <c r="AB171" s="96"/>
      <c r="AC171" s="96"/>
      <c r="AD171" s="90"/>
      <c r="AE171" s="87"/>
      <c r="AF171" s="90"/>
      <c r="AG171" s="87"/>
      <c r="AH171" s="27"/>
      <c r="AI171" s="27"/>
      <c r="AJ171" s="27"/>
    </row>
    <row r="172" spans="1:36" s="2" customFormat="1" ht="11.1" customHeight="1" x14ac:dyDescent="0.2">
      <c r="A172" s="18" t="s">
        <v>334</v>
      </c>
      <c r="B172" s="22">
        <v>45</v>
      </c>
      <c r="C172" s="16">
        <v>4</v>
      </c>
      <c r="D172" s="16">
        <v>59209050</v>
      </c>
      <c r="E172" s="17" t="s">
        <v>228</v>
      </c>
      <c r="F172" s="2">
        <v>26</v>
      </c>
      <c r="G172" s="28">
        <v>18192</v>
      </c>
      <c r="H172" s="44">
        <v>11646</v>
      </c>
      <c r="I172" s="47">
        <v>20755</v>
      </c>
      <c r="J172" s="44">
        <v>3591</v>
      </c>
      <c r="K172" s="60">
        <v>17.3</v>
      </c>
      <c r="L172" s="44">
        <v>17989</v>
      </c>
      <c r="M172" s="45">
        <v>11946</v>
      </c>
      <c r="N172" s="46">
        <v>20203</v>
      </c>
      <c r="O172" s="27">
        <v>3281</v>
      </c>
      <c r="P172" s="60">
        <v>16.2</v>
      </c>
      <c r="Q172" s="45">
        <v>2047</v>
      </c>
      <c r="R172" s="119" t="s">
        <v>710</v>
      </c>
      <c r="S172" s="45">
        <v>428</v>
      </c>
      <c r="T172" s="120" t="s">
        <v>668</v>
      </c>
      <c r="U172" s="92"/>
      <c r="V172" s="34"/>
      <c r="W172" s="34"/>
      <c r="X172" s="98"/>
      <c r="Y172" s="88"/>
      <c r="Z172" s="98"/>
      <c r="AA172" s="88"/>
      <c r="AB172" s="96"/>
      <c r="AC172" s="96"/>
      <c r="AD172" s="90"/>
      <c r="AE172" s="87"/>
      <c r="AF172" s="90"/>
      <c r="AG172" s="87"/>
      <c r="AH172" s="27"/>
      <c r="AI172" s="27"/>
      <c r="AJ172" s="27"/>
    </row>
    <row r="173" spans="1:36" s="2" customFormat="1" ht="11.1" customHeight="1" x14ac:dyDescent="0.2">
      <c r="A173" s="18" t="s">
        <v>334</v>
      </c>
      <c r="B173" s="22">
        <v>70</v>
      </c>
      <c r="C173" s="16">
        <v>4</v>
      </c>
      <c r="D173" s="16">
        <v>59269203</v>
      </c>
      <c r="E173" s="17" t="s">
        <v>229</v>
      </c>
      <c r="F173" s="2">
        <v>31</v>
      </c>
      <c r="G173" s="28">
        <v>17787</v>
      </c>
      <c r="H173" s="44">
        <v>11485</v>
      </c>
      <c r="I173" s="47">
        <v>20361</v>
      </c>
      <c r="J173" s="44">
        <v>4199</v>
      </c>
      <c r="K173" s="60">
        <v>20.6</v>
      </c>
      <c r="L173" s="44">
        <v>19056</v>
      </c>
      <c r="M173" s="45">
        <v>14798</v>
      </c>
      <c r="N173" s="46">
        <v>21162</v>
      </c>
      <c r="O173" s="27">
        <v>4471</v>
      </c>
      <c r="P173" s="60">
        <v>21.1</v>
      </c>
      <c r="Q173" s="45">
        <v>2077</v>
      </c>
      <c r="R173" s="119" t="s">
        <v>524</v>
      </c>
      <c r="S173" s="45">
        <v>452</v>
      </c>
      <c r="T173" s="120" t="s">
        <v>711</v>
      </c>
      <c r="U173" s="92"/>
      <c r="V173" s="34"/>
      <c r="W173" s="34"/>
      <c r="X173" s="98"/>
      <c r="Y173" s="88"/>
      <c r="Z173" s="98"/>
      <c r="AA173" s="88"/>
      <c r="AB173" s="96"/>
      <c r="AC173" s="96"/>
      <c r="AD173" s="90"/>
      <c r="AE173" s="87"/>
      <c r="AF173" s="90"/>
      <c r="AG173" s="87"/>
      <c r="AH173" s="27"/>
      <c r="AI173" s="27"/>
      <c r="AJ173" s="27"/>
    </row>
    <row r="174" spans="1:36" s="2" customFormat="1" ht="11.1" customHeight="1" x14ac:dyDescent="0.2">
      <c r="A174" s="18" t="s">
        <v>334</v>
      </c>
      <c r="B174" s="22">
        <v>70</v>
      </c>
      <c r="C174" s="16">
        <v>4</v>
      </c>
      <c r="D174" s="16">
        <v>59269233</v>
      </c>
      <c r="E174" s="17" t="s">
        <v>230</v>
      </c>
      <c r="F174" s="2">
        <v>31</v>
      </c>
      <c r="G174" s="28">
        <v>19476</v>
      </c>
      <c r="H174" s="44">
        <v>12115</v>
      </c>
      <c r="I174" s="47">
        <v>22464</v>
      </c>
      <c r="J174" s="44">
        <v>4461</v>
      </c>
      <c r="K174" s="60">
        <v>19.899999999999999</v>
      </c>
      <c r="L174" s="44">
        <v>20592</v>
      </c>
      <c r="M174" s="45">
        <v>15597</v>
      </c>
      <c r="N174" s="46">
        <v>22999</v>
      </c>
      <c r="O174" s="27">
        <v>4609</v>
      </c>
      <c r="P174" s="60">
        <v>20</v>
      </c>
      <c r="Q174" s="45">
        <v>2262</v>
      </c>
      <c r="R174" s="119" t="s">
        <v>712</v>
      </c>
      <c r="S174" s="45">
        <v>484</v>
      </c>
      <c r="T174" s="120" t="s">
        <v>675</v>
      </c>
      <c r="U174" s="92"/>
      <c r="V174" s="34"/>
      <c r="W174" s="34"/>
      <c r="X174" s="98"/>
      <c r="Y174" s="88"/>
      <c r="Z174" s="98"/>
      <c r="AA174" s="88"/>
      <c r="AB174" s="96"/>
      <c r="AC174" s="96"/>
      <c r="AD174" s="90"/>
      <c r="AE174" s="87"/>
      <c r="AF174" s="90"/>
      <c r="AG174" s="87"/>
      <c r="AH174" s="27"/>
      <c r="AI174" s="27"/>
      <c r="AJ174" s="27"/>
    </row>
    <row r="175" spans="1:36" s="2" customFormat="1" ht="11.1" customHeight="1" x14ac:dyDescent="0.2">
      <c r="A175" s="18" t="s">
        <v>334</v>
      </c>
      <c r="B175" s="22">
        <v>70</v>
      </c>
      <c r="C175" s="16">
        <v>4</v>
      </c>
      <c r="D175" s="16">
        <v>59269234</v>
      </c>
      <c r="E175" s="17" t="s">
        <v>231</v>
      </c>
      <c r="F175" s="2">
        <v>31</v>
      </c>
      <c r="G175" s="28">
        <v>19260</v>
      </c>
      <c r="H175" s="44">
        <v>11330</v>
      </c>
      <c r="I175" s="47">
        <v>22423</v>
      </c>
      <c r="J175" s="44">
        <v>3868</v>
      </c>
      <c r="K175" s="60">
        <v>17.3</v>
      </c>
      <c r="L175" s="44">
        <v>20172</v>
      </c>
      <c r="M175" s="45">
        <v>12950</v>
      </c>
      <c r="N175" s="46">
        <v>23175</v>
      </c>
      <c r="O175" s="27">
        <v>4029</v>
      </c>
      <c r="P175" s="60">
        <v>17.399999999999999</v>
      </c>
      <c r="Q175" s="45">
        <v>2225</v>
      </c>
      <c r="R175" s="119" t="s">
        <v>658</v>
      </c>
      <c r="S175" s="45">
        <v>479</v>
      </c>
      <c r="T175" s="120" t="s">
        <v>631</v>
      </c>
      <c r="U175" s="92"/>
      <c r="V175" s="34"/>
      <c r="W175" s="34"/>
      <c r="X175" s="98"/>
      <c r="Y175" s="88"/>
      <c r="Z175" s="98"/>
      <c r="AA175" s="88"/>
      <c r="AB175" s="96"/>
      <c r="AC175" s="96"/>
      <c r="AD175" s="90"/>
      <c r="AE175" s="87"/>
      <c r="AF175" s="90"/>
      <c r="AG175" s="87"/>
      <c r="AH175" s="27"/>
      <c r="AI175" s="27"/>
      <c r="AJ175" s="27"/>
    </row>
    <row r="176" spans="1:36" s="2" customFormat="1" ht="11.1" customHeight="1" x14ac:dyDescent="0.2">
      <c r="A176" s="18" t="s">
        <v>334</v>
      </c>
      <c r="B176" s="22">
        <v>70</v>
      </c>
      <c r="C176" s="16">
        <v>4</v>
      </c>
      <c r="D176" s="16">
        <v>59279104</v>
      </c>
      <c r="E176" s="17" t="s">
        <v>232</v>
      </c>
      <c r="F176" s="2">
        <v>31</v>
      </c>
      <c r="G176" s="28">
        <v>18259</v>
      </c>
      <c r="H176" s="44">
        <v>10643</v>
      </c>
      <c r="I176" s="47">
        <v>21230</v>
      </c>
      <c r="J176" s="44">
        <v>3696</v>
      </c>
      <c r="K176" s="60">
        <v>17.399999999999999</v>
      </c>
      <c r="L176" s="44">
        <v>18684</v>
      </c>
      <c r="M176" s="45">
        <v>12071</v>
      </c>
      <c r="N176" s="46">
        <v>21416</v>
      </c>
      <c r="O176" s="27">
        <v>3900</v>
      </c>
      <c r="P176" s="60">
        <v>18.2</v>
      </c>
      <c r="Q176" s="45">
        <v>2088</v>
      </c>
      <c r="R176" s="119" t="s">
        <v>470</v>
      </c>
      <c r="S176" s="45">
        <v>441</v>
      </c>
      <c r="T176" s="120" t="s">
        <v>713</v>
      </c>
      <c r="U176" s="92"/>
      <c r="V176" s="34"/>
      <c r="W176" s="34"/>
      <c r="X176" s="98"/>
      <c r="Y176" s="88"/>
      <c r="Z176" s="98"/>
      <c r="AA176" s="88"/>
      <c r="AB176" s="96"/>
      <c r="AC176" s="96"/>
      <c r="AD176" s="90"/>
      <c r="AE176" s="87"/>
      <c r="AF176" s="90"/>
      <c r="AG176" s="87"/>
      <c r="AH176" s="27"/>
      <c r="AI176" s="27"/>
      <c r="AJ176" s="27"/>
    </row>
    <row r="177" spans="1:36" s="2" customFormat="1" ht="11.1" customHeight="1" x14ac:dyDescent="0.2">
      <c r="A177" s="18" t="s">
        <v>334</v>
      </c>
      <c r="B177" s="22">
        <v>70</v>
      </c>
      <c r="C177" s="16">
        <v>4</v>
      </c>
      <c r="D177" s="16">
        <v>59279002</v>
      </c>
      <c r="E177" s="17" t="s">
        <v>233</v>
      </c>
      <c r="F177" s="2">
        <v>31</v>
      </c>
      <c r="G177" s="28">
        <v>16879</v>
      </c>
      <c r="H177" s="44">
        <v>10413</v>
      </c>
      <c r="I177" s="47">
        <v>19405</v>
      </c>
      <c r="J177" s="44">
        <v>3558</v>
      </c>
      <c r="K177" s="60">
        <v>18.3</v>
      </c>
      <c r="L177" s="44">
        <v>17271</v>
      </c>
      <c r="M177" s="45">
        <v>11914</v>
      </c>
      <c r="N177" s="46">
        <v>19528</v>
      </c>
      <c r="O177" s="27">
        <v>3651</v>
      </c>
      <c r="P177" s="60">
        <v>18.7</v>
      </c>
      <c r="Q177" s="45">
        <v>1936</v>
      </c>
      <c r="R177" s="119" t="s">
        <v>687</v>
      </c>
      <c r="S177" s="45">
        <v>396</v>
      </c>
      <c r="T177" s="120" t="s">
        <v>714</v>
      </c>
      <c r="U177" s="92"/>
      <c r="V177" s="34"/>
      <c r="W177" s="34"/>
      <c r="X177" s="98"/>
      <c r="Y177" s="88"/>
      <c r="Z177" s="98"/>
      <c r="AA177" s="88"/>
      <c r="AB177" s="96"/>
      <c r="AC177" s="96"/>
      <c r="AD177" s="90"/>
      <c r="AE177" s="87"/>
      <c r="AF177" s="90"/>
      <c r="AG177" s="87"/>
      <c r="AH177" s="27"/>
      <c r="AI177" s="27"/>
      <c r="AJ177" s="27"/>
    </row>
    <row r="178" spans="1:36" s="2" customFormat="1" ht="11.1" customHeight="1" x14ac:dyDescent="0.2">
      <c r="A178" s="18" t="s">
        <v>334</v>
      </c>
      <c r="B178" s="22">
        <v>70</v>
      </c>
      <c r="C178" s="16">
        <v>4</v>
      </c>
      <c r="D178" s="16">
        <v>59279001</v>
      </c>
      <c r="E178" s="17" t="s">
        <v>234</v>
      </c>
      <c r="F178" s="2">
        <v>31</v>
      </c>
      <c r="G178" s="28">
        <v>14609</v>
      </c>
      <c r="H178" s="44">
        <v>9016</v>
      </c>
      <c r="I178" s="47">
        <v>16983</v>
      </c>
      <c r="J178" s="44">
        <v>3007</v>
      </c>
      <c r="K178" s="60">
        <v>17.7</v>
      </c>
      <c r="L178" s="44">
        <v>15929</v>
      </c>
      <c r="M178" s="45">
        <v>10857</v>
      </c>
      <c r="N178" s="46">
        <v>18225</v>
      </c>
      <c r="O178" s="27">
        <v>3189</v>
      </c>
      <c r="P178" s="60">
        <v>17.5</v>
      </c>
      <c r="Q178" s="45">
        <v>1712</v>
      </c>
      <c r="R178" s="119" t="s">
        <v>632</v>
      </c>
      <c r="S178" s="45">
        <v>393</v>
      </c>
      <c r="T178" s="120" t="s">
        <v>715</v>
      </c>
      <c r="U178" s="92"/>
      <c r="V178" s="34"/>
      <c r="W178" s="34"/>
      <c r="X178" s="98"/>
      <c r="Y178" s="88"/>
      <c r="Z178" s="98"/>
      <c r="AA178" s="88"/>
      <c r="AB178" s="96"/>
      <c r="AC178" s="96"/>
      <c r="AD178" s="90"/>
      <c r="AE178" s="87"/>
      <c r="AF178" s="90"/>
      <c r="AG178" s="87"/>
      <c r="AH178" s="27"/>
      <c r="AI178" s="27"/>
      <c r="AJ178" s="27"/>
    </row>
    <row r="179" spans="1:36" s="2" customFormat="1" ht="11.1" customHeight="1" x14ac:dyDescent="0.2">
      <c r="A179" s="18" t="s">
        <v>334</v>
      </c>
      <c r="B179" s="22">
        <v>70</v>
      </c>
      <c r="C179" s="16">
        <v>4</v>
      </c>
      <c r="D179" s="16">
        <v>59279105</v>
      </c>
      <c r="E179" s="17" t="s">
        <v>235</v>
      </c>
      <c r="F179" s="2">
        <v>26</v>
      </c>
      <c r="G179" s="28">
        <v>14414</v>
      </c>
      <c r="H179" s="44">
        <v>8993</v>
      </c>
      <c r="I179" s="47">
        <v>16675</v>
      </c>
      <c r="J179" s="44">
        <v>3366</v>
      </c>
      <c r="K179" s="60">
        <v>20.2</v>
      </c>
      <c r="L179" s="44">
        <v>15299</v>
      </c>
      <c r="M179" s="45">
        <v>10796</v>
      </c>
      <c r="N179" s="46">
        <v>17333</v>
      </c>
      <c r="O179" s="27">
        <v>3178</v>
      </c>
      <c r="P179" s="60">
        <v>18.3</v>
      </c>
      <c r="Q179" s="45">
        <v>1669</v>
      </c>
      <c r="R179" s="119" t="s">
        <v>712</v>
      </c>
      <c r="S179" s="45">
        <v>375</v>
      </c>
      <c r="T179" s="120" t="s">
        <v>540</v>
      </c>
      <c r="U179" s="92"/>
      <c r="V179" s="34"/>
      <c r="W179" s="34"/>
      <c r="X179" s="98"/>
      <c r="Y179" s="88"/>
      <c r="Z179" s="98"/>
      <c r="AA179" s="88"/>
      <c r="AB179" s="96"/>
      <c r="AC179" s="96"/>
      <c r="AD179" s="90"/>
      <c r="AE179" s="87"/>
      <c r="AF179" s="90"/>
      <c r="AG179" s="87"/>
      <c r="AH179" s="27"/>
      <c r="AI179" s="27"/>
      <c r="AJ179" s="27"/>
    </row>
    <row r="180" spans="1:36" s="2" customFormat="1" ht="11.1" customHeight="1" x14ac:dyDescent="0.2">
      <c r="A180" s="18" t="s">
        <v>334</v>
      </c>
      <c r="B180" s="22">
        <v>70</v>
      </c>
      <c r="C180" s="16">
        <v>4</v>
      </c>
      <c r="D180" s="16">
        <v>59289001</v>
      </c>
      <c r="E180" s="17" t="s">
        <v>236</v>
      </c>
      <c r="F180" s="2">
        <v>15</v>
      </c>
      <c r="G180" s="28">
        <v>11645</v>
      </c>
      <c r="H180" s="44">
        <v>7957</v>
      </c>
      <c r="I180" s="47">
        <v>13240</v>
      </c>
      <c r="J180" s="44">
        <v>2765</v>
      </c>
      <c r="K180" s="60">
        <v>20.9</v>
      </c>
      <c r="L180" s="44">
        <v>12187</v>
      </c>
      <c r="M180" s="45">
        <v>9044</v>
      </c>
      <c r="N180" s="46">
        <v>13704</v>
      </c>
      <c r="O180" s="27">
        <v>2953</v>
      </c>
      <c r="P180" s="60">
        <v>21.5</v>
      </c>
      <c r="Q180" s="45">
        <v>1333</v>
      </c>
      <c r="R180" s="119" t="s">
        <v>628</v>
      </c>
      <c r="S180" s="45">
        <v>312</v>
      </c>
      <c r="T180" s="120" t="s">
        <v>521</v>
      </c>
      <c r="U180" s="92"/>
      <c r="V180" s="34"/>
      <c r="W180" s="34"/>
      <c r="X180" s="98"/>
      <c r="Y180" s="88"/>
      <c r="Z180" s="98"/>
      <c r="AA180" s="88"/>
      <c r="AB180" s="96"/>
      <c r="AC180" s="96"/>
      <c r="AD180" s="90"/>
      <c r="AE180" s="87"/>
      <c r="AF180" s="90"/>
      <c r="AG180" s="87"/>
      <c r="AH180" s="27"/>
      <c r="AI180" s="27"/>
      <c r="AJ180" s="27"/>
    </row>
    <row r="181" spans="1:36" s="2" customFormat="1" ht="11.1" customHeight="1" x14ac:dyDescent="0.2">
      <c r="A181" s="18" t="s">
        <v>334</v>
      </c>
      <c r="B181" s="22">
        <v>70</v>
      </c>
      <c r="C181" s="16">
        <v>4</v>
      </c>
      <c r="D181" s="16">
        <v>60299003</v>
      </c>
      <c r="E181" s="17" t="s">
        <v>237</v>
      </c>
      <c r="F181" s="2">
        <v>31</v>
      </c>
      <c r="G181" s="28">
        <v>9793</v>
      </c>
      <c r="H181" s="44">
        <v>6999</v>
      </c>
      <c r="I181" s="47">
        <v>11050</v>
      </c>
      <c r="J181" s="44">
        <v>2601</v>
      </c>
      <c r="K181" s="60">
        <v>23.5</v>
      </c>
      <c r="L181" s="44">
        <v>10511</v>
      </c>
      <c r="M181" s="45">
        <v>8690</v>
      </c>
      <c r="N181" s="46">
        <v>11509</v>
      </c>
      <c r="O181" s="27">
        <v>2670</v>
      </c>
      <c r="P181" s="60">
        <v>23.2</v>
      </c>
      <c r="Q181" s="45">
        <v>1137</v>
      </c>
      <c r="R181" s="119" t="s">
        <v>612</v>
      </c>
      <c r="S181" s="45">
        <v>264</v>
      </c>
      <c r="T181" s="120" t="s">
        <v>716</v>
      </c>
      <c r="U181" s="92"/>
      <c r="V181" s="34"/>
      <c r="W181" s="34"/>
      <c r="X181" s="98"/>
      <c r="Y181" s="88"/>
      <c r="Z181" s="98"/>
      <c r="AA181" s="88"/>
      <c r="AB181" s="96"/>
      <c r="AC181" s="96"/>
      <c r="AD181" s="90"/>
      <c r="AE181" s="87"/>
      <c r="AF181" s="90"/>
      <c r="AG181" s="87"/>
      <c r="AH181" s="27"/>
      <c r="AI181" s="27"/>
      <c r="AJ181" s="27"/>
    </row>
    <row r="182" spans="1:36" s="2" customFormat="1" ht="11.1" customHeight="1" x14ac:dyDescent="0.2">
      <c r="A182" s="18" t="s">
        <v>334</v>
      </c>
      <c r="B182" s="22">
        <v>70</v>
      </c>
      <c r="C182" s="16">
        <v>4</v>
      </c>
      <c r="D182" s="16">
        <v>60299002</v>
      </c>
      <c r="E182" s="17" t="s">
        <v>238</v>
      </c>
      <c r="F182" s="2">
        <v>31</v>
      </c>
      <c r="G182" s="28">
        <v>9715</v>
      </c>
      <c r="H182" s="44">
        <v>7162</v>
      </c>
      <c r="I182" s="47">
        <v>10850</v>
      </c>
      <c r="J182" s="44">
        <v>2204</v>
      </c>
      <c r="K182" s="60">
        <v>20.3</v>
      </c>
      <c r="L182" s="44">
        <v>10414</v>
      </c>
      <c r="M182" s="45">
        <v>8736</v>
      </c>
      <c r="N182" s="46">
        <v>11333</v>
      </c>
      <c r="O182" s="27">
        <v>2428</v>
      </c>
      <c r="P182" s="60">
        <v>21.4</v>
      </c>
      <c r="Q182" s="45">
        <v>1133</v>
      </c>
      <c r="R182" s="119" t="s">
        <v>667</v>
      </c>
      <c r="S182" s="45">
        <v>251</v>
      </c>
      <c r="T182" s="120" t="s">
        <v>717</v>
      </c>
      <c r="U182" s="92"/>
      <c r="V182" s="34"/>
      <c r="W182" s="34"/>
      <c r="X182" s="98"/>
      <c r="Y182" s="88"/>
      <c r="Z182" s="98"/>
      <c r="AA182" s="88"/>
      <c r="AB182" s="96"/>
      <c r="AC182" s="96"/>
      <c r="AD182" s="90"/>
      <c r="AE182" s="87"/>
      <c r="AF182" s="90"/>
      <c r="AG182" s="87"/>
      <c r="AH182" s="27"/>
      <c r="AI182" s="27"/>
      <c r="AJ182" s="27"/>
    </row>
    <row r="183" spans="1:36" s="2" customFormat="1" ht="11.1" customHeight="1" x14ac:dyDescent="0.2">
      <c r="A183" s="18" t="s">
        <v>334</v>
      </c>
      <c r="B183" s="22">
        <v>70</v>
      </c>
      <c r="C183" s="16">
        <v>4</v>
      </c>
      <c r="D183" s="16">
        <v>60309001</v>
      </c>
      <c r="E183" s="17" t="s">
        <v>239</v>
      </c>
      <c r="F183" s="2">
        <v>31</v>
      </c>
      <c r="G183" s="28">
        <v>11818</v>
      </c>
      <c r="H183" s="44">
        <v>8323</v>
      </c>
      <c r="I183" s="47">
        <v>13277</v>
      </c>
      <c r="J183" s="44">
        <v>2794</v>
      </c>
      <c r="K183" s="60">
        <v>21</v>
      </c>
      <c r="L183" s="44">
        <v>12408</v>
      </c>
      <c r="M183" s="45">
        <v>9880</v>
      </c>
      <c r="N183" s="46">
        <v>13601</v>
      </c>
      <c r="O183" s="27">
        <v>2990</v>
      </c>
      <c r="P183" s="60">
        <v>22</v>
      </c>
      <c r="Q183" s="45">
        <v>1365</v>
      </c>
      <c r="R183" s="119" t="s">
        <v>516</v>
      </c>
      <c r="S183" s="45">
        <v>299</v>
      </c>
      <c r="T183" s="120" t="s">
        <v>718</v>
      </c>
      <c r="U183" s="92"/>
      <c r="V183" s="34"/>
      <c r="W183" s="34"/>
      <c r="X183" s="98"/>
      <c r="Y183" s="88"/>
      <c r="Z183" s="98"/>
      <c r="AA183" s="88"/>
      <c r="AB183" s="96"/>
      <c r="AC183" s="96"/>
      <c r="AD183" s="90"/>
      <c r="AE183" s="87"/>
      <c r="AF183" s="90"/>
      <c r="AG183" s="87"/>
      <c r="AH183" s="27"/>
      <c r="AI183" s="27"/>
      <c r="AJ183" s="27"/>
    </row>
    <row r="184" spans="1:36" s="2" customFormat="1" ht="11.1" customHeight="1" x14ac:dyDescent="0.2">
      <c r="A184" s="18" t="s">
        <v>334</v>
      </c>
      <c r="B184" s="22">
        <v>70</v>
      </c>
      <c r="C184" s="16">
        <v>4</v>
      </c>
      <c r="D184" s="16">
        <v>60309002</v>
      </c>
      <c r="E184" s="17" t="s">
        <v>240</v>
      </c>
      <c r="F184" s="2">
        <v>31</v>
      </c>
      <c r="G184" s="28">
        <v>12936</v>
      </c>
      <c r="H184" s="44">
        <v>8774</v>
      </c>
      <c r="I184" s="47">
        <v>14652</v>
      </c>
      <c r="J184" s="44">
        <v>2710</v>
      </c>
      <c r="K184" s="60">
        <v>18.5</v>
      </c>
      <c r="L184" s="44">
        <v>13596</v>
      </c>
      <c r="M184" s="45">
        <v>10387</v>
      </c>
      <c r="N184" s="46">
        <v>15024</v>
      </c>
      <c r="O184" s="27">
        <v>2693</v>
      </c>
      <c r="P184" s="60">
        <v>17.899999999999999</v>
      </c>
      <c r="Q184" s="45">
        <v>1493</v>
      </c>
      <c r="R184" s="119" t="s">
        <v>632</v>
      </c>
      <c r="S184" s="45">
        <v>330</v>
      </c>
      <c r="T184" s="120" t="s">
        <v>713</v>
      </c>
      <c r="U184" s="92"/>
      <c r="V184" s="34"/>
      <c r="W184" s="34"/>
      <c r="X184" s="98"/>
      <c r="Y184" s="88"/>
      <c r="Z184" s="98"/>
      <c r="AA184" s="88"/>
      <c r="AB184" s="96"/>
      <c r="AC184" s="96"/>
      <c r="AD184" s="90"/>
      <c r="AE184" s="87"/>
      <c r="AF184" s="90"/>
      <c r="AG184" s="87"/>
      <c r="AH184" s="27"/>
      <c r="AI184" s="27"/>
      <c r="AJ184" s="27"/>
    </row>
    <row r="185" spans="1:36" s="2" customFormat="1" ht="11.1" customHeight="1" x14ac:dyDescent="0.2">
      <c r="A185" s="18" t="s">
        <v>334</v>
      </c>
      <c r="B185" s="22">
        <v>70</v>
      </c>
      <c r="C185" s="16">
        <v>4</v>
      </c>
      <c r="D185" s="16">
        <v>60319105</v>
      </c>
      <c r="E185" s="17" t="s">
        <v>241</v>
      </c>
      <c r="F185" s="2">
        <v>31</v>
      </c>
      <c r="G185" s="28">
        <v>18927</v>
      </c>
      <c r="H185" s="44">
        <v>11463</v>
      </c>
      <c r="I185" s="47">
        <v>21667</v>
      </c>
      <c r="J185" s="44">
        <v>3283</v>
      </c>
      <c r="K185" s="60">
        <v>15.2</v>
      </c>
      <c r="L185" s="44">
        <v>18967</v>
      </c>
      <c r="M185" s="45">
        <v>12651</v>
      </c>
      <c r="N185" s="46">
        <v>21359</v>
      </c>
      <c r="O185" s="27">
        <v>3327</v>
      </c>
      <c r="P185" s="60">
        <v>15.6</v>
      </c>
      <c r="Q185" s="45">
        <v>2158</v>
      </c>
      <c r="R185" s="119" t="s">
        <v>689</v>
      </c>
      <c r="S185" s="45">
        <v>422</v>
      </c>
      <c r="T185" s="120" t="s">
        <v>640</v>
      </c>
      <c r="U185" s="92"/>
      <c r="V185" s="34"/>
      <c r="W185" s="34"/>
      <c r="X185" s="98"/>
      <c r="Y185" s="88"/>
      <c r="Z185" s="98"/>
      <c r="AA185" s="88"/>
      <c r="AB185" s="96"/>
      <c r="AC185" s="96"/>
      <c r="AD185" s="90"/>
      <c r="AE185" s="87"/>
      <c r="AF185" s="90"/>
      <c r="AG185" s="87"/>
      <c r="AH185" s="27"/>
      <c r="AI185" s="27"/>
      <c r="AJ185" s="27"/>
    </row>
    <row r="186" spans="1:36" s="2" customFormat="1" ht="11.1" customHeight="1" x14ac:dyDescent="0.2">
      <c r="A186" s="18" t="s">
        <v>334</v>
      </c>
      <c r="B186" s="22">
        <v>70</v>
      </c>
      <c r="C186" s="16">
        <v>4</v>
      </c>
      <c r="D186" s="16">
        <v>60319001</v>
      </c>
      <c r="E186" s="17" t="s">
        <v>242</v>
      </c>
      <c r="F186" s="2">
        <v>31</v>
      </c>
      <c r="G186" s="28">
        <v>21205</v>
      </c>
      <c r="H186" s="44">
        <v>12327</v>
      </c>
      <c r="I186" s="47">
        <v>24412</v>
      </c>
      <c r="J186" s="44">
        <v>3718</v>
      </c>
      <c r="K186" s="60">
        <v>15.2</v>
      </c>
      <c r="L186" s="44">
        <v>20958</v>
      </c>
      <c r="M186" s="45">
        <v>13467</v>
      </c>
      <c r="N186" s="46">
        <v>23703</v>
      </c>
      <c r="O186" s="27">
        <v>3683</v>
      </c>
      <c r="P186" s="60">
        <v>15.5</v>
      </c>
      <c r="Q186" s="45">
        <v>2406</v>
      </c>
      <c r="R186" s="119" t="s">
        <v>664</v>
      </c>
      <c r="S186" s="45">
        <v>458</v>
      </c>
      <c r="T186" s="120" t="s">
        <v>719</v>
      </c>
      <c r="U186" s="92"/>
      <c r="V186" s="34"/>
      <c r="W186" s="34"/>
      <c r="X186" s="98"/>
      <c r="Y186" s="88"/>
      <c r="Z186" s="98"/>
      <c r="AA186" s="88"/>
      <c r="AB186" s="96"/>
      <c r="AC186" s="96"/>
      <c r="AD186" s="90"/>
      <c r="AE186" s="87"/>
      <c r="AF186" s="90"/>
      <c r="AG186" s="87"/>
      <c r="AH186" s="27"/>
      <c r="AI186" s="27"/>
      <c r="AJ186" s="27"/>
    </row>
    <row r="187" spans="1:36" s="2" customFormat="1" ht="11.1" customHeight="1" x14ac:dyDescent="0.2">
      <c r="A187" s="18" t="s">
        <v>334</v>
      </c>
      <c r="B187" s="22">
        <v>70</v>
      </c>
      <c r="C187" s="16">
        <v>4</v>
      </c>
      <c r="D187" s="16">
        <v>60319104</v>
      </c>
      <c r="E187" s="17" t="s">
        <v>243</v>
      </c>
      <c r="F187" s="2">
        <v>31</v>
      </c>
      <c r="G187" s="28">
        <v>18678</v>
      </c>
      <c r="H187" s="44">
        <v>11093</v>
      </c>
      <c r="I187" s="47">
        <v>21428</v>
      </c>
      <c r="J187" s="44">
        <v>3377</v>
      </c>
      <c r="K187" s="60">
        <v>15.8</v>
      </c>
      <c r="L187" s="44">
        <v>19050</v>
      </c>
      <c r="M187" s="45">
        <v>12528</v>
      </c>
      <c r="N187" s="46">
        <v>21479</v>
      </c>
      <c r="O187" s="27">
        <v>3576</v>
      </c>
      <c r="P187" s="60">
        <v>16.600000000000001</v>
      </c>
      <c r="Q187" s="45">
        <v>2160</v>
      </c>
      <c r="R187" s="119" t="s">
        <v>694</v>
      </c>
      <c r="S187" s="45">
        <v>395</v>
      </c>
      <c r="T187" s="120" t="s">
        <v>720</v>
      </c>
      <c r="U187" s="92"/>
      <c r="V187" s="34"/>
      <c r="W187" s="34"/>
      <c r="X187" s="98"/>
      <c r="Y187" s="88"/>
      <c r="Z187" s="98"/>
      <c r="AA187" s="88"/>
      <c r="AB187" s="96"/>
      <c r="AC187" s="96"/>
      <c r="AD187" s="90"/>
      <c r="AE187" s="87"/>
      <c r="AF187" s="90"/>
      <c r="AG187" s="87"/>
      <c r="AH187" s="27"/>
      <c r="AI187" s="27"/>
      <c r="AJ187" s="27"/>
    </row>
    <row r="188" spans="1:36" s="2" customFormat="1" ht="11.1" customHeight="1" x14ac:dyDescent="0.2">
      <c r="A188" s="18" t="s">
        <v>334</v>
      </c>
      <c r="B188" s="22">
        <v>70</v>
      </c>
      <c r="C188" s="16">
        <v>4</v>
      </c>
      <c r="D188" s="16">
        <v>60319012</v>
      </c>
      <c r="E188" s="17" t="s">
        <v>244</v>
      </c>
      <c r="F188" s="2">
        <v>31</v>
      </c>
      <c r="G188" s="28">
        <v>9919</v>
      </c>
      <c r="H188" s="44">
        <v>6865</v>
      </c>
      <c r="I188" s="47">
        <v>11209</v>
      </c>
      <c r="J188" s="44">
        <v>2115</v>
      </c>
      <c r="K188" s="60">
        <v>18.899999999999999</v>
      </c>
      <c r="L188" s="44">
        <v>10378</v>
      </c>
      <c r="M188" s="45">
        <v>8505</v>
      </c>
      <c r="N188" s="46">
        <v>11447</v>
      </c>
      <c r="O188" s="27">
        <v>2241</v>
      </c>
      <c r="P188" s="60">
        <v>19.600000000000001</v>
      </c>
      <c r="Q188" s="45">
        <v>1162</v>
      </c>
      <c r="R188" s="119" t="s">
        <v>721</v>
      </c>
      <c r="S188" s="45">
        <v>214</v>
      </c>
      <c r="T188" s="120" t="s">
        <v>722</v>
      </c>
      <c r="U188" s="92"/>
      <c r="V188" s="34"/>
      <c r="W188" s="34"/>
      <c r="X188" s="98"/>
      <c r="Y188" s="88"/>
      <c r="Z188" s="98"/>
      <c r="AA188" s="88"/>
      <c r="AB188" s="96"/>
      <c r="AC188" s="96"/>
      <c r="AD188" s="90"/>
      <c r="AE188" s="87"/>
      <c r="AF188" s="90"/>
      <c r="AG188" s="87"/>
      <c r="AH188" s="27"/>
      <c r="AI188" s="27"/>
      <c r="AJ188" s="27"/>
    </row>
    <row r="189" spans="1:36" s="2" customFormat="1" ht="11.1" customHeight="1" x14ac:dyDescent="0.2">
      <c r="A189" s="18" t="s">
        <v>334</v>
      </c>
      <c r="B189" s="22">
        <v>70</v>
      </c>
      <c r="C189" s="16">
        <v>4</v>
      </c>
      <c r="D189" s="16">
        <v>59359053</v>
      </c>
      <c r="E189" s="17" t="s">
        <v>245</v>
      </c>
      <c r="F189" s="2">
        <v>31</v>
      </c>
      <c r="G189" s="28">
        <v>9718</v>
      </c>
      <c r="H189" s="44">
        <v>6791</v>
      </c>
      <c r="I189" s="47">
        <v>11027</v>
      </c>
      <c r="J189" s="44">
        <v>2385</v>
      </c>
      <c r="K189" s="60">
        <v>21.6</v>
      </c>
      <c r="L189" s="44">
        <v>9954</v>
      </c>
      <c r="M189" s="45">
        <v>8229</v>
      </c>
      <c r="N189" s="46">
        <v>11019</v>
      </c>
      <c r="O189" s="27">
        <v>2514</v>
      </c>
      <c r="P189" s="60">
        <v>22.8</v>
      </c>
      <c r="Q189" s="45">
        <v>1123</v>
      </c>
      <c r="R189" s="119" t="s">
        <v>602</v>
      </c>
      <c r="S189" s="45">
        <v>212</v>
      </c>
      <c r="T189" s="120" t="s">
        <v>723</v>
      </c>
      <c r="U189" s="92"/>
      <c r="V189" s="34"/>
      <c r="W189" s="34"/>
      <c r="X189" s="98"/>
      <c r="Y189" s="88"/>
      <c r="Z189" s="98"/>
      <c r="AA189" s="88"/>
      <c r="AB189" s="96"/>
      <c r="AC189" s="96"/>
      <c r="AD189" s="90"/>
      <c r="AE189" s="87"/>
      <c r="AF189" s="90"/>
      <c r="AG189" s="87"/>
      <c r="AH189" s="27"/>
      <c r="AI189" s="27"/>
      <c r="AJ189" s="27"/>
    </row>
    <row r="190" spans="1:36" s="2" customFormat="1" ht="11.1" customHeight="1" x14ac:dyDescent="0.2">
      <c r="A190" s="18" t="s">
        <v>334</v>
      </c>
      <c r="B190" s="22">
        <v>71</v>
      </c>
      <c r="C190" s="16">
        <v>4</v>
      </c>
      <c r="D190" s="16">
        <v>55289166</v>
      </c>
      <c r="E190" s="17" t="s">
        <v>246</v>
      </c>
      <c r="F190" s="2">
        <v>31</v>
      </c>
      <c r="G190" s="28">
        <v>5430</v>
      </c>
      <c r="H190" s="44">
        <v>5511</v>
      </c>
      <c r="I190" s="47">
        <v>5758</v>
      </c>
      <c r="J190" s="44">
        <v>1280</v>
      </c>
      <c r="K190" s="60">
        <v>22.2</v>
      </c>
      <c r="L190" s="44">
        <v>5011</v>
      </c>
      <c r="M190" s="45">
        <v>3634</v>
      </c>
      <c r="N190" s="46">
        <v>5674</v>
      </c>
      <c r="O190" s="27">
        <v>1173</v>
      </c>
      <c r="P190" s="60">
        <v>20.7</v>
      </c>
      <c r="Q190" s="45">
        <v>589</v>
      </c>
      <c r="R190" s="119" t="s">
        <v>520</v>
      </c>
      <c r="S190" s="45">
        <v>127</v>
      </c>
      <c r="T190" s="120" t="s">
        <v>467</v>
      </c>
      <c r="U190" s="92"/>
      <c r="V190" s="34"/>
      <c r="W190" s="34"/>
      <c r="X190" s="98"/>
      <c r="Y190" s="88"/>
      <c r="Z190" s="98"/>
      <c r="AA190" s="88"/>
      <c r="AB190" s="96"/>
      <c r="AC190" s="96"/>
      <c r="AD190" s="90"/>
      <c r="AE190" s="87"/>
      <c r="AF190" s="90"/>
      <c r="AG190" s="87"/>
      <c r="AH190" s="27"/>
      <c r="AI190" s="27"/>
      <c r="AJ190" s="27"/>
    </row>
    <row r="191" spans="1:36" s="2" customFormat="1" ht="11.1" customHeight="1" x14ac:dyDescent="0.2">
      <c r="A191" s="18" t="s">
        <v>334</v>
      </c>
      <c r="B191" s="22">
        <v>71</v>
      </c>
      <c r="C191" s="16">
        <v>4</v>
      </c>
      <c r="D191" s="16">
        <v>58269167</v>
      </c>
      <c r="E191" s="17" t="s">
        <v>247</v>
      </c>
      <c r="F191" s="2">
        <v>31</v>
      </c>
      <c r="G191" s="28">
        <v>10169</v>
      </c>
      <c r="H191" s="44">
        <v>8400</v>
      </c>
      <c r="I191" s="47">
        <v>11148</v>
      </c>
      <c r="J191" s="44">
        <v>1474</v>
      </c>
      <c r="K191" s="60">
        <v>13.2</v>
      </c>
      <c r="L191" s="44">
        <v>10130</v>
      </c>
      <c r="M191" s="45">
        <v>6539</v>
      </c>
      <c r="N191" s="46">
        <v>11545</v>
      </c>
      <c r="O191" s="27">
        <v>1427</v>
      </c>
      <c r="P191" s="60">
        <v>12.4</v>
      </c>
      <c r="Q191" s="45">
        <v>1160</v>
      </c>
      <c r="R191" s="119" t="s">
        <v>724</v>
      </c>
      <c r="S191" s="45">
        <v>217</v>
      </c>
      <c r="T191" s="120" t="s">
        <v>568</v>
      </c>
      <c r="U191" s="92"/>
      <c r="V191" s="34"/>
      <c r="W191" s="34"/>
      <c r="X191" s="98"/>
      <c r="Y191" s="88"/>
      <c r="Z191" s="98"/>
      <c r="AA191" s="88"/>
      <c r="AB191" s="96"/>
      <c r="AC191" s="96"/>
      <c r="AD191" s="90"/>
      <c r="AE191" s="87"/>
      <c r="AF191" s="90"/>
      <c r="AG191" s="87"/>
      <c r="AH191" s="27"/>
      <c r="AI191" s="27"/>
      <c r="AJ191" s="27"/>
    </row>
    <row r="192" spans="1:36" s="2" customFormat="1" ht="11.1" customHeight="1" x14ac:dyDescent="0.2">
      <c r="A192" s="18" t="s">
        <v>334</v>
      </c>
      <c r="B192" s="22">
        <v>71</v>
      </c>
      <c r="C192" s="16">
        <v>4</v>
      </c>
      <c r="D192" s="16">
        <v>59269232</v>
      </c>
      <c r="E192" s="17" t="s">
        <v>248</v>
      </c>
      <c r="F192" s="2">
        <v>31</v>
      </c>
      <c r="G192" s="28">
        <v>9889</v>
      </c>
      <c r="H192" s="44">
        <v>8084</v>
      </c>
      <c r="I192" s="47">
        <v>10864</v>
      </c>
      <c r="J192" s="44">
        <v>1482</v>
      </c>
      <c r="K192" s="60">
        <v>13.6</v>
      </c>
      <c r="L192" s="44">
        <v>9677</v>
      </c>
      <c r="M192" s="45">
        <v>6223</v>
      </c>
      <c r="N192" s="46">
        <v>11068</v>
      </c>
      <c r="O192" s="27">
        <v>1495</v>
      </c>
      <c r="P192" s="60">
        <v>13.5</v>
      </c>
      <c r="Q192" s="45">
        <v>1117</v>
      </c>
      <c r="R192" s="119" t="s">
        <v>644</v>
      </c>
      <c r="S192" s="45">
        <v>212</v>
      </c>
      <c r="T192" s="120" t="s">
        <v>529</v>
      </c>
      <c r="U192" s="92"/>
      <c r="V192" s="34"/>
      <c r="W192" s="34"/>
      <c r="X192" s="98"/>
      <c r="Y192" s="88"/>
      <c r="Z192" s="98"/>
      <c r="AA192" s="88"/>
      <c r="AB192" s="96"/>
      <c r="AC192" s="96"/>
      <c r="AD192" s="90"/>
      <c r="AE192" s="87"/>
      <c r="AF192" s="90"/>
      <c r="AG192" s="87"/>
      <c r="AH192" s="27"/>
      <c r="AI192" s="27"/>
      <c r="AJ192" s="27"/>
    </row>
    <row r="193" spans="1:36" s="2" customFormat="1" ht="11.1" customHeight="1" x14ac:dyDescent="0.2">
      <c r="A193" s="18" t="s">
        <v>334</v>
      </c>
      <c r="B193" s="22">
        <v>72</v>
      </c>
      <c r="C193" s="16">
        <v>4</v>
      </c>
      <c r="D193" s="16">
        <v>56369005</v>
      </c>
      <c r="E193" s="17" t="s">
        <v>249</v>
      </c>
      <c r="F193" s="2">
        <v>31</v>
      </c>
      <c r="G193" s="28">
        <v>12041</v>
      </c>
      <c r="H193" s="44">
        <v>9552</v>
      </c>
      <c r="I193" s="47">
        <v>12941</v>
      </c>
      <c r="J193" s="44">
        <v>4203</v>
      </c>
      <c r="K193" s="60">
        <v>32.5</v>
      </c>
      <c r="L193" s="44">
        <v>13505</v>
      </c>
      <c r="M193" s="45">
        <v>14743</v>
      </c>
      <c r="N193" s="46">
        <v>13716</v>
      </c>
      <c r="O193" s="27">
        <v>4792</v>
      </c>
      <c r="P193" s="60">
        <v>34.9</v>
      </c>
      <c r="Q193" s="45">
        <v>1393</v>
      </c>
      <c r="R193" s="119" t="s">
        <v>725</v>
      </c>
      <c r="S193" s="45">
        <v>406</v>
      </c>
      <c r="T193" s="120" t="s">
        <v>491</v>
      </c>
      <c r="U193" s="92"/>
      <c r="V193" s="34"/>
      <c r="W193" s="34"/>
      <c r="X193" s="98"/>
      <c r="Y193" s="88"/>
      <c r="Z193" s="98"/>
      <c r="AA193" s="88"/>
      <c r="AB193" s="96"/>
      <c r="AC193" s="96"/>
      <c r="AD193" s="90"/>
      <c r="AE193" s="87"/>
      <c r="AF193" s="90"/>
      <c r="AG193" s="87"/>
      <c r="AH193" s="27"/>
      <c r="AI193" s="27"/>
      <c r="AJ193" s="27"/>
    </row>
    <row r="194" spans="1:36" s="2" customFormat="1" ht="11.1" customHeight="1" x14ac:dyDescent="0.2">
      <c r="A194" s="18" t="s">
        <v>334</v>
      </c>
      <c r="B194" s="22">
        <v>72</v>
      </c>
      <c r="C194" s="16">
        <v>4</v>
      </c>
      <c r="D194" s="16">
        <v>56379002</v>
      </c>
      <c r="E194" s="17" t="s">
        <v>250</v>
      </c>
      <c r="F194" s="2">
        <v>31</v>
      </c>
      <c r="G194" s="28">
        <v>13682</v>
      </c>
      <c r="H194" s="44">
        <v>10509</v>
      </c>
      <c r="I194" s="47">
        <v>14882</v>
      </c>
      <c r="J194" s="44">
        <v>4759</v>
      </c>
      <c r="K194" s="60">
        <v>32</v>
      </c>
      <c r="L194" s="44">
        <v>16199</v>
      </c>
      <c r="M194" s="45">
        <v>16661</v>
      </c>
      <c r="N194" s="46">
        <v>16752</v>
      </c>
      <c r="O194" s="27">
        <v>5512</v>
      </c>
      <c r="P194" s="60">
        <v>32.9</v>
      </c>
      <c r="Q194" s="45">
        <v>1632</v>
      </c>
      <c r="R194" s="119" t="s">
        <v>726</v>
      </c>
      <c r="S194" s="45">
        <v>471</v>
      </c>
      <c r="T194" s="120" t="s">
        <v>727</v>
      </c>
      <c r="U194" s="92"/>
      <c r="V194" s="34"/>
      <c r="W194" s="34"/>
      <c r="X194" s="98"/>
      <c r="Y194" s="88"/>
      <c r="Z194" s="98"/>
      <c r="AA194" s="88"/>
      <c r="AB194" s="96"/>
      <c r="AC194" s="96"/>
      <c r="AD194" s="90"/>
      <c r="AE194" s="87"/>
      <c r="AF194" s="90"/>
      <c r="AG194" s="87"/>
      <c r="AH194" s="27"/>
      <c r="AI194" s="27"/>
      <c r="AJ194" s="27"/>
    </row>
    <row r="195" spans="1:36" s="2" customFormat="1" ht="11.1" customHeight="1" thickBot="1" x14ac:dyDescent="0.25">
      <c r="A195" s="23" t="s">
        <v>334</v>
      </c>
      <c r="B195" s="24">
        <v>72</v>
      </c>
      <c r="C195" s="25">
        <v>4</v>
      </c>
      <c r="D195" s="25">
        <v>56379003</v>
      </c>
      <c r="E195" s="26" t="s">
        <v>251</v>
      </c>
      <c r="F195" s="35">
        <v>31</v>
      </c>
      <c r="G195" s="36">
        <v>13988</v>
      </c>
      <c r="H195" s="121">
        <v>10029</v>
      </c>
      <c r="I195" s="122">
        <v>15417</v>
      </c>
      <c r="J195" s="121">
        <v>4332</v>
      </c>
      <c r="K195" s="123">
        <v>28.1</v>
      </c>
      <c r="L195" s="121">
        <v>16629</v>
      </c>
      <c r="M195" s="124">
        <v>17845</v>
      </c>
      <c r="N195" s="125">
        <v>16838</v>
      </c>
      <c r="O195" s="35">
        <v>4969</v>
      </c>
      <c r="P195" s="123">
        <v>29.5</v>
      </c>
      <c r="Q195" s="124">
        <v>1676</v>
      </c>
      <c r="R195" s="126" t="s">
        <v>728</v>
      </c>
      <c r="S195" s="124">
        <v>476</v>
      </c>
      <c r="T195" s="127" t="s">
        <v>517</v>
      </c>
      <c r="U195" s="92"/>
      <c r="V195" s="34"/>
      <c r="W195" s="34"/>
      <c r="X195" s="98"/>
      <c r="Y195" s="88"/>
      <c r="Z195" s="98"/>
      <c r="AA195" s="88"/>
      <c r="AB195" s="96"/>
      <c r="AC195" s="96"/>
      <c r="AD195" s="90"/>
      <c r="AE195" s="87"/>
      <c r="AF195" s="90"/>
      <c r="AG195" s="87"/>
      <c r="AH195" s="27"/>
      <c r="AI195" s="27"/>
      <c r="AJ195" s="27"/>
    </row>
    <row r="196" spans="1:36" s="2" customFormat="1" ht="11.1" customHeight="1" x14ac:dyDescent="0.2">
      <c r="A196" s="18" t="s">
        <v>334</v>
      </c>
      <c r="B196" s="22">
        <v>73</v>
      </c>
      <c r="C196" s="16">
        <v>4</v>
      </c>
      <c r="D196" s="16">
        <v>56319165</v>
      </c>
      <c r="E196" s="17" t="s">
        <v>252</v>
      </c>
      <c r="F196" s="2">
        <v>31</v>
      </c>
      <c r="G196" s="28">
        <v>6012</v>
      </c>
      <c r="H196" s="44">
        <v>4741</v>
      </c>
      <c r="I196" s="47">
        <v>6654</v>
      </c>
      <c r="J196" s="44">
        <v>1152</v>
      </c>
      <c r="K196" s="60">
        <v>17.3</v>
      </c>
      <c r="L196" s="44">
        <v>5973</v>
      </c>
      <c r="M196" s="45">
        <v>4116</v>
      </c>
      <c r="N196" s="46">
        <v>6746</v>
      </c>
      <c r="O196" s="27">
        <v>1194</v>
      </c>
      <c r="P196" s="60">
        <v>17.7</v>
      </c>
      <c r="Q196" s="45">
        <v>688</v>
      </c>
      <c r="R196" s="119" t="s">
        <v>634</v>
      </c>
      <c r="S196" s="45">
        <v>122</v>
      </c>
      <c r="T196" s="120" t="s">
        <v>469</v>
      </c>
      <c r="U196" s="92"/>
      <c r="V196" s="34"/>
      <c r="W196" s="34"/>
      <c r="X196" s="98"/>
      <c r="Y196" s="88"/>
      <c r="Z196" s="98"/>
      <c r="AA196" s="88"/>
      <c r="AB196" s="96"/>
      <c r="AC196" s="96"/>
      <c r="AD196" s="90"/>
      <c r="AE196" s="87"/>
      <c r="AF196" s="90"/>
      <c r="AG196" s="87"/>
      <c r="AH196" s="27"/>
      <c r="AI196" s="27"/>
      <c r="AJ196" s="27"/>
    </row>
    <row r="197" spans="1:36" s="2" customFormat="1" ht="11.1" customHeight="1" x14ac:dyDescent="0.2">
      <c r="A197" s="18" t="s">
        <v>334</v>
      </c>
      <c r="B197" s="22">
        <v>73</v>
      </c>
      <c r="C197" s="16">
        <v>4</v>
      </c>
      <c r="D197" s="16">
        <v>58329235</v>
      </c>
      <c r="E197" s="17" t="s">
        <v>253</v>
      </c>
      <c r="F197" s="2">
        <v>31</v>
      </c>
      <c r="G197" s="28">
        <v>6911</v>
      </c>
      <c r="H197" s="44">
        <v>5378</v>
      </c>
      <c r="I197" s="47">
        <v>7582</v>
      </c>
      <c r="J197" s="44">
        <v>1277</v>
      </c>
      <c r="K197" s="60">
        <v>16.8</v>
      </c>
      <c r="L197" s="44">
        <v>6853</v>
      </c>
      <c r="M197" s="45">
        <v>4641</v>
      </c>
      <c r="N197" s="46">
        <v>7682</v>
      </c>
      <c r="O197" s="27">
        <v>1329</v>
      </c>
      <c r="P197" s="60">
        <v>17.3</v>
      </c>
      <c r="Q197" s="45">
        <v>797</v>
      </c>
      <c r="R197" s="119" t="s">
        <v>638</v>
      </c>
      <c r="S197" s="45">
        <v>126</v>
      </c>
      <c r="T197" s="120" t="s">
        <v>550</v>
      </c>
      <c r="U197" s="92"/>
      <c r="V197" s="34"/>
      <c r="W197" s="34"/>
      <c r="X197" s="98"/>
      <c r="Y197" s="88"/>
      <c r="Z197" s="98"/>
      <c r="AA197" s="88"/>
      <c r="AB197" s="96"/>
      <c r="AC197" s="96"/>
      <c r="AD197" s="90"/>
      <c r="AE197" s="87"/>
      <c r="AF197" s="90"/>
      <c r="AG197" s="87"/>
      <c r="AH197" s="27"/>
      <c r="AI197" s="27"/>
      <c r="AJ197" s="27"/>
    </row>
    <row r="198" spans="1:36" s="2" customFormat="1" ht="11.1" customHeight="1" x14ac:dyDescent="0.2">
      <c r="A198" s="18" t="s">
        <v>334</v>
      </c>
      <c r="B198" s="22">
        <v>73</v>
      </c>
      <c r="C198" s="16">
        <v>4</v>
      </c>
      <c r="D198" s="16">
        <v>58329236</v>
      </c>
      <c r="E198" s="17" t="s">
        <v>254</v>
      </c>
      <c r="F198" s="2">
        <v>31</v>
      </c>
      <c r="G198" s="28">
        <v>10785</v>
      </c>
      <c r="H198" s="44">
        <v>7588</v>
      </c>
      <c r="I198" s="47">
        <v>12109</v>
      </c>
      <c r="J198" s="44">
        <v>1555</v>
      </c>
      <c r="K198" s="60">
        <v>12.8</v>
      </c>
      <c r="L198" s="44">
        <v>10612</v>
      </c>
      <c r="M198" s="45">
        <v>6765</v>
      </c>
      <c r="N198" s="46">
        <v>12085</v>
      </c>
      <c r="O198" s="27">
        <v>1602</v>
      </c>
      <c r="P198" s="60">
        <v>13.3</v>
      </c>
      <c r="Q198" s="45">
        <v>1243</v>
      </c>
      <c r="R198" s="119" t="s">
        <v>644</v>
      </c>
      <c r="S198" s="45">
        <v>189</v>
      </c>
      <c r="T198" s="120" t="s">
        <v>671</v>
      </c>
      <c r="U198" s="92"/>
      <c r="V198" s="34"/>
      <c r="W198" s="34"/>
      <c r="X198" s="98"/>
      <c r="Y198" s="88"/>
      <c r="Z198" s="98"/>
      <c r="AA198" s="88"/>
      <c r="AB198" s="96"/>
      <c r="AC198" s="96"/>
      <c r="AD198" s="90"/>
      <c r="AE198" s="87"/>
      <c r="AF198" s="90"/>
      <c r="AG198" s="87"/>
      <c r="AH198" s="27"/>
      <c r="AI198" s="27"/>
      <c r="AJ198" s="27"/>
    </row>
    <row r="199" spans="1:36" s="2" customFormat="1" ht="11.1" customHeight="1" x14ac:dyDescent="0.2">
      <c r="A199" s="18" t="s">
        <v>334</v>
      </c>
      <c r="B199" s="22">
        <v>73</v>
      </c>
      <c r="C199" s="16">
        <v>4</v>
      </c>
      <c r="D199" s="16">
        <v>59319105</v>
      </c>
      <c r="E199" s="17" t="s">
        <v>255</v>
      </c>
      <c r="F199" s="2">
        <v>0</v>
      </c>
      <c r="G199" s="28">
        <v>12510</v>
      </c>
      <c r="H199" s="44">
        <v>8886</v>
      </c>
      <c r="I199" s="47">
        <v>13925</v>
      </c>
      <c r="J199" s="44">
        <v>1995</v>
      </c>
      <c r="K199" s="60">
        <v>14.3</v>
      </c>
      <c r="L199" s="44">
        <v>12589</v>
      </c>
      <c r="M199" s="45">
        <v>8650</v>
      </c>
      <c r="N199" s="46">
        <v>14074</v>
      </c>
      <c r="O199" s="27">
        <v>1976</v>
      </c>
      <c r="P199" s="60">
        <v>14</v>
      </c>
      <c r="Q199" s="45">
        <v>1433</v>
      </c>
      <c r="R199" s="119" t="s">
        <v>729</v>
      </c>
      <c r="S199" s="45">
        <v>271</v>
      </c>
      <c r="T199" s="120" t="s">
        <v>512</v>
      </c>
      <c r="U199" s="92"/>
      <c r="V199" s="34"/>
      <c r="W199" s="34"/>
      <c r="X199" s="98"/>
      <c r="Y199" s="88"/>
      <c r="Z199" s="98"/>
      <c r="AA199" s="88"/>
      <c r="AB199" s="96"/>
      <c r="AC199" s="96"/>
      <c r="AD199" s="90"/>
      <c r="AE199" s="87"/>
      <c r="AF199" s="90"/>
      <c r="AG199" s="87"/>
      <c r="AH199" s="27"/>
      <c r="AI199" s="27"/>
      <c r="AJ199" s="27"/>
    </row>
    <row r="200" spans="1:36" s="2" customFormat="1" ht="11.1" customHeight="1" x14ac:dyDescent="0.2">
      <c r="A200" s="18" t="s">
        <v>334</v>
      </c>
      <c r="B200" s="22">
        <v>73</v>
      </c>
      <c r="C200" s="16">
        <v>4</v>
      </c>
      <c r="D200" s="16">
        <v>60319100</v>
      </c>
      <c r="E200" s="17" t="s">
        <v>256</v>
      </c>
      <c r="F200" s="2">
        <v>31</v>
      </c>
      <c r="G200" s="28">
        <v>18170</v>
      </c>
      <c r="H200" s="44">
        <v>12597</v>
      </c>
      <c r="I200" s="47">
        <v>20363</v>
      </c>
      <c r="J200" s="44">
        <v>2564</v>
      </c>
      <c r="K200" s="60">
        <v>12.6</v>
      </c>
      <c r="L200" s="44">
        <v>17249</v>
      </c>
      <c r="M200" s="45">
        <v>10943</v>
      </c>
      <c r="N200" s="46">
        <v>19538</v>
      </c>
      <c r="O200" s="27">
        <v>2480</v>
      </c>
      <c r="P200" s="60">
        <v>12.7</v>
      </c>
      <c r="Q200" s="45">
        <v>2042</v>
      </c>
      <c r="R200" s="119" t="s">
        <v>730</v>
      </c>
      <c r="S200" s="45">
        <v>344</v>
      </c>
      <c r="T200" s="120" t="s">
        <v>587</v>
      </c>
      <c r="U200" s="92"/>
      <c r="V200" s="34"/>
      <c r="W200" s="34"/>
      <c r="X200" s="98"/>
      <c r="Y200" s="88"/>
      <c r="Z200" s="98"/>
      <c r="AA200" s="88"/>
      <c r="AB200" s="96"/>
      <c r="AC200" s="96"/>
      <c r="AD200" s="90"/>
      <c r="AE200" s="87"/>
      <c r="AF200" s="90"/>
      <c r="AG200" s="87"/>
      <c r="AH200" s="27"/>
      <c r="AI200" s="27"/>
      <c r="AJ200" s="27"/>
    </row>
    <row r="201" spans="1:36" s="2" customFormat="1" ht="11.1" customHeight="1" x14ac:dyDescent="0.2">
      <c r="A201" s="18" t="s">
        <v>334</v>
      </c>
      <c r="B201" s="22">
        <v>73</v>
      </c>
      <c r="C201" s="16">
        <v>4</v>
      </c>
      <c r="D201" s="16">
        <v>60319111</v>
      </c>
      <c r="E201" s="17" t="s">
        <v>257</v>
      </c>
      <c r="F201" s="2">
        <v>31</v>
      </c>
      <c r="G201" s="28">
        <v>24956</v>
      </c>
      <c r="H201" s="44">
        <v>17855</v>
      </c>
      <c r="I201" s="47">
        <v>27856</v>
      </c>
      <c r="J201" s="44">
        <v>4247</v>
      </c>
      <c r="K201" s="60">
        <v>15.2</v>
      </c>
      <c r="L201" s="44">
        <v>24289</v>
      </c>
      <c r="M201" s="45">
        <v>16343</v>
      </c>
      <c r="N201" s="46">
        <v>27188</v>
      </c>
      <c r="O201" s="27">
        <v>4646</v>
      </c>
      <c r="P201" s="60">
        <v>17.100000000000001</v>
      </c>
      <c r="Q201" s="45">
        <v>2821</v>
      </c>
      <c r="R201" s="119" t="s">
        <v>468</v>
      </c>
      <c r="S201" s="45">
        <v>514</v>
      </c>
      <c r="T201" s="120" t="s">
        <v>731</v>
      </c>
      <c r="U201" s="92"/>
      <c r="V201" s="34"/>
      <c r="W201" s="34"/>
      <c r="X201" s="98"/>
      <c r="Y201" s="88"/>
      <c r="Z201" s="98"/>
      <c r="AA201" s="88"/>
      <c r="AB201" s="96"/>
      <c r="AC201" s="96"/>
      <c r="AD201" s="90"/>
      <c r="AE201" s="87"/>
      <c r="AF201" s="90"/>
      <c r="AG201" s="87"/>
      <c r="AH201" s="27"/>
      <c r="AI201" s="27"/>
      <c r="AJ201" s="27"/>
    </row>
    <row r="202" spans="1:36" s="2" customFormat="1" ht="11.1" customHeight="1" x14ac:dyDescent="0.2">
      <c r="A202" s="18" t="s">
        <v>334</v>
      </c>
      <c r="B202" s="22">
        <v>73</v>
      </c>
      <c r="C202" s="16">
        <v>4</v>
      </c>
      <c r="D202" s="16">
        <v>60319002</v>
      </c>
      <c r="E202" s="17" t="s">
        <v>258</v>
      </c>
      <c r="F202" s="2">
        <v>31</v>
      </c>
      <c r="G202" s="28">
        <v>23863</v>
      </c>
      <c r="H202" s="44">
        <v>17387</v>
      </c>
      <c r="I202" s="47">
        <v>26548</v>
      </c>
      <c r="J202" s="44">
        <v>4317</v>
      </c>
      <c r="K202" s="60">
        <v>16.3</v>
      </c>
      <c r="L202" s="44">
        <v>23869</v>
      </c>
      <c r="M202" s="45">
        <v>15840</v>
      </c>
      <c r="N202" s="46">
        <v>26827</v>
      </c>
      <c r="O202" s="27">
        <v>4156</v>
      </c>
      <c r="P202" s="60">
        <v>15.5</v>
      </c>
      <c r="Q202" s="45">
        <v>2728</v>
      </c>
      <c r="R202" s="119" t="s">
        <v>664</v>
      </c>
      <c r="S202" s="45">
        <v>510</v>
      </c>
      <c r="T202" s="120" t="s">
        <v>732</v>
      </c>
      <c r="U202" s="92"/>
      <c r="V202" s="34"/>
      <c r="W202" s="34"/>
      <c r="X202" s="98"/>
      <c r="Y202" s="88"/>
      <c r="Z202" s="98"/>
      <c r="AA202" s="88"/>
      <c r="AB202" s="96"/>
      <c r="AC202" s="96"/>
      <c r="AD202" s="90"/>
      <c r="AE202" s="87"/>
      <c r="AF202" s="90"/>
      <c r="AG202" s="87"/>
      <c r="AH202" s="27"/>
      <c r="AI202" s="27"/>
      <c r="AJ202" s="27"/>
    </row>
    <row r="203" spans="1:36" s="2" customFormat="1" ht="11.1" customHeight="1" x14ac:dyDescent="0.2">
      <c r="A203" s="18" t="s">
        <v>334</v>
      </c>
      <c r="B203" s="22">
        <v>73</v>
      </c>
      <c r="C203" s="16">
        <v>4</v>
      </c>
      <c r="D203" s="16">
        <v>61319104</v>
      </c>
      <c r="E203" s="17" t="s">
        <v>259</v>
      </c>
      <c r="F203" s="2">
        <v>5</v>
      </c>
      <c r="G203" s="28">
        <v>20716</v>
      </c>
      <c r="H203" s="44">
        <v>15578</v>
      </c>
      <c r="I203" s="47">
        <v>22820</v>
      </c>
      <c r="J203" s="44">
        <v>3748</v>
      </c>
      <c r="K203" s="60">
        <v>16.399999999999999</v>
      </c>
      <c r="L203" s="44">
        <v>19891</v>
      </c>
      <c r="M203" s="45">
        <v>13977</v>
      </c>
      <c r="N203" s="46">
        <v>22116</v>
      </c>
      <c r="O203" s="27">
        <v>4151</v>
      </c>
      <c r="P203" s="60">
        <v>18.8</v>
      </c>
      <c r="Q203" s="45">
        <v>2303</v>
      </c>
      <c r="R203" s="119" t="s">
        <v>703</v>
      </c>
      <c r="S203" s="45">
        <v>470</v>
      </c>
      <c r="T203" s="120" t="s">
        <v>733</v>
      </c>
      <c r="U203" s="92"/>
      <c r="V203" s="34"/>
      <c r="W203" s="34"/>
      <c r="X203" s="98"/>
      <c r="Y203" s="88"/>
      <c r="Z203" s="98"/>
      <c r="AA203" s="88"/>
      <c r="AB203" s="96"/>
      <c r="AC203" s="96"/>
      <c r="AD203" s="90"/>
      <c r="AE203" s="87"/>
      <c r="AF203" s="90"/>
      <c r="AG203" s="87"/>
      <c r="AH203" s="27"/>
      <c r="AI203" s="27"/>
      <c r="AJ203" s="27"/>
    </row>
    <row r="204" spans="1:36" s="2" customFormat="1" ht="11.1" customHeight="1" x14ac:dyDescent="0.2">
      <c r="A204" s="18" t="s">
        <v>334</v>
      </c>
      <c r="B204" s="22">
        <v>73</v>
      </c>
      <c r="C204" s="16">
        <v>4</v>
      </c>
      <c r="D204" s="16">
        <v>61319085</v>
      </c>
      <c r="E204" s="17" t="s">
        <v>260</v>
      </c>
      <c r="F204" s="2">
        <v>31</v>
      </c>
      <c r="G204" s="28">
        <v>20947</v>
      </c>
      <c r="H204" s="44">
        <v>15739</v>
      </c>
      <c r="I204" s="47">
        <v>22970</v>
      </c>
      <c r="J204" s="44">
        <v>3227</v>
      </c>
      <c r="K204" s="60">
        <v>14</v>
      </c>
      <c r="L204" s="44">
        <v>20602</v>
      </c>
      <c r="M204" s="45">
        <v>14179</v>
      </c>
      <c r="N204" s="46">
        <v>22849</v>
      </c>
      <c r="O204" s="27">
        <v>3182</v>
      </c>
      <c r="P204" s="60">
        <v>13.9</v>
      </c>
      <c r="Q204" s="45">
        <v>2370</v>
      </c>
      <c r="R204" s="119" t="s">
        <v>644</v>
      </c>
      <c r="S204" s="45">
        <v>453</v>
      </c>
      <c r="T204" s="120" t="s">
        <v>574</v>
      </c>
      <c r="U204" s="92"/>
      <c r="V204" s="34"/>
      <c r="W204" s="34"/>
      <c r="X204" s="98"/>
      <c r="Y204" s="88"/>
      <c r="Z204" s="98"/>
      <c r="AA204" s="88"/>
      <c r="AB204" s="96"/>
      <c r="AC204" s="96"/>
      <c r="AD204" s="90"/>
      <c r="AE204" s="87"/>
      <c r="AF204" s="90"/>
      <c r="AG204" s="87"/>
      <c r="AH204" s="27"/>
      <c r="AI204" s="27"/>
      <c r="AJ204" s="27"/>
    </row>
    <row r="205" spans="1:36" s="2" customFormat="1" ht="11.1" customHeight="1" x14ac:dyDescent="0.2">
      <c r="A205" s="18" t="s">
        <v>334</v>
      </c>
      <c r="B205" s="22">
        <v>73</v>
      </c>
      <c r="C205" s="16">
        <v>4</v>
      </c>
      <c r="D205" s="16">
        <v>61329086</v>
      </c>
      <c r="E205" s="17" t="s">
        <v>261</v>
      </c>
      <c r="F205" s="2">
        <v>31</v>
      </c>
      <c r="G205" s="28">
        <v>21001</v>
      </c>
      <c r="H205" s="44">
        <v>15784</v>
      </c>
      <c r="I205" s="47">
        <v>23097</v>
      </c>
      <c r="J205" s="44">
        <v>3349</v>
      </c>
      <c r="K205" s="60">
        <v>14.5</v>
      </c>
      <c r="L205" s="44">
        <v>20961</v>
      </c>
      <c r="M205" s="45">
        <v>14466</v>
      </c>
      <c r="N205" s="46">
        <v>23312</v>
      </c>
      <c r="O205" s="27">
        <v>3319</v>
      </c>
      <c r="P205" s="60">
        <v>14.2</v>
      </c>
      <c r="Q205" s="45">
        <v>2393</v>
      </c>
      <c r="R205" s="119" t="s">
        <v>654</v>
      </c>
      <c r="S205" s="45">
        <v>460</v>
      </c>
      <c r="T205" s="120" t="s">
        <v>695</v>
      </c>
      <c r="U205" s="92"/>
      <c r="V205" s="34"/>
      <c r="W205" s="34"/>
      <c r="X205" s="98"/>
      <c r="Y205" s="88"/>
      <c r="Z205" s="98"/>
      <c r="AA205" s="88"/>
      <c r="AB205" s="96"/>
      <c r="AC205" s="96"/>
      <c r="AD205" s="90"/>
      <c r="AE205" s="87"/>
      <c r="AF205" s="90"/>
      <c r="AG205" s="87"/>
      <c r="AH205" s="27"/>
      <c r="AI205" s="27"/>
      <c r="AJ205" s="27"/>
    </row>
    <row r="206" spans="1:36" s="2" customFormat="1" ht="11.1" customHeight="1" x14ac:dyDescent="0.2">
      <c r="A206" s="18" t="s">
        <v>334</v>
      </c>
      <c r="B206" s="22">
        <v>73</v>
      </c>
      <c r="C206" s="16">
        <v>4</v>
      </c>
      <c r="D206" s="16">
        <v>62329002</v>
      </c>
      <c r="E206" s="17" t="s">
        <v>262</v>
      </c>
      <c r="F206" s="2">
        <v>0</v>
      </c>
      <c r="G206" s="28">
        <v>20053</v>
      </c>
      <c r="H206" s="44">
        <v>15281</v>
      </c>
      <c r="I206" s="47">
        <v>21968</v>
      </c>
      <c r="J206" s="44">
        <v>2965</v>
      </c>
      <c r="K206" s="60">
        <v>13.5</v>
      </c>
      <c r="L206" s="44">
        <v>20010</v>
      </c>
      <c r="M206" s="45">
        <v>13900</v>
      </c>
      <c r="N206" s="46">
        <v>22190</v>
      </c>
      <c r="O206" s="27">
        <v>3400</v>
      </c>
      <c r="P206" s="60">
        <v>15.3</v>
      </c>
      <c r="Q206" s="45">
        <v>2319</v>
      </c>
      <c r="R206" s="119" t="s">
        <v>647</v>
      </c>
      <c r="S206" s="45">
        <v>369</v>
      </c>
      <c r="T206" s="120" t="s">
        <v>734</v>
      </c>
      <c r="U206" s="92"/>
      <c r="V206" s="34"/>
      <c r="W206" s="34"/>
      <c r="X206" s="98"/>
      <c r="Y206" s="88"/>
      <c r="Z206" s="98"/>
      <c r="AA206" s="88"/>
      <c r="AB206" s="96"/>
      <c r="AC206" s="96"/>
      <c r="AD206" s="90"/>
      <c r="AE206" s="87"/>
      <c r="AF206" s="90"/>
      <c r="AG206" s="87"/>
      <c r="AH206" s="27"/>
      <c r="AI206" s="27"/>
      <c r="AJ206" s="27"/>
    </row>
    <row r="207" spans="1:36" s="2" customFormat="1" ht="11.1" customHeight="1" x14ac:dyDescent="0.2">
      <c r="A207" s="18" t="s">
        <v>334</v>
      </c>
      <c r="B207" s="22">
        <v>73</v>
      </c>
      <c r="C207" s="16">
        <v>4</v>
      </c>
      <c r="D207" s="16">
        <v>62329001</v>
      </c>
      <c r="E207" s="17" t="s">
        <v>263</v>
      </c>
      <c r="F207" s="2">
        <v>0</v>
      </c>
      <c r="G207" s="28">
        <v>19851</v>
      </c>
      <c r="H207" s="44">
        <v>14818</v>
      </c>
      <c r="I207" s="47">
        <v>21849</v>
      </c>
      <c r="J207" s="44">
        <v>3615</v>
      </c>
      <c r="K207" s="60">
        <v>16.5</v>
      </c>
      <c r="L207" s="44">
        <v>19971</v>
      </c>
      <c r="M207" s="45">
        <v>13675</v>
      </c>
      <c r="N207" s="46">
        <v>22247</v>
      </c>
      <c r="O207" s="27">
        <v>3551</v>
      </c>
      <c r="P207" s="60">
        <v>16</v>
      </c>
      <c r="Q207" s="45">
        <v>2307</v>
      </c>
      <c r="R207" s="119" t="s">
        <v>610</v>
      </c>
      <c r="S207" s="45">
        <v>364</v>
      </c>
      <c r="T207" s="120" t="s">
        <v>719</v>
      </c>
      <c r="U207" s="92"/>
      <c r="V207" s="34"/>
      <c r="W207" s="34"/>
      <c r="X207" s="98"/>
      <c r="Y207" s="88"/>
      <c r="Z207" s="98"/>
      <c r="AA207" s="88"/>
      <c r="AB207" s="96"/>
      <c r="AC207" s="96"/>
      <c r="AD207" s="90"/>
      <c r="AE207" s="87"/>
      <c r="AF207" s="90"/>
      <c r="AG207" s="87"/>
      <c r="AH207" s="27"/>
      <c r="AI207" s="27"/>
      <c r="AJ207" s="27"/>
    </row>
    <row r="208" spans="1:36" s="2" customFormat="1" ht="11.1" customHeight="1" x14ac:dyDescent="0.2">
      <c r="A208" s="18" t="s">
        <v>334</v>
      </c>
      <c r="B208" s="22">
        <v>73</v>
      </c>
      <c r="C208" s="16">
        <v>4</v>
      </c>
      <c r="D208" s="16">
        <v>63329001</v>
      </c>
      <c r="E208" s="17" t="s">
        <v>264</v>
      </c>
      <c r="F208" s="2">
        <v>0</v>
      </c>
      <c r="G208" s="28">
        <v>23775</v>
      </c>
      <c r="H208" s="44">
        <v>17019</v>
      </c>
      <c r="I208" s="47">
        <v>26503</v>
      </c>
      <c r="J208" s="44">
        <v>2975</v>
      </c>
      <c r="K208" s="60">
        <v>11.2</v>
      </c>
      <c r="L208" s="44">
        <v>23352</v>
      </c>
      <c r="M208" s="45">
        <v>15420</v>
      </c>
      <c r="N208" s="46">
        <v>26133</v>
      </c>
      <c r="O208" s="27">
        <v>3179</v>
      </c>
      <c r="P208" s="60">
        <v>12.2</v>
      </c>
      <c r="Q208" s="45">
        <v>2638</v>
      </c>
      <c r="R208" s="119" t="s">
        <v>619</v>
      </c>
      <c r="S208" s="45">
        <v>616</v>
      </c>
      <c r="T208" s="120" t="s">
        <v>655</v>
      </c>
      <c r="U208" s="92"/>
      <c r="V208" s="34"/>
      <c r="W208" s="34"/>
      <c r="X208" s="98"/>
      <c r="Y208" s="88"/>
      <c r="Z208" s="98"/>
      <c r="AA208" s="88"/>
      <c r="AB208" s="96"/>
      <c r="AC208" s="96"/>
      <c r="AD208" s="90"/>
      <c r="AE208" s="87"/>
      <c r="AF208" s="90"/>
      <c r="AG208" s="87"/>
      <c r="AH208" s="27"/>
      <c r="AI208" s="27"/>
      <c r="AJ208" s="27"/>
    </row>
    <row r="209" spans="1:36" s="2" customFormat="1" ht="11.1" customHeight="1" x14ac:dyDescent="0.2">
      <c r="A209" s="18" t="s">
        <v>334</v>
      </c>
      <c r="B209" s="22">
        <v>73</v>
      </c>
      <c r="C209" s="16">
        <v>4</v>
      </c>
      <c r="D209" s="16">
        <v>63329128</v>
      </c>
      <c r="E209" s="17" t="s">
        <v>265</v>
      </c>
      <c r="F209" s="2">
        <v>31</v>
      </c>
      <c r="G209" s="28">
        <v>26326</v>
      </c>
      <c r="H209" s="44">
        <v>17885</v>
      </c>
      <c r="I209" s="47">
        <v>29739</v>
      </c>
      <c r="J209" s="44">
        <v>4044</v>
      </c>
      <c r="K209" s="60">
        <v>13.6</v>
      </c>
      <c r="L209" s="44">
        <v>26730</v>
      </c>
      <c r="M209" s="45">
        <v>17056</v>
      </c>
      <c r="N209" s="46">
        <v>30402</v>
      </c>
      <c r="O209" s="27">
        <v>3476</v>
      </c>
      <c r="P209" s="60">
        <v>11.4</v>
      </c>
      <c r="Q209" s="45">
        <v>3037</v>
      </c>
      <c r="R209" s="119" t="s">
        <v>724</v>
      </c>
      <c r="S209" s="45">
        <v>559</v>
      </c>
      <c r="T209" s="120" t="s">
        <v>544</v>
      </c>
      <c r="U209" s="92"/>
      <c r="V209" s="34"/>
      <c r="W209" s="34"/>
      <c r="X209" s="98"/>
      <c r="Y209" s="88"/>
      <c r="Z209" s="98"/>
      <c r="AA209" s="88"/>
      <c r="AB209" s="96"/>
      <c r="AC209" s="96"/>
      <c r="AD209" s="90"/>
      <c r="AE209" s="87"/>
      <c r="AF209" s="90"/>
      <c r="AG209" s="87"/>
      <c r="AH209" s="27"/>
      <c r="AI209" s="27"/>
      <c r="AJ209" s="27"/>
    </row>
    <row r="210" spans="1:36" s="2" customFormat="1" ht="11.1" customHeight="1" x14ac:dyDescent="0.2">
      <c r="A210" s="18" t="s">
        <v>334</v>
      </c>
      <c r="B210" s="22">
        <v>73</v>
      </c>
      <c r="C210" s="16">
        <v>4</v>
      </c>
      <c r="D210" s="16">
        <v>63319002</v>
      </c>
      <c r="E210" s="17" t="s">
        <v>266</v>
      </c>
      <c r="F210" s="2">
        <v>31</v>
      </c>
      <c r="G210" s="28">
        <v>30685</v>
      </c>
      <c r="H210" s="44">
        <v>19618</v>
      </c>
      <c r="I210" s="47">
        <v>35088</v>
      </c>
      <c r="J210" s="44">
        <v>4234</v>
      </c>
      <c r="K210" s="60">
        <v>12.1</v>
      </c>
      <c r="L210" s="44">
        <v>29741</v>
      </c>
      <c r="M210" s="45">
        <v>18488</v>
      </c>
      <c r="N210" s="46">
        <v>34043</v>
      </c>
      <c r="O210" s="27">
        <v>3630</v>
      </c>
      <c r="P210" s="60">
        <v>10.7</v>
      </c>
      <c r="Q210" s="45">
        <v>3467</v>
      </c>
      <c r="R210" s="119" t="s">
        <v>698</v>
      </c>
      <c r="S210" s="45">
        <v>619</v>
      </c>
      <c r="T210" s="120" t="s">
        <v>566</v>
      </c>
      <c r="U210" s="92"/>
      <c r="V210" s="34"/>
      <c r="W210" s="34"/>
      <c r="X210" s="98"/>
      <c r="Y210" s="88"/>
      <c r="Z210" s="98"/>
      <c r="AA210" s="88"/>
      <c r="AB210" s="96"/>
      <c r="AC210" s="96"/>
      <c r="AD210" s="90"/>
      <c r="AE210" s="87"/>
      <c r="AF210" s="90"/>
      <c r="AG210" s="87"/>
      <c r="AH210" s="27"/>
      <c r="AI210" s="27"/>
      <c r="AJ210" s="27"/>
    </row>
    <row r="211" spans="1:36" s="2" customFormat="1" ht="11.1" customHeight="1" x14ac:dyDescent="0.2">
      <c r="A211" s="18" t="s">
        <v>334</v>
      </c>
      <c r="B211" s="22">
        <v>73</v>
      </c>
      <c r="C211" s="16">
        <v>4</v>
      </c>
      <c r="D211" s="16">
        <v>63319003</v>
      </c>
      <c r="E211" s="17" t="s">
        <v>267</v>
      </c>
      <c r="F211" s="2">
        <v>0</v>
      </c>
      <c r="G211" s="28">
        <v>33397</v>
      </c>
      <c r="H211" s="44">
        <v>19536</v>
      </c>
      <c r="I211" s="47">
        <v>38376</v>
      </c>
      <c r="J211" s="44">
        <v>4325</v>
      </c>
      <c r="K211" s="60">
        <v>11.3</v>
      </c>
      <c r="L211" s="44">
        <v>34772</v>
      </c>
      <c r="M211" s="45">
        <v>21357</v>
      </c>
      <c r="N211" s="46">
        <v>40124</v>
      </c>
      <c r="O211" s="27">
        <v>4371</v>
      </c>
      <c r="P211" s="60">
        <v>10.9</v>
      </c>
      <c r="Q211" s="45">
        <v>3911</v>
      </c>
      <c r="R211" s="119" t="s">
        <v>735</v>
      </c>
      <c r="S211" s="45">
        <v>700</v>
      </c>
      <c r="T211" s="120" t="s">
        <v>507</v>
      </c>
      <c r="U211" s="92"/>
      <c r="V211" s="34"/>
      <c r="W211" s="34"/>
      <c r="X211" s="98"/>
      <c r="Y211" s="88"/>
      <c r="Z211" s="98"/>
      <c r="AA211" s="88"/>
      <c r="AB211" s="96"/>
      <c r="AC211" s="96"/>
      <c r="AD211" s="90"/>
      <c r="AE211" s="87"/>
      <c r="AF211" s="90"/>
      <c r="AG211" s="87"/>
      <c r="AH211" s="27"/>
      <c r="AI211" s="27"/>
      <c r="AJ211" s="27"/>
    </row>
    <row r="212" spans="1:36" s="2" customFormat="1" ht="11.1" customHeight="1" x14ac:dyDescent="0.2">
      <c r="A212" s="18" t="s">
        <v>334</v>
      </c>
      <c r="B212" s="22">
        <v>73</v>
      </c>
      <c r="C212" s="16">
        <v>4</v>
      </c>
      <c r="D212" s="16">
        <v>64319102</v>
      </c>
      <c r="E212" s="17" t="s">
        <v>268</v>
      </c>
      <c r="F212" s="2">
        <v>0</v>
      </c>
      <c r="G212" s="28">
        <v>34515</v>
      </c>
      <c r="H212" s="44">
        <v>19592</v>
      </c>
      <c r="I212" s="47">
        <v>40261</v>
      </c>
      <c r="J212" s="44">
        <v>3822</v>
      </c>
      <c r="K212" s="60">
        <v>9.5</v>
      </c>
      <c r="L212" s="44">
        <v>33354</v>
      </c>
      <c r="M212" s="45">
        <v>21083</v>
      </c>
      <c r="N212" s="46">
        <v>38352</v>
      </c>
      <c r="O212" s="27">
        <v>4189</v>
      </c>
      <c r="P212" s="60">
        <v>10.9</v>
      </c>
      <c r="Q212" s="45">
        <v>3905</v>
      </c>
      <c r="R212" s="119" t="s">
        <v>706</v>
      </c>
      <c r="S212" s="45">
        <v>674</v>
      </c>
      <c r="T212" s="120" t="s">
        <v>486</v>
      </c>
      <c r="U212" s="92"/>
      <c r="V212" s="34"/>
      <c r="W212" s="34"/>
      <c r="X212" s="98"/>
      <c r="Y212" s="88"/>
      <c r="Z212" s="98"/>
      <c r="AA212" s="88"/>
      <c r="AB212" s="96"/>
      <c r="AC212" s="96"/>
      <c r="AD212" s="90"/>
      <c r="AE212" s="87"/>
      <c r="AF212" s="90"/>
      <c r="AG212" s="87"/>
      <c r="AH212" s="27"/>
      <c r="AI212" s="27"/>
      <c r="AJ212" s="27"/>
    </row>
    <row r="213" spans="1:36" s="2" customFormat="1" ht="11.1" customHeight="1" x14ac:dyDescent="0.2">
      <c r="A213" s="18" t="s">
        <v>334</v>
      </c>
      <c r="B213" s="22">
        <v>73</v>
      </c>
      <c r="C213" s="16">
        <v>4</v>
      </c>
      <c r="D213" s="16">
        <v>64319052</v>
      </c>
      <c r="E213" s="17" t="s">
        <v>269</v>
      </c>
      <c r="F213" s="2">
        <v>31</v>
      </c>
      <c r="G213" s="28">
        <v>34639</v>
      </c>
      <c r="H213" s="44">
        <v>21643</v>
      </c>
      <c r="I213" s="47">
        <v>39693</v>
      </c>
      <c r="J213" s="44">
        <v>3892</v>
      </c>
      <c r="K213" s="60">
        <v>9.8000000000000007</v>
      </c>
      <c r="L213" s="44">
        <v>35375</v>
      </c>
      <c r="M213" s="45">
        <v>22029</v>
      </c>
      <c r="N213" s="46">
        <v>40421</v>
      </c>
      <c r="O213" s="27">
        <v>3930</v>
      </c>
      <c r="P213" s="60">
        <v>9.6999999999999993</v>
      </c>
      <c r="Q213" s="45">
        <v>4015</v>
      </c>
      <c r="R213" s="119" t="s">
        <v>736</v>
      </c>
      <c r="S213" s="45">
        <v>721</v>
      </c>
      <c r="T213" s="120" t="s">
        <v>542</v>
      </c>
      <c r="U213" s="92"/>
      <c r="V213" s="34"/>
      <c r="W213" s="34"/>
      <c r="X213" s="98"/>
      <c r="Y213" s="88"/>
      <c r="Z213" s="98"/>
      <c r="AA213" s="88"/>
      <c r="AB213" s="96"/>
      <c r="AC213" s="96"/>
      <c r="AD213" s="90"/>
      <c r="AE213" s="87"/>
      <c r="AF213" s="90"/>
      <c r="AG213" s="87"/>
      <c r="AH213" s="27"/>
      <c r="AI213" s="27"/>
      <c r="AJ213" s="27"/>
    </row>
    <row r="214" spans="1:36" s="2" customFormat="1" ht="11.1" customHeight="1" x14ac:dyDescent="0.2">
      <c r="A214" s="18" t="s">
        <v>334</v>
      </c>
      <c r="B214" s="22">
        <v>73</v>
      </c>
      <c r="C214" s="16">
        <v>4</v>
      </c>
      <c r="D214" s="16">
        <v>64319053</v>
      </c>
      <c r="E214" s="17" t="s">
        <v>270</v>
      </c>
      <c r="F214" s="2">
        <v>31</v>
      </c>
      <c r="G214" s="28">
        <v>30405</v>
      </c>
      <c r="H214" s="44">
        <v>16255</v>
      </c>
      <c r="I214" s="47">
        <v>35511</v>
      </c>
      <c r="J214" s="44">
        <v>2952</v>
      </c>
      <c r="K214" s="60">
        <v>8.3000000000000007</v>
      </c>
      <c r="L214" s="44">
        <v>29934</v>
      </c>
      <c r="M214" s="45">
        <v>16576</v>
      </c>
      <c r="N214" s="46">
        <v>34748</v>
      </c>
      <c r="O214" s="27">
        <v>3004</v>
      </c>
      <c r="P214" s="60">
        <v>8.6</v>
      </c>
      <c r="Q214" s="45">
        <v>3446</v>
      </c>
      <c r="R214" s="119" t="s">
        <v>622</v>
      </c>
      <c r="S214" s="45">
        <v>650</v>
      </c>
      <c r="T214" s="120" t="s">
        <v>737</v>
      </c>
      <c r="U214" s="92"/>
      <c r="V214" s="34"/>
      <c r="W214" s="34"/>
      <c r="X214" s="98"/>
      <c r="Y214" s="88"/>
      <c r="Z214" s="98"/>
      <c r="AA214" s="88"/>
      <c r="AB214" s="96"/>
      <c r="AC214" s="96"/>
      <c r="AD214" s="90"/>
      <c r="AE214" s="87"/>
      <c r="AF214" s="90"/>
      <c r="AG214" s="87"/>
      <c r="AH214" s="27"/>
      <c r="AI214" s="27"/>
      <c r="AJ214" s="27"/>
    </row>
    <row r="215" spans="1:36" s="2" customFormat="1" ht="11.1" customHeight="1" x14ac:dyDescent="0.2">
      <c r="A215" s="18" t="s">
        <v>334</v>
      </c>
      <c r="B215" s="22">
        <v>73</v>
      </c>
      <c r="C215" s="16">
        <v>4</v>
      </c>
      <c r="D215" s="16">
        <v>64319101</v>
      </c>
      <c r="E215" s="17" t="s">
        <v>271</v>
      </c>
      <c r="G215" s="28"/>
      <c r="H215" s="44"/>
      <c r="I215" s="47"/>
      <c r="J215" s="44"/>
      <c r="K215" s="60"/>
      <c r="L215" s="44"/>
      <c r="M215" s="45"/>
      <c r="N215" s="46"/>
      <c r="O215" s="27"/>
      <c r="P215" s="60"/>
      <c r="Q215" s="45"/>
      <c r="R215" s="119" t="s">
        <v>472</v>
      </c>
      <c r="S215" s="45"/>
      <c r="T215" s="120" t="s">
        <v>472</v>
      </c>
      <c r="U215" s="92"/>
      <c r="V215" s="34"/>
      <c r="W215" s="34"/>
      <c r="X215" s="98"/>
      <c r="Y215" s="88"/>
      <c r="Z215" s="98"/>
      <c r="AA215" s="88"/>
      <c r="AB215" s="96"/>
      <c r="AC215" s="96"/>
      <c r="AD215" s="90"/>
      <c r="AE215" s="87"/>
      <c r="AF215" s="90"/>
      <c r="AG215" s="87"/>
      <c r="AH215" s="27"/>
      <c r="AI215" s="27"/>
      <c r="AJ215" s="27"/>
    </row>
    <row r="216" spans="1:36" s="2" customFormat="1" ht="11.1" customHeight="1" x14ac:dyDescent="0.2">
      <c r="A216" s="18" t="s">
        <v>334</v>
      </c>
      <c r="B216" s="22">
        <v>73</v>
      </c>
      <c r="C216" s="16">
        <v>4</v>
      </c>
      <c r="D216" s="16">
        <v>64319101</v>
      </c>
      <c r="E216" s="17" t="s">
        <v>272</v>
      </c>
      <c r="F216" s="2">
        <v>31</v>
      </c>
      <c r="G216" s="28">
        <v>28511</v>
      </c>
      <c r="H216" s="44">
        <v>15578</v>
      </c>
      <c r="I216" s="47">
        <v>33123</v>
      </c>
      <c r="J216" s="44">
        <v>2849</v>
      </c>
      <c r="K216" s="60">
        <v>8.6</v>
      </c>
      <c r="L216" s="44">
        <v>29464</v>
      </c>
      <c r="M216" s="45">
        <v>15664</v>
      </c>
      <c r="N216" s="46">
        <v>34422</v>
      </c>
      <c r="O216" s="27">
        <v>3443</v>
      </c>
      <c r="P216" s="60">
        <v>10</v>
      </c>
      <c r="Q216" s="45">
        <v>3306</v>
      </c>
      <c r="R216" s="119" t="s">
        <v>738</v>
      </c>
      <c r="S216" s="45">
        <v>635</v>
      </c>
      <c r="T216" s="120" t="s">
        <v>607</v>
      </c>
      <c r="U216" s="92"/>
      <c r="V216" s="34"/>
      <c r="W216" s="34"/>
      <c r="X216" s="98"/>
      <c r="Y216" s="88"/>
      <c r="Z216" s="98"/>
      <c r="AA216" s="88"/>
      <c r="AB216" s="96"/>
      <c r="AC216" s="96"/>
      <c r="AD216" s="90"/>
      <c r="AE216" s="87"/>
      <c r="AF216" s="90"/>
      <c r="AG216" s="87"/>
      <c r="AH216" s="27"/>
      <c r="AI216" s="27"/>
      <c r="AJ216" s="27"/>
    </row>
    <row r="217" spans="1:36" s="2" customFormat="1" ht="11.1" customHeight="1" x14ac:dyDescent="0.2">
      <c r="A217" s="18" t="s">
        <v>334</v>
      </c>
      <c r="B217" s="22">
        <v>73</v>
      </c>
      <c r="C217" s="16">
        <v>4</v>
      </c>
      <c r="D217" s="16">
        <v>65329111</v>
      </c>
      <c r="E217" s="17" t="s">
        <v>273</v>
      </c>
      <c r="F217" s="2">
        <v>31</v>
      </c>
      <c r="G217" s="28">
        <v>33731</v>
      </c>
      <c r="H217" s="44">
        <v>18091</v>
      </c>
      <c r="I217" s="47">
        <v>39129</v>
      </c>
      <c r="J217" s="44">
        <v>3032</v>
      </c>
      <c r="K217" s="60">
        <v>7.7</v>
      </c>
      <c r="L217" s="44">
        <v>31290</v>
      </c>
      <c r="M217" s="45">
        <v>17782</v>
      </c>
      <c r="N217" s="46">
        <v>35821</v>
      </c>
      <c r="O217" s="27">
        <v>3159</v>
      </c>
      <c r="P217" s="60">
        <v>8.8000000000000007</v>
      </c>
      <c r="Q217" s="45">
        <v>3675</v>
      </c>
      <c r="R217" s="119" t="s">
        <v>739</v>
      </c>
      <c r="S217" s="45">
        <v>777</v>
      </c>
      <c r="T217" s="120" t="s">
        <v>520</v>
      </c>
      <c r="U217" s="92"/>
      <c r="V217" s="34"/>
      <c r="W217" s="34"/>
      <c r="X217" s="98"/>
      <c r="Y217" s="88"/>
      <c r="Z217" s="98"/>
      <c r="AA217" s="88"/>
      <c r="AB217" s="96"/>
      <c r="AC217" s="96"/>
      <c r="AD217" s="90"/>
      <c r="AE217" s="87"/>
      <c r="AF217" s="90"/>
      <c r="AG217" s="87"/>
      <c r="AH217" s="27"/>
      <c r="AI217" s="27"/>
      <c r="AJ217" s="27"/>
    </row>
    <row r="218" spans="1:36" s="2" customFormat="1" ht="11.1" customHeight="1" x14ac:dyDescent="0.2">
      <c r="A218" s="18" t="s">
        <v>334</v>
      </c>
      <c r="B218" s="22">
        <v>73</v>
      </c>
      <c r="C218" s="16">
        <v>4</v>
      </c>
      <c r="D218" s="16">
        <v>66329004</v>
      </c>
      <c r="E218" s="17" t="s">
        <v>274</v>
      </c>
      <c r="F218" s="2">
        <v>31</v>
      </c>
      <c r="G218" s="28">
        <v>40333</v>
      </c>
      <c r="H218" s="44">
        <v>24840</v>
      </c>
      <c r="I218" s="47">
        <v>46142</v>
      </c>
      <c r="J218" s="44">
        <v>5056</v>
      </c>
      <c r="K218" s="60">
        <v>11</v>
      </c>
      <c r="L218" s="44">
        <v>40095</v>
      </c>
      <c r="M218" s="45">
        <v>23841</v>
      </c>
      <c r="N218" s="46">
        <v>46156</v>
      </c>
      <c r="O218" s="27">
        <v>5096</v>
      </c>
      <c r="P218" s="60">
        <v>11</v>
      </c>
      <c r="Q218" s="45">
        <v>4552</v>
      </c>
      <c r="R218" s="119" t="s">
        <v>649</v>
      </c>
      <c r="S218" s="45">
        <v>950</v>
      </c>
      <c r="T218" s="120" t="s">
        <v>537</v>
      </c>
      <c r="U218" s="92"/>
      <c r="V218" s="34"/>
      <c r="W218" s="34"/>
      <c r="X218" s="98"/>
      <c r="Y218" s="88"/>
      <c r="Z218" s="98"/>
      <c r="AA218" s="88"/>
      <c r="AB218" s="96"/>
      <c r="AC218" s="96"/>
      <c r="AD218" s="90"/>
      <c r="AE218" s="87"/>
      <c r="AF218" s="90"/>
      <c r="AG218" s="87"/>
      <c r="AH218" s="27"/>
      <c r="AI218" s="27"/>
      <c r="AJ218" s="27"/>
    </row>
    <row r="219" spans="1:36" s="2" customFormat="1" ht="11.1" customHeight="1" x14ac:dyDescent="0.2">
      <c r="A219" s="18" t="s">
        <v>334</v>
      </c>
      <c r="B219" s="22">
        <v>73</v>
      </c>
      <c r="C219" s="16">
        <v>4</v>
      </c>
      <c r="D219" s="16">
        <v>66329002</v>
      </c>
      <c r="E219" s="17" t="s">
        <v>275</v>
      </c>
      <c r="F219" s="2">
        <v>0</v>
      </c>
      <c r="G219" s="28">
        <v>38538</v>
      </c>
      <c r="H219" s="44">
        <v>22713</v>
      </c>
      <c r="I219" s="47">
        <v>44415</v>
      </c>
      <c r="J219" s="44">
        <v>6120</v>
      </c>
      <c r="K219" s="60">
        <v>13.8</v>
      </c>
      <c r="L219" s="44">
        <v>36507</v>
      </c>
      <c r="M219" s="45">
        <v>21790</v>
      </c>
      <c r="N219" s="46">
        <v>41452</v>
      </c>
      <c r="O219" s="27">
        <v>5605</v>
      </c>
      <c r="P219" s="60">
        <v>13.5</v>
      </c>
      <c r="Q219" s="45">
        <v>4244</v>
      </c>
      <c r="R219" s="119" t="s">
        <v>740</v>
      </c>
      <c r="S219" s="45">
        <v>893</v>
      </c>
      <c r="T219" s="120" t="s">
        <v>507</v>
      </c>
      <c r="U219" s="92"/>
      <c r="V219" s="34"/>
      <c r="W219" s="34"/>
      <c r="X219" s="98"/>
      <c r="Y219" s="88"/>
      <c r="Z219" s="98"/>
      <c r="AA219" s="88"/>
      <c r="AB219" s="96"/>
      <c r="AC219" s="96"/>
      <c r="AD219" s="90"/>
      <c r="AE219" s="87"/>
      <c r="AF219" s="90"/>
      <c r="AG219" s="87"/>
      <c r="AH219" s="27"/>
      <c r="AI219" s="27"/>
      <c r="AJ219" s="27"/>
    </row>
    <row r="220" spans="1:36" s="2" customFormat="1" ht="11.1" customHeight="1" x14ac:dyDescent="0.2">
      <c r="A220" s="18" t="s">
        <v>334</v>
      </c>
      <c r="B220" s="22">
        <v>73</v>
      </c>
      <c r="C220" s="16">
        <v>4</v>
      </c>
      <c r="D220" s="16">
        <v>66329104</v>
      </c>
      <c r="E220" s="17" t="s">
        <v>276</v>
      </c>
      <c r="F220" s="2">
        <v>31</v>
      </c>
      <c r="G220" s="28">
        <v>39283</v>
      </c>
      <c r="H220" s="44">
        <v>24063</v>
      </c>
      <c r="I220" s="47">
        <v>45038</v>
      </c>
      <c r="J220" s="44">
        <v>7607</v>
      </c>
      <c r="K220" s="60">
        <v>16.899999999999999</v>
      </c>
      <c r="L220" s="44">
        <v>39958</v>
      </c>
      <c r="M220" s="45">
        <v>25713</v>
      </c>
      <c r="N220" s="46">
        <v>45302</v>
      </c>
      <c r="O220" s="27">
        <v>6588</v>
      </c>
      <c r="P220" s="60">
        <v>14.5</v>
      </c>
      <c r="Q220" s="45">
        <v>4465</v>
      </c>
      <c r="R220" s="119" t="s">
        <v>643</v>
      </c>
      <c r="S220" s="45">
        <v>975</v>
      </c>
      <c r="T220" s="120" t="s">
        <v>662</v>
      </c>
      <c r="U220" s="92"/>
      <c r="V220" s="34"/>
      <c r="W220" s="34"/>
      <c r="X220" s="98"/>
      <c r="Y220" s="88"/>
      <c r="Z220" s="98"/>
      <c r="AA220" s="88"/>
      <c r="AB220" s="96"/>
      <c r="AC220" s="96"/>
      <c r="AD220" s="90"/>
      <c r="AE220" s="87"/>
      <c r="AF220" s="90"/>
      <c r="AG220" s="87"/>
      <c r="AH220" s="27"/>
      <c r="AI220" s="27"/>
      <c r="AJ220" s="27"/>
    </row>
    <row r="221" spans="1:36" s="2" customFormat="1" ht="11.1" customHeight="1" x14ac:dyDescent="0.2">
      <c r="A221" s="18" t="s">
        <v>334</v>
      </c>
      <c r="B221" s="22">
        <v>73</v>
      </c>
      <c r="C221" s="16">
        <v>6</v>
      </c>
      <c r="D221" s="16">
        <v>66329102</v>
      </c>
      <c r="E221" s="17" t="s">
        <v>277</v>
      </c>
      <c r="F221" s="2">
        <v>31</v>
      </c>
      <c r="G221" s="28">
        <v>20204</v>
      </c>
      <c r="H221" s="44">
        <v>12542</v>
      </c>
      <c r="I221" s="47">
        <v>23185</v>
      </c>
      <c r="J221" s="44">
        <v>2587</v>
      </c>
      <c r="K221" s="60">
        <v>11.2</v>
      </c>
      <c r="L221" s="44">
        <v>19429</v>
      </c>
      <c r="M221" s="45">
        <v>12980</v>
      </c>
      <c r="N221" s="46">
        <v>21807</v>
      </c>
      <c r="O221" s="27">
        <v>2364</v>
      </c>
      <c r="P221" s="60">
        <v>10.8</v>
      </c>
      <c r="Q221" s="45">
        <v>2250</v>
      </c>
      <c r="R221" s="119" t="s">
        <v>649</v>
      </c>
      <c r="S221" s="45">
        <v>454</v>
      </c>
      <c r="T221" s="120" t="s">
        <v>603</v>
      </c>
      <c r="U221" s="92"/>
      <c r="V221" s="34"/>
      <c r="W221" s="34"/>
      <c r="X221" s="98"/>
      <c r="Y221" s="88"/>
      <c r="Z221" s="98"/>
      <c r="AA221" s="88"/>
      <c r="AB221" s="96"/>
      <c r="AC221" s="96"/>
      <c r="AD221" s="90"/>
      <c r="AE221" s="87"/>
      <c r="AF221" s="90"/>
      <c r="AG221" s="87"/>
      <c r="AH221" s="27"/>
      <c r="AI221" s="27"/>
      <c r="AJ221" s="27"/>
    </row>
    <row r="222" spans="1:36" s="2" customFormat="1" ht="11.1" customHeight="1" x14ac:dyDescent="0.2">
      <c r="A222" s="18" t="s">
        <v>334</v>
      </c>
      <c r="B222" s="22">
        <v>73</v>
      </c>
      <c r="C222" s="16">
        <v>6</v>
      </c>
      <c r="D222" s="16">
        <v>66339003</v>
      </c>
      <c r="E222" s="17" t="s">
        <v>278</v>
      </c>
      <c r="F222" s="2">
        <v>31</v>
      </c>
      <c r="G222" s="28">
        <v>18607</v>
      </c>
      <c r="H222" s="44">
        <v>11664</v>
      </c>
      <c r="I222" s="47">
        <v>21214</v>
      </c>
      <c r="J222" s="44">
        <v>2426</v>
      </c>
      <c r="K222" s="60">
        <v>11.4</v>
      </c>
      <c r="L222" s="44">
        <v>18636</v>
      </c>
      <c r="M222" s="45">
        <v>12656</v>
      </c>
      <c r="N222" s="46">
        <v>20798</v>
      </c>
      <c r="O222" s="27">
        <v>2224</v>
      </c>
      <c r="P222" s="60">
        <v>10.7</v>
      </c>
      <c r="Q222" s="45">
        <v>2127</v>
      </c>
      <c r="R222" s="119" t="s">
        <v>646</v>
      </c>
      <c r="S222" s="45">
        <v>401</v>
      </c>
      <c r="T222" s="120" t="s">
        <v>607</v>
      </c>
      <c r="U222" s="92"/>
      <c r="V222" s="34"/>
      <c r="W222" s="34"/>
      <c r="X222" s="98"/>
      <c r="Y222" s="88"/>
      <c r="Z222" s="98"/>
      <c r="AA222" s="88"/>
      <c r="AB222" s="96"/>
      <c r="AC222" s="96"/>
      <c r="AD222" s="90"/>
      <c r="AE222" s="87"/>
      <c r="AF222" s="90"/>
      <c r="AG222" s="87"/>
      <c r="AH222" s="27"/>
      <c r="AI222" s="27"/>
      <c r="AJ222" s="27"/>
    </row>
    <row r="223" spans="1:36" s="2" customFormat="1" ht="11.1" customHeight="1" x14ac:dyDescent="0.2">
      <c r="A223" s="18" t="s">
        <v>334</v>
      </c>
      <c r="B223" s="22">
        <v>73</v>
      </c>
      <c r="C223" s="16">
        <v>4</v>
      </c>
      <c r="D223" s="16">
        <v>66339101</v>
      </c>
      <c r="E223" s="17" t="s">
        <v>279</v>
      </c>
      <c r="F223" s="2">
        <v>31</v>
      </c>
      <c r="G223" s="28">
        <v>11233</v>
      </c>
      <c r="H223" s="44">
        <v>7751</v>
      </c>
      <c r="I223" s="47">
        <v>12630</v>
      </c>
      <c r="J223" s="44">
        <v>1958</v>
      </c>
      <c r="K223" s="60">
        <v>15.5</v>
      </c>
      <c r="L223" s="44">
        <v>11749</v>
      </c>
      <c r="M223" s="45">
        <v>8913</v>
      </c>
      <c r="N223" s="46">
        <v>12859</v>
      </c>
      <c r="O223" s="27">
        <v>1735</v>
      </c>
      <c r="P223" s="60">
        <v>13.5</v>
      </c>
      <c r="Q223" s="45">
        <v>1312</v>
      </c>
      <c r="R223" s="119" t="s">
        <v>740</v>
      </c>
      <c r="S223" s="45">
        <v>250</v>
      </c>
      <c r="T223" s="120" t="s">
        <v>558</v>
      </c>
      <c r="U223" s="92"/>
      <c r="V223" s="34"/>
      <c r="W223" s="34"/>
      <c r="X223" s="98"/>
      <c r="Y223" s="88"/>
      <c r="Z223" s="98"/>
      <c r="AA223" s="88"/>
      <c r="AB223" s="96"/>
      <c r="AC223" s="96"/>
      <c r="AD223" s="90"/>
      <c r="AE223" s="87"/>
      <c r="AF223" s="90"/>
      <c r="AG223" s="87"/>
      <c r="AH223" s="27"/>
      <c r="AI223" s="27"/>
      <c r="AJ223" s="27"/>
    </row>
    <row r="224" spans="1:36" s="2" customFormat="1" ht="11.1" customHeight="1" x14ac:dyDescent="0.2">
      <c r="A224" s="18" t="s">
        <v>334</v>
      </c>
      <c r="B224" s="22">
        <v>81</v>
      </c>
      <c r="C224" s="16">
        <v>4</v>
      </c>
      <c r="D224" s="16">
        <v>62249053</v>
      </c>
      <c r="E224" s="17" t="s">
        <v>280</v>
      </c>
      <c r="F224" s="2">
        <v>31</v>
      </c>
      <c r="G224" s="28">
        <v>12713</v>
      </c>
      <c r="H224" s="44">
        <v>11292</v>
      </c>
      <c r="I224" s="47">
        <v>13738</v>
      </c>
      <c r="J224" s="44">
        <v>3300</v>
      </c>
      <c r="K224" s="60">
        <v>24</v>
      </c>
      <c r="L224" s="44">
        <v>10956</v>
      </c>
      <c r="M224" s="45">
        <v>8224</v>
      </c>
      <c r="N224" s="46">
        <v>12215</v>
      </c>
      <c r="O224" s="27">
        <v>2965</v>
      </c>
      <c r="P224" s="60">
        <v>24.3</v>
      </c>
      <c r="Q224" s="45">
        <v>1331</v>
      </c>
      <c r="R224" s="119" t="s">
        <v>602</v>
      </c>
      <c r="S224" s="45">
        <v>297</v>
      </c>
      <c r="T224" s="120" t="s">
        <v>741</v>
      </c>
      <c r="U224" s="92"/>
      <c r="V224" s="34"/>
      <c r="W224" s="34"/>
      <c r="X224" s="98"/>
      <c r="Y224" s="88"/>
      <c r="Z224" s="98"/>
      <c r="AA224" s="88"/>
      <c r="AB224" s="96"/>
      <c r="AC224" s="96"/>
      <c r="AD224" s="90"/>
      <c r="AE224" s="87"/>
      <c r="AF224" s="90"/>
      <c r="AG224" s="87"/>
      <c r="AH224" s="27"/>
      <c r="AI224" s="27"/>
      <c r="AJ224" s="27"/>
    </row>
    <row r="225" spans="1:36" s="2" customFormat="1" ht="11.1" customHeight="1" x14ac:dyDescent="0.2">
      <c r="A225" s="18" t="s">
        <v>334</v>
      </c>
      <c r="B225" s="22">
        <v>92</v>
      </c>
      <c r="C225" s="16">
        <v>4</v>
      </c>
      <c r="D225" s="16">
        <v>77359005</v>
      </c>
      <c r="E225" s="17" t="s">
        <v>281</v>
      </c>
      <c r="F225" s="2">
        <v>31</v>
      </c>
      <c r="G225" s="28">
        <v>25195</v>
      </c>
      <c r="H225" s="44">
        <v>16939</v>
      </c>
      <c r="I225" s="47">
        <v>28696</v>
      </c>
      <c r="J225" s="44">
        <v>3376</v>
      </c>
      <c r="K225" s="60">
        <v>11.8</v>
      </c>
      <c r="L225" s="44">
        <v>26740</v>
      </c>
      <c r="M225" s="45">
        <v>20026</v>
      </c>
      <c r="N225" s="46">
        <v>29636</v>
      </c>
      <c r="O225" s="27">
        <v>3081</v>
      </c>
      <c r="P225" s="60">
        <v>10.4</v>
      </c>
      <c r="Q225" s="45">
        <v>2956</v>
      </c>
      <c r="R225" s="119" t="s">
        <v>735</v>
      </c>
      <c r="S225" s="45">
        <v>580</v>
      </c>
      <c r="T225" s="120" t="s">
        <v>602</v>
      </c>
      <c r="U225" s="92"/>
      <c r="V225" s="34"/>
      <c r="W225" s="34"/>
      <c r="X225" s="98"/>
      <c r="Y225" s="88"/>
      <c r="Z225" s="98"/>
      <c r="AA225" s="88"/>
      <c r="AB225" s="96"/>
      <c r="AC225" s="96"/>
      <c r="AD225" s="90"/>
      <c r="AE225" s="87"/>
      <c r="AF225" s="90"/>
      <c r="AG225" s="87"/>
      <c r="AH225" s="27"/>
      <c r="AI225" s="27"/>
      <c r="AJ225" s="27"/>
    </row>
    <row r="226" spans="1:36" s="2" customFormat="1" ht="11.1" customHeight="1" x14ac:dyDescent="0.2">
      <c r="A226" s="18" t="s">
        <v>334</v>
      </c>
      <c r="B226" s="22">
        <v>92</v>
      </c>
      <c r="C226" s="16">
        <v>4</v>
      </c>
      <c r="D226" s="16">
        <v>77359006</v>
      </c>
      <c r="E226" s="17" t="s">
        <v>282</v>
      </c>
      <c r="F226" s="2">
        <v>31</v>
      </c>
      <c r="G226" s="28">
        <v>25985</v>
      </c>
      <c r="H226" s="44">
        <v>17585</v>
      </c>
      <c r="I226" s="47">
        <v>29464</v>
      </c>
      <c r="J226" s="44">
        <v>4025</v>
      </c>
      <c r="K226" s="60">
        <v>13.7</v>
      </c>
      <c r="L226" s="44">
        <v>27151</v>
      </c>
      <c r="M226" s="45">
        <v>20905</v>
      </c>
      <c r="N226" s="46">
        <v>30048</v>
      </c>
      <c r="O226" s="27">
        <v>4022</v>
      </c>
      <c r="P226" s="60">
        <v>13.4</v>
      </c>
      <c r="Q226" s="45">
        <v>3018</v>
      </c>
      <c r="R226" s="119" t="s">
        <v>661</v>
      </c>
      <c r="S226" s="45">
        <v>606</v>
      </c>
      <c r="T226" s="120" t="s">
        <v>742</v>
      </c>
      <c r="U226" s="92"/>
      <c r="V226" s="34"/>
      <c r="W226" s="34"/>
      <c r="X226" s="98"/>
      <c r="Y226" s="88"/>
      <c r="Z226" s="98"/>
      <c r="AA226" s="88"/>
      <c r="AB226" s="96"/>
      <c r="AC226" s="96"/>
      <c r="AD226" s="90"/>
      <c r="AE226" s="87"/>
      <c r="AF226" s="90"/>
      <c r="AG226" s="87"/>
      <c r="AH226" s="27"/>
      <c r="AI226" s="27"/>
      <c r="AJ226" s="27"/>
    </row>
    <row r="227" spans="1:36" s="2" customFormat="1" ht="11.1" customHeight="1" x14ac:dyDescent="0.2">
      <c r="A227" s="18" t="s">
        <v>334</v>
      </c>
      <c r="B227" s="22">
        <v>92</v>
      </c>
      <c r="C227" s="16">
        <v>4</v>
      </c>
      <c r="D227" s="16">
        <v>76359004</v>
      </c>
      <c r="E227" s="17" t="s">
        <v>283</v>
      </c>
      <c r="F227" s="2">
        <v>31</v>
      </c>
      <c r="G227" s="28">
        <v>29478</v>
      </c>
      <c r="H227" s="44">
        <v>19271</v>
      </c>
      <c r="I227" s="47">
        <v>33630</v>
      </c>
      <c r="J227" s="44">
        <v>4795</v>
      </c>
      <c r="K227" s="60">
        <v>14.3</v>
      </c>
      <c r="L227" s="44">
        <v>30676</v>
      </c>
      <c r="M227" s="45">
        <v>22959</v>
      </c>
      <c r="N227" s="46">
        <v>34197</v>
      </c>
      <c r="O227" s="27">
        <v>4610</v>
      </c>
      <c r="P227" s="60">
        <v>13.5</v>
      </c>
      <c r="Q227" s="45">
        <v>3415</v>
      </c>
      <c r="R227" s="119" t="s">
        <v>475</v>
      </c>
      <c r="S227" s="45">
        <v>690</v>
      </c>
      <c r="T227" s="120" t="s">
        <v>501</v>
      </c>
      <c r="U227" s="92"/>
      <c r="V227" s="34"/>
      <c r="W227" s="34"/>
      <c r="X227" s="98"/>
      <c r="Y227" s="88"/>
      <c r="Z227" s="98"/>
      <c r="AA227" s="88"/>
      <c r="AB227" s="96"/>
      <c r="AC227" s="96"/>
      <c r="AD227" s="90"/>
      <c r="AE227" s="87"/>
      <c r="AF227" s="90"/>
      <c r="AG227" s="87"/>
      <c r="AH227" s="27"/>
      <c r="AI227" s="27"/>
      <c r="AJ227" s="27"/>
    </row>
    <row r="228" spans="1:36" s="2" customFormat="1" ht="11.1" customHeight="1" x14ac:dyDescent="0.2">
      <c r="A228" s="18" t="s">
        <v>334</v>
      </c>
      <c r="B228" s="22">
        <v>92</v>
      </c>
      <c r="C228" s="16">
        <v>6</v>
      </c>
      <c r="D228" s="16">
        <v>76359007</v>
      </c>
      <c r="E228" s="17" t="s">
        <v>284</v>
      </c>
      <c r="F228" s="2">
        <v>31</v>
      </c>
      <c r="G228" s="28">
        <v>44849</v>
      </c>
      <c r="H228" s="44">
        <v>31315</v>
      </c>
      <c r="I228" s="47">
        <v>50743</v>
      </c>
      <c r="J228" s="44">
        <v>4868</v>
      </c>
      <c r="K228" s="60">
        <v>9.6</v>
      </c>
      <c r="L228" s="44">
        <v>45365</v>
      </c>
      <c r="M228" s="45">
        <v>34863</v>
      </c>
      <c r="N228" s="46">
        <v>50414</v>
      </c>
      <c r="O228" s="27">
        <v>5059</v>
      </c>
      <c r="P228" s="60">
        <v>10</v>
      </c>
      <c r="Q228" s="45">
        <v>5082</v>
      </c>
      <c r="R228" s="119" t="s">
        <v>743</v>
      </c>
      <c r="S228" s="45">
        <v>1114</v>
      </c>
      <c r="T228" s="120" t="s">
        <v>744</v>
      </c>
      <c r="U228" s="92"/>
      <c r="V228" s="34"/>
      <c r="W228" s="34"/>
      <c r="X228" s="98"/>
      <c r="Y228" s="88"/>
      <c r="Z228" s="98"/>
      <c r="AA228" s="88"/>
      <c r="AB228" s="96"/>
      <c r="AC228" s="96"/>
      <c r="AD228" s="90"/>
      <c r="AE228" s="87"/>
      <c r="AF228" s="90"/>
      <c r="AG228" s="87"/>
      <c r="AH228" s="27"/>
      <c r="AI228" s="27"/>
      <c r="AJ228" s="27"/>
    </row>
    <row r="229" spans="1:36" s="2" customFormat="1" ht="11.1" customHeight="1" x14ac:dyDescent="0.2">
      <c r="A229" s="18" t="s">
        <v>334</v>
      </c>
      <c r="B229" s="22">
        <v>92</v>
      </c>
      <c r="C229" s="16">
        <v>6</v>
      </c>
      <c r="D229" s="16">
        <v>76369008</v>
      </c>
      <c r="E229" s="17" t="s">
        <v>285</v>
      </c>
      <c r="F229" s="2">
        <v>31</v>
      </c>
      <c r="G229" s="28">
        <v>44780</v>
      </c>
      <c r="H229" s="44">
        <v>31315</v>
      </c>
      <c r="I229" s="47">
        <v>50714</v>
      </c>
      <c r="J229" s="44">
        <v>5865</v>
      </c>
      <c r="K229" s="60">
        <v>11.6</v>
      </c>
      <c r="L229" s="44">
        <v>45240</v>
      </c>
      <c r="M229" s="45">
        <v>35078</v>
      </c>
      <c r="N229" s="46">
        <v>50227</v>
      </c>
      <c r="O229" s="27">
        <v>4794</v>
      </c>
      <c r="P229" s="60">
        <v>9.5</v>
      </c>
      <c r="Q229" s="45">
        <v>5065</v>
      </c>
      <c r="R229" s="119" t="s">
        <v>735</v>
      </c>
      <c r="S229" s="45">
        <v>1122</v>
      </c>
      <c r="T229" s="120" t="s">
        <v>688</v>
      </c>
      <c r="U229" s="92"/>
      <c r="V229" s="34"/>
      <c r="W229" s="34"/>
      <c r="X229" s="98"/>
      <c r="Y229" s="88"/>
      <c r="Z229" s="98"/>
      <c r="AA229" s="88"/>
      <c r="AB229" s="96"/>
      <c r="AC229" s="96"/>
      <c r="AD229" s="90"/>
      <c r="AE229" s="87"/>
      <c r="AF229" s="90"/>
      <c r="AG229" s="87"/>
      <c r="AH229" s="27"/>
      <c r="AI229" s="27"/>
      <c r="AJ229" s="27"/>
    </row>
    <row r="230" spans="1:36" s="2" customFormat="1" ht="11.1" customHeight="1" x14ac:dyDescent="0.2">
      <c r="A230" s="18" t="s">
        <v>334</v>
      </c>
      <c r="B230" s="22">
        <v>92</v>
      </c>
      <c r="C230" s="16">
        <v>4</v>
      </c>
      <c r="D230" s="16">
        <v>76369009</v>
      </c>
      <c r="E230" s="17" t="s">
        <v>286</v>
      </c>
      <c r="F230" s="2">
        <v>30</v>
      </c>
      <c r="G230" s="28">
        <v>21779</v>
      </c>
      <c r="H230" s="44">
        <v>12972</v>
      </c>
      <c r="I230" s="47">
        <v>25218</v>
      </c>
      <c r="J230" s="44">
        <v>3245</v>
      </c>
      <c r="K230" s="60">
        <v>12.9</v>
      </c>
      <c r="L230" s="44">
        <v>22291</v>
      </c>
      <c r="M230" s="45">
        <v>16758</v>
      </c>
      <c r="N230" s="46">
        <v>24849</v>
      </c>
      <c r="O230" s="27">
        <v>3249</v>
      </c>
      <c r="P230" s="60">
        <v>13.1</v>
      </c>
      <c r="Q230" s="45">
        <v>2509</v>
      </c>
      <c r="R230" s="119" t="s">
        <v>644</v>
      </c>
      <c r="S230" s="45">
        <v>491</v>
      </c>
      <c r="T230" s="120" t="s">
        <v>499</v>
      </c>
      <c r="U230" s="92"/>
      <c r="V230" s="34"/>
      <c r="W230" s="34"/>
      <c r="X230" s="98"/>
      <c r="Y230" s="88"/>
      <c r="Z230" s="98"/>
      <c r="AA230" s="88"/>
      <c r="AB230" s="96"/>
      <c r="AC230" s="96"/>
      <c r="AD230" s="90"/>
      <c r="AE230" s="87"/>
      <c r="AF230" s="90"/>
      <c r="AG230" s="87"/>
      <c r="AH230" s="27"/>
      <c r="AI230" s="27"/>
      <c r="AJ230" s="27"/>
    </row>
    <row r="231" spans="1:36" s="2" customFormat="1" ht="11.1" customHeight="1" x14ac:dyDescent="0.2">
      <c r="A231" s="18" t="s">
        <v>334</v>
      </c>
      <c r="B231" s="22">
        <v>92</v>
      </c>
      <c r="C231" s="16">
        <v>4</v>
      </c>
      <c r="D231" s="16">
        <v>76369010</v>
      </c>
      <c r="E231" s="17" t="s">
        <v>287</v>
      </c>
      <c r="F231" s="2">
        <v>31</v>
      </c>
      <c r="G231" s="28">
        <v>21135</v>
      </c>
      <c r="H231" s="44">
        <v>12491</v>
      </c>
      <c r="I231" s="47">
        <v>24661</v>
      </c>
      <c r="J231" s="44">
        <v>3639</v>
      </c>
      <c r="K231" s="60">
        <v>14.8</v>
      </c>
      <c r="L231" s="44">
        <v>22491</v>
      </c>
      <c r="M231" s="45">
        <v>16567</v>
      </c>
      <c r="N231" s="46">
        <v>25349</v>
      </c>
      <c r="O231" s="27">
        <v>4169</v>
      </c>
      <c r="P231" s="60">
        <v>16.399999999999999</v>
      </c>
      <c r="Q231" s="45">
        <v>2469</v>
      </c>
      <c r="R231" s="119" t="s">
        <v>686</v>
      </c>
      <c r="S231" s="45">
        <v>516</v>
      </c>
      <c r="T231" s="120" t="s">
        <v>745</v>
      </c>
      <c r="U231" s="92"/>
      <c r="V231" s="34"/>
      <c r="W231" s="34"/>
      <c r="X231" s="98"/>
      <c r="Y231" s="88"/>
      <c r="Z231" s="98"/>
      <c r="AA231" s="88"/>
      <c r="AB231" s="96"/>
      <c r="AC231" s="96"/>
      <c r="AD231" s="90"/>
      <c r="AE231" s="87"/>
      <c r="AF231" s="90"/>
      <c r="AG231" s="87"/>
      <c r="AH231" s="27"/>
      <c r="AI231" s="27"/>
      <c r="AJ231" s="27"/>
    </row>
    <row r="232" spans="1:36" s="2" customFormat="1" ht="11.1" customHeight="1" x14ac:dyDescent="0.2">
      <c r="A232" s="18" t="s">
        <v>334</v>
      </c>
      <c r="B232" s="22">
        <v>92</v>
      </c>
      <c r="C232" s="16">
        <v>4</v>
      </c>
      <c r="D232" s="16">
        <v>75379010</v>
      </c>
      <c r="E232" s="17" t="s">
        <v>288</v>
      </c>
      <c r="F232" s="2">
        <v>31</v>
      </c>
      <c r="G232" s="28">
        <v>16247</v>
      </c>
      <c r="H232" s="44">
        <v>10213</v>
      </c>
      <c r="I232" s="47">
        <v>18668</v>
      </c>
      <c r="J232" s="44">
        <v>2487</v>
      </c>
      <c r="K232" s="60">
        <v>13.3</v>
      </c>
      <c r="L232" s="44">
        <v>17730</v>
      </c>
      <c r="M232" s="45">
        <v>14254</v>
      </c>
      <c r="N232" s="46">
        <v>19574</v>
      </c>
      <c r="O232" s="27">
        <v>2709</v>
      </c>
      <c r="P232" s="60">
        <v>13.8</v>
      </c>
      <c r="Q232" s="45">
        <v>1936</v>
      </c>
      <c r="R232" s="119" t="s">
        <v>746</v>
      </c>
      <c r="S232" s="45">
        <v>375</v>
      </c>
      <c r="T232" s="120" t="s">
        <v>645</v>
      </c>
      <c r="U232" s="92"/>
      <c r="V232" s="34"/>
      <c r="W232" s="34"/>
      <c r="X232" s="98"/>
      <c r="Y232" s="88"/>
      <c r="Z232" s="98"/>
      <c r="AA232" s="88"/>
      <c r="AB232" s="96"/>
      <c r="AC232" s="96"/>
      <c r="AD232" s="90"/>
      <c r="AE232" s="87"/>
      <c r="AF232" s="90"/>
      <c r="AG232" s="87"/>
      <c r="AH232" s="27"/>
      <c r="AI232" s="27"/>
      <c r="AJ232" s="27"/>
    </row>
    <row r="233" spans="1:36" s="2" customFormat="1" ht="11.1" customHeight="1" x14ac:dyDescent="0.2">
      <c r="A233" s="18" t="s">
        <v>334</v>
      </c>
      <c r="B233" s="22">
        <v>92</v>
      </c>
      <c r="C233" s="16">
        <v>4</v>
      </c>
      <c r="D233" s="16">
        <v>74389014</v>
      </c>
      <c r="E233" s="17" t="s">
        <v>289</v>
      </c>
      <c r="F233" s="2">
        <v>31</v>
      </c>
      <c r="G233" s="28">
        <v>17464</v>
      </c>
      <c r="H233" s="44">
        <v>11056</v>
      </c>
      <c r="I233" s="47">
        <v>19928</v>
      </c>
      <c r="J233" s="44">
        <v>3263</v>
      </c>
      <c r="K233" s="60">
        <v>16.399999999999999</v>
      </c>
      <c r="L233" s="44">
        <v>18568</v>
      </c>
      <c r="M233" s="45">
        <v>15675</v>
      </c>
      <c r="N233" s="46">
        <v>20157</v>
      </c>
      <c r="O233" s="27">
        <v>3355</v>
      </c>
      <c r="P233" s="60">
        <v>16.600000000000001</v>
      </c>
      <c r="Q233" s="45">
        <v>2041</v>
      </c>
      <c r="R233" s="119" t="s">
        <v>656</v>
      </c>
      <c r="S233" s="45">
        <v>422</v>
      </c>
      <c r="T233" s="120" t="s">
        <v>529</v>
      </c>
      <c r="U233" s="92"/>
      <c r="V233" s="34"/>
      <c r="W233" s="34"/>
      <c r="X233" s="98"/>
      <c r="Y233" s="88"/>
      <c r="Z233" s="98"/>
      <c r="AA233" s="88"/>
      <c r="AB233" s="96"/>
      <c r="AC233" s="96"/>
      <c r="AD233" s="90"/>
      <c r="AE233" s="87"/>
      <c r="AF233" s="90"/>
      <c r="AG233" s="87"/>
      <c r="AH233" s="27"/>
      <c r="AI233" s="27"/>
      <c r="AJ233" s="27"/>
    </row>
    <row r="234" spans="1:36" s="2" customFormat="1" ht="11.1" customHeight="1" x14ac:dyDescent="0.2">
      <c r="A234" s="18" t="s">
        <v>334</v>
      </c>
      <c r="B234" s="22">
        <v>92</v>
      </c>
      <c r="C234" s="16">
        <v>4</v>
      </c>
      <c r="D234" s="16">
        <v>73419019</v>
      </c>
      <c r="E234" s="17" t="s">
        <v>290</v>
      </c>
      <c r="F234" s="2">
        <v>31</v>
      </c>
      <c r="G234" s="28">
        <v>13186</v>
      </c>
      <c r="H234" s="44">
        <v>8820</v>
      </c>
      <c r="I234" s="47">
        <v>14935</v>
      </c>
      <c r="J234" s="44">
        <v>2895</v>
      </c>
      <c r="K234" s="60">
        <v>19.399999999999999</v>
      </c>
      <c r="L234" s="44">
        <v>14432</v>
      </c>
      <c r="M234" s="45">
        <v>13464</v>
      </c>
      <c r="N234" s="46">
        <v>15376</v>
      </c>
      <c r="O234" s="27">
        <v>2977</v>
      </c>
      <c r="P234" s="60">
        <v>19.399999999999999</v>
      </c>
      <c r="Q234" s="45">
        <v>1534</v>
      </c>
      <c r="R234" s="119" t="s">
        <v>712</v>
      </c>
      <c r="S234" s="45">
        <v>384</v>
      </c>
      <c r="T234" s="120" t="s">
        <v>747</v>
      </c>
      <c r="U234" s="92"/>
      <c r="V234" s="34"/>
      <c r="W234" s="34"/>
      <c r="X234" s="98"/>
      <c r="Y234" s="88"/>
      <c r="Z234" s="98"/>
      <c r="AA234" s="88"/>
      <c r="AB234" s="96"/>
      <c r="AC234" s="96"/>
      <c r="AD234" s="90"/>
      <c r="AE234" s="87"/>
      <c r="AF234" s="90"/>
      <c r="AG234" s="87"/>
      <c r="AH234" s="27"/>
      <c r="AI234" s="27"/>
      <c r="AJ234" s="27"/>
    </row>
    <row r="235" spans="1:36" s="2" customFormat="1" ht="11.1" customHeight="1" x14ac:dyDescent="0.2">
      <c r="A235" s="18" t="s">
        <v>334</v>
      </c>
      <c r="B235" s="22">
        <v>93</v>
      </c>
      <c r="C235" s="16">
        <v>4</v>
      </c>
      <c r="D235" s="16">
        <v>56379004</v>
      </c>
      <c r="E235" s="17" t="s">
        <v>291</v>
      </c>
      <c r="F235" s="2">
        <v>31</v>
      </c>
      <c r="G235" s="28">
        <v>8519</v>
      </c>
      <c r="H235" s="44">
        <v>8049</v>
      </c>
      <c r="I235" s="47">
        <v>8770</v>
      </c>
      <c r="J235" s="44">
        <v>2564</v>
      </c>
      <c r="K235" s="60">
        <v>29.2</v>
      </c>
      <c r="L235" s="44">
        <v>8395</v>
      </c>
      <c r="M235" s="45">
        <v>6386</v>
      </c>
      <c r="N235" s="46">
        <v>9220</v>
      </c>
      <c r="O235" s="27">
        <v>2680</v>
      </c>
      <c r="P235" s="60">
        <v>29.1</v>
      </c>
      <c r="Q235" s="45">
        <v>949</v>
      </c>
      <c r="R235" s="119" t="s">
        <v>748</v>
      </c>
      <c r="S235" s="45">
        <v>216</v>
      </c>
      <c r="T235" s="120" t="s">
        <v>749</v>
      </c>
      <c r="U235" s="92"/>
      <c r="V235" s="34"/>
      <c r="W235" s="34"/>
      <c r="X235" s="98"/>
      <c r="Y235" s="88"/>
      <c r="Z235" s="98"/>
      <c r="AA235" s="88"/>
      <c r="AB235" s="96"/>
      <c r="AC235" s="96"/>
      <c r="AD235" s="90"/>
      <c r="AE235" s="87"/>
      <c r="AF235" s="90"/>
      <c r="AG235" s="87"/>
      <c r="AH235" s="27"/>
      <c r="AI235" s="27"/>
      <c r="AJ235" s="27"/>
    </row>
    <row r="236" spans="1:36" s="2" customFormat="1" ht="11.1" customHeight="1" x14ac:dyDescent="0.2">
      <c r="A236" s="18" t="s">
        <v>334</v>
      </c>
      <c r="B236" s="22">
        <v>93</v>
      </c>
      <c r="C236" s="16">
        <v>4</v>
      </c>
      <c r="D236" s="16">
        <v>58389011</v>
      </c>
      <c r="E236" s="17" t="s">
        <v>292</v>
      </c>
      <c r="F236" s="2">
        <v>31</v>
      </c>
      <c r="G236" s="28">
        <v>9510</v>
      </c>
      <c r="H236" s="44">
        <v>8111</v>
      </c>
      <c r="I236" s="47">
        <v>10158</v>
      </c>
      <c r="J236" s="44">
        <v>2564</v>
      </c>
      <c r="K236" s="60">
        <v>25.2</v>
      </c>
      <c r="L236" s="44">
        <v>9248</v>
      </c>
      <c r="M236" s="45">
        <v>6359</v>
      </c>
      <c r="N236" s="46">
        <v>10422</v>
      </c>
      <c r="O236" s="27">
        <v>2617</v>
      </c>
      <c r="P236" s="60">
        <v>25.1</v>
      </c>
      <c r="Q236" s="45">
        <v>1059</v>
      </c>
      <c r="R236" s="119" t="s">
        <v>490</v>
      </c>
      <c r="S236" s="45">
        <v>226</v>
      </c>
      <c r="T236" s="120" t="s">
        <v>750</v>
      </c>
      <c r="U236" s="92"/>
      <c r="V236" s="34"/>
      <c r="W236" s="34"/>
      <c r="X236" s="98"/>
      <c r="Y236" s="88"/>
      <c r="Z236" s="98"/>
      <c r="AA236" s="88"/>
      <c r="AB236" s="96"/>
      <c r="AC236" s="96"/>
      <c r="AD236" s="90"/>
      <c r="AE236" s="87"/>
      <c r="AF236" s="90"/>
      <c r="AG236" s="87"/>
      <c r="AH236" s="27"/>
      <c r="AI236" s="27"/>
      <c r="AJ236" s="27"/>
    </row>
    <row r="237" spans="1:36" s="2" customFormat="1" ht="11.1" customHeight="1" x14ac:dyDescent="0.2">
      <c r="A237" s="18" t="s">
        <v>334</v>
      </c>
      <c r="B237" s="22">
        <v>93</v>
      </c>
      <c r="C237" s="16">
        <v>4</v>
      </c>
      <c r="D237" s="16">
        <v>64389001</v>
      </c>
      <c r="E237" s="17" t="s">
        <v>293</v>
      </c>
      <c r="F237" s="2">
        <v>31</v>
      </c>
      <c r="G237" s="28">
        <v>14745</v>
      </c>
      <c r="H237" s="44">
        <v>12493</v>
      </c>
      <c r="I237" s="47">
        <v>15728</v>
      </c>
      <c r="J237" s="44">
        <v>3317</v>
      </c>
      <c r="K237" s="60">
        <v>21.1</v>
      </c>
      <c r="L237" s="44">
        <v>14317</v>
      </c>
      <c r="M237" s="45">
        <v>9988</v>
      </c>
      <c r="N237" s="46">
        <v>15954</v>
      </c>
      <c r="O237" s="27">
        <v>3301</v>
      </c>
      <c r="P237" s="60">
        <v>20.7</v>
      </c>
      <c r="Q237" s="45">
        <v>1650</v>
      </c>
      <c r="R237" s="119" t="s">
        <v>626</v>
      </c>
      <c r="S237" s="45">
        <v>332</v>
      </c>
      <c r="T237" s="120" t="s">
        <v>751</v>
      </c>
      <c r="U237" s="92"/>
      <c r="V237" s="34"/>
      <c r="W237" s="34"/>
      <c r="X237" s="98"/>
      <c r="Y237" s="88"/>
      <c r="Z237" s="98"/>
      <c r="AA237" s="88"/>
      <c r="AB237" s="96"/>
      <c r="AC237" s="96"/>
      <c r="AD237" s="90"/>
      <c r="AE237" s="87"/>
      <c r="AF237" s="90"/>
      <c r="AG237" s="87"/>
      <c r="AH237" s="27"/>
      <c r="AI237" s="27"/>
      <c r="AJ237" s="27"/>
    </row>
    <row r="238" spans="1:36" s="2" customFormat="1" ht="11.1" customHeight="1" x14ac:dyDescent="0.2">
      <c r="A238" s="18" t="s">
        <v>334</v>
      </c>
      <c r="B238" s="22">
        <v>93</v>
      </c>
      <c r="C238" s="16">
        <v>4</v>
      </c>
      <c r="D238" s="16">
        <v>64399010</v>
      </c>
      <c r="E238" s="17" t="s">
        <v>294</v>
      </c>
      <c r="F238" s="2">
        <v>31</v>
      </c>
      <c r="G238" s="28">
        <v>14769</v>
      </c>
      <c r="H238" s="44">
        <v>13341</v>
      </c>
      <c r="I238" s="47">
        <v>15399</v>
      </c>
      <c r="J238" s="44">
        <v>3297</v>
      </c>
      <c r="K238" s="60">
        <v>21.4</v>
      </c>
      <c r="L238" s="44">
        <v>14170</v>
      </c>
      <c r="M238" s="45">
        <v>10339</v>
      </c>
      <c r="N238" s="46">
        <v>15530</v>
      </c>
      <c r="O238" s="27">
        <v>3358</v>
      </c>
      <c r="P238" s="60">
        <v>21.6</v>
      </c>
      <c r="Q238" s="45">
        <v>1627</v>
      </c>
      <c r="R238" s="119" t="s">
        <v>518</v>
      </c>
      <c r="S238" s="45">
        <v>364</v>
      </c>
      <c r="T238" s="120" t="s">
        <v>752</v>
      </c>
      <c r="U238" s="92"/>
      <c r="V238" s="34"/>
      <c r="W238" s="34"/>
      <c r="X238" s="98"/>
      <c r="Y238" s="88"/>
      <c r="Z238" s="98"/>
      <c r="AA238" s="88"/>
      <c r="AB238" s="96"/>
      <c r="AC238" s="96"/>
      <c r="AD238" s="90"/>
      <c r="AE238" s="87"/>
      <c r="AF238" s="90"/>
      <c r="AG238" s="87"/>
      <c r="AH238" s="27"/>
      <c r="AI238" s="27"/>
      <c r="AJ238" s="27"/>
    </row>
    <row r="239" spans="1:36" s="2" customFormat="1" ht="11.1" customHeight="1" x14ac:dyDescent="0.2">
      <c r="A239" s="18" t="s">
        <v>334</v>
      </c>
      <c r="B239" s="22">
        <v>93</v>
      </c>
      <c r="C239" s="16">
        <v>4</v>
      </c>
      <c r="D239" s="16">
        <v>66389002</v>
      </c>
      <c r="E239" s="17" t="s">
        <v>295</v>
      </c>
      <c r="F239" s="2">
        <v>31</v>
      </c>
      <c r="G239" s="28">
        <v>18840</v>
      </c>
      <c r="H239" s="44">
        <v>15946</v>
      </c>
      <c r="I239" s="47">
        <v>19868</v>
      </c>
      <c r="J239" s="44">
        <v>3821</v>
      </c>
      <c r="K239" s="60">
        <v>19.2</v>
      </c>
      <c r="L239" s="44">
        <v>18085</v>
      </c>
      <c r="M239" s="45">
        <v>13240</v>
      </c>
      <c r="N239" s="46">
        <v>19758</v>
      </c>
      <c r="O239" s="27">
        <v>3916</v>
      </c>
      <c r="P239" s="60">
        <v>19.8</v>
      </c>
      <c r="Q239" s="45">
        <v>2100</v>
      </c>
      <c r="R239" s="119" t="s">
        <v>753</v>
      </c>
      <c r="S239" s="45">
        <v>415</v>
      </c>
      <c r="T239" s="120" t="s">
        <v>732</v>
      </c>
      <c r="U239" s="92"/>
      <c r="V239" s="34"/>
      <c r="W239" s="34"/>
      <c r="X239" s="98"/>
      <c r="Y239" s="88"/>
      <c r="Z239" s="98"/>
      <c r="AA239" s="88"/>
      <c r="AB239" s="96"/>
      <c r="AC239" s="96"/>
      <c r="AD239" s="90"/>
      <c r="AE239" s="87"/>
      <c r="AF239" s="90"/>
      <c r="AG239" s="87"/>
      <c r="AH239" s="27"/>
      <c r="AI239" s="27"/>
      <c r="AJ239" s="27"/>
    </row>
    <row r="240" spans="1:36" s="2" customFormat="1" ht="11.1" customHeight="1" x14ac:dyDescent="0.2">
      <c r="A240" s="18" t="s">
        <v>334</v>
      </c>
      <c r="B240" s="22">
        <v>93</v>
      </c>
      <c r="C240" s="16">
        <v>4</v>
      </c>
      <c r="D240" s="16">
        <v>69389047</v>
      </c>
      <c r="E240" s="17" t="s">
        <v>296</v>
      </c>
      <c r="F240" s="2">
        <v>31</v>
      </c>
      <c r="G240" s="28">
        <v>30429</v>
      </c>
      <c r="H240" s="44">
        <v>23149</v>
      </c>
      <c r="I240" s="47">
        <v>33230</v>
      </c>
      <c r="J240" s="44">
        <v>3973</v>
      </c>
      <c r="K240" s="60">
        <v>12</v>
      </c>
      <c r="L240" s="44">
        <v>29193</v>
      </c>
      <c r="M240" s="45">
        <v>20195</v>
      </c>
      <c r="N240" s="46">
        <v>32510</v>
      </c>
      <c r="O240" s="27">
        <v>3394</v>
      </c>
      <c r="P240" s="60">
        <v>10.4</v>
      </c>
      <c r="Q240" s="45">
        <v>3399</v>
      </c>
      <c r="R240" s="119" t="s">
        <v>646</v>
      </c>
      <c r="S240" s="45">
        <v>654</v>
      </c>
      <c r="T240" s="120" t="s">
        <v>510</v>
      </c>
      <c r="U240" s="92"/>
      <c r="V240" s="34"/>
      <c r="W240" s="34"/>
      <c r="X240" s="98"/>
      <c r="Y240" s="88"/>
      <c r="Z240" s="98"/>
      <c r="AA240" s="88"/>
      <c r="AB240" s="96"/>
      <c r="AC240" s="96"/>
      <c r="AD240" s="90"/>
      <c r="AE240" s="87"/>
      <c r="AF240" s="90"/>
      <c r="AG240" s="87"/>
      <c r="AH240" s="27"/>
      <c r="AI240" s="27"/>
      <c r="AJ240" s="27"/>
    </row>
    <row r="241" spans="1:36" s="2" customFormat="1" ht="11.1" customHeight="1" x14ac:dyDescent="0.2">
      <c r="A241" s="18" t="s">
        <v>334</v>
      </c>
      <c r="B241" s="22">
        <v>93</v>
      </c>
      <c r="C241" s="16">
        <v>4</v>
      </c>
      <c r="D241" s="16">
        <v>69389044</v>
      </c>
      <c r="E241" s="17" t="s">
        <v>297</v>
      </c>
      <c r="F241" s="2">
        <v>31</v>
      </c>
      <c r="G241" s="28">
        <v>28721</v>
      </c>
      <c r="H241" s="44">
        <v>22184</v>
      </c>
      <c r="I241" s="47">
        <v>31245</v>
      </c>
      <c r="J241" s="44">
        <v>3967</v>
      </c>
      <c r="K241" s="60">
        <v>12.7</v>
      </c>
      <c r="L241" s="44">
        <v>28759</v>
      </c>
      <c r="M241" s="45">
        <v>20379</v>
      </c>
      <c r="N241" s="46">
        <v>31866</v>
      </c>
      <c r="O241" s="27">
        <v>3902</v>
      </c>
      <c r="P241" s="60">
        <v>12.2</v>
      </c>
      <c r="Q241" s="45">
        <v>3290</v>
      </c>
      <c r="R241" s="119" t="s">
        <v>724</v>
      </c>
      <c r="S241" s="45">
        <v>605</v>
      </c>
      <c r="T241" s="120" t="s">
        <v>754</v>
      </c>
      <c r="U241" s="92"/>
      <c r="V241" s="34"/>
      <c r="W241" s="34"/>
      <c r="X241" s="98"/>
      <c r="Y241" s="88"/>
      <c r="Z241" s="98"/>
      <c r="AA241" s="88"/>
      <c r="AB241" s="96"/>
      <c r="AC241" s="96"/>
      <c r="AD241" s="90"/>
      <c r="AE241" s="87"/>
      <c r="AF241" s="90"/>
      <c r="AG241" s="87"/>
      <c r="AH241" s="27"/>
      <c r="AI241" s="27"/>
      <c r="AJ241" s="27"/>
    </row>
    <row r="242" spans="1:36" s="2" customFormat="1" ht="11.1" customHeight="1" thickBot="1" x14ac:dyDescent="0.25">
      <c r="A242" s="23" t="s">
        <v>334</v>
      </c>
      <c r="B242" s="24">
        <v>93</v>
      </c>
      <c r="C242" s="25">
        <v>5</v>
      </c>
      <c r="D242" s="25">
        <v>70389042</v>
      </c>
      <c r="E242" s="26" t="s">
        <v>298</v>
      </c>
      <c r="F242" s="35">
        <v>0</v>
      </c>
      <c r="G242" s="36">
        <v>33582</v>
      </c>
      <c r="H242" s="121">
        <v>24938</v>
      </c>
      <c r="I242" s="122">
        <v>36274</v>
      </c>
      <c r="J242" s="121">
        <v>4131</v>
      </c>
      <c r="K242" s="123">
        <v>11.4</v>
      </c>
      <c r="L242" s="121">
        <v>27710</v>
      </c>
      <c r="M242" s="124">
        <v>19864</v>
      </c>
      <c r="N242" s="125">
        <v>30657</v>
      </c>
      <c r="O242" s="35">
        <v>3741</v>
      </c>
      <c r="P242" s="123">
        <v>12.2</v>
      </c>
      <c r="Q242" s="124">
        <v>3499</v>
      </c>
      <c r="R242" s="126" t="s">
        <v>755</v>
      </c>
      <c r="S242" s="124">
        <v>663</v>
      </c>
      <c r="T242" s="127" t="s">
        <v>616</v>
      </c>
      <c r="U242" s="92"/>
      <c r="V242" s="34"/>
      <c r="W242" s="34"/>
      <c r="X242" s="98"/>
      <c r="Y242" s="88"/>
      <c r="Z242" s="98"/>
      <c r="AA242" s="88"/>
      <c r="AB242" s="96"/>
      <c r="AC242" s="96"/>
      <c r="AD242" s="90"/>
      <c r="AE242" s="87"/>
      <c r="AF242" s="90"/>
      <c r="AG242" s="87"/>
      <c r="AH242" s="27"/>
      <c r="AI242" s="27"/>
      <c r="AJ242" s="27"/>
    </row>
    <row r="243" spans="1:36" s="2" customFormat="1" ht="11.1" customHeight="1" x14ac:dyDescent="0.2">
      <c r="A243" s="18" t="s">
        <v>334</v>
      </c>
      <c r="B243" s="22">
        <v>93</v>
      </c>
      <c r="C243" s="16">
        <v>4</v>
      </c>
      <c r="D243" s="16">
        <v>72379036</v>
      </c>
      <c r="E243" s="17" t="s">
        <v>299</v>
      </c>
      <c r="F243" s="2">
        <v>31</v>
      </c>
      <c r="G243" s="28">
        <v>10942</v>
      </c>
      <c r="H243" s="44">
        <v>10839</v>
      </c>
      <c r="I243" s="47">
        <v>11060</v>
      </c>
      <c r="J243" s="44">
        <v>1517</v>
      </c>
      <c r="K243" s="60">
        <v>13.7</v>
      </c>
      <c r="L243" s="44">
        <v>10614</v>
      </c>
      <c r="M243" s="45">
        <v>9274</v>
      </c>
      <c r="N243" s="46">
        <v>11111</v>
      </c>
      <c r="O243" s="27">
        <v>1478</v>
      </c>
      <c r="P243" s="60">
        <v>13.3</v>
      </c>
      <c r="Q243" s="45">
        <v>1237</v>
      </c>
      <c r="R243" s="119" t="s">
        <v>708</v>
      </c>
      <c r="S243" s="45">
        <v>221</v>
      </c>
      <c r="T243" s="120" t="s">
        <v>671</v>
      </c>
      <c r="U243" s="92"/>
      <c r="V243" s="34"/>
      <c r="W243" s="34"/>
      <c r="X243" s="98"/>
      <c r="Y243" s="88"/>
      <c r="Z243" s="98"/>
      <c r="AA243" s="88"/>
      <c r="AB243" s="96"/>
      <c r="AC243" s="96"/>
      <c r="AD243" s="90"/>
      <c r="AE243" s="87"/>
      <c r="AF243" s="90"/>
      <c r="AG243" s="87"/>
      <c r="AH243" s="27"/>
      <c r="AI243" s="27"/>
      <c r="AJ243" s="27"/>
    </row>
    <row r="244" spans="1:36" s="2" customFormat="1" ht="11.1" customHeight="1" x14ac:dyDescent="0.2">
      <c r="A244" s="18" t="s">
        <v>334</v>
      </c>
      <c r="B244" s="22">
        <v>93</v>
      </c>
      <c r="C244" s="16">
        <v>4</v>
      </c>
      <c r="D244" s="16">
        <v>81389190</v>
      </c>
      <c r="E244" s="17" t="s">
        <v>300</v>
      </c>
      <c r="F244" s="2">
        <v>31</v>
      </c>
      <c r="G244" s="28">
        <v>25364</v>
      </c>
      <c r="H244" s="44">
        <v>23059</v>
      </c>
      <c r="I244" s="47">
        <v>24417</v>
      </c>
      <c r="J244" s="44">
        <v>4965</v>
      </c>
      <c r="K244" s="60">
        <v>20.3</v>
      </c>
      <c r="L244" s="44">
        <v>26014</v>
      </c>
      <c r="M244" s="45">
        <v>31198</v>
      </c>
      <c r="N244" s="46">
        <v>23012</v>
      </c>
      <c r="O244" s="27">
        <v>4641</v>
      </c>
      <c r="P244" s="60">
        <v>20.2</v>
      </c>
      <c r="Q244" s="45">
        <v>2971</v>
      </c>
      <c r="R244" s="119" t="s">
        <v>473</v>
      </c>
      <c r="S244" s="45">
        <v>479</v>
      </c>
      <c r="T244" s="120" t="s">
        <v>733</v>
      </c>
      <c r="U244" s="92"/>
      <c r="V244" s="34"/>
      <c r="W244" s="34"/>
      <c r="X244" s="98"/>
      <c r="Y244" s="88"/>
      <c r="Z244" s="98"/>
      <c r="AA244" s="88"/>
      <c r="AB244" s="96"/>
      <c r="AC244" s="96"/>
      <c r="AD244" s="90"/>
      <c r="AE244" s="87"/>
      <c r="AF244" s="90"/>
      <c r="AG244" s="87"/>
      <c r="AH244" s="27"/>
      <c r="AI244" s="27"/>
      <c r="AJ244" s="27"/>
    </row>
    <row r="245" spans="1:36" s="2" customFormat="1" ht="11.1" customHeight="1" x14ac:dyDescent="0.2">
      <c r="A245" s="18" t="s">
        <v>334</v>
      </c>
      <c r="B245" s="22">
        <v>93</v>
      </c>
      <c r="C245" s="16">
        <v>4</v>
      </c>
      <c r="D245" s="16">
        <v>83399191</v>
      </c>
      <c r="E245" s="17" t="s">
        <v>301</v>
      </c>
      <c r="F245" s="2">
        <v>31</v>
      </c>
      <c r="G245" s="28">
        <v>20200</v>
      </c>
      <c r="H245" s="44">
        <v>17070</v>
      </c>
      <c r="I245" s="47">
        <v>19378</v>
      </c>
      <c r="J245" s="44">
        <v>4755</v>
      </c>
      <c r="K245" s="60">
        <v>24.5</v>
      </c>
      <c r="L245" s="44">
        <v>17027</v>
      </c>
      <c r="M245" s="45">
        <v>19312</v>
      </c>
      <c r="N245" s="46">
        <v>15487</v>
      </c>
      <c r="O245" s="27">
        <v>4226</v>
      </c>
      <c r="P245" s="60">
        <v>27.3</v>
      </c>
      <c r="Q245" s="45">
        <v>2132</v>
      </c>
      <c r="R245" s="119" t="s">
        <v>510</v>
      </c>
      <c r="S245" s="45">
        <v>390</v>
      </c>
      <c r="T245" s="120" t="s">
        <v>756</v>
      </c>
      <c r="U245" s="92"/>
      <c r="V245" s="34"/>
      <c r="W245" s="34"/>
      <c r="X245" s="98"/>
      <c r="Y245" s="88"/>
      <c r="Z245" s="98"/>
      <c r="AA245" s="88"/>
      <c r="AB245" s="96"/>
      <c r="AC245" s="96"/>
      <c r="AD245" s="90"/>
      <c r="AE245" s="87"/>
      <c r="AF245" s="90"/>
      <c r="AG245" s="87"/>
      <c r="AH245" s="27"/>
      <c r="AI245" s="27"/>
      <c r="AJ245" s="27"/>
    </row>
    <row r="246" spans="1:36" s="2" customFormat="1" ht="11.1" customHeight="1" x14ac:dyDescent="0.2">
      <c r="A246" s="18" t="s">
        <v>334</v>
      </c>
      <c r="B246" s="22">
        <v>94</v>
      </c>
      <c r="C246" s="16">
        <v>6</v>
      </c>
      <c r="D246" s="16">
        <v>78369100</v>
      </c>
      <c r="E246" s="17" t="s">
        <v>302</v>
      </c>
      <c r="F246" s="2">
        <v>31</v>
      </c>
      <c r="G246" s="28">
        <v>30431</v>
      </c>
      <c r="H246" s="44">
        <v>16824</v>
      </c>
      <c r="I246" s="47">
        <v>35079</v>
      </c>
      <c r="J246" s="44">
        <v>1902</v>
      </c>
      <c r="K246" s="60">
        <v>5.4</v>
      </c>
      <c r="L246" s="44">
        <v>31886</v>
      </c>
      <c r="M246" s="45">
        <v>18459</v>
      </c>
      <c r="N246" s="46">
        <v>36453</v>
      </c>
      <c r="O246" s="27">
        <v>1650</v>
      </c>
      <c r="P246" s="60">
        <v>4.5</v>
      </c>
      <c r="Q246" s="45">
        <v>3584</v>
      </c>
      <c r="R246" s="119" t="s">
        <v>648</v>
      </c>
      <c r="S246" s="45">
        <v>621</v>
      </c>
      <c r="T246" s="120" t="s">
        <v>622</v>
      </c>
      <c r="U246" s="92"/>
      <c r="V246" s="34"/>
      <c r="W246" s="34"/>
      <c r="X246" s="98"/>
      <c r="Y246" s="88"/>
      <c r="Z246" s="98"/>
      <c r="AA246" s="88"/>
      <c r="AB246" s="96"/>
      <c r="AC246" s="96"/>
      <c r="AD246" s="90"/>
      <c r="AE246" s="87"/>
      <c r="AF246" s="90"/>
      <c r="AG246" s="87"/>
      <c r="AH246" s="27"/>
      <c r="AI246" s="27"/>
      <c r="AJ246" s="27"/>
    </row>
    <row r="247" spans="1:36" s="2" customFormat="1" ht="11.1" customHeight="1" x14ac:dyDescent="0.2">
      <c r="A247" s="18" t="s">
        <v>334</v>
      </c>
      <c r="B247" s="22">
        <v>94</v>
      </c>
      <c r="C247" s="16">
        <v>6</v>
      </c>
      <c r="D247" s="16">
        <v>78369111</v>
      </c>
      <c r="E247" s="17" t="s">
        <v>303</v>
      </c>
      <c r="F247" s="2">
        <v>0</v>
      </c>
      <c r="G247" s="28">
        <v>29241</v>
      </c>
      <c r="H247" s="44">
        <v>15936</v>
      </c>
      <c r="I247" s="47">
        <v>33829</v>
      </c>
      <c r="J247" s="44">
        <v>2010</v>
      </c>
      <c r="K247" s="60">
        <v>5.9</v>
      </c>
      <c r="L247" s="44">
        <v>29933</v>
      </c>
      <c r="M247" s="45">
        <v>16816</v>
      </c>
      <c r="N247" s="46">
        <v>34442</v>
      </c>
      <c r="O247" s="27">
        <v>1808</v>
      </c>
      <c r="P247" s="60">
        <v>5.2</v>
      </c>
      <c r="Q247" s="45">
        <v>3448</v>
      </c>
      <c r="R247" s="119" t="s">
        <v>609</v>
      </c>
      <c r="S247" s="45">
        <v>501</v>
      </c>
      <c r="T247" s="120" t="s">
        <v>757</v>
      </c>
      <c r="U247" s="92"/>
      <c r="V247" s="34"/>
      <c r="W247" s="34"/>
      <c r="X247" s="98"/>
      <c r="Y247" s="88"/>
      <c r="Z247" s="98"/>
      <c r="AA247" s="88"/>
      <c r="AB247" s="96"/>
      <c r="AC247" s="96"/>
      <c r="AD247" s="90"/>
      <c r="AE247" s="87"/>
      <c r="AF247" s="90"/>
      <c r="AG247" s="87"/>
      <c r="AH247" s="27"/>
      <c r="AI247" s="27"/>
      <c r="AJ247" s="27"/>
    </row>
    <row r="248" spans="1:36" s="2" customFormat="1" ht="11.1" customHeight="1" x14ac:dyDescent="0.2">
      <c r="A248" s="18" t="s">
        <v>334</v>
      </c>
      <c r="B248" s="22">
        <v>94</v>
      </c>
      <c r="C248" s="16">
        <v>6</v>
      </c>
      <c r="D248" s="16">
        <v>78369112</v>
      </c>
      <c r="E248" s="17" t="s">
        <v>304</v>
      </c>
      <c r="F248" s="2">
        <v>31</v>
      </c>
      <c r="G248" s="28">
        <v>28732</v>
      </c>
      <c r="H248" s="44">
        <v>15384</v>
      </c>
      <c r="I248" s="47">
        <v>33315</v>
      </c>
      <c r="J248" s="44">
        <v>2017</v>
      </c>
      <c r="K248" s="60">
        <v>6.1</v>
      </c>
      <c r="L248" s="44">
        <v>26248</v>
      </c>
      <c r="M248" s="45">
        <v>14724</v>
      </c>
      <c r="N248" s="46">
        <v>30233</v>
      </c>
      <c r="O248" s="27">
        <v>1789</v>
      </c>
      <c r="P248" s="60">
        <v>5.9</v>
      </c>
      <c r="Q248" s="45">
        <v>3192</v>
      </c>
      <c r="R248" s="119" t="s">
        <v>623</v>
      </c>
      <c r="S248" s="45">
        <v>489</v>
      </c>
      <c r="T248" s="120" t="s">
        <v>758</v>
      </c>
      <c r="U248" s="92"/>
      <c r="V248" s="34"/>
      <c r="W248" s="34"/>
      <c r="X248" s="98"/>
      <c r="Y248" s="88"/>
      <c r="Z248" s="98"/>
      <c r="AA248" s="88"/>
      <c r="AB248" s="96"/>
      <c r="AC248" s="96"/>
      <c r="AD248" s="90"/>
      <c r="AE248" s="87"/>
      <c r="AF248" s="90"/>
      <c r="AG248" s="87"/>
      <c r="AH248" s="27"/>
      <c r="AI248" s="27"/>
      <c r="AJ248" s="27"/>
    </row>
    <row r="249" spans="1:36" s="2" customFormat="1" ht="11.1" customHeight="1" x14ac:dyDescent="0.2">
      <c r="A249" s="18" t="s">
        <v>334</v>
      </c>
      <c r="B249" s="22">
        <v>94</v>
      </c>
      <c r="C249" s="16">
        <v>4</v>
      </c>
      <c r="D249" s="16">
        <v>78369840</v>
      </c>
      <c r="E249" s="17" t="s">
        <v>305</v>
      </c>
      <c r="F249" s="2">
        <v>0</v>
      </c>
      <c r="G249" s="28">
        <v>28156</v>
      </c>
      <c r="H249" s="44">
        <v>15576</v>
      </c>
      <c r="I249" s="47">
        <v>32042</v>
      </c>
      <c r="J249" s="44">
        <v>3673</v>
      </c>
      <c r="K249" s="60">
        <v>11.5</v>
      </c>
      <c r="L249" s="44">
        <v>27857</v>
      </c>
      <c r="M249" s="45">
        <v>18889</v>
      </c>
      <c r="N249" s="46">
        <v>30776</v>
      </c>
      <c r="O249" s="27">
        <v>3096</v>
      </c>
      <c r="P249" s="60">
        <v>10.1</v>
      </c>
      <c r="Q249" s="45">
        <v>3226</v>
      </c>
      <c r="R249" s="119" t="s">
        <v>698</v>
      </c>
      <c r="S249" s="45">
        <v>551</v>
      </c>
      <c r="T249" s="120" t="s">
        <v>466</v>
      </c>
      <c r="U249" s="92"/>
      <c r="V249" s="34"/>
      <c r="W249" s="34"/>
      <c r="X249" s="98"/>
      <c r="Y249" s="88"/>
      <c r="Z249" s="98"/>
      <c r="AA249" s="88"/>
      <c r="AB249" s="96"/>
      <c r="AC249" s="96"/>
      <c r="AD249" s="90"/>
      <c r="AE249" s="87"/>
      <c r="AF249" s="90"/>
      <c r="AG249" s="87"/>
      <c r="AH249" s="27"/>
      <c r="AI249" s="27"/>
      <c r="AJ249" s="27"/>
    </row>
    <row r="250" spans="1:36" s="2" customFormat="1" ht="11.1" customHeight="1" x14ac:dyDescent="0.2">
      <c r="A250" s="18" t="s">
        <v>334</v>
      </c>
      <c r="B250" s="22">
        <v>94</v>
      </c>
      <c r="C250" s="16">
        <v>4</v>
      </c>
      <c r="D250" s="16">
        <v>77409001</v>
      </c>
      <c r="E250" s="17" t="s">
        <v>306</v>
      </c>
      <c r="F250" s="2">
        <v>31</v>
      </c>
      <c r="G250" s="28">
        <v>8908</v>
      </c>
      <c r="H250" s="44">
        <v>5297</v>
      </c>
      <c r="I250" s="47">
        <v>10211</v>
      </c>
      <c r="J250" s="44">
        <v>2405</v>
      </c>
      <c r="K250" s="60">
        <v>23.6</v>
      </c>
      <c r="L250" s="44">
        <v>9338</v>
      </c>
      <c r="M250" s="45">
        <v>7216</v>
      </c>
      <c r="N250" s="46">
        <v>10281</v>
      </c>
      <c r="O250" s="27">
        <v>2658</v>
      </c>
      <c r="P250" s="60">
        <v>25.9</v>
      </c>
      <c r="Q250" s="45">
        <v>1026</v>
      </c>
      <c r="R250" s="119" t="s">
        <v>526</v>
      </c>
      <c r="S250" s="45">
        <v>229</v>
      </c>
      <c r="T250" s="120" t="s">
        <v>759</v>
      </c>
      <c r="U250" s="92"/>
      <c r="V250" s="34"/>
      <c r="W250" s="34"/>
      <c r="X250" s="98"/>
      <c r="Y250" s="88"/>
      <c r="Z250" s="98"/>
      <c r="AA250" s="88"/>
      <c r="AB250" s="96"/>
      <c r="AC250" s="96"/>
      <c r="AD250" s="90"/>
      <c r="AE250" s="87"/>
      <c r="AF250" s="90"/>
      <c r="AG250" s="87"/>
      <c r="AH250" s="27"/>
      <c r="AI250" s="27"/>
      <c r="AJ250" s="27"/>
    </row>
    <row r="251" spans="1:36" s="2" customFormat="1" ht="11.1" customHeight="1" x14ac:dyDescent="0.2">
      <c r="A251" s="18" t="s">
        <v>334</v>
      </c>
      <c r="B251" s="22">
        <v>95</v>
      </c>
      <c r="C251" s="16">
        <v>6</v>
      </c>
      <c r="D251" s="16">
        <v>79349043</v>
      </c>
      <c r="E251" s="17" t="s">
        <v>307</v>
      </c>
      <c r="F251" s="2">
        <v>31</v>
      </c>
      <c r="G251" s="28">
        <v>31160</v>
      </c>
      <c r="H251" s="44">
        <v>25115</v>
      </c>
      <c r="I251" s="47">
        <v>32843</v>
      </c>
      <c r="J251" s="44">
        <v>1014</v>
      </c>
      <c r="K251" s="60">
        <v>3.1</v>
      </c>
      <c r="L251" s="44">
        <v>32591</v>
      </c>
      <c r="M251" s="45">
        <v>27762</v>
      </c>
      <c r="N251" s="46">
        <v>34280</v>
      </c>
      <c r="O251" s="27">
        <v>1103</v>
      </c>
      <c r="P251" s="60">
        <v>3.2</v>
      </c>
      <c r="Q251" s="45">
        <v>3687</v>
      </c>
      <c r="R251" s="119" t="s">
        <v>760</v>
      </c>
      <c r="S251" s="45">
        <v>594</v>
      </c>
      <c r="T251" s="120" t="s">
        <v>707</v>
      </c>
      <c r="U251" s="92"/>
      <c r="V251" s="34"/>
      <c r="W251" s="34"/>
      <c r="X251" s="98"/>
      <c r="Y251" s="88"/>
      <c r="Z251" s="98"/>
      <c r="AA251" s="88"/>
      <c r="AB251" s="96"/>
      <c r="AC251" s="96"/>
      <c r="AD251" s="90"/>
      <c r="AE251" s="87"/>
      <c r="AF251" s="90"/>
      <c r="AG251" s="87"/>
      <c r="AH251" s="27"/>
      <c r="AI251" s="27"/>
      <c r="AJ251" s="27"/>
    </row>
    <row r="252" spans="1:36" s="2" customFormat="1" ht="11.1" customHeight="1" x14ac:dyDescent="0.2">
      <c r="A252" s="18" t="s">
        <v>334</v>
      </c>
      <c r="B252" s="22">
        <v>95</v>
      </c>
      <c r="C252" s="16">
        <v>8</v>
      </c>
      <c r="D252" s="16">
        <v>79349151</v>
      </c>
      <c r="E252" s="17" t="s">
        <v>308</v>
      </c>
      <c r="F252" s="2">
        <v>31</v>
      </c>
      <c r="G252" s="28">
        <v>26626</v>
      </c>
      <c r="H252" s="44">
        <v>22126</v>
      </c>
      <c r="I252" s="47">
        <v>27749</v>
      </c>
      <c r="J252" s="44">
        <v>1159</v>
      </c>
      <c r="K252" s="60">
        <v>4.2</v>
      </c>
      <c r="L252" s="44">
        <v>27723</v>
      </c>
      <c r="M252" s="45">
        <v>25586</v>
      </c>
      <c r="N252" s="46">
        <v>28507</v>
      </c>
      <c r="O252" s="27">
        <v>1151</v>
      </c>
      <c r="P252" s="60">
        <v>4</v>
      </c>
      <c r="Q252" s="45">
        <v>3175</v>
      </c>
      <c r="R252" s="119" t="s">
        <v>761</v>
      </c>
      <c r="S252" s="45">
        <v>444</v>
      </c>
      <c r="T252" s="120" t="s">
        <v>762</v>
      </c>
      <c r="U252" s="92"/>
      <c r="V252" s="34"/>
      <c r="W252" s="34"/>
      <c r="X252" s="98"/>
      <c r="Y252" s="88"/>
      <c r="Z252" s="98"/>
      <c r="AA252" s="88"/>
      <c r="AB252" s="96"/>
      <c r="AC252" s="96"/>
      <c r="AD252" s="90"/>
      <c r="AE252" s="87"/>
      <c r="AF252" s="90"/>
      <c r="AG252" s="87"/>
      <c r="AH252" s="27"/>
      <c r="AI252" s="27"/>
      <c r="AJ252" s="27"/>
    </row>
    <row r="253" spans="1:36" s="2" customFormat="1" ht="11.1" customHeight="1" x14ac:dyDescent="0.2">
      <c r="A253" s="18" t="s">
        <v>334</v>
      </c>
      <c r="B253" s="22">
        <v>95</v>
      </c>
      <c r="C253" s="16">
        <v>4</v>
      </c>
      <c r="D253" s="16">
        <v>81349161</v>
      </c>
      <c r="E253" s="17" t="s">
        <v>309</v>
      </c>
      <c r="F253" s="2">
        <v>0</v>
      </c>
      <c r="G253" s="28">
        <v>14309</v>
      </c>
      <c r="H253" s="44">
        <v>13066</v>
      </c>
      <c r="I253" s="47">
        <v>14151</v>
      </c>
      <c r="J253" s="44">
        <v>617</v>
      </c>
      <c r="K253" s="60">
        <v>4.4000000000000004</v>
      </c>
      <c r="L253" s="44">
        <v>14521</v>
      </c>
      <c r="M253" s="45">
        <v>16079</v>
      </c>
      <c r="N253" s="46">
        <v>13805</v>
      </c>
      <c r="O253" s="27">
        <v>622</v>
      </c>
      <c r="P253" s="60">
        <v>4.5</v>
      </c>
      <c r="Q253" s="45">
        <v>1703</v>
      </c>
      <c r="R253" s="119" t="s">
        <v>651</v>
      </c>
      <c r="S253" s="45">
        <v>199</v>
      </c>
      <c r="T253" s="120" t="s">
        <v>763</v>
      </c>
      <c r="U253" s="92"/>
      <c r="V253" s="34"/>
      <c r="W253" s="34"/>
      <c r="X253" s="98"/>
      <c r="Y253" s="88"/>
      <c r="Z253" s="98"/>
      <c r="AA253" s="88"/>
      <c r="AB253" s="96"/>
      <c r="AC253" s="96"/>
      <c r="AD253" s="90"/>
      <c r="AE253" s="87"/>
      <c r="AF253" s="90"/>
      <c r="AG253" s="87"/>
      <c r="AH253" s="27"/>
      <c r="AI253" s="27"/>
      <c r="AJ253" s="27"/>
    </row>
    <row r="254" spans="1:36" s="2" customFormat="1" ht="11.1" customHeight="1" x14ac:dyDescent="0.2">
      <c r="A254" s="18" t="s">
        <v>334</v>
      </c>
      <c r="B254" s="22">
        <v>95</v>
      </c>
      <c r="C254" s="16">
        <v>4</v>
      </c>
      <c r="D254" s="16">
        <v>83339051</v>
      </c>
      <c r="E254" s="17" t="s">
        <v>310</v>
      </c>
      <c r="F254" s="2">
        <v>0</v>
      </c>
      <c r="G254" s="28">
        <v>6220</v>
      </c>
      <c r="H254" s="44">
        <v>5801</v>
      </c>
      <c r="I254" s="47">
        <v>5658</v>
      </c>
      <c r="J254" s="44">
        <v>221</v>
      </c>
      <c r="K254" s="60">
        <v>3.9</v>
      </c>
      <c r="L254" s="44">
        <v>7183</v>
      </c>
      <c r="M254" s="45">
        <v>11041</v>
      </c>
      <c r="N254" s="46">
        <v>5772</v>
      </c>
      <c r="O254" s="27">
        <v>378</v>
      </c>
      <c r="P254" s="60">
        <v>6.5</v>
      </c>
      <c r="Q254" s="45">
        <v>778</v>
      </c>
      <c r="R254" s="119" t="s">
        <v>613</v>
      </c>
      <c r="S254" s="45">
        <v>119</v>
      </c>
      <c r="T254" s="120" t="s">
        <v>764</v>
      </c>
      <c r="U254" s="92"/>
      <c r="V254" s="34"/>
      <c r="W254" s="34"/>
      <c r="X254" s="98"/>
      <c r="Y254" s="88"/>
      <c r="Z254" s="98"/>
      <c r="AA254" s="88"/>
      <c r="AB254" s="96"/>
      <c r="AC254" s="96"/>
      <c r="AD254" s="90"/>
      <c r="AE254" s="87"/>
      <c r="AF254" s="90"/>
      <c r="AG254" s="87"/>
      <c r="AH254" s="27"/>
      <c r="AI254" s="27"/>
      <c r="AJ254" s="27"/>
    </row>
    <row r="255" spans="1:36" s="2" customFormat="1" ht="11.1" customHeight="1" x14ac:dyDescent="0.2">
      <c r="A255" s="18" t="s">
        <v>334</v>
      </c>
      <c r="B255" s="22">
        <v>96</v>
      </c>
      <c r="C255" s="16">
        <v>5</v>
      </c>
      <c r="D255" s="16">
        <v>84249050</v>
      </c>
      <c r="E255" s="17" t="s">
        <v>311</v>
      </c>
      <c r="F255" s="2">
        <v>31</v>
      </c>
      <c r="G255" s="28">
        <v>15631</v>
      </c>
      <c r="H255" s="44">
        <v>16401</v>
      </c>
      <c r="I255" s="47">
        <v>14515</v>
      </c>
      <c r="J255" s="44">
        <v>2415</v>
      </c>
      <c r="K255" s="60">
        <v>16.600000000000001</v>
      </c>
      <c r="L255" s="44">
        <v>14741</v>
      </c>
      <c r="M255" s="45">
        <v>13989</v>
      </c>
      <c r="N255" s="46">
        <v>14427</v>
      </c>
      <c r="O255" s="27">
        <v>2246</v>
      </c>
      <c r="P255" s="60">
        <v>15.6</v>
      </c>
      <c r="Q255" s="45">
        <v>1766</v>
      </c>
      <c r="R255" s="119" t="s">
        <v>765</v>
      </c>
      <c r="S255" s="45">
        <v>265</v>
      </c>
      <c r="T255" s="120" t="s">
        <v>479</v>
      </c>
      <c r="U255" s="92"/>
      <c r="V255" s="34"/>
      <c r="W255" s="34"/>
      <c r="X255" s="98"/>
      <c r="Y255" s="88"/>
      <c r="Z255" s="98"/>
      <c r="AA255" s="88"/>
      <c r="AB255" s="96"/>
      <c r="AC255" s="96"/>
      <c r="AD255" s="90"/>
      <c r="AE255" s="87"/>
      <c r="AF255" s="90"/>
      <c r="AG255" s="87"/>
      <c r="AH255" s="27"/>
      <c r="AI255" s="27"/>
      <c r="AJ255" s="27"/>
    </row>
    <row r="256" spans="1:36" s="2" customFormat="1" ht="11.1" customHeight="1" x14ac:dyDescent="0.2">
      <c r="A256" s="18" t="s">
        <v>334</v>
      </c>
      <c r="B256" s="22">
        <v>96</v>
      </c>
      <c r="C256" s="16">
        <v>6</v>
      </c>
      <c r="D256" s="16">
        <v>78349106</v>
      </c>
      <c r="E256" s="17" t="s">
        <v>312</v>
      </c>
      <c r="F256" s="2">
        <v>31</v>
      </c>
      <c r="G256" s="28">
        <v>44515</v>
      </c>
      <c r="H256" s="44">
        <v>32278</v>
      </c>
      <c r="I256" s="47">
        <v>49018</v>
      </c>
      <c r="J256" s="44">
        <v>2227</v>
      </c>
      <c r="K256" s="60">
        <v>4.5</v>
      </c>
      <c r="L256" s="44">
        <v>47461</v>
      </c>
      <c r="M256" s="45">
        <v>34440</v>
      </c>
      <c r="N256" s="46">
        <v>52587</v>
      </c>
      <c r="O256" s="27">
        <v>2263</v>
      </c>
      <c r="P256" s="60">
        <v>4.3</v>
      </c>
      <c r="Q256" s="45">
        <v>5258</v>
      </c>
      <c r="R256" s="119" t="s">
        <v>766</v>
      </c>
      <c r="S256" s="45">
        <v>982</v>
      </c>
      <c r="T256" s="120" t="s">
        <v>762</v>
      </c>
      <c r="U256" s="92"/>
      <c r="V256" s="34"/>
      <c r="W256" s="34"/>
      <c r="X256" s="98"/>
      <c r="Y256" s="88"/>
      <c r="Z256" s="98"/>
      <c r="AA256" s="88"/>
      <c r="AB256" s="96"/>
      <c r="AC256" s="96"/>
      <c r="AD256" s="90"/>
      <c r="AE256" s="87"/>
      <c r="AF256" s="90"/>
      <c r="AG256" s="87"/>
      <c r="AH256" s="27"/>
      <c r="AI256" s="27"/>
      <c r="AJ256" s="27"/>
    </row>
    <row r="257" spans="1:36" s="2" customFormat="1" ht="11.1" customHeight="1" x14ac:dyDescent="0.2">
      <c r="A257" s="18" t="s">
        <v>334</v>
      </c>
      <c r="B257" s="22">
        <v>96</v>
      </c>
      <c r="C257" s="16">
        <v>4</v>
      </c>
      <c r="D257" s="16">
        <v>79289050</v>
      </c>
      <c r="E257" s="17" t="s">
        <v>313</v>
      </c>
      <c r="F257" s="2">
        <v>31</v>
      </c>
      <c r="G257" s="28">
        <v>15290</v>
      </c>
      <c r="H257" s="44">
        <v>13117</v>
      </c>
      <c r="I257" s="47">
        <v>16412</v>
      </c>
      <c r="J257" s="44">
        <v>2814</v>
      </c>
      <c r="K257" s="60">
        <v>17.100000000000001</v>
      </c>
      <c r="L257" s="44">
        <v>16272</v>
      </c>
      <c r="M257" s="45">
        <v>14399</v>
      </c>
      <c r="N257" s="46">
        <v>17403</v>
      </c>
      <c r="O257" s="27">
        <v>3233</v>
      </c>
      <c r="P257" s="60">
        <v>18.600000000000001</v>
      </c>
      <c r="Q257" s="45">
        <v>1809</v>
      </c>
      <c r="R257" s="119" t="s">
        <v>636</v>
      </c>
      <c r="S257" s="45">
        <v>327</v>
      </c>
      <c r="T257" s="120" t="s">
        <v>653</v>
      </c>
      <c r="U257" s="92"/>
      <c r="V257" s="34"/>
      <c r="W257" s="34"/>
      <c r="X257" s="98"/>
      <c r="Y257" s="88"/>
      <c r="Z257" s="98"/>
      <c r="AA257" s="88"/>
      <c r="AB257" s="96"/>
      <c r="AC257" s="96"/>
      <c r="AD257" s="90"/>
      <c r="AE257" s="87"/>
      <c r="AF257" s="90"/>
      <c r="AG257" s="87"/>
      <c r="AH257" s="27"/>
      <c r="AI257" s="27"/>
      <c r="AJ257" s="27"/>
    </row>
    <row r="258" spans="1:36" s="2" customFormat="1" ht="11.1" customHeight="1" x14ac:dyDescent="0.2">
      <c r="A258" s="18" t="s">
        <v>334</v>
      </c>
      <c r="B258" s="22">
        <v>96</v>
      </c>
      <c r="C258" s="16">
        <v>4</v>
      </c>
      <c r="D258" s="16">
        <v>79319137</v>
      </c>
      <c r="E258" s="17" t="s">
        <v>314</v>
      </c>
      <c r="F258" s="2">
        <v>31</v>
      </c>
      <c r="G258" s="28">
        <v>26467</v>
      </c>
      <c r="H258" s="44">
        <v>19914</v>
      </c>
      <c r="I258" s="47">
        <v>28989</v>
      </c>
      <c r="J258" s="44">
        <v>2957</v>
      </c>
      <c r="K258" s="60">
        <v>10.199999999999999</v>
      </c>
      <c r="L258" s="44">
        <v>25646</v>
      </c>
      <c r="M258" s="45">
        <v>19803</v>
      </c>
      <c r="N258" s="46">
        <v>27955</v>
      </c>
      <c r="O258" s="27">
        <v>3279</v>
      </c>
      <c r="P258" s="60">
        <v>11.7</v>
      </c>
      <c r="Q258" s="45">
        <v>2980</v>
      </c>
      <c r="R258" s="119" t="s">
        <v>619</v>
      </c>
      <c r="S258" s="45">
        <v>553</v>
      </c>
      <c r="T258" s="120" t="s">
        <v>539</v>
      </c>
      <c r="U258" s="92"/>
      <c r="V258" s="34"/>
      <c r="W258" s="34"/>
      <c r="X258" s="98"/>
      <c r="Y258" s="88"/>
      <c r="Z258" s="98"/>
      <c r="AA258" s="88"/>
      <c r="AB258" s="96"/>
      <c r="AC258" s="96"/>
      <c r="AD258" s="90"/>
      <c r="AE258" s="87"/>
      <c r="AF258" s="90"/>
      <c r="AG258" s="87"/>
      <c r="AH258" s="27"/>
      <c r="AI258" s="27"/>
      <c r="AJ258" s="27"/>
    </row>
    <row r="259" spans="1:36" s="2" customFormat="1" ht="11.1" customHeight="1" x14ac:dyDescent="0.2">
      <c r="A259" s="18" t="s">
        <v>334</v>
      </c>
      <c r="B259" s="22">
        <v>96</v>
      </c>
      <c r="C259" s="16">
        <v>6</v>
      </c>
      <c r="D259" s="16">
        <v>78349222</v>
      </c>
      <c r="E259" s="17" t="s">
        <v>315</v>
      </c>
      <c r="F259" s="2">
        <v>31</v>
      </c>
      <c r="G259" s="28">
        <v>44929</v>
      </c>
      <c r="H259" s="44">
        <v>30946</v>
      </c>
      <c r="I259" s="47">
        <v>50193</v>
      </c>
      <c r="J259" s="44">
        <v>2420</v>
      </c>
      <c r="K259" s="60">
        <v>4.8</v>
      </c>
      <c r="L259" s="44">
        <v>44864</v>
      </c>
      <c r="M259" s="45">
        <v>31592</v>
      </c>
      <c r="N259" s="46">
        <v>49929</v>
      </c>
      <c r="O259" s="27">
        <v>2318</v>
      </c>
      <c r="P259" s="60">
        <v>4.5999999999999996</v>
      </c>
      <c r="Q259" s="45">
        <v>5177</v>
      </c>
      <c r="R259" s="119" t="s">
        <v>767</v>
      </c>
      <c r="S259" s="45">
        <v>871</v>
      </c>
      <c r="T259" s="120" t="s">
        <v>736</v>
      </c>
      <c r="U259" s="92"/>
      <c r="V259" s="34"/>
      <c r="W259" s="34"/>
      <c r="X259" s="98"/>
      <c r="Y259" s="88"/>
      <c r="Z259" s="98"/>
      <c r="AA259" s="88"/>
      <c r="AB259" s="96"/>
      <c r="AC259" s="96"/>
      <c r="AD259" s="90"/>
      <c r="AE259" s="87"/>
      <c r="AF259" s="90"/>
      <c r="AG259" s="87"/>
      <c r="AH259" s="27"/>
      <c r="AI259" s="27"/>
      <c r="AJ259" s="27"/>
    </row>
    <row r="260" spans="1:36" s="2" customFormat="1" ht="11.1" customHeight="1" x14ac:dyDescent="0.2">
      <c r="A260" s="18" t="s">
        <v>334</v>
      </c>
      <c r="B260" s="22">
        <v>99</v>
      </c>
      <c r="C260" s="16">
        <v>4</v>
      </c>
      <c r="D260" s="16">
        <v>78349151</v>
      </c>
      <c r="E260" s="17" t="s">
        <v>316</v>
      </c>
      <c r="F260" s="2">
        <v>31</v>
      </c>
      <c r="G260" s="28">
        <v>32909</v>
      </c>
      <c r="H260" s="44">
        <v>23051</v>
      </c>
      <c r="I260" s="47">
        <v>36766</v>
      </c>
      <c r="J260" s="44">
        <v>3275</v>
      </c>
      <c r="K260" s="60">
        <v>8.9</v>
      </c>
      <c r="L260" s="44">
        <v>34791</v>
      </c>
      <c r="M260" s="45">
        <v>24638</v>
      </c>
      <c r="N260" s="46">
        <v>38822</v>
      </c>
      <c r="O260" s="27">
        <v>3853</v>
      </c>
      <c r="P260" s="60">
        <v>9.9</v>
      </c>
      <c r="Q260" s="45">
        <v>3905</v>
      </c>
      <c r="R260" s="119" t="s">
        <v>702</v>
      </c>
      <c r="S260" s="45">
        <v>653</v>
      </c>
      <c r="T260" s="120" t="s">
        <v>514</v>
      </c>
      <c r="U260" s="92"/>
      <c r="V260" s="34"/>
      <c r="W260" s="34"/>
      <c r="X260" s="98"/>
      <c r="Y260" s="88"/>
      <c r="Z260" s="98"/>
      <c r="AA260" s="88"/>
      <c r="AB260" s="96"/>
      <c r="AC260" s="96"/>
      <c r="AD260" s="90"/>
      <c r="AE260" s="87"/>
      <c r="AF260" s="90"/>
      <c r="AG260" s="87"/>
      <c r="AH260" s="27"/>
      <c r="AI260" s="27"/>
      <c r="AJ260" s="27"/>
    </row>
    <row r="261" spans="1:36" s="2" customFormat="1" ht="11.1" customHeight="1" x14ac:dyDescent="0.2">
      <c r="A261" s="18" t="s">
        <v>334</v>
      </c>
      <c r="B261" s="22">
        <v>99</v>
      </c>
      <c r="C261" s="16">
        <v>4</v>
      </c>
      <c r="D261" s="16">
        <v>78349152</v>
      </c>
      <c r="E261" s="17" t="s">
        <v>317</v>
      </c>
      <c r="F261" s="2">
        <v>31</v>
      </c>
      <c r="G261" s="28">
        <v>25726</v>
      </c>
      <c r="H261" s="44">
        <v>17062</v>
      </c>
      <c r="I261" s="47">
        <v>29129</v>
      </c>
      <c r="J261" s="44">
        <v>2971</v>
      </c>
      <c r="K261" s="60">
        <v>10.199999999999999</v>
      </c>
      <c r="L261" s="44">
        <v>25756</v>
      </c>
      <c r="M261" s="45">
        <v>17710</v>
      </c>
      <c r="N261" s="46">
        <v>29084</v>
      </c>
      <c r="O261" s="27">
        <v>2854</v>
      </c>
      <c r="P261" s="60">
        <v>9.8000000000000007</v>
      </c>
      <c r="Q261" s="45">
        <v>2952</v>
      </c>
      <c r="R261" s="119" t="s">
        <v>743</v>
      </c>
      <c r="S261" s="45">
        <v>531</v>
      </c>
      <c r="T261" s="120" t="s">
        <v>524</v>
      </c>
      <c r="U261" s="92"/>
      <c r="V261" s="34"/>
      <c r="W261" s="34"/>
      <c r="X261" s="98"/>
      <c r="Y261" s="88"/>
      <c r="Z261" s="98"/>
      <c r="AA261" s="88"/>
      <c r="AB261" s="96"/>
      <c r="AC261" s="96"/>
      <c r="AD261" s="90"/>
      <c r="AE261" s="87"/>
      <c r="AF261" s="90"/>
      <c r="AG261" s="87"/>
      <c r="AH261" s="27"/>
      <c r="AI261" s="27"/>
      <c r="AJ261" s="27"/>
    </row>
    <row r="262" spans="1:36" s="2" customFormat="1" ht="11.1" customHeight="1" x14ac:dyDescent="0.2">
      <c r="A262" s="18" t="s">
        <v>334</v>
      </c>
      <c r="B262" s="22">
        <v>99</v>
      </c>
      <c r="C262" s="16">
        <v>4</v>
      </c>
      <c r="D262" s="16">
        <v>77349004</v>
      </c>
      <c r="E262" s="17" t="s">
        <v>318</v>
      </c>
      <c r="F262" s="2">
        <v>31</v>
      </c>
      <c r="G262" s="28">
        <v>28939</v>
      </c>
      <c r="H262" s="44">
        <v>23817</v>
      </c>
      <c r="I262" s="47">
        <v>30987</v>
      </c>
      <c r="J262" s="44">
        <v>5569</v>
      </c>
      <c r="K262" s="60">
        <v>18</v>
      </c>
      <c r="L262" s="44">
        <v>23115</v>
      </c>
      <c r="M262" s="45">
        <v>16655</v>
      </c>
      <c r="N262" s="46">
        <v>25631</v>
      </c>
      <c r="O262" s="27">
        <v>5024</v>
      </c>
      <c r="P262" s="60">
        <v>19.600000000000001</v>
      </c>
      <c r="Q262" s="45">
        <v>2919</v>
      </c>
      <c r="R262" s="119" t="s">
        <v>753</v>
      </c>
      <c r="S262" s="45">
        <v>669</v>
      </c>
      <c r="T262" s="120" t="s">
        <v>768</v>
      </c>
      <c r="U262" s="92"/>
      <c r="V262" s="34"/>
      <c r="W262" s="34"/>
      <c r="X262" s="98"/>
      <c r="Y262" s="88"/>
      <c r="Z262" s="98"/>
      <c r="AA262" s="88"/>
      <c r="AB262" s="96"/>
      <c r="AC262" s="96"/>
      <c r="AD262" s="90"/>
      <c r="AE262" s="87"/>
      <c r="AF262" s="90"/>
      <c r="AG262" s="87"/>
      <c r="AH262" s="27"/>
      <c r="AI262" s="27"/>
      <c r="AJ262" s="27"/>
    </row>
    <row r="263" spans="1:36" s="2" customFormat="1" ht="11.1" customHeight="1" x14ac:dyDescent="0.2">
      <c r="A263" s="18" t="s">
        <v>334</v>
      </c>
      <c r="B263" s="22">
        <v>99</v>
      </c>
      <c r="C263" s="16">
        <v>6</v>
      </c>
      <c r="D263" s="16">
        <v>77349005</v>
      </c>
      <c r="E263" s="17" t="s">
        <v>319</v>
      </c>
      <c r="F263" s="2">
        <v>31</v>
      </c>
      <c r="G263" s="28">
        <v>49711</v>
      </c>
      <c r="H263" s="44">
        <v>33506</v>
      </c>
      <c r="I263" s="47">
        <v>55904</v>
      </c>
      <c r="J263" s="44">
        <v>7834</v>
      </c>
      <c r="K263" s="60">
        <v>14</v>
      </c>
      <c r="L263" s="44">
        <v>55861</v>
      </c>
      <c r="M263" s="45">
        <v>42805</v>
      </c>
      <c r="N263" s="46">
        <v>61109</v>
      </c>
      <c r="O263" s="27">
        <v>8694</v>
      </c>
      <c r="P263" s="60">
        <v>14.2</v>
      </c>
      <c r="Q263" s="45">
        <v>6005</v>
      </c>
      <c r="R263" s="119" t="s">
        <v>692</v>
      </c>
      <c r="S263" s="45">
        <v>1186</v>
      </c>
      <c r="T263" s="120" t="s">
        <v>671</v>
      </c>
      <c r="U263" s="92"/>
      <c r="V263" s="34"/>
      <c r="W263" s="34"/>
      <c r="X263" s="98"/>
      <c r="Y263" s="88"/>
      <c r="Z263" s="98"/>
      <c r="AA263" s="88"/>
      <c r="AB263" s="96"/>
      <c r="AC263" s="96"/>
      <c r="AD263" s="90"/>
      <c r="AE263" s="87"/>
      <c r="AF263" s="90"/>
      <c r="AG263" s="87"/>
      <c r="AH263" s="27"/>
      <c r="AI263" s="27"/>
      <c r="AJ263" s="27"/>
    </row>
    <row r="264" spans="1:36" s="2" customFormat="1" ht="11.1" customHeight="1" x14ac:dyDescent="0.2">
      <c r="A264" s="18" t="s">
        <v>334</v>
      </c>
      <c r="B264" s="22">
        <v>99</v>
      </c>
      <c r="C264" s="16">
        <v>6</v>
      </c>
      <c r="D264" s="16">
        <v>77359001</v>
      </c>
      <c r="E264" s="17" t="s">
        <v>320</v>
      </c>
      <c r="F264" s="2">
        <v>0</v>
      </c>
      <c r="G264" s="28">
        <v>56588</v>
      </c>
      <c r="H264" s="44">
        <v>36711</v>
      </c>
      <c r="I264" s="47">
        <v>62005</v>
      </c>
      <c r="J264" s="44">
        <v>13850</v>
      </c>
      <c r="K264" s="60">
        <v>22.3</v>
      </c>
      <c r="L264" s="44">
        <v>59985</v>
      </c>
      <c r="M264" s="45">
        <v>52111</v>
      </c>
      <c r="N264" s="46">
        <v>64129</v>
      </c>
      <c r="O264" s="27">
        <v>11458</v>
      </c>
      <c r="P264" s="60">
        <v>17.899999999999999</v>
      </c>
      <c r="Q264" s="45">
        <v>6594</v>
      </c>
      <c r="R264" s="119" t="s">
        <v>616</v>
      </c>
      <c r="S264" s="45">
        <v>1384</v>
      </c>
      <c r="T264" s="120" t="s">
        <v>769</v>
      </c>
      <c r="U264" s="92"/>
      <c r="V264" s="34"/>
      <c r="W264" s="34"/>
      <c r="X264" s="98"/>
      <c r="Y264" s="88"/>
      <c r="Z264" s="98"/>
      <c r="AA264" s="88"/>
      <c r="AB264" s="96"/>
      <c r="AC264" s="96"/>
      <c r="AD264" s="90"/>
      <c r="AE264" s="87"/>
      <c r="AF264" s="90"/>
      <c r="AG264" s="87"/>
      <c r="AH264" s="27"/>
      <c r="AI264" s="27"/>
      <c r="AJ264" s="27"/>
    </row>
    <row r="265" spans="1:36" s="2" customFormat="1" ht="11.1" customHeight="1" x14ac:dyDescent="0.2">
      <c r="A265" s="18" t="s">
        <v>334</v>
      </c>
      <c r="B265" s="22">
        <v>99</v>
      </c>
      <c r="C265" s="16">
        <v>6</v>
      </c>
      <c r="D265" s="16">
        <v>77359100</v>
      </c>
      <c r="E265" s="17" t="s">
        <v>321</v>
      </c>
      <c r="F265" s="2">
        <v>31</v>
      </c>
      <c r="G265" s="28">
        <v>51522</v>
      </c>
      <c r="H265" s="44">
        <v>32828</v>
      </c>
      <c r="I265" s="47">
        <v>58926</v>
      </c>
      <c r="J265" s="44">
        <v>8912</v>
      </c>
      <c r="K265" s="60">
        <v>15.1</v>
      </c>
      <c r="L265" s="44">
        <v>52956</v>
      </c>
      <c r="M265" s="45">
        <v>40465</v>
      </c>
      <c r="N265" s="46">
        <v>58125</v>
      </c>
      <c r="O265" s="27">
        <v>9205</v>
      </c>
      <c r="P265" s="60">
        <v>15.8</v>
      </c>
      <c r="Q265" s="45">
        <v>5959</v>
      </c>
      <c r="R265" s="119" t="s">
        <v>770</v>
      </c>
      <c r="S265" s="45">
        <v>1142</v>
      </c>
      <c r="T265" s="120" t="s">
        <v>653</v>
      </c>
      <c r="U265" s="92"/>
      <c r="V265" s="34"/>
      <c r="W265" s="34"/>
      <c r="X265" s="98"/>
      <c r="Y265" s="88"/>
      <c r="Z265" s="98"/>
      <c r="AA265" s="88"/>
      <c r="AB265" s="96"/>
      <c r="AC265" s="96"/>
      <c r="AD265" s="90"/>
      <c r="AE265" s="87"/>
      <c r="AF265" s="90"/>
      <c r="AG265" s="87"/>
      <c r="AH265" s="27"/>
      <c r="AI265" s="27"/>
      <c r="AJ265" s="27"/>
    </row>
    <row r="266" spans="1:36" s="2" customFormat="1" ht="11.1" customHeight="1" x14ac:dyDescent="0.2">
      <c r="A266" s="18" t="s">
        <v>334</v>
      </c>
      <c r="B266" s="22">
        <v>99</v>
      </c>
      <c r="C266" s="16">
        <v>6</v>
      </c>
      <c r="D266" s="16">
        <v>77359210</v>
      </c>
      <c r="E266" s="17" t="s">
        <v>322</v>
      </c>
      <c r="F266" s="2">
        <v>31</v>
      </c>
      <c r="G266" s="28">
        <v>35060</v>
      </c>
      <c r="H266" s="44">
        <v>20444</v>
      </c>
      <c r="I266" s="47">
        <v>40581</v>
      </c>
      <c r="J266" s="44">
        <v>5899</v>
      </c>
      <c r="K266" s="60">
        <v>14.5</v>
      </c>
      <c r="L266" s="44">
        <v>35784</v>
      </c>
      <c r="M266" s="45">
        <v>25338</v>
      </c>
      <c r="N266" s="46">
        <v>39809</v>
      </c>
      <c r="O266" s="27">
        <v>6168</v>
      </c>
      <c r="P266" s="60">
        <v>15.5</v>
      </c>
      <c r="Q266" s="45">
        <v>4038</v>
      </c>
      <c r="R266" s="119" t="s">
        <v>694</v>
      </c>
      <c r="S266" s="45">
        <v>780</v>
      </c>
      <c r="T266" s="120" t="s">
        <v>771</v>
      </c>
      <c r="U266" s="92"/>
      <c r="V266" s="34"/>
      <c r="W266" s="34"/>
      <c r="X266" s="98"/>
      <c r="Y266" s="88"/>
      <c r="Z266" s="98"/>
      <c r="AA266" s="88"/>
      <c r="AB266" s="96"/>
      <c r="AC266" s="96"/>
      <c r="AD266" s="90"/>
      <c r="AE266" s="87"/>
      <c r="AF266" s="90"/>
      <c r="AG266" s="87"/>
      <c r="AH266" s="27"/>
      <c r="AI266" s="27"/>
      <c r="AJ266" s="27"/>
    </row>
    <row r="267" spans="1:36" s="2" customFormat="1" ht="11.1" customHeight="1" x14ac:dyDescent="0.2">
      <c r="A267" s="18" t="s">
        <v>334</v>
      </c>
      <c r="B267" s="22">
        <v>99</v>
      </c>
      <c r="C267" s="16">
        <v>2</v>
      </c>
      <c r="D267" s="16">
        <v>77359215</v>
      </c>
      <c r="E267" s="17" t="s">
        <v>323</v>
      </c>
      <c r="F267" s="2">
        <v>0</v>
      </c>
      <c r="G267" s="28">
        <v>34247</v>
      </c>
      <c r="H267" s="44">
        <v>18307</v>
      </c>
      <c r="I267" s="47">
        <v>39888</v>
      </c>
      <c r="J267" s="44">
        <v>6099</v>
      </c>
      <c r="K267" s="60">
        <v>15.3</v>
      </c>
      <c r="L267" s="44">
        <v>37766</v>
      </c>
      <c r="M267" s="45">
        <v>26691</v>
      </c>
      <c r="N267" s="46">
        <v>42134</v>
      </c>
      <c r="O267" s="27">
        <v>5782</v>
      </c>
      <c r="P267" s="60">
        <v>13.7</v>
      </c>
      <c r="Q267" s="45">
        <v>4118</v>
      </c>
      <c r="R267" s="119" t="s">
        <v>641</v>
      </c>
      <c r="S267" s="45">
        <v>766</v>
      </c>
      <c r="T267" s="120" t="s">
        <v>745</v>
      </c>
      <c r="U267" s="92"/>
      <c r="V267" s="34"/>
      <c r="W267" s="34"/>
      <c r="X267" s="98"/>
      <c r="Y267" s="88"/>
      <c r="Z267" s="98"/>
      <c r="AA267" s="88"/>
      <c r="AB267" s="96"/>
      <c r="AC267" s="96"/>
      <c r="AD267" s="90"/>
      <c r="AE267" s="87"/>
      <c r="AF267" s="90"/>
      <c r="AG267" s="87"/>
      <c r="AH267" s="27"/>
      <c r="AI267" s="27"/>
      <c r="AJ267" s="27"/>
    </row>
    <row r="268" spans="1:36" s="2" customFormat="1" ht="11.1" customHeight="1" x14ac:dyDescent="0.2">
      <c r="A268" s="18" t="s">
        <v>334</v>
      </c>
      <c r="B268" s="22">
        <v>99</v>
      </c>
      <c r="C268" s="16">
        <v>8</v>
      </c>
      <c r="D268" s="16">
        <v>77359010</v>
      </c>
      <c r="E268" s="17" t="s">
        <v>324</v>
      </c>
      <c r="F268" s="2">
        <v>31</v>
      </c>
      <c r="G268" s="28">
        <v>55907</v>
      </c>
      <c r="H268" s="44">
        <v>38999</v>
      </c>
      <c r="I268" s="47">
        <v>60628</v>
      </c>
      <c r="J268" s="44">
        <v>10538</v>
      </c>
      <c r="K268" s="60">
        <v>17.399999999999999</v>
      </c>
      <c r="L268" s="44">
        <v>57790</v>
      </c>
      <c r="M268" s="45">
        <v>49921</v>
      </c>
      <c r="N268" s="46">
        <v>59840</v>
      </c>
      <c r="O268" s="27">
        <v>11279</v>
      </c>
      <c r="P268" s="60">
        <v>18.8</v>
      </c>
      <c r="Q268" s="45">
        <v>6542</v>
      </c>
      <c r="R268" s="119" t="s">
        <v>772</v>
      </c>
      <c r="S268" s="45">
        <v>1129</v>
      </c>
      <c r="T268" s="120" t="s">
        <v>773</v>
      </c>
      <c r="U268" s="92"/>
      <c r="V268" s="34"/>
      <c r="W268" s="34"/>
      <c r="X268" s="98"/>
      <c r="Y268" s="88"/>
      <c r="Z268" s="98"/>
      <c r="AA268" s="88"/>
      <c r="AB268" s="96"/>
      <c r="AC268" s="96"/>
      <c r="AD268" s="90"/>
      <c r="AE268" s="87"/>
      <c r="AF268" s="90"/>
      <c r="AG268" s="87"/>
      <c r="AH268" s="27"/>
      <c r="AI268" s="27"/>
      <c r="AJ268" s="27"/>
    </row>
    <row r="269" spans="1:36" s="2" customFormat="1" ht="11.1" customHeight="1" x14ac:dyDescent="0.2">
      <c r="A269" s="18" t="s">
        <v>334</v>
      </c>
      <c r="B269" s="22">
        <v>99</v>
      </c>
      <c r="C269" s="16">
        <v>8</v>
      </c>
      <c r="D269" s="16">
        <v>78369211</v>
      </c>
      <c r="E269" s="17" t="s">
        <v>325</v>
      </c>
      <c r="F269" s="2">
        <v>31</v>
      </c>
      <c r="G269" s="28">
        <v>59859</v>
      </c>
      <c r="H269" s="44">
        <v>41397</v>
      </c>
      <c r="I269" s="47">
        <v>65088</v>
      </c>
      <c r="J269" s="44">
        <v>9963</v>
      </c>
      <c r="K269" s="60">
        <v>15.3</v>
      </c>
      <c r="L269" s="44">
        <v>59863</v>
      </c>
      <c r="M269" s="45">
        <v>52282</v>
      </c>
      <c r="N269" s="46">
        <v>61738</v>
      </c>
      <c r="O269" s="27">
        <v>9297</v>
      </c>
      <c r="P269" s="60">
        <v>15.1</v>
      </c>
      <c r="Q269" s="45">
        <v>6884</v>
      </c>
      <c r="R269" s="119" t="s">
        <v>664</v>
      </c>
      <c r="S269" s="45">
        <v>1198</v>
      </c>
      <c r="T269" s="120" t="s">
        <v>561</v>
      </c>
      <c r="U269" s="92"/>
      <c r="V269" s="34"/>
      <c r="W269" s="34"/>
      <c r="X269" s="98"/>
      <c r="Y269" s="88"/>
      <c r="Z269" s="98"/>
      <c r="AA269" s="88"/>
      <c r="AB269" s="96"/>
      <c r="AC269" s="96"/>
      <c r="AD269" s="90"/>
      <c r="AE269" s="87"/>
      <c r="AF269" s="90"/>
      <c r="AG269" s="87"/>
      <c r="AH269" s="27"/>
      <c r="AI269" s="27"/>
      <c r="AJ269" s="27"/>
    </row>
    <row r="270" spans="1:36" s="2" customFormat="1" ht="11.1" customHeight="1" x14ac:dyDescent="0.2">
      <c r="A270" s="18" t="s">
        <v>334</v>
      </c>
      <c r="B270" s="22">
        <v>99</v>
      </c>
      <c r="C270" s="16">
        <v>8</v>
      </c>
      <c r="D270" s="16">
        <v>78369212</v>
      </c>
      <c r="E270" s="17" t="s">
        <v>326</v>
      </c>
      <c r="F270" s="2">
        <v>31</v>
      </c>
      <c r="G270" s="28">
        <v>53496</v>
      </c>
      <c r="H270" s="44">
        <v>38116</v>
      </c>
      <c r="I270" s="47">
        <v>57451</v>
      </c>
      <c r="J270" s="44">
        <v>9965</v>
      </c>
      <c r="K270" s="60">
        <v>17.3</v>
      </c>
      <c r="L270" s="44">
        <v>56755</v>
      </c>
      <c r="M270" s="45">
        <v>50841</v>
      </c>
      <c r="N270" s="46">
        <v>57869</v>
      </c>
      <c r="O270" s="27">
        <v>10669</v>
      </c>
      <c r="P270" s="60">
        <v>18.399999999999999</v>
      </c>
      <c r="Q270" s="45">
        <v>6351</v>
      </c>
      <c r="R270" s="119" t="s">
        <v>687</v>
      </c>
      <c r="S270" s="45">
        <v>1080</v>
      </c>
      <c r="T270" s="120" t="s">
        <v>774</v>
      </c>
      <c r="U270" s="92"/>
      <c r="V270" s="34"/>
      <c r="W270" s="34"/>
      <c r="X270" s="98"/>
      <c r="Y270" s="88"/>
      <c r="Z270" s="98"/>
      <c r="AA270" s="88"/>
      <c r="AB270" s="96"/>
      <c r="AC270" s="96"/>
      <c r="AD270" s="90"/>
      <c r="AE270" s="87"/>
      <c r="AF270" s="90"/>
      <c r="AG270" s="87"/>
      <c r="AH270" s="27"/>
      <c r="AI270" s="27"/>
      <c r="AJ270" s="27"/>
    </row>
    <row r="271" spans="1:36" s="2" customFormat="1" ht="11.1" customHeight="1" x14ac:dyDescent="0.2">
      <c r="A271" s="18" t="s">
        <v>334</v>
      </c>
      <c r="B271" s="22">
        <v>99</v>
      </c>
      <c r="C271" s="16">
        <v>8</v>
      </c>
      <c r="D271" s="16">
        <v>78369213</v>
      </c>
      <c r="E271" s="17" t="s">
        <v>327</v>
      </c>
      <c r="F271" s="2">
        <v>0</v>
      </c>
      <c r="G271" s="28">
        <v>44123</v>
      </c>
      <c r="H271" s="44">
        <v>28865</v>
      </c>
      <c r="I271" s="47">
        <v>48329</v>
      </c>
      <c r="J271" s="44">
        <v>8035</v>
      </c>
      <c r="K271" s="60">
        <v>16.600000000000001</v>
      </c>
      <c r="L271" s="44">
        <v>52972</v>
      </c>
      <c r="M271" s="45">
        <v>47168</v>
      </c>
      <c r="N271" s="46">
        <v>54306</v>
      </c>
      <c r="O271" s="27">
        <v>7978</v>
      </c>
      <c r="P271" s="60">
        <v>14.7</v>
      </c>
      <c r="Q271" s="45">
        <v>5606</v>
      </c>
      <c r="R271" s="119" t="s">
        <v>610</v>
      </c>
      <c r="S271" s="45">
        <v>924</v>
      </c>
      <c r="T271" s="120" t="s">
        <v>775</v>
      </c>
      <c r="U271" s="92"/>
      <c r="V271" s="34"/>
      <c r="W271" s="34"/>
      <c r="X271" s="98"/>
      <c r="Y271" s="88"/>
      <c r="Z271" s="98"/>
      <c r="AA271" s="88"/>
      <c r="AB271" s="96"/>
      <c r="AC271" s="96"/>
      <c r="AD271" s="90"/>
      <c r="AE271" s="87"/>
      <c r="AF271" s="90"/>
      <c r="AG271" s="87"/>
      <c r="AH271" s="27"/>
      <c r="AI271" s="27"/>
      <c r="AJ271" s="27"/>
    </row>
    <row r="272" spans="1:36" s="2" customFormat="1" ht="11.1" customHeight="1" x14ac:dyDescent="0.2">
      <c r="A272" s="18" t="s">
        <v>334</v>
      </c>
      <c r="B272" s="22">
        <v>99</v>
      </c>
      <c r="C272" s="16">
        <v>6</v>
      </c>
      <c r="D272" s="16">
        <v>79369200</v>
      </c>
      <c r="E272" s="17" t="s">
        <v>328</v>
      </c>
      <c r="F272" s="2">
        <v>17</v>
      </c>
      <c r="G272" s="28">
        <v>42680</v>
      </c>
      <c r="H272" s="44">
        <v>31914</v>
      </c>
      <c r="I272" s="47">
        <v>44815</v>
      </c>
      <c r="J272" s="44">
        <v>7622</v>
      </c>
      <c r="K272" s="60">
        <v>17</v>
      </c>
      <c r="L272" s="44">
        <v>45593</v>
      </c>
      <c r="M272" s="45">
        <v>42712</v>
      </c>
      <c r="N272" s="46">
        <v>45864</v>
      </c>
      <c r="O272" s="27">
        <v>7808</v>
      </c>
      <c r="P272" s="60">
        <v>17</v>
      </c>
      <c r="Q272" s="45">
        <v>5073</v>
      </c>
      <c r="R272" s="119" t="s">
        <v>470</v>
      </c>
      <c r="S272" s="45">
        <v>887</v>
      </c>
      <c r="T272" s="120" t="s">
        <v>531</v>
      </c>
      <c r="U272" s="92"/>
      <c r="V272" s="34"/>
      <c r="W272" s="34"/>
      <c r="X272" s="98"/>
      <c r="Y272" s="88"/>
      <c r="Z272" s="98"/>
      <c r="AA272" s="88"/>
      <c r="AB272" s="96"/>
      <c r="AC272" s="96"/>
      <c r="AD272" s="90"/>
      <c r="AE272" s="87"/>
      <c r="AF272" s="90"/>
      <c r="AG272" s="87"/>
      <c r="AH272" s="27"/>
      <c r="AI272" s="27"/>
      <c r="AJ272" s="27"/>
    </row>
    <row r="273" spans="1:36" s="2" customFormat="1" ht="11.1" customHeight="1" x14ac:dyDescent="0.2">
      <c r="A273" s="18" t="s">
        <v>334</v>
      </c>
      <c r="B273" s="22">
        <v>99</v>
      </c>
      <c r="C273" s="16">
        <v>6</v>
      </c>
      <c r="D273" s="16">
        <v>79369216</v>
      </c>
      <c r="E273" s="17" t="s">
        <v>329</v>
      </c>
      <c r="F273" s="2">
        <v>31</v>
      </c>
      <c r="G273" s="28">
        <v>44378</v>
      </c>
      <c r="H273" s="44">
        <v>33478</v>
      </c>
      <c r="I273" s="47">
        <v>46853</v>
      </c>
      <c r="J273" s="44">
        <v>6317</v>
      </c>
      <c r="K273" s="60">
        <v>13.5</v>
      </c>
      <c r="L273" s="44">
        <v>46194</v>
      </c>
      <c r="M273" s="45">
        <v>44085</v>
      </c>
      <c r="N273" s="46">
        <v>45936</v>
      </c>
      <c r="O273" s="27">
        <v>6021</v>
      </c>
      <c r="P273" s="60">
        <v>13.1</v>
      </c>
      <c r="Q273" s="45">
        <v>5265</v>
      </c>
      <c r="R273" s="119" t="s">
        <v>776</v>
      </c>
      <c r="S273" s="45">
        <v>792</v>
      </c>
      <c r="T273" s="120" t="s">
        <v>695</v>
      </c>
      <c r="U273" s="92"/>
      <c r="V273" s="34"/>
      <c r="W273" s="34"/>
      <c r="X273" s="98"/>
      <c r="Y273" s="88"/>
      <c r="Z273" s="98"/>
      <c r="AA273" s="88"/>
      <c r="AB273" s="96"/>
      <c r="AC273" s="96"/>
      <c r="AD273" s="90"/>
      <c r="AE273" s="87"/>
      <c r="AF273" s="90"/>
      <c r="AG273" s="87"/>
      <c r="AH273" s="27"/>
      <c r="AI273" s="27"/>
      <c r="AJ273" s="27"/>
    </row>
    <row r="274" spans="1:36" s="2" customFormat="1" ht="11.1" customHeight="1" x14ac:dyDescent="0.2">
      <c r="A274" s="18"/>
      <c r="B274" s="22"/>
      <c r="C274" s="16"/>
      <c r="D274" s="16"/>
      <c r="E274" s="17"/>
      <c r="G274" s="28"/>
      <c r="H274" s="44"/>
      <c r="I274" s="47"/>
      <c r="J274" s="44"/>
      <c r="K274" s="60"/>
      <c r="L274" s="44"/>
      <c r="M274" s="45"/>
      <c r="N274" s="46"/>
      <c r="O274" s="27"/>
      <c r="P274" s="60"/>
      <c r="Q274" s="45"/>
      <c r="R274" s="61"/>
      <c r="S274" s="45"/>
      <c r="T274" s="60"/>
      <c r="U274" s="92"/>
      <c r="V274" s="34"/>
      <c r="W274" s="34"/>
      <c r="X274" s="98"/>
      <c r="Y274" s="88"/>
      <c r="Z274" s="98"/>
      <c r="AA274" s="88"/>
      <c r="AB274" s="96"/>
      <c r="AC274" s="96"/>
      <c r="AD274" s="90"/>
      <c r="AE274" s="87"/>
      <c r="AF274" s="90"/>
      <c r="AG274" s="87"/>
      <c r="AH274" s="27"/>
      <c r="AI274" s="27"/>
      <c r="AJ274" s="27"/>
    </row>
    <row r="275" spans="1:36" s="2" customFormat="1" ht="11.1" customHeight="1" x14ac:dyDescent="0.2">
      <c r="A275" s="18"/>
      <c r="B275" s="22"/>
      <c r="C275" s="16"/>
      <c r="D275" s="16"/>
      <c r="E275" s="17"/>
      <c r="G275" s="28"/>
      <c r="H275" s="44"/>
      <c r="I275" s="47"/>
      <c r="J275" s="44"/>
      <c r="K275" s="60"/>
      <c r="L275" s="44"/>
      <c r="M275" s="45"/>
      <c r="N275" s="46"/>
      <c r="O275" s="27"/>
      <c r="P275" s="60"/>
      <c r="Q275" s="45"/>
      <c r="R275" s="61"/>
      <c r="S275" s="45"/>
      <c r="T275" s="60"/>
      <c r="U275" s="92"/>
      <c r="V275" s="34"/>
      <c r="W275" s="34"/>
      <c r="X275" s="98"/>
      <c r="Y275" s="88"/>
      <c r="Z275" s="98"/>
      <c r="AA275" s="88"/>
      <c r="AB275" s="96"/>
      <c r="AC275" s="96"/>
      <c r="AD275" s="90"/>
      <c r="AE275" s="87"/>
      <c r="AF275" s="90"/>
      <c r="AG275" s="87"/>
      <c r="AH275" s="27"/>
      <c r="AI275" s="27"/>
      <c r="AJ275" s="27"/>
    </row>
    <row r="276" spans="1:36" s="2" customFormat="1" ht="11.1" customHeight="1" x14ac:dyDescent="0.2">
      <c r="A276" s="102" t="s">
        <v>424</v>
      </c>
      <c r="B276" s="22"/>
      <c r="C276" s="16"/>
      <c r="D276" s="16"/>
      <c r="E276" s="17"/>
      <c r="G276" s="28"/>
      <c r="H276" s="44"/>
      <c r="I276" s="47"/>
      <c r="J276" s="44"/>
      <c r="K276" s="60"/>
      <c r="L276" s="44"/>
      <c r="M276" s="45"/>
      <c r="N276" s="46"/>
      <c r="O276" s="27"/>
      <c r="P276" s="60"/>
      <c r="Q276" s="45"/>
      <c r="R276" s="61"/>
      <c r="S276" s="45"/>
      <c r="T276" s="60"/>
      <c r="U276" s="92"/>
      <c r="V276" s="34"/>
      <c r="W276" s="34"/>
      <c r="X276" s="98"/>
      <c r="Y276" s="88"/>
      <c r="Z276" s="98"/>
      <c r="AA276" s="88"/>
      <c r="AB276" s="96"/>
      <c r="AC276" s="96"/>
      <c r="AD276" s="90"/>
      <c r="AE276" s="87"/>
      <c r="AF276" s="90"/>
      <c r="AG276" s="87"/>
      <c r="AH276" s="27"/>
      <c r="AI276" s="27"/>
      <c r="AJ276" s="27"/>
    </row>
    <row r="277" spans="1:36" s="2" customFormat="1" ht="11.1" customHeight="1" x14ac:dyDescent="0.2">
      <c r="A277" s="18"/>
      <c r="B277" s="22"/>
      <c r="C277" s="16"/>
      <c r="D277" s="16"/>
      <c r="E277" s="17"/>
      <c r="G277" s="28"/>
      <c r="H277" s="44"/>
      <c r="I277" s="47"/>
      <c r="J277" s="44"/>
      <c r="K277" s="60"/>
      <c r="L277" s="44"/>
      <c r="M277" s="45"/>
      <c r="N277" s="46"/>
      <c r="O277" s="27"/>
      <c r="P277" s="60"/>
      <c r="Q277" s="45"/>
      <c r="R277" s="61"/>
      <c r="S277" s="45"/>
      <c r="T277" s="60"/>
      <c r="U277" s="92"/>
      <c r="V277" s="34"/>
      <c r="W277" s="34"/>
      <c r="X277" s="98"/>
      <c r="Y277" s="88"/>
      <c r="Z277" s="98"/>
      <c r="AA277" s="88"/>
      <c r="AB277" s="96"/>
      <c r="AC277" s="96"/>
      <c r="AD277" s="90"/>
      <c r="AE277" s="87"/>
      <c r="AF277" s="90"/>
      <c r="AG277" s="87"/>
      <c r="AH277" s="27"/>
      <c r="AI277" s="27"/>
      <c r="AJ277" s="27"/>
    </row>
    <row r="278" spans="1:36" s="2" customFormat="1" ht="11.1" customHeight="1" x14ac:dyDescent="0.2">
      <c r="A278" s="18" t="s">
        <v>425</v>
      </c>
      <c r="B278" s="22">
        <v>2</v>
      </c>
      <c r="C278" s="16">
        <v>2</v>
      </c>
      <c r="D278" s="16">
        <v>85339101</v>
      </c>
      <c r="E278" s="17" t="s">
        <v>336</v>
      </c>
      <c r="F278" s="2">
        <v>31</v>
      </c>
      <c r="G278" s="28">
        <v>3369</v>
      </c>
      <c r="H278" s="44">
        <v>3146</v>
      </c>
      <c r="I278" s="47">
        <v>2971</v>
      </c>
      <c r="J278" s="44">
        <v>126</v>
      </c>
      <c r="K278" s="60">
        <v>4.2</v>
      </c>
      <c r="L278" s="44">
        <v>3714</v>
      </c>
      <c r="M278" s="45">
        <v>4743</v>
      </c>
      <c r="N278" s="46">
        <v>3056</v>
      </c>
      <c r="O278" s="27">
        <v>129</v>
      </c>
      <c r="P278" s="60">
        <v>4.2</v>
      </c>
      <c r="Q278" s="45">
        <v>427</v>
      </c>
      <c r="R278" s="119" t="s">
        <v>761</v>
      </c>
      <c r="S278" s="45">
        <v>32</v>
      </c>
      <c r="T278" s="120" t="s">
        <v>698</v>
      </c>
      <c r="U278" s="92"/>
      <c r="V278" s="34"/>
      <c r="W278" s="34"/>
      <c r="X278" s="98"/>
      <c r="Y278" s="88"/>
      <c r="Z278" s="98"/>
      <c r="AA278" s="88"/>
      <c r="AB278" s="96"/>
      <c r="AC278" s="96"/>
      <c r="AD278" s="90"/>
      <c r="AE278" s="87"/>
      <c r="AF278" s="90"/>
      <c r="AG278" s="87"/>
      <c r="AH278" s="27"/>
      <c r="AI278" s="27"/>
      <c r="AJ278" s="27"/>
    </row>
    <row r="279" spans="1:36" s="2" customFormat="1" ht="11.1" customHeight="1" x14ac:dyDescent="0.2">
      <c r="A279" s="18" t="s">
        <v>425</v>
      </c>
      <c r="B279" s="22">
        <v>2</v>
      </c>
      <c r="C279" s="16">
        <v>2</v>
      </c>
      <c r="D279" s="16">
        <v>84329351</v>
      </c>
      <c r="E279" s="17" t="s">
        <v>337</v>
      </c>
      <c r="F279" s="2">
        <v>0</v>
      </c>
      <c r="G279" s="28">
        <v>10961</v>
      </c>
      <c r="H279" s="44">
        <v>11423</v>
      </c>
      <c r="I279" s="47">
        <v>10563</v>
      </c>
      <c r="J279" s="44">
        <v>469</v>
      </c>
      <c r="K279" s="60">
        <v>4.4000000000000004</v>
      </c>
      <c r="L279" s="44">
        <v>10638</v>
      </c>
      <c r="M279" s="45">
        <v>8744</v>
      </c>
      <c r="N279" s="46">
        <v>10851</v>
      </c>
      <c r="O279" s="27">
        <v>451</v>
      </c>
      <c r="P279" s="60">
        <v>4.2</v>
      </c>
      <c r="Q279" s="45">
        <v>1267</v>
      </c>
      <c r="R279" s="119" t="s">
        <v>777</v>
      </c>
      <c r="S279" s="45">
        <v>167</v>
      </c>
      <c r="T279" s="120" t="s">
        <v>611</v>
      </c>
      <c r="U279" s="92"/>
      <c r="V279" s="34"/>
      <c r="W279" s="34"/>
      <c r="X279" s="98"/>
      <c r="Y279" s="88"/>
      <c r="Z279" s="98"/>
      <c r="AA279" s="88"/>
      <c r="AB279" s="96"/>
      <c r="AC279" s="96"/>
      <c r="AD279" s="90"/>
      <c r="AE279" s="87"/>
      <c r="AF279" s="90"/>
      <c r="AG279" s="87"/>
      <c r="AH279" s="27"/>
      <c r="AI279" s="27"/>
      <c r="AJ279" s="27"/>
    </row>
    <row r="280" spans="1:36" s="2" customFormat="1" ht="11.1" customHeight="1" x14ac:dyDescent="0.2">
      <c r="A280" s="18" t="s">
        <v>425</v>
      </c>
      <c r="B280" s="22">
        <v>2</v>
      </c>
      <c r="C280" s="16">
        <v>2</v>
      </c>
      <c r="D280" s="16">
        <v>84329995</v>
      </c>
      <c r="E280" s="17" t="s">
        <v>338</v>
      </c>
      <c r="F280" s="2">
        <v>31</v>
      </c>
      <c r="G280" s="28">
        <v>9216</v>
      </c>
      <c r="H280" s="44">
        <v>10219</v>
      </c>
      <c r="I280" s="47">
        <v>8712</v>
      </c>
      <c r="J280" s="44">
        <v>399</v>
      </c>
      <c r="K280" s="60">
        <v>4.5999999999999996</v>
      </c>
      <c r="L280" s="44">
        <v>9212</v>
      </c>
      <c r="M280" s="45">
        <v>8398</v>
      </c>
      <c r="N280" s="46">
        <v>9176</v>
      </c>
      <c r="O280" s="27">
        <v>360</v>
      </c>
      <c r="P280" s="60">
        <v>3.9</v>
      </c>
      <c r="Q280" s="45">
        <v>1089</v>
      </c>
      <c r="R280" s="119" t="s">
        <v>778</v>
      </c>
      <c r="S280" s="45">
        <v>126</v>
      </c>
      <c r="T280" s="120" t="s">
        <v>764</v>
      </c>
      <c r="U280" s="92"/>
      <c r="V280" s="34"/>
      <c r="W280" s="34"/>
      <c r="X280" s="98"/>
      <c r="Y280" s="88"/>
      <c r="Z280" s="98"/>
      <c r="AA280" s="88"/>
      <c r="AB280" s="96"/>
      <c r="AC280" s="96"/>
      <c r="AD280" s="90"/>
      <c r="AE280" s="87"/>
      <c r="AF280" s="90"/>
      <c r="AG280" s="87"/>
      <c r="AH280" s="27"/>
      <c r="AI280" s="27"/>
      <c r="AJ280" s="27"/>
    </row>
    <row r="281" spans="1:36" s="2" customFormat="1" ht="11.1" customHeight="1" x14ac:dyDescent="0.2">
      <c r="A281" s="18" t="s">
        <v>425</v>
      </c>
      <c r="B281" s="22">
        <v>2</v>
      </c>
      <c r="C281" s="16">
        <v>2</v>
      </c>
      <c r="D281" s="16">
        <v>84329350</v>
      </c>
      <c r="E281" s="17" t="s">
        <v>339</v>
      </c>
      <c r="F281" s="2">
        <v>0</v>
      </c>
      <c r="G281" s="28">
        <v>10594</v>
      </c>
      <c r="H281" s="44">
        <v>12830</v>
      </c>
      <c r="I281" s="47">
        <v>9535</v>
      </c>
      <c r="J281" s="44">
        <v>404</v>
      </c>
      <c r="K281" s="60">
        <v>4.2</v>
      </c>
      <c r="L281" s="44">
        <v>10227</v>
      </c>
      <c r="M281" s="45">
        <v>10223</v>
      </c>
      <c r="N281" s="46">
        <v>9863</v>
      </c>
      <c r="O281" s="27">
        <v>362</v>
      </c>
      <c r="P281" s="60">
        <v>3.7</v>
      </c>
      <c r="Q281" s="45">
        <v>1217</v>
      </c>
      <c r="R281" s="119" t="s">
        <v>761</v>
      </c>
      <c r="S281" s="45">
        <v>168</v>
      </c>
      <c r="T281" s="120" t="s">
        <v>779</v>
      </c>
      <c r="U281" s="92"/>
      <c r="V281" s="34"/>
      <c r="W281" s="34"/>
      <c r="X281" s="98"/>
      <c r="Y281" s="88"/>
      <c r="Z281" s="98"/>
      <c r="AA281" s="88"/>
      <c r="AB281" s="96"/>
      <c r="AC281" s="96"/>
      <c r="AD281" s="90"/>
      <c r="AE281" s="87"/>
      <c r="AF281" s="90"/>
      <c r="AG281" s="87"/>
      <c r="AH281" s="27"/>
      <c r="AI281" s="27"/>
      <c r="AJ281" s="27"/>
    </row>
    <row r="282" spans="1:36" s="2" customFormat="1" ht="11.1" customHeight="1" x14ac:dyDescent="0.2">
      <c r="A282" s="18" t="s">
        <v>425</v>
      </c>
      <c r="B282" s="22">
        <v>2</v>
      </c>
      <c r="C282" s="16">
        <v>4</v>
      </c>
      <c r="D282" s="16">
        <v>75319115</v>
      </c>
      <c r="E282" s="17" t="s">
        <v>340</v>
      </c>
      <c r="F282" s="2">
        <v>31</v>
      </c>
      <c r="G282" s="28">
        <v>19519</v>
      </c>
      <c r="H282" s="44">
        <v>11430</v>
      </c>
      <c r="I282" s="47">
        <v>22461</v>
      </c>
      <c r="J282" s="44">
        <v>2318</v>
      </c>
      <c r="K282" s="60">
        <v>10.3</v>
      </c>
      <c r="L282" s="44">
        <v>19009</v>
      </c>
      <c r="M282" s="45">
        <v>11317</v>
      </c>
      <c r="N282" s="46">
        <v>21760</v>
      </c>
      <c r="O282" s="27">
        <v>2391</v>
      </c>
      <c r="P282" s="60">
        <v>11</v>
      </c>
      <c r="Q282" s="45">
        <v>2193</v>
      </c>
      <c r="R282" s="119" t="s">
        <v>608</v>
      </c>
      <c r="S282" s="45">
        <v>429</v>
      </c>
      <c r="T282" s="120" t="s">
        <v>780</v>
      </c>
      <c r="U282" s="92"/>
      <c r="V282" s="34"/>
      <c r="W282" s="34"/>
      <c r="X282" s="98"/>
      <c r="Y282" s="88"/>
      <c r="Z282" s="98"/>
      <c r="AA282" s="88"/>
      <c r="AB282" s="96"/>
      <c r="AC282" s="96"/>
      <c r="AD282" s="90"/>
      <c r="AE282" s="87"/>
      <c r="AF282" s="90"/>
      <c r="AG282" s="87"/>
      <c r="AH282" s="27"/>
      <c r="AI282" s="27"/>
      <c r="AJ282" s="27"/>
    </row>
    <row r="283" spans="1:36" s="2" customFormat="1" ht="11.1" customHeight="1" x14ac:dyDescent="0.2">
      <c r="A283" s="18" t="s">
        <v>425</v>
      </c>
      <c r="B283" s="22">
        <v>2</v>
      </c>
      <c r="C283" s="16">
        <v>4</v>
      </c>
      <c r="D283" s="16">
        <v>72309122</v>
      </c>
      <c r="E283" s="17" t="s">
        <v>341</v>
      </c>
      <c r="F283" s="2">
        <v>26</v>
      </c>
      <c r="G283" s="28">
        <v>9376</v>
      </c>
      <c r="H283" s="44">
        <v>6132</v>
      </c>
      <c r="I283" s="47">
        <v>10731</v>
      </c>
      <c r="J283" s="44">
        <v>2419</v>
      </c>
      <c r="K283" s="60">
        <v>22.5</v>
      </c>
      <c r="L283" s="44">
        <v>9038</v>
      </c>
      <c r="M283" s="45">
        <v>6279</v>
      </c>
      <c r="N283" s="46">
        <v>10225</v>
      </c>
      <c r="O283" s="27">
        <v>2237</v>
      </c>
      <c r="P283" s="60">
        <v>21.9</v>
      </c>
      <c r="Q283" s="45">
        <v>1041</v>
      </c>
      <c r="R283" s="119" t="s">
        <v>677</v>
      </c>
      <c r="S283" s="45">
        <v>219</v>
      </c>
      <c r="T283" s="120" t="s">
        <v>720</v>
      </c>
      <c r="U283" s="92"/>
      <c r="V283" s="34"/>
      <c r="W283" s="34"/>
      <c r="X283" s="98"/>
      <c r="Y283" s="88"/>
      <c r="Z283" s="98"/>
      <c r="AA283" s="88"/>
      <c r="AB283" s="96"/>
      <c r="AC283" s="96"/>
      <c r="AD283" s="90"/>
      <c r="AE283" s="87"/>
      <c r="AF283" s="90"/>
      <c r="AG283" s="87"/>
      <c r="AH283" s="27"/>
      <c r="AI283" s="27"/>
      <c r="AJ283" s="27"/>
    </row>
    <row r="284" spans="1:36" s="2" customFormat="1" ht="11.1" customHeight="1" x14ac:dyDescent="0.2">
      <c r="A284" s="18" t="s">
        <v>425</v>
      </c>
      <c r="B284" s="22">
        <v>2</v>
      </c>
      <c r="C284" s="16">
        <v>2</v>
      </c>
      <c r="D284" s="16">
        <v>69319112</v>
      </c>
      <c r="E284" s="17" t="s">
        <v>342</v>
      </c>
      <c r="F284" s="2">
        <v>30</v>
      </c>
      <c r="G284" s="28">
        <v>6508</v>
      </c>
      <c r="H284" s="44">
        <v>4178</v>
      </c>
      <c r="I284" s="47">
        <v>7407</v>
      </c>
      <c r="J284" s="44">
        <v>1386</v>
      </c>
      <c r="K284" s="60">
        <v>18.7</v>
      </c>
      <c r="L284" s="44">
        <v>6621</v>
      </c>
      <c r="M284" s="45">
        <v>4351</v>
      </c>
      <c r="N284" s="46">
        <v>7472</v>
      </c>
      <c r="O284" s="27">
        <v>1335</v>
      </c>
      <c r="P284" s="60">
        <v>17.899999999999999</v>
      </c>
      <c r="Q284" s="45">
        <v>756</v>
      </c>
      <c r="R284" s="119" t="s">
        <v>688</v>
      </c>
      <c r="S284" s="45">
        <v>129</v>
      </c>
      <c r="T284" s="120" t="s">
        <v>781</v>
      </c>
      <c r="U284" s="92"/>
      <c r="V284" s="34"/>
      <c r="W284" s="34"/>
      <c r="X284" s="98"/>
      <c r="Y284" s="88"/>
      <c r="Z284" s="98"/>
      <c r="AA284" s="88"/>
      <c r="AB284" s="96"/>
      <c r="AC284" s="96"/>
      <c r="AD284" s="90"/>
      <c r="AE284" s="87"/>
      <c r="AF284" s="90"/>
      <c r="AG284" s="87"/>
      <c r="AH284" s="27"/>
      <c r="AI284" s="27"/>
      <c r="AJ284" s="27"/>
    </row>
    <row r="285" spans="1:36" s="2" customFormat="1" ht="11.1" customHeight="1" x14ac:dyDescent="0.2">
      <c r="A285" s="18" t="s">
        <v>425</v>
      </c>
      <c r="B285" s="22">
        <v>2</v>
      </c>
      <c r="C285" s="16">
        <v>4</v>
      </c>
      <c r="D285" s="16">
        <v>66329054</v>
      </c>
      <c r="E285" s="17" t="s">
        <v>343</v>
      </c>
      <c r="F285" s="2">
        <v>29</v>
      </c>
      <c r="G285" s="28">
        <v>10220</v>
      </c>
      <c r="H285" s="44">
        <v>6672</v>
      </c>
      <c r="I285" s="47">
        <v>11645</v>
      </c>
      <c r="J285" s="44">
        <v>1786</v>
      </c>
      <c r="K285" s="60">
        <v>15.3</v>
      </c>
      <c r="L285" s="44">
        <v>9765</v>
      </c>
      <c r="M285" s="45">
        <v>6561</v>
      </c>
      <c r="N285" s="46">
        <v>11048</v>
      </c>
      <c r="O285" s="27">
        <v>1679</v>
      </c>
      <c r="P285" s="60">
        <v>15.2</v>
      </c>
      <c r="Q285" s="45">
        <v>1136</v>
      </c>
      <c r="R285" s="119" t="s">
        <v>641</v>
      </c>
      <c r="S285" s="45">
        <v>226</v>
      </c>
      <c r="T285" s="120" t="s">
        <v>782</v>
      </c>
      <c r="U285" s="92"/>
      <c r="V285" s="34"/>
      <c r="W285" s="34"/>
      <c r="X285" s="98"/>
      <c r="Y285" s="88"/>
      <c r="Z285" s="98"/>
      <c r="AA285" s="88"/>
      <c r="AB285" s="96"/>
      <c r="AC285" s="96"/>
      <c r="AD285" s="90"/>
      <c r="AE285" s="87"/>
      <c r="AF285" s="90"/>
      <c r="AG285" s="87"/>
      <c r="AH285" s="27"/>
      <c r="AI285" s="27"/>
      <c r="AJ285" s="27"/>
    </row>
    <row r="286" spans="1:36" s="2" customFormat="1" ht="11.1" customHeight="1" x14ac:dyDescent="0.2">
      <c r="A286" s="18" t="s">
        <v>425</v>
      </c>
      <c r="B286" s="22">
        <v>8</v>
      </c>
      <c r="C286" s="16">
        <v>2</v>
      </c>
      <c r="D286" s="16">
        <v>62269101</v>
      </c>
      <c r="E286" s="17" t="s">
        <v>344</v>
      </c>
      <c r="F286" s="2">
        <v>31</v>
      </c>
      <c r="G286" s="28">
        <v>8604</v>
      </c>
      <c r="H286" s="44">
        <v>5104</v>
      </c>
      <c r="I286" s="47">
        <v>9792</v>
      </c>
      <c r="J286" s="44">
        <v>689</v>
      </c>
      <c r="K286" s="60">
        <v>7</v>
      </c>
      <c r="L286" s="44">
        <v>8784</v>
      </c>
      <c r="M286" s="45">
        <v>5095</v>
      </c>
      <c r="N286" s="46">
        <v>10051</v>
      </c>
      <c r="O286" s="27">
        <v>724</v>
      </c>
      <c r="P286" s="60">
        <v>7.2</v>
      </c>
      <c r="Q286" s="45">
        <v>996</v>
      </c>
      <c r="R286" s="119" t="s">
        <v>783</v>
      </c>
      <c r="S286" s="45">
        <v>182</v>
      </c>
      <c r="T286" s="120" t="s">
        <v>784</v>
      </c>
      <c r="U286" s="92"/>
      <c r="V286" s="34"/>
      <c r="W286" s="34"/>
      <c r="X286" s="98"/>
      <c r="Y286" s="88"/>
      <c r="Z286" s="98"/>
      <c r="AA286" s="88"/>
      <c r="AB286" s="96"/>
      <c r="AC286" s="96"/>
      <c r="AD286" s="90"/>
      <c r="AE286" s="87"/>
      <c r="AF286" s="90"/>
      <c r="AG286" s="87"/>
      <c r="AH286" s="27"/>
      <c r="AI286" s="27"/>
      <c r="AJ286" s="27"/>
    </row>
    <row r="287" spans="1:36" s="2" customFormat="1" ht="11.1" customHeight="1" x14ac:dyDescent="0.2">
      <c r="A287" s="18" t="s">
        <v>425</v>
      </c>
      <c r="B287" s="22">
        <v>8</v>
      </c>
      <c r="C287" s="16">
        <v>2</v>
      </c>
      <c r="D287" s="16">
        <v>63289200</v>
      </c>
      <c r="E287" s="17" t="s">
        <v>345</v>
      </c>
      <c r="F287" s="2">
        <v>29</v>
      </c>
      <c r="G287" s="28">
        <v>2954</v>
      </c>
      <c r="H287" s="44">
        <v>1746</v>
      </c>
      <c r="I287" s="47">
        <v>3410</v>
      </c>
      <c r="J287" s="44">
        <v>451</v>
      </c>
      <c r="K287" s="60">
        <v>13.2</v>
      </c>
      <c r="L287" s="44">
        <v>3006</v>
      </c>
      <c r="M287" s="45">
        <v>1756</v>
      </c>
      <c r="N287" s="46">
        <v>3475</v>
      </c>
      <c r="O287" s="27">
        <v>469</v>
      </c>
      <c r="P287" s="60">
        <v>13.5</v>
      </c>
      <c r="Q287" s="45">
        <v>345</v>
      </c>
      <c r="R287" s="119" t="s">
        <v>654</v>
      </c>
      <c r="S287" s="45">
        <v>55</v>
      </c>
      <c r="T287" s="120" t="s">
        <v>653</v>
      </c>
      <c r="U287" s="92"/>
      <c r="V287" s="34"/>
      <c r="W287" s="34"/>
      <c r="X287" s="98"/>
      <c r="Y287" s="88"/>
      <c r="Z287" s="98"/>
      <c r="AA287" s="88"/>
      <c r="AB287" s="96"/>
      <c r="AC287" s="96"/>
      <c r="AD287" s="90"/>
      <c r="AE287" s="87"/>
      <c r="AF287" s="90"/>
      <c r="AG287" s="87"/>
      <c r="AH287" s="27"/>
      <c r="AI287" s="27"/>
      <c r="AJ287" s="27"/>
    </row>
    <row r="288" spans="1:36" s="2" customFormat="1" ht="11.1" customHeight="1" x14ac:dyDescent="0.2">
      <c r="A288" s="18" t="s">
        <v>425</v>
      </c>
      <c r="B288" s="22">
        <v>8</v>
      </c>
      <c r="C288" s="16">
        <v>2</v>
      </c>
      <c r="D288" s="16">
        <v>66349100</v>
      </c>
      <c r="E288" s="17" t="s">
        <v>346</v>
      </c>
      <c r="F288" s="2">
        <v>31</v>
      </c>
      <c r="G288" s="28">
        <v>4411</v>
      </c>
      <c r="H288" s="44">
        <v>2200</v>
      </c>
      <c r="I288" s="47">
        <v>5106</v>
      </c>
      <c r="J288" s="44">
        <v>465</v>
      </c>
      <c r="K288" s="60">
        <v>9.1</v>
      </c>
      <c r="L288" s="44">
        <v>4451</v>
      </c>
      <c r="M288" s="45">
        <v>2363</v>
      </c>
      <c r="N288" s="46">
        <v>5113</v>
      </c>
      <c r="O288" s="27">
        <v>458</v>
      </c>
      <c r="P288" s="60">
        <v>9</v>
      </c>
      <c r="Q288" s="45">
        <v>518</v>
      </c>
      <c r="R288" s="119" t="s">
        <v>736</v>
      </c>
      <c r="S288" s="45">
        <v>72</v>
      </c>
      <c r="T288" s="120" t="s">
        <v>644</v>
      </c>
      <c r="U288" s="92"/>
      <c r="V288" s="34"/>
      <c r="W288" s="34"/>
      <c r="X288" s="98"/>
      <c r="Y288" s="88"/>
      <c r="Z288" s="98"/>
      <c r="AA288" s="88"/>
      <c r="AB288" s="96"/>
      <c r="AC288" s="96"/>
      <c r="AD288" s="90"/>
      <c r="AE288" s="87"/>
      <c r="AF288" s="90"/>
      <c r="AG288" s="87"/>
      <c r="AH288" s="27"/>
      <c r="AI288" s="27"/>
      <c r="AJ288" s="27"/>
    </row>
    <row r="289" spans="1:36" s="2" customFormat="1" ht="11.1" customHeight="1" thickBot="1" x14ac:dyDescent="0.25">
      <c r="A289" s="23" t="s">
        <v>425</v>
      </c>
      <c r="B289" s="24">
        <v>8</v>
      </c>
      <c r="C289" s="25">
        <v>2</v>
      </c>
      <c r="D289" s="25">
        <v>69399165</v>
      </c>
      <c r="E289" s="26" t="s">
        <v>347</v>
      </c>
      <c r="F289" s="35">
        <v>31</v>
      </c>
      <c r="G289" s="36">
        <v>2927</v>
      </c>
      <c r="H289" s="121">
        <v>1299</v>
      </c>
      <c r="I289" s="122">
        <v>3473</v>
      </c>
      <c r="J289" s="121">
        <v>411</v>
      </c>
      <c r="K289" s="123">
        <v>11.8</v>
      </c>
      <c r="L289" s="121">
        <v>3363</v>
      </c>
      <c r="M289" s="124">
        <v>1465</v>
      </c>
      <c r="N289" s="125">
        <v>4019</v>
      </c>
      <c r="O289" s="35">
        <v>441</v>
      </c>
      <c r="P289" s="123">
        <v>11</v>
      </c>
      <c r="Q289" s="124">
        <v>363</v>
      </c>
      <c r="R289" s="126" t="s">
        <v>724</v>
      </c>
      <c r="S289" s="124">
        <v>59</v>
      </c>
      <c r="T289" s="127" t="s">
        <v>753</v>
      </c>
      <c r="U289" s="92"/>
      <c r="V289" s="34"/>
      <c r="W289" s="34"/>
      <c r="X289" s="98"/>
      <c r="Y289" s="88"/>
      <c r="Z289" s="98"/>
      <c r="AA289" s="88"/>
      <c r="AB289" s="96"/>
      <c r="AC289" s="96"/>
      <c r="AD289" s="90"/>
      <c r="AE289" s="87"/>
      <c r="AF289" s="90"/>
      <c r="AG289" s="87"/>
      <c r="AH289" s="27"/>
      <c r="AI289" s="27"/>
      <c r="AJ289" s="27"/>
    </row>
    <row r="290" spans="1:36" s="2" customFormat="1" ht="11.1" customHeight="1" x14ac:dyDescent="0.2">
      <c r="A290" s="18" t="s">
        <v>425</v>
      </c>
      <c r="B290" s="22">
        <v>8</v>
      </c>
      <c r="C290" s="16">
        <v>2</v>
      </c>
      <c r="D290" s="16">
        <v>70409105</v>
      </c>
      <c r="E290" s="17" t="s">
        <v>348</v>
      </c>
      <c r="F290" s="2">
        <v>31</v>
      </c>
      <c r="G290" s="28">
        <v>2788</v>
      </c>
      <c r="H290" s="44">
        <v>1494</v>
      </c>
      <c r="I290" s="47">
        <v>3213</v>
      </c>
      <c r="J290" s="44">
        <v>714</v>
      </c>
      <c r="K290" s="60">
        <v>22.2</v>
      </c>
      <c r="L290" s="44">
        <v>2887</v>
      </c>
      <c r="M290" s="45">
        <v>1654</v>
      </c>
      <c r="N290" s="46">
        <v>3306</v>
      </c>
      <c r="O290" s="27">
        <v>765</v>
      </c>
      <c r="P290" s="60">
        <v>23.1</v>
      </c>
      <c r="Q290" s="45">
        <v>320</v>
      </c>
      <c r="R290" s="119" t="s">
        <v>785</v>
      </c>
      <c r="S290" s="45">
        <v>69</v>
      </c>
      <c r="T290" s="120" t="s">
        <v>578</v>
      </c>
      <c r="U290" s="92"/>
      <c r="V290" s="34"/>
      <c r="W290" s="34"/>
      <c r="X290" s="98"/>
      <c r="Y290" s="88"/>
      <c r="Z290" s="98"/>
      <c r="AA290" s="88"/>
      <c r="AB290" s="96"/>
      <c r="AC290" s="96"/>
      <c r="AD290" s="90"/>
      <c r="AE290" s="87"/>
      <c r="AF290" s="90"/>
      <c r="AG290" s="87"/>
      <c r="AH290" s="27"/>
      <c r="AI290" s="27"/>
      <c r="AJ290" s="27"/>
    </row>
    <row r="291" spans="1:36" s="2" customFormat="1" ht="11.1" customHeight="1" x14ac:dyDescent="0.2">
      <c r="A291" s="18" t="s">
        <v>425</v>
      </c>
      <c r="B291" s="22">
        <v>11</v>
      </c>
      <c r="C291" s="16">
        <v>2</v>
      </c>
      <c r="D291" s="16">
        <v>79359830</v>
      </c>
      <c r="E291" s="17" t="s">
        <v>349</v>
      </c>
      <c r="F291" s="2">
        <v>0</v>
      </c>
      <c r="G291" s="28">
        <v>7492</v>
      </c>
      <c r="H291" s="44">
        <v>4707</v>
      </c>
      <c r="I291" s="47">
        <v>8401</v>
      </c>
      <c r="J291" s="44">
        <v>425</v>
      </c>
      <c r="K291" s="60">
        <v>5.0999999999999996</v>
      </c>
      <c r="L291" s="44">
        <v>7065</v>
      </c>
      <c r="M291" s="45">
        <v>4094</v>
      </c>
      <c r="N291" s="46">
        <v>7972</v>
      </c>
      <c r="O291" s="27">
        <v>368</v>
      </c>
      <c r="P291" s="60">
        <v>4.5999999999999996</v>
      </c>
      <c r="Q291" s="45">
        <v>852</v>
      </c>
      <c r="R291" s="119" t="s">
        <v>786</v>
      </c>
      <c r="S291" s="45">
        <v>117</v>
      </c>
      <c r="T291" s="120" t="s">
        <v>787</v>
      </c>
      <c r="U291" s="92"/>
      <c r="V291" s="34"/>
      <c r="W291" s="34"/>
      <c r="X291" s="98"/>
      <c r="Y291" s="88"/>
      <c r="Z291" s="98"/>
      <c r="AA291" s="88"/>
      <c r="AB291" s="96"/>
      <c r="AC291" s="96"/>
      <c r="AD291" s="90"/>
      <c r="AE291" s="87"/>
      <c r="AF291" s="90"/>
      <c r="AG291" s="87"/>
      <c r="AH291" s="27"/>
      <c r="AI291" s="27"/>
      <c r="AJ291" s="27"/>
    </row>
    <row r="292" spans="1:36" s="2" customFormat="1" ht="11.1" customHeight="1" x14ac:dyDescent="0.2">
      <c r="A292" s="18" t="s">
        <v>425</v>
      </c>
      <c r="B292" s="22">
        <v>11</v>
      </c>
      <c r="C292" s="16">
        <v>2</v>
      </c>
      <c r="D292" s="16">
        <v>77359850</v>
      </c>
      <c r="E292" s="17" t="s">
        <v>350</v>
      </c>
      <c r="F292" s="2">
        <v>0</v>
      </c>
      <c r="G292" s="28">
        <v>3915</v>
      </c>
      <c r="H292" s="44">
        <v>1572</v>
      </c>
      <c r="I292" s="47">
        <v>4792</v>
      </c>
      <c r="J292" s="44">
        <v>254</v>
      </c>
      <c r="K292" s="60">
        <v>5.3</v>
      </c>
      <c r="L292" s="44">
        <v>3354</v>
      </c>
      <c r="M292" s="45">
        <v>1485</v>
      </c>
      <c r="N292" s="46">
        <v>4052</v>
      </c>
      <c r="O292" s="27">
        <v>272</v>
      </c>
      <c r="P292" s="60">
        <v>6.7</v>
      </c>
      <c r="Q292" s="45">
        <v>431</v>
      </c>
      <c r="R292" s="119" t="s">
        <v>788</v>
      </c>
      <c r="S292" s="45">
        <v>46</v>
      </c>
      <c r="T292" s="120" t="s">
        <v>646</v>
      </c>
      <c r="U292" s="92"/>
      <c r="V292" s="34"/>
      <c r="W292" s="34"/>
      <c r="X292" s="98"/>
      <c r="Y292" s="88"/>
      <c r="Z292" s="98"/>
      <c r="AA292" s="88"/>
      <c r="AB292" s="96"/>
      <c r="AC292" s="96"/>
      <c r="AD292" s="90"/>
      <c r="AE292" s="87"/>
      <c r="AF292" s="90"/>
      <c r="AG292" s="87"/>
      <c r="AH292" s="27"/>
      <c r="AI292" s="27"/>
      <c r="AJ292" s="27"/>
    </row>
    <row r="293" spans="1:36" s="2" customFormat="1" ht="11.1" customHeight="1" x14ac:dyDescent="0.2">
      <c r="A293" s="18" t="s">
        <v>425</v>
      </c>
      <c r="B293" s="22">
        <v>11</v>
      </c>
      <c r="C293" s="16">
        <v>2</v>
      </c>
      <c r="D293" s="16">
        <v>74389310</v>
      </c>
      <c r="E293" s="17" t="s">
        <v>351</v>
      </c>
      <c r="F293" s="2">
        <v>31</v>
      </c>
      <c r="G293" s="28">
        <v>6800</v>
      </c>
      <c r="H293" s="44">
        <v>3915</v>
      </c>
      <c r="I293" s="47">
        <v>7739</v>
      </c>
      <c r="J293" s="44">
        <v>217</v>
      </c>
      <c r="K293" s="60">
        <v>2.8</v>
      </c>
      <c r="L293" s="44">
        <v>6655</v>
      </c>
      <c r="M293" s="45">
        <v>3974</v>
      </c>
      <c r="N293" s="46">
        <v>7555</v>
      </c>
      <c r="O293" s="27">
        <v>207</v>
      </c>
      <c r="P293" s="60">
        <v>2.7</v>
      </c>
      <c r="Q293" s="45">
        <v>773</v>
      </c>
      <c r="R293" s="119" t="s">
        <v>789</v>
      </c>
      <c r="S293" s="45">
        <v>136</v>
      </c>
      <c r="T293" s="120" t="s">
        <v>790</v>
      </c>
      <c r="U293" s="92"/>
      <c r="V293" s="34"/>
      <c r="W293" s="34"/>
      <c r="X293" s="98"/>
      <c r="Y293" s="88"/>
      <c r="Z293" s="98"/>
      <c r="AA293" s="88"/>
      <c r="AB293" s="96"/>
      <c r="AC293" s="96"/>
      <c r="AD293" s="90"/>
      <c r="AE293" s="87"/>
      <c r="AF293" s="90"/>
      <c r="AG293" s="87"/>
      <c r="AH293" s="27"/>
      <c r="AI293" s="27"/>
      <c r="AJ293" s="27"/>
    </row>
    <row r="294" spans="1:36" s="2" customFormat="1" ht="11.1" customHeight="1" x14ac:dyDescent="0.2">
      <c r="A294" s="18" t="s">
        <v>425</v>
      </c>
      <c r="B294" s="22">
        <v>11</v>
      </c>
      <c r="C294" s="16">
        <v>2</v>
      </c>
      <c r="D294" s="16">
        <v>71439401</v>
      </c>
      <c r="E294" s="17" t="s">
        <v>352</v>
      </c>
      <c r="F294" s="2">
        <v>0</v>
      </c>
      <c r="G294" s="28">
        <v>4850</v>
      </c>
      <c r="H294" s="44">
        <v>3165</v>
      </c>
      <c r="I294" s="47">
        <v>5401</v>
      </c>
      <c r="J294" s="44">
        <v>339</v>
      </c>
      <c r="K294" s="60">
        <v>6.3</v>
      </c>
      <c r="L294" s="44">
        <v>4948</v>
      </c>
      <c r="M294" s="45">
        <v>3902</v>
      </c>
      <c r="N294" s="46">
        <v>5325</v>
      </c>
      <c r="O294" s="27">
        <v>341</v>
      </c>
      <c r="P294" s="60">
        <v>6.4</v>
      </c>
      <c r="Q294" s="45">
        <v>570</v>
      </c>
      <c r="R294" s="119" t="s">
        <v>791</v>
      </c>
      <c r="S294" s="45">
        <v>85</v>
      </c>
      <c r="T294" s="120" t="s">
        <v>763</v>
      </c>
      <c r="U294" s="92"/>
      <c r="V294" s="34"/>
      <c r="W294" s="34"/>
      <c r="X294" s="98"/>
      <c r="Y294" s="88"/>
      <c r="Z294" s="98"/>
      <c r="AA294" s="88"/>
      <c r="AB294" s="96"/>
      <c r="AC294" s="96"/>
      <c r="AD294" s="90"/>
      <c r="AE294" s="87"/>
      <c r="AF294" s="90"/>
      <c r="AG294" s="87"/>
      <c r="AH294" s="27"/>
      <c r="AI294" s="27"/>
      <c r="AJ294" s="27"/>
    </row>
    <row r="295" spans="1:36" s="2" customFormat="1" ht="11.1" customHeight="1" x14ac:dyDescent="0.2">
      <c r="A295" s="18" t="s">
        <v>425</v>
      </c>
      <c r="B295" s="22">
        <v>12</v>
      </c>
      <c r="C295" s="16">
        <v>2</v>
      </c>
      <c r="D295" s="16">
        <v>82289175</v>
      </c>
      <c r="E295" s="17" t="s">
        <v>353</v>
      </c>
      <c r="F295" s="2">
        <v>31</v>
      </c>
      <c r="G295" s="28">
        <v>7216</v>
      </c>
      <c r="H295" s="44">
        <v>5771</v>
      </c>
      <c r="I295" s="47">
        <v>7771</v>
      </c>
      <c r="J295" s="44">
        <v>782</v>
      </c>
      <c r="K295" s="60">
        <v>10.1</v>
      </c>
      <c r="L295" s="44">
        <v>7030</v>
      </c>
      <c r="M295" s="45">
        <v>4837</v>
      </c>
      <c r="N295" s="46">
        <v>7781</v>
      </c>
      <c r="O295" s="27">
        <v>771</v>
      </c>
      <c r="P295" s="60">
        <v>9.9</v>
      </c>
      <c r="Q295" s="45">
        <v>827</v>
      </c>
      <c r="R295" s="119" t="s">
        <v>743</v>
      </c>
      <c r="S295" s="45">
        <v>127</v>
      </c>
      <c r="T295" s="120" t="s">
        <v>710</v>
      </c>
      <c r="U295" s="92"/>
      <c r="V295" s="34"/>
      <c r="W295" s="34"/>
      <c r="X295" s="98"/>
      <c r="Y295" s="88"/>
      <c r="Z295" s="98"/>
      <c r="AA295" s="88"/>
      <c r="AB295" s="96"/>
      <c r="AC295" s="96"/>
      <c r="AD295" s="90"/>
      <c r="AE295" s="87"/>
      <c r="AF295" s="90"/>
      <c r="AG295" s="87"/>
      <c r="AH295" s="27"/>
      <c r="AI295" s="27"/>
      <c r="AJ295" s="27"/>
    </row>
    <row r="296" spans="1:36" s="2" customFormat="1" ht="11.1" customHeight="1" x14ac:dyDescent="0.2">
      <c r="A296" s="18" t="s">
        <v>425</v>
      </c>
      <c r="B296" s="22">
        <v>12</v>
      </c>
      <c r="C296" s="16">
        <v>2</v>
      </c>
      <c r="D296" s="16">
        <v>79309380</v>
      </c>
      <c r="E296" s="17" t="s">
        <v>354</v>
      </c>
      <c r="F296" s="2">
        <v>31</v>
      </c>
      <c r="G296" s="28">
        <v>8169</v>
      </c>
      <c r="H296" s="44">
        <v>6443</v>
      </c>
      <c r="I296" s="47">
        <v>8699</v>
      </c>
      <c r="J296" s="44">
        <v>865</v>
      </c>
      <c r="K296" s="60">
        <v>9.9</v>
      </c>
      <c r="L296" s="44">
        <v>8297</v>
      </c>
      <c r="M296" s="45">
        <v>7984</v>
      </c>
      <c r="N296" s="46">
        <v>8498</v>
      </c>
      <c r="O296" s="27">
        <v>880</v>
      </c>
      <c r="P296" s="60">
        <v>10.4</v>
      </c>
      <c r="Q296" s="45">
        <v>953</v>
      </c>
      <c r="R296" s="119" t="s">
        <v>736</v>
      </c>
      <c r="S296" s="45">
        <v>152</v>
      </c>
      <c r="T296" s="120" t="s">
        <v>721</v>
      </c>
      <c r="U296" s="92"/>
      <c r="V296" s="34"/>
      <c r="W296" s="34"/>
      <c r="X296" s="98"/>
      <c r="Y296" s="88"/>
      <c r="Z296" s="98"/>
      <c r="AA296" s="88"/>
      <c r="AB296" s="96"/>
      <c r="AC296" s="96"/>
      <c r="AD296" s="90"/>
      <c r="AE296" s="87"/>
      <c r="AF296" s="90"/>
      <c r="AG296" s="87"/>
      <c r="AH296" s="27"/>
      <c r="AI296" s="27"/>
      <c r="AJ296" s="27"/>
    </row>
    <row r="297" spans="1:36" s="2" customFormat="1" ht="11.1" customHeight="1" x14ac:dyDescent="0.2">
      <c r="A297" s="18" t="s">
        <v>425</v>
      </c>
      <c r="B297" s="22">
        <v>12</v>
      </c>
      <c r="C297" s="16">
        <v>2</v>
      </c>
      <c r="D297" s="16">
        <v>71489110</v>
      </c>
      <c r="E297" s="17" t="s">
        <v>355</v>
      </c>
      <c r="F297" s="2">
        <v>0</v>
      </c>
      <c r="G297" s="28">
        <v>2124</v>
      </c>
      <c r="H297" s="44">
        <v>1777</v>
      </c>
      <c r="I297" s="47">
        <v>2171</v>
      </c>
      <c r="J297" s="44">
        <v>428</v>
      </c>
      <c r="K297" s="60">
        <v>19.7</v>
      </c>
      <c r="L297" s="44">
        <v>2179</v>
      </c>
      <c r="M297" s="45">
        <v>2206</v>
      </c>
      <c r="N297" s="46">
        <v>2206</v>
      </c>
      <c r="O297" s="27">
        <v>446</v>
      </c>
      <c r="P297" s="60">
        <v>20.2</v>
      </c>
      <c r="Q297" s="45">
        <v>237</v>
      </c>
      <c r="R297" s="119" t="s">
        <v>744</v>
      </c>
      <c r="S297" s="45">
        <v>64</v>
      </c>
      <c r="T297" s="120" t="s">
        <v>792</v>
      </c>
      <c r="U297" s="92"/>
      <c r="V297" s="34"/>
      <c r="W297" s="34"/>
      <c r="X297" s="98"/>
      <c r="Y297" s="88"/>
      <c r="Z297" s="98"/>
      <c r="AA297" s="88"/>
      <c r="AB297" s="96"/>
      <c r="AC297" s="96"/>
      <c r="AD297" s="90"/>
      <c r="AE297" s="87"/>
      <c r="AF297" s="90"/>
      <c r="AG297" s="87"/>
      <c r="AH297" s="27"/>
      <c r="AI297" s="27"/>
      <c r="AJ297" s="27"/>
    </row>
    <row r="298" spans="1:36" s="2" customFormat="1" ht="11.1" customHeight="1" x14ac:dyDescent="0.2">
      <c r="A298" s="18" t="s">
        <v>425</v>
      </c>
      <c r="B298" s="22">
        <v>13</v>
      </c>
      <c r="C298" s="16">
        <v>2</v>
      </c>
      <c r="D298" s="16">
        <v>62259120</v>
      </c>
      <c r="E298" s="17" t="s">
        <v>356</v>
      </c>
      <c r="F298" s="2">
        <v>11</v>
      </c>
      <c r="G298" s="28">
        <v>5331</v>
      </c>
      <c r="H298" s="44">
        <v>3382</v>
      </c>
      <c r="I298" s="47">
        <v>6016</v>
      </c>
      <c r="J298" s="44">
        <v>491</v>
      </c>
      <c r="K298" s="60">
        <v>8.1999999999999993</v>
      </c>
      <c r="L298" s="44">
        <v>5239</v>
      </c>
      <c r="M298" s="45">
        <v>3378</v>
      </c>
      <c r="N298" s="46">
        <v>5867</v>
      </c>
      <c r="O298" s="27">
        <v>424</v>
      </c>
      <c r="P298" s="60">
        <v>7.2</v>
      </c>
      <c r="Q298" s="45">
        <v>607</v>
      </c>
      <c r="R298" s="119" t="s">
        <v>793</v>
      </c>
      <c r="S298" s="45">
        <v>107</v>
      </c>
      <c r="T298" s="120" t="s">
        <v>641</v>
      </c>
      <c r="U298" s="92"/>
      <c r="V298" s="34"/>
      <c r="W298" s="34"/>
      <c r="X298" s="98"/>
      <c r="Y298" s="88"/>
      <c r="Z298" s="98"/>
      <c r="AA298" s="88"/>
      <c r="AB298" s="96"/>
      <c r="AC298" s="96"/>
      <c r="AD298" s="90"/>
      <c r="AE298" s="87"/>
      <c r="AF298" s="90"/>
      <c r="AG298" s="87"/>
      <c r="AH298" s="27"/>
      <c r="AI298" s="27"/>
      <c r="AJ298" s="27"/>
    </row>
    <row r="299" spans="1:36" s="2" customFormat="1" ht="11.1" customHeight="1" x14ac:dyDescent="0.2">
      <c r="A299" s="18" t="s">
        <v>425</v>
      </c>
      <c r="B299" s="22">
        <v>13</v>
      </c>
      <c r="C299" s="16">
        <v>2</v>
      </c>
      <c r="D299" s="16">
        <v>65289202</v>
      </c>
      <c r="E299" s="17" t="s">
        <v>357</v>
      </c>
      <c r="F299" s="2">
        <v>31</v>
      </c>
      <c r="G299" s="28">
        <v>2610</v>
      </c>
      <c r="H299" s="44">
        <v>1667</v>
      </c>
      <c r="I299" s="47">
        <v>2960</v>
      </c>
      <c r="J299" s="44">
        <v>279</v>
      </c>
      <c r="K299" s="60">
        <v>9.4</v>
      </c>
      <c r="L299" s="44">
        <v>2592</v>
      </c>
      <c r="M299" s="45">
        <v>1698</v>
      </c>
      <c r="N299" s="46">
        <v>2924</v>
      </c>
      <c r="O299" s="27">
        <v>261</v>
      </c>
      <c r="P299" s="60">
        <v>8.9</v>
      </c>
      <c r="Q299" s="45">
        <v>302</v>
      </c>
      <c r="R299" s="119" t="s">
        <v>762</v>
      </c>
      <c r="S299" s="45">
        <v>46</v>
      </c>
      <c r="T299" s="120" t="s">
        <v>794</v>
      </c>
      <c r="U299" s="92"/>
      <c r="V299" s="34"/>
      <c r="W299" s="34"/>
      <c r="X299" s="98"/>
      <c r="Y299" s="88"/>
      <c r="Z299" s="98"/>
      <c r="AA299" s="88"/>
      <c r="AB299" s="96"/>
      <c r="AC299" s="96"/>
      <c r="AD299" s="90"/>
      <c r="AE299" s="87"/>
      <c r="AF299" s="90"/>
      <c r="AG299" s="87"/>
      <c r="AH299" s="27"/>
      <c r="AI299" s="27"/>
      <c r="AJ299" s="27"/>
    </row>
    <row r="300" spans="1:36" s="2" customFormat="1" ht="11.1" customHeight="1" x14ac:dyDescent="0.2">
      <c r="A300" s="18" t="s">
        <v>425</v>
      </c>
      <c r="B300" s="22">
        <v>13</v>
      </c>
      <c r="C300" s="16">
        <v>2</v>
      </c>
      <c r="D300" s="16">
        <v>71339102</v>
      </c>
      <c r="E300" s="17" t="s">
        <v>358</v>
      </c>
      <c r="F300" s="2">
        <v>31</v>
      </c>
      <c r="G300" s="28">
        <v>6121</v>
      </c>
      <c r="H300" s="44">
        <v>3396</v>
      </c>
      <c r="I300" s="47">
        <v>7130</v>
      </c>
      <c r="J300" s="44">
        <v>403</v>
      </c>
      <c r="K300" s="60">
        <v>5.7</v>
      </c>
      <c r="L300" s="44">
        <v>6179</v>
      </c>
      <c r="M300" s="45">
        <v>3359</v>
      </c>
      <c r="N300" s="46">
        <v>7213</v>
      </c>
      <c r="O300" s="27">
        <v>389</v>
      </c>
      <c r="P300" s="60">
        <v>5.4</v>
      </c>
      <c r="Q300" s="45">
        <v>713</v>
      </c>
      <c r="R300" s="119" t="s">
        <v>609</v>
      </c>
      <c r="S300" s="45">
        <v>111</v>
      </c>
      <c r="T300" s="120" t="s">
        <v>758</v>
      </c>
      <c r="U300" s="92"/>
      <c r="V300" s="34"/>
      <c r="W300" s="34"/>
      <c r="X300" s="98"/>
      <c r="Y300" s="88"/>
      <c r="Z300" s="98"/>
      <c r="AA300" s="88"/>
      <c r="AB300" s="96"/>
      <c r="AC300" s="96"/>
      <c r="AD300" s="90"/>
      <c r="AE300" s="87"/>
      <c r="AF300" s="90"/>
      <c r="AG300" s="87"/>
      <c r="AH300" s="27"/>
      <c r="AI300" s="27"/>
      <c r="AJ300" s="27"/>
    </row>
    <row r="301" spans="1:36" s="2" customFormat="1" ht="11.1" customHeight="1" x14ac:dyDescent="0.2">
      <c r="A301" s="18" t="s">
        <v>425</v>
      </c>
      <c r="B301" s="22">
        <v>13</v>
      </c>
      <c r="C301" s="16">
        <v>6</v>
      </c>
      <c r="D301" s="16">
        <v>77359820</v>
      </c>
      <c r="E301" s="17" t="s">
        <v>359</v>
      </c>
      <c r="F301" s="2">
        <v>0</v>
      </c>
      <c r="G301" s="28">
        <v>15010</v>
      </c>
      <c r="H301" s="44">
        <v>6210</v>
      </c>
      <c r="I301" s="47">
        <v>18370</v>
      </c>
      <c r="J301" s="44">
        <v>1338</v>
      </c>
      <c r="K301" s="60">
        <v>7.3</v>
      </c>
      <c r="L301" s="44">
        <v>13787</v>
      </c>
      <c r="M301" s="45">
        <v>5698</v>
      </c>
      <c r="N301" s="46">
        <v>16853</v>
      </c>
      <c r="O301" s="27">
        <v>1219</v>
      </c>
      <c r="P301" s="60">
        <v>7.2</v>
      </c>
      <c r="Q301" s="45">
        <v>1662</v>
      </c>
      <c r="R301" s="119" t="s">
        <v>795</v>
      </c>
      <c r="S301" s="45">
        <v>275</v>
      </c>
      <c r="T301" s="120" t="s">
        <v>796</v>
      </c>
      <c r="U301" s="92"/>
      <c r="V301" s="34"/>
      <c r="W301" s="34"/>
      <c r="X301" s="98"/>
      <c r="Y301" s="88"/>
      <c r="Z301" s="98"/>
      <c r="AA301" s="88"/>
      <c r="AB301" s="96"/>
      <c r="AC301" s="96"/>
      <c r="AD301" s="90"/>
      <c r="AE301" s="87"/>
      <c r="AF301" s="90"/>
      <c r="AG301" s="87"/>
      <c r="AH301" s="27"/>
      <c r="AI301" s="27"/>
      <c r="AJ301" s="27"/>
    </row>
    <row r="302" spans="1:36" s="2" customFormat="1" ht="11.1" customHeight="1" x14ac:dyDescent="0.2">
      <c r="A302" s="18" t="s">
        <v>425</v>
      </c>
      <c r="B302" s="22">
        <v>14</v>
      </c>
      <c r="C302" s="16">
        <v>2</v>
      </c>
      <c r="D302" s="16">
        <v>64349151</v>
      </c>
      <c r="E302" s="17" t="s">
        <v>360</v>
      </c>
      <c r="F302" s="2">
        <v>0</v>
      </c>
      <c r="G302" s="28">
        <v>4705</v>
      </c>
      <c r="H302" s="44">
        <v>2789</v>
      </c>
      <c r="I302" s="47">
        <v>5396</v>
      </c>
      <c r="J302" s="44">
        <v>243</v>
      </c>
      <c r="K302" s="60">
        <v>4.5</v>
      </c>
      <c r="L302" s="44">
        <v>5693</v>
      </c>
      <c r="M302" s="45">
        <v>3908</v>
      </c>
      <c r="N302" s="46">
        <v>6359</v>
      </c>
      <c r="O302" s="27">
        <v>268</v>
      </c>
      <c r="P302" s="60">
        <v>4.2</v>
      </c>
      <c r="Q302" s="45">
        <v>604</v>
      </c>
      <c r="R302" s="119" t="s">
        <v>618</v>
      </c>
      <c r="S302" s="45">
        <v>92</v>
      </c>
      <c r="T302" s="120" t="s">
        <v>797</v>
      </c>
      <c r="U302" s="92"/>
      <c r="V302" s="34"/>
      <c r="W302" s="34"/>
      <c r="X302" s="98"/>
      <c r="Y302" s="88"/>
      <c r="Z302" s="98"/>
      <c r="AA302" s="88"/>
      <c r="AB302" s="96"/>
      <c r="AC302" s="96"/>
      <c r="AD302" s="90"/>
      <c r="AE302" s="87"/>
      <c r="AF302" s="90"/>
      <c r="AG302" s="87"/>
      <c r="AH302" s="27"/>
      <c r="AI302" s="27"/>
      <c r="AJ302" s="27"/>
    </row>
    <row r="303" spans="1:36" s="2" customFormat="1" ht="11.1" customHeight="1" x14ac:dyDescent="0.2">
      <c r="A303" s="18" t="s">
        <v>425</v>
      </c>
      <c r="B303" s="22">
        <v>14</v>
      </c>
      <c r="C303" s="16">
        <v>2</v>
      </c>
      <c r="D303" s="16">
        <v>64379102</v>
      </c>
      <c r="E303" s="17" t="s">
        <v>361</v>
      </c>
      <c r="F303" s="2">
        <v>0</v>
      </c>
      <c r="G303" s="28">
        <v>2895</v>
      </c>
      <c r="H303" s="44">
        <v>1397</v>
      </c>
      <c r="I303" s="47">
        <v>3450</v>
      </c>
      <c r="J303" s="44">
        <v>256</v>
      </c>
      <c r="K303" s="60">
        <v>7.4</v>
      </c>
      <c r="L303" s="44">
        <v>2896</v>
      </c>
      <c r="M303" s="45">
        <v>1422</v>
      </c>
      <c r="N303" s="46">
        <v>3448</v>
      </c>
      <c r="O303" s="27">
        <v>271</v>
      </c>
      <c r="P303" s="60">
        <v>7.9</v>
      </c>
      <c r="Q303" s="45">
        <v>335</v>
      </c>
      <c r="R303" s="119" t="s">
        <v>764</v>
      </c>
      <c r="S303" s="45">
        <v>53</v>
      </c>
      <c r="T303" s="120" t="s">
        <v>664</v>
      </c>
      <c r="U303" s="92"/>
      <c r="V303" s="34"/>
      <c r="W303" s="34"/>
      <c r="X303" s="98"/>
      <c r="Y303" s="88"/>
      <c r="Z303" s="98"/>
      <c r="AA303" s="88"/>
      <c r="AB303" s="96"/>
      <c r="AC303" s="96"/>
      <c r="AD303" s="90"/>
      <c r="AE303" s="87"/>
      <c r="AF303" s="90"/>
      <c r="AG303" s="87"/>
      <c r="AH303" s="27"/>
      <c r="AI303" s="27"/>
      <c r="AJ303" s="27"/>
    </row>
    <row r="304" spans="1:36" s="2" customFormat="1" ht="11.1" customHeight="1" x14ac:dyDescent="0.2">
      <c r="A304" s="18" t="s">
        <v>425</v>
      </c>
      <c r="B304" s="22">
        <v>15</v>
      </c>
      <c r="C304" s="16">
        <v>2</v>
      </c>
      <c r="D304" s="16">
        <v>78399202</v>
      </c>
      <c r="E304" s="17" t="s">
        <v>362</v>
      </c>
      <c r="F304" s="2">
        <v>31</v>
      </c>
      <c r="G304" s="28">
        <v>4216</v>
      </c>
      <c r="H304" s="44">
        <v>3036</v>
      </c>
      <c r="I304" s="47">
        <v>4587</v>
      </c>
      <c r="J304" s="44">
        <v>841</v>
      </c>
      <c r="K304" s="60">
        <v>18.3</v>
      </c>
      <c r="L304" s="44">
        <v>4222</v>
      </c>
      <c r="M304" s="45">
        <v>3485</v>
      </c>
      <c r="N304" s="46">
        <v>4475</v>
      </c>
      <c r="O304" s="27">
        <v>767</v>
      </c>
      <c r="P304" s="60">
        <v>17.100000000000001</v>
      </c>
      <c r="Q304" s="45">
        <v>492</v>
      </c>
      <c r="R304" s="119" t="s">
        <v>772</v>
      </c>
      <c r="S304" s="45">
        <v>70</v>
      </c>
      <c r="T304" s="120" t="s">
        <v>725</v>
      </c>
      <c r="U304" s="92"/>
      <c r="V304" s="34"/>
      <c r="W304" s="34"/>
      <c r="X304" s="98"/>
      <c r="Y304" s="88"/>
      <c r="Z304" s="98"/>
      <c r="AA304" s="88"/>
      <c r="AB304" s="96"/>
      <c r="AC304" s="96"/>
      <c r="AD304" s="90"/>
      <c r="AE304" s="87"/>
      <c r="AF304" s="90"/>
      <c r="AG304" s="87"/>
      <c r="AH304" s="27"/>
      <c r="AI304" s="27"/>
      <c r="AJ304" s="27"/>
    </row>
    <row r="305" spans="1:36" s="2" customFormat="1" ht="11.1" customHeight="1" x14ac:dyDescent="0.2">
      <c r="A305" s="18" t="s">
        <v>425</v>
      </c>
      <c r="B305" s="22">
        <v>15</v>
      </c>
      <c r="C305" s="16">
        <v>4</v>
      </c>
      <c r="D305" s="16">
        <v>71389254</v>
      </c>
      <c r="E305" s="17" t="s">
        <v>363</v>
      </c>
      <c r="F305" s="2">
        <v>31</v>
      </c>
      <c r="G305" s="28">
        <v>5314</v>
      </c>
      <c r="H305" s="44">
        <v>3748</v>
      </c>
      <c r="I305" s="47">
        <v>5949</v>
      </c>
      <c r="J305" s="44">
        <v>1144</v>
      </c>
      <c r="K305" s="60">
        <v>19.2</v>
      </c>
      <c r="L305" s="44">
        <v>5305</v>
      </c>
      <c r="M305" s="45">
        <v>3334</v>
      </c>
      <c r="N305" s="46">
        <v>6082</v>
      </c>
      <c r="O305" s="27">
        <v>1174</v>
      </c>
      <c r="P305" s="60">
        <v>19.3</v>
      </c>
      <c r="Q305" s="45">
        <v>606</v>
      </c>
      <c r="R305" s="119" t="s">
        <v>514</v>
      </c>
      <c r="S305" s="45">
        <v>115</v>
      </c>
      <c r="T305" s="120" t="s">
        <v>725</v>
      </c>
      <c r="U305" s="92"/>
      <c r="V305" s="34"/>
      <c r="W305" s="34"/>
      <c r="X305" s="98"/>
      <c r="Y305" s="88"/>
      <c r="Z305" s="98"/>
      <c r="AA305" s="88"/>
      <c r="AB305" s="96"/>
      <c r="AC305" s="96"/>
      <c r="AD305" s="90"/>
      <c r="AE305" s="87"/>
      <c r="AF305" s="90"/>
      <c r="AG305" s="87"/>
      <c r="AH305" s="27"/>
      <c r="AI305" s="27"/>
      <c r="AJ305" s="27"/>
    </row>
    <row r="306" spans="1:36" s="2" customFormat="1" ht="11.1" customHeight="1" x14ac:dyDescent="0.2">
      <c r="A306" s="18" t="s">
        <v>425</v>
      </c>
      <c r="B306" s="22">
        <v>15</v>
      </c>
      <c r="C306" s="16">
        <v>2</v>
      </c>
      <c r="D306" s="16">
        <v>73399160</v>
      </c>
      <c r="E306" s="17" t="s">
        <v>364</v>
      </c>
      <c r="F306" s="2">
        <v>31</v>
      </c>
      <c r="G306" s="28">
        <v>6625</v>
      </c>
      <c r="H306" s="44">
        <v>4236</v>
      </c>
      <c r="I306" s="47">
        <v>7506</v>
      </c>
      <c r="J306" s="44">
        <v>1443</v>
      </c>
      <c r="K306" s="60">
        <v>19.2</v>
      </c>
      <c r="L306" s="44">
        <v>6449</v>
      </c>
      <c r="M306" s="45">
        <v>4444</v>
      </c>
      <c r="N306" s="46">
        <v>7180</v>
      </c>
      <c r="O306" s="27">
        <v>1452</v>
      </c>
      <c r="P306" s="60">
        <v>20.2</v>
      </c>
      <c r="Q306" s="45">
        <v>740</v>
      </c>
      <c r="R306" s="119" t="s">
        <v>628</v>
      </c>
      <c r="S306" s="45">
        <v>154</v>
      </c>
      <c r="T306" s="120" t="s">
        <v>655</v>
      </c>
      <c r="U306" s="92"/>
      <c r="V306" s="34"/>
      <c r="W306" s="34"/>
      <c r="X306" s="98"/>
      <c r="Y306" s="88"/>
      <c r="Z306" s="98"/>
      <c r="AA306" s="88"/>
      <c r="AB306" s="96"/>
      <c r="AC306" s="96"/>
      <c r="AD306" s="90"/>
      <c r="AE306" s="87"/>
      <c r="AF306" s="90"/>
      <c r="AG306" s="87"/>
      <c r="AH306" s="27"/>
      <c r="AI306" s="27"/>
      <c r="AJ306" s="27"/>
    </row>
    <row r="307" spans="1:36" s="2" customFormat="1" ht="11.1" customHeight="1" x14ac:dyDescent="0.2">
      <c r="A307" s="18" t="s">
        <v>425</v>
      </c>
      <c r="B307" s="22">
        <v>15</v>
      </c>
      <c r="C307" s="16">
        <v>2</v>
      </c>
      <c r="D307" s="16">
        <v>68389101</v>
      </c>
      <c r="E307" s="17" t="s">
        <v>365</v>
      </c>
      <c r="F307" s="2">
        <v>31</v>
      </c>
      <c r="G307" s="28">
        <v>4291</v>
      </c>
      <c r="H307" s="44">
        <v>2351</v>
      </c>
      <c r="I307" s="47">
        <v>4941</v>
      </c>
      <c r="J307" s="44">
        <v>195</v>
      </c>
      <c r="K307" s="60">
        <v>3.9</v>
      </c>
      <c r="L307" s="44">
        <v>4356</v>
      </c>
      <c r="M307" s="45">
        <v>2500</v>
      </c>
      <c r="N307" s="46">
        <v>4979</v>
      </c>
      <c r="O307" s="27">
        <v>202</v>
      </c>
      <c r="P307" s="60">
        <v>4.0999999999999996</v>
      </c>
      <c r="Q307" s="45">
        <v>495</v>
      </c>
      <c r="R307" s="119" t="s">
        <v>761</v>
      </c>
      <c r="S307" s="45">
        <v>90</v>
      </c>
      <c r="T307" s="120" t="s">
        <v>764</v>
      </c>
      <c r="U307" s="92"/>
      <c r="V307" s="34"/>
      <c r="W307" s="34"/>
      <c r="X307" s="98"/>
      <c r="Y307" s="88"/>
      <c r="Z307" s="98"/>
      <c r="AA307" s="88"/>
      <c r="AB307" s="96"/>
      <c r="AC307" s="96"/>
      <c r="AD307" s="90"/>
      <c r="AE307" s="87"/>
      <c r="AF307" s="90"/>
      <c r="AG307" s="87"/>
      <c r="AH307" s="27"/>
      <c r="AI307" s="27"/>
      <c r="AJ307" s="27"/>
    </row>
    <row r="308" spans="1:36" s="2" customFormat="1" ht="11.1" customHeight="1" x14ac:dyDescent="0.2">
      <c r="A308" s="18" t="s">
        <v>425</v>
      </c>
      <c r="B308" s="22">
        <v>15</v>
      </c>
      <c r="C308" s="16">
        <v>4</v>
      </c>
      <c r="D308" s="16">
        <v>57379103</v>
      </c>
      <c r="E308" s="17" t="s">
        <v>366</v>
      </c>
      <c r="F308" s="2">
        <v>31</v>
      </c>
      <c r="G308" s="28">
        <v>9365</v>
      </c>
      <c r="H308" s="44">
        <v>4507</v>
      </c>
      <c r="I308" s="47">
        <v>11103</v>
      </c>
      <c r="J308" s="44">
        <v>947</v>
      </c>
      <c r="K308" s="60">
        <v>8.5</v>
      </c>
      <c r="L308" s="44">
        <v>9843</v>
      </c>
      <c r="M308" s="45">
        <v>5084</v>
      </c>
      <c r="N308" s="46">
        <v>11518</v>
      </c>
      <c r="O308" s="27">
        <v>1001</v>
      </c>
      <c r="P308" s="60">
        <v>8.6999999999999993</v>
      </c>
      <c r="Q308" s="45">
        <v>1109</v>
      </c>
      <c r="R308" s="119" t="s">
        <v>762</v>
      </c>
      <c r="S308" s="45">
        <v>183</v>
      </c>
      <c r="T308" s="120" t="s">
        <v>522</v>
      </c>
      <c r="U308" s="92"/>
      <c r="V308" s="34"/>
      <c r="W308" s="34"/>
      <c r="X308" s="98"/>
      <c r="Y308" s="88"/>
      <c r="Z308" s="98"/>
      <c r="AA308" s="88"/>
      <c r="AB308" s="96"/>
      <c r="AC308" s="96"/>
      <c r="AD308" s="90"/>
      <c r="AE308" s="87"/>
      <c r="AF308" s="90"/>
      <c r="AG308" s="87"/>
      <c r="AH308" s="27"/>
      <c r="AI308" s="27"/>
      <c r="AJ308" s="27"/>
    </row>
    <row r="309" spans="1:36" s="2" customFormat="1" ht="11.1" customHeight="1" x14ac:dyDescent="0.2">
      <c r="A309" s="18" t="s">
        <v>425</v>
      </c>
      <c r="B309" s="22">
        <v>17</v>
      </c>
      <c r="C309" s="16">
        <v>2</v>
      </c>
      <c r="D309" s="16">
        <v>83309231</v>
      </c>
      <c r="E309" s="17" t="s">
        <v>367</v>
      </c>
      <c r="F309" s="2">
        <v>31</v>
      </c>
      <c r="G309" s="28">
        <v>3292</v>
      </c>
      <c r="H309" s="44">
        <v>3647</v>
      </c>
      <c r="I309" s="47">
        <v>3149</v>
      </c>
      <c r="J309" s="44">
        <v>171</v>
      </c>
      <c r="K309" s="60">
        <v>5.4</v>
      </c>
      <c r="L309" s="44">
        <v>3273</v>
      </c>
      <c r="M309" s="45">
        <v>3325</v>
      </c>
      <c r="N309" s="46">
        <v>3215</v>
      </c>
      <c r="O309" s="27">
        <v>175</v>
      </c>
      <c r="P309" s="60">
        <v>5.4</v>
      </c>
      <c r="Q309" s="45">
        <v>393</v>
      </c>
      <c r="R309" s="119" t="s">
        <v>786</v>
      </c>
      <c r="S309" s="45">
        <v>34</v>
      </c>
      <c r="T309" s="120" t="s">
        <v>779</v>
      </c>
      <c r="U309" s="92"/>
      <c r="V309" s="34"/>
      <c r="W309" s="34"/>
      <c r="X309" s="98"/>
      <c r="Y309" s="88"/>
      <c r="Z309" s="98"/>
      <c r="AA309" s="88"/>
      <c r="AB309" s="96"/>
      <c r="AC309" s="96"/>
      <c r="AD309" s="90"/>
      <c r="AE309" s="87"/>
      <c r="AF309" s="90"/>
      <c r="AG309" s="87"/>
      <c r="AH309" s="27"/>
      <c r="AI309" s="27"/>
      <c r="AJ309" s="27"/>
    </row>
    <row r="310" spans="1:36" s="2" customFormat="1" ht="11.1" customHeight="1" x14ac:dyDescent="0.2">
      <c r="A310" s="18" t="s">
        <v>425</v>
      </c>
      <c r="B310" s="22">
        <v>17</v>
      </c>
      <c r="C310" s="16">
        <v>4</v>
      </c>
      <c r="D310" s="16">
        <v>78319140</v>
      </c>
      <c r="E310" s="17" t="s">
        <v>368</v>
      </c>
      <c r="F310" s="2">
        <v>0</v>
      </c>
      <c r="G310" s="28">
        <v>15209</v>
      </c>
      <c r="H310" s="44">
        <v>10959</v>
      </c>
      <c r="I310" s="47">
        <v>16557</v>
      </c>
      <c r="J310" s="44">
        <v>1547</v>
      </c>
      <c r="K310" s="60">
        <v>9.3000000000000007</v>
      </c>
      <c r="L310" s="44">
        <v>15006</v>
      </c>
      <c r="M310" s="45">
        <v>10164</v>
      </c>
      <c r="N310" s="46">
        <v>16486</v>
      </c>
      <c r="O310" s="27">
        <v>1614</v>
      </c>
      <c r="P310" s="60">
        <v>9.8000000000000007</v>
      </c>
      <c r="Q310" s="45">
        <v>1745</v>
      </c>
      <c r="R310" s="119" t="s">
        <v>798</v>
      </c>
      <c r="S310" s="45">
        <v>287</v>
      </c>
      <c r="T310" s="120" t="s">
        <v>700</v>
      </c>
      <c r="U310" s="92"/>
      <c r="V310" s="34"/>
      <c r="W310" s="34"/>
      <c r="X310" s="98"/>
      <c r="Y310" s="88"/>
      <c r="Z310" s="98"/>
      <c r="AA310" s="88"/>
      <c r="AB310" s="96"/>
      <c r="AC310" s="96"/>
      <c r="AD310" s="90"/>
      <c r="AE310" s="87"/>
      <c r="AF310" s="90"/>
      <c r="AG310" s="87"/>
      <c r="AH310" s="27"/>
      <c r="AI310" s="27"/>
      <c r="AJ310" s="27"/>
    </row>
    <row r="311" spans="1:36" s="2" customFormat="1" ht="11.1" customHeight="1" x14ac:dyDescent="0.2">
      <c r="A311" s="18" t="s">
        <v>425</v>
      </c>
      <c r="B311" s="22">
        <v>19</v>
      </c>
      <c r="C311" s="16">
        <v>2</v>
      </c>
      <c r="D311" s="16">
        <v>85279114</v>
      </c>
      <c r="E311" s="17" t="s">
        <v>369</v>
      </c>
      <c r="F311" s="2">
        <v>31</v>
      </c>
      <c r="G311" s="28">
        <v>7243</v>
      </c>
      <c r="H311" s="44">
        <v>7128</v>
      </c>
      <c r="I311" s="47">
        <v>7271</v>
      </c>
      <c r="J311" s="44">
        <v>280</v>
      </c>
      <c r="K311" s="60">
        <v>3.9</v>
      </c>
      <c r="L311" s="44">
        <v>7158</v>
      </c>
      <c r="M311" s="45">
        <v>6182</v>
      </c>
      <c r="N311" s="46">
        <v>7408</v>
      </c>
      <c r="O311" s="27">
        <v>294</v>
      </c>
      <c r="P311" s="60">
        <v>4</v>
      </c>
      <c r="Q311" s="45">
        <v>859</v>
      </c>
      <c r="R311" s="119" t="s">
        <v>778</v>
      </c>
      <c r="S311" s="45">
        <v>82</v>
      </c>
      <c r="T311" s="120" t="s">
        <v>799</v>
      </c>
      <c r="U311" s="92"/>
      <c r="V311" s="34"/>
      <c r="W311" s="34"/>
      <c r="X311" s="98"/>
      <c r="Y311" s="88"/>
      <c r="Z311" s="98"/>
      <c r="AA311" s="88"/>
      <c r="AB311" s="96"/>
      <c r="AC311" s="96"/>
      <c r="AD311" s="90"/>
      <c r="AE311" s="87"/>
      <c r="AF311" s="90"/>
      <c r="AG311" s="87"/>
      <c r="AH311" s="27"/>
      <c r="AI311" s="27"/>
      <c r="AJ311" s="27"/>
    </row>
    <row r="312" spans="1:36" s="2" customFormat="1" ht="11.1" customHeight="1" x14ac:dyDescent="0.2">
      <c r="A312" s="18" t="s">
        <v>425</v>
      </c>
      <c r="B312" s="22">
        <v>19</v>
      </c>
      <c r="C312" s="16">
        <v>4</v>
      </c>
      <c r="D312" s="16">
        <v>83279137</v>
      </c>
      <c r="E312" s="17" t="s">
        <v>370</v>
      </c>
      <c r="F312" s="2">
        <v>31</v>
      </c>
      <c r="G312" s="28">
        <v>13874</v>
      </c>
      <c r="H312" s="44">
        <v>14335</v>
      </c>
      <c r="I312" s="47">
        <v>13620</v>
      </c>
      <c r="J312" s="44">
        <v>630</v>
      </c>
      <c r="K312" s="60">
        <v>4.5999999999999996</v>
      </c>
      <c r="L312" s="44">
        <v>13336</v>
      </c>
      <c r="M312" s="45">
        <v>10829</v>
      </c>
      <c r="N312" s="46">
        <v>13910</v>
      </c>
      <c r="O312" s="27">
        <v>611</v>
      </c>
      <c r="P312" s="60">
        <v>4.4000000000000004</v>
      </c>
      <c r="Q312" s="45">
        <v>1610</v>
      </c>
      <c r="R312" s="119" t="s">
        <v>777</v>
      </c>
      <c r="S312" s="45">
        <v>180</v>
      </c>
      <c r="T312" s="120" t="s">
        <v>764</v>
      </c>
      <c r="U312" s="92"/>
      <c r="V312" s="34"/>
      <c r="W312" s="34"/>
      <c r="X312" s="98"/>
      <c r="Y312" s="88"/>
      <c r="Z312" s="98"/>
      <c r="AA312" s="88"/>
      <c r="AB312" s="96"/>
      <c r="AC312" s="96"/>
      <c r="AD312" s="90"/>
      <c r="AE312" s="87"/>
      <c r="AF312" s="90"/>
      <c r="AG312" s="87"/>
      <c r="AH312" s="27"/>
      <c r="AI312" s="27"/>
      <c r="AJ312" s="27"/>
    </row>
    <row r="313" spans="1:36" s="2" customFormat="1" ht="11.1" customHeight="1" x14ac:dyDescent="0.2">
      <c r="A313" s="18" t="s">
        <v>425</v>
      </c>
      <c r="B313" s="22">
        <v>19</v>
      </c>
      <c r="C313" s="16">
        <v>4</v>
      </c>
      <c r="D313" s="16">
        <v>61259104</v>
      </c>
      <c r="E313" s="17" t="s">
        <v>371</v>
      </c>
      <c r="F313" s="2">
        <v>20</v>
      </c>
      <c r="G313" s="28">
        <v>23459</v>
      </c>
      <c r="H313" s="44">
        <v>13170</v>
      </c>
      <c r="I313" s="47">
        <v>26619</v>
      </c>
      <c r="J313" s="44">
        <v>1678</v>
      </c>
      <c r="K313" s="60">
        <v>6.3</v>
      </c>
      <c r="L313" s="44">
        <v>22954</v>
      </c>
      <c r="M313" s="45">
        <v>14953</v>
      </c>
      <c r="N313" s="46">
        <v>25594</v>
      </c>
      <c r="O313" s="27">
        <v>1694</v>
      </c>
      <c r="P313" s="60">
        <v>6.6</v>
      </c>
      <c r="Q313" s="45">
        <v>2685</v>
      </c>
      <c r="R313" s="119" t="s">
        <v>791</v>
      </c>
      <c r="S313" s="45">
        <v>432</v>
      </c>
      <c r="T313" s="120" t="s">
        <v>800</v>
      </c>
      <c r="U313" s="92"/>
      <c r="V313" s="34"/>
      <c r="W313" s="34"/>
      <c r="X313" s="98"/>
      <c r="Y313" s="88"/>
      <c r="Z313" s="98"/>
      <c r="AA313" s="88"/>
      <c r="AB313" s="96"/>
      <c r="AC313" s="96"/>
      <c r="AD313" s="90"/>
      <c r="AE313" s="87"/>
      <c r="AF313" s="90"/>
      <c r="AG313" s="87"/>
      <c r="AH313" s="27"/>
      <c r="AI313" s="27"/>
      <c r="AJ313" s="27"/>
    </row>
    <row r="314" spans="1:36" s="2" customFormat="1" ht="11.1" customHeight="1" x14ac:dyDescent="0.2">
      <c r="A314" s="18" t="s">
        <v>425</v>
      </c>
      <c r="B314" s="22">
        <v>19</v>
      </c>
      <c r="C314" s="16">
        <v>2</v>
      </c>
      <c r="D314" s="16">
        <v>60269200</v>
      </c>
      <c r="E314" s="17" t="s">
        <v>372</v>
      </c>
      <c r="F314" s="2">
        <v>31</v>
      </c>
      <c r="G314" s="28">
        <v>3323</v>
      </c>
      <c r="H314" s="44">
        <v>1695</v>
      </c>
      <c r="I314" s="47">
        <v>3918</v>
      </c>
      <c r="J314" s="44">
        <v>275</v>
      </c>
      <c r="K314" s="60">
        <v>7</v>
      </c>
      <c r="L314" s="44">
        <v>2965</v>
      </c>
      <c r="M314" s="45">
        <v>1817</v>
      </c>
      <c r="N314" s="46">
        <v>3398</v>
      </c>
      <c r="O314" s="27">
        <v>207</v>
      </c>
      <c r="P314" s="60">
        <v>6.1</v>
      </c>
      <c r="Q314" s="45">
        <v>369</v>
      </c>
      <c r="R314" s="119" t="s">
        <v>783</v>
      </c>
      <c r="S314" s="45">
        <v>48</v>
      </c>
      <c r="T314" s="120" t="s">
        <v>729</v>
      </c>
      <c r="U314" s="92"/>
      <c r="V314" s="34"/>
      <c r="W314" s="34"/>
      <c r="X314" s="98"/>
      <c r="Y314" s="88"/>
      <c r="Z314" s="98"/>
      <c r="AA314" s="88"/>
      <c r="AB314" s="96"/>
      <c r="AC314" s="96"/>
      <c r="AD314" s="90"/>
      <c r="AE314" s="87"/>
      <c r="AF314" s="90"/>
      <c r="AG314" s="87"/>
      <c r="AH314" s="27"/>
      <c r="AI314" s="27"/>
      <c r="AJ314" s="27"/>
    </row>
    <row r="315" spans="1:36" s="2" customFormat="1" ht="11.1" customHeight="1" x14ac:dyDescent="0.2">
      <c r="A315" s="18" t="s">
        <v>425</v>
      </c>
      <c r="B315" s="22">
        <v>20</v>
      </c>
      <c r="C315" s="16">
        <v>2</v>
      </c>
      <c r="D315" s="16">
        <v>80439112</v>
      </c>
      <c r="E315" s="17" t="s">
        <v>373</v>
      </c>
      <c r="F315" s="2">
        <v>31</v>
      </c>
      <c r="G315" s="28">
        <v>4499</v>
      </c>
      <c r="H315" s="44">
        <v>3268</v>
      </c>
      <c r="I315" s="47">
        <v>4851</v>
      </c>
      <c r="J315" s="44">
        <v>411</v>
      </c>
      <c r="K315" s="60">
        <v>8.5</v>
      </c>
      <c r="L315" s="44">
        <v>5109</v>
      </c>
      <c r="M315" s="45">
        <v>2991</v>
      </c>
      <c r="N315" s="46">
        <v>5727</v>
      </c>
      <c r="O315" s="27">
        <v>410</v>
      </c>
      <c r="P315" s="60">
        <v>7.2</v>
      </c>
      <c r="Q315" s="45">
        <v>558</v>
      </c>
      <c r="R315" s="119" t="s">
        <v>739</v>
      </c>
      <c r="S315" s="45">
        <v>86</v>
      </c>
      <c r="T315" s="120" t="s">
        <v>729</v>
      </c>
      <c r="U315" s="92"/>
      <c r="V315" s="34"/>
      <c r="W315" s="34"/>
      <c r="X315" s="98"/>
      <c r="Y315" s="88"/>
      <c r="Z315" s="98"/>
      <c r="AA315" s="88"/>
      <c r="AB315" s="96"/>
      <c r="AC315" s="96"/>
      <c r="AD315" s="90"/>
      <c r="AE315" s="87"/>
      <c r="AF315" s="90"/>
      <c r="AG315" s="87"/>
      <c r="AH315" s="27"/>
      <c r="AI315" s="27"/>
      <c r="AJ315" s="27"/>
    </row>
    <row r="316" spans="1:36" s="2" customFormat="1" ht="11.1" customHeight="1" x14ac:dyDescent="0.2">
      <c r="A316" s="18" t="s">
        <v>425</v>
      </c>
      <c r="B316" s="22">
        <v>20</v>
      </c>
      <c r="C316" s="16">
        <v>2</v>
      </c>
      <c r="D316" s="16">
        <v>75429160</v>
      </c>
      <c r="E316" s="17" t="s">
        <v>374</v>
      </c>
      <c r="F316" s="2">
        <v>31</v>
      </c>
      <c r="G316" s="28">
        <v>7741</v>
      </c>
      <c r="H316" s="44">
        <v>4818</v>
      </c>
      <c r="I316" s="47">
        <v>8714</v>
      </c>
      <c r="J316" s="44">
        <v>1510</v>
      </c>
      <c r="K316" s="60">
        <v>17.3</v>
      </c>
      <c r="L316" s="44">
        <v>6922</v>
      </c>
      <c r="M316" s="45">
        <v>4335</v>
      </c>
      <c r="N316" s="46">
        <v>7789</v>
      </c>
      <c r="O316" s="27">
        <v>1462</v>
      </c>
      <c r="P316" s="60">
        <v>18.8</v>
      </c>
      <c r="Q316" s="45">
        <v>851</v>
      </c>
      <c r="R316" s="119" t="s">
        <v>721</v>
      </c>
      <c r="S316" s="45">
        <v>131</v>
      </c>
      <c r="T316" s="120" t="s">
        <v>801</v>
      </c>
      <c r="U316" s="92"/>
      <c r="V316" s="34"/>
      <c r="W316" s="34"/>
      <c r="X316" s="98"/>
      <c r="Y316" s="88"/>
      <c r="Z316" s="98"/>
      <c r="AA316" s="88"/>
      <c r="AB316" s="96"/>
      <c r="AC316" s="96"/>
      <c r="AD316" s="90"/>
      <c r="AE316" s="87"/>
      <c r="AF316" s="90"/>
      <c r="AG316" s="87"/>
      <c r="AH316" s="27"/>
      <c r="AI316" s="27"/>
      <c r="AJ316" s="27"/>
    </row>
    <row r="317" spans="1:36" s="2" customFormat="1" ht="11.1" customHeight="1" x14ac:dyDescent="0.2">
      <c r="A317" s="18" t="s">
        <v>425</v>
      </c>
      <c r="B317" s="22">
        <v>20</v>
      </c>
      <c r="C317" s="16">
        <v>2</v>
      </c>
      <c r="D317" s="16">
        <v>75429148</v>
      </c>
      <c r="E317" s="17" t="s">
        <v>375</v>
      </c>
      <c r="F317" s="2">
        <v>0</v>
      </c>
      <c r="G317" s="28">
        <v>4368</v>
      </c>
      <c r="H317" s="44">
        <v>3312</v>
      </c>
      <c r="I317" s="47">
        <v>4803</v>
      </c>
      <c r="J317" s="44">
        <v>1106</v>
      </c>
      <c r="K317" s="60">
        <v>23</v>
      </c>
      <c r="L317" s="44">
        <v>4039</v>
      </c>
      <c r="M317" s="45">
        <v>2937</v>
      </c>
      <c r="N317" s="46">
        <v>4452</v>
      </c>
      <c r="O317" s="27">
        <v>1119</v>
      </c>
      <c r="P317" s="60">
        <v>25.1</v>
      </c>
      <c r="Q317" s="45">
        <v>480</v>
      </c>
      <c r="R317" s="119" t="s">
        <v>697</v>
      </c>
      <c r="S317" s="45">
        <v>91</v>
      </c>
      <c r="T317" s="120" t="s">
        <v>565</v>
      </c>
      <c r="U317" s="92"/>
      <c r="V317" s="34"/>
      <c r="W317" s="34"/>
      <c r="X317" s="98"/>
      <c r="Y317" s="88"/>
      <c r="Z317" s="98"/>
      <c r="AA317" s="88"/>
      <c r="AB317" s="96"/>
      <c r="AC317" s="96"/>
      <c r="AD317" s="90"/>
      <c r="AE317" s="87"/>
      <c r="AF317" s="90"/>
      <c r="AG317" s="87"/>
      <c r="AH317" s="27"/>
      <c r="AI317" s="27"/>
      <c r="AJ317" s="27"/>
    </row>
    <row r="318" spans="1:36" s="2" customFormat="1" ht="11.1" customHeight="1" x14ac:dyDescent="0.2">
      <c r="A318" s="18" t="s">
        <v>425</v>
      </c>
      <c r="B318" s="22">
        <v>20</v>
      </c>
      <c r="C318" s="16">
        <v>2</v>
      </c>
      <c r="D318" s="16">
        <v>67429162</v>
      </c>
      <c r="E318" s="17" t="s">
        <v>376</v>
      </c>
      <c r="F318" s="2">
        <v>29</v>
      </c>
      <c r="G318" s="28">
        <v>6632</v>
      </c>
      <c r="H318" s="44">
        <v>4553</v>
      </c>
      <c r="I318" s="47">
        <v>7288</v>
      </c>
      <c r="J318" s="44">
        <v>1244</v>
      </c>
      <c r="K318" s="60">
        <v>17.100000000000001</v>
      </c>
      <c r="L318" s="44">
        <v>6931</v>
      </c>
      <c r="M318" s="45">
        <v>5644</v>
      </c>
      <c r="N318" s="46">
        <v>7483</v>
      </c>
      <c r="O318" s="27">
        <v>1313</v>
      </c>
      <c r="P318" s="60">
        <v>17.5</v>
      </c>
      <c r="Q318" s="45">
        <v>742</v>
      </c>
      <c r="R318" s="119" t="s">
        <v>784</v>
      </c>
      <c r="S318" s="45">
        <v>211</v>
      </c>
      <c r="T318" s="120" t="s">
        <v>488</v>
      </c>
      <c r="U318" s="92"/>
      <c r="V318" s="34"/>
      <c r="W318" s="34"/>
      <c r="X318" s="98"/>
      <c r="Y318" s="88"/>
      <c r="Z318" s="98"/>
      <c r="AA318" s="88"/>
      <c r="AB318" s="96"/>
      <c r="AC318" s="96"/>
      <c r="AD318" s="90"/>
      <c r="AE318" s="87"/>
      <c r="AF318" s="90"/>
      <c r="AG318" s="87"/>
      <c r="AH318" s="27"/>
      <c r="AI318" s="27"/>
      <c r="AJ318" s="27"/>
    </row>
    <row r="319" spans="1:36" s="2" customFormat="1" ht="11.1" customHeight="1" x14ac:dyDescent="0.2">
      <c r="A319" s="18" t="s">
        <v>425</v>
      </c>
      <c r="B319" s="22">
        <v>20</v>
      </c>
      <c r="C319" s="16">
        <v>2</v>
      </c>
      <c r="D319" s="16">
        <v>66439135</v>
      </c>
      <c r="E319" s="17" t="s">
        <v>377</v>
      </c>
      <c r="F319" s="2">
        <v>31</v>
      </c>
      <c r="G319" s="28">
        <v>5088</v>
      </c>
      <c r="H319" s="44">
        <v>4380</v>
      </c>
      <c r="I319" s="47">
        <v>5192</v>
      </c>
      <c r="J319" s="44">
        <v>882</v>
      </c>
      <c r="K319" s="60">
        <v>17</v>
      </c>
      <c r="L319" s="44">
        <v>5094</v>
      </c>
      <c r="M319" s="45">
        <v>5057</v>
      </c>
      <c r="N319" s="46">
        <v>5082</v>
      </c>
      <c r="O319" s="27">
        <v>900</v>
      </c>
      <c r="P319" s="60">
        <v>17.7</v>
      </c>
      <c r="Q319" s="45">
        <v>556</v>
      </c>
      <c r="R319" s="119" t="s">
        <v>643</v>
      </c>
      <c r="S319" s="45">
        <v>161</v>
      </c>
      <c r="T319" s="120" t="s">
        <v>802</v>
      </c>
      <c r="U319" s="92"/>
      <c r="V319" s="34"/>
      <c r="W319" s="34"/>
      <c r="X319" s="98"/>
      <c r="Y319" s="88"/>
      <c r="Z319" s="98"/>
      <c r="AA319" s="88"/>
      <c r="AB319" s="96"/>
      <c r="AC319" s="96"/>
      <c r="AD319" s="90"/>
      <c r="AE319" s="87"/>
      <c r="AF319" s="90"/>
      <c r="AG319" s="87"/>
      <c r="AH319" s="27"/>
      <c r="AI319" s="27"/>
      <c r="AJ319" s="27"/>
    </row>
    <row r="320" spans="1:36" s="2" customFormat="1" ht="11.1" customHeight="1" x14ac:dyDescent="0.2">
      <c r="A320" s="18" t="s">
        <v>425</v>
      </c>
      <c r="B320" s="22">
        <v>21</v>
      </c>
      <c r="C320" s="16">
        <v>2</v>
      </c>
      <c r="D320" s="16">
        <v>83429119</v>
      </c>
      <c r="E320" s="17" t="s">
        <v>378</v>
      </c>
      <c r="F320" s="2">
        <v>31</v>
      </c>
      <c r="G320" s="28">
        <v>6058</v>
      </c>
      <c r="H320" s="44">
        <v>7726</v>
      </c>
      <c r="I320" s="47">
        <v>5023</v>
      </c>
      <c r="J320" s="44">
        <v>562</v>
      </c>
      <c r="K320" s="60">
        <v>11.2</v>
      </c>
      <c r="L320" s="44">
        <v>5621</v>
      </c>
      <c r="M320" s="45">
        <v>4873</v>
      </c>
      <c r="N320" s="46">
        <v>5233</v>
      </c>
      <c r="O320" s="27">
        <v>514</v>
      </c>
      <c r="P320" s="60">
        <v>9.8000000000000007</v>
      </c>
      <c r="Q320" s="45">
        <v>696</v>
      </c>
      <c r="R320" s="119" t="s">
        <v>738</v>
      </c>
      <c r="S320" s="45">
        <v>67</v>
      </c>
      <c r="T320" s="120" t="s">
        <v>514</v>
      </c>
      <c r="U320" s="92"/>
      <c r="V320" s="34"/>
      <c r="W320" s="34"/>
      <c r="X320" s="98"/>
      <c r="Y320" s="88"/>
      <c r="Z320" s="98"/>
      <c r="AA320" s="88"/>
      <c r="AB320" s="96"/>
      <c r="AC320" s="96"/>
      <c r="AD320" s="90"/>
      <c r="AE320" s="87"/>
      <c r="AF320" s="90"/>
      <c r="AG320" s="87"/>
      <c r="AH320" s="27"/>
      <c r="AI320" s="27"/>
      <c r="AJ320" s="27"/>
    </row>
    <row r="321" spans="1:36" s="2" customFormat="1" ht="11.1" customHeight="1" x14ac:dyDescent="0.2">
      <c r="A321" s="18" t="s">
        <v>425</v>
      </c>
      <c r="B321" s="22">
        <v>21</v>
      </c>
      <c r="C321" s="16">
        <v>2</v>
      </c>
      <c r="D321" s="16">
        <v>83439121</v>
      </c>
      <c r="E321" s="17" t="s">
        <v>379</v>
      </c>
      <c r="F321" s="2">
        <v>22</v>
      </c>
      <c r="G321" s="28">
        <v>3486</v>
      </c>
      <c r="H321" s="44">
        <v>3055</v>
      </c>
      <c r="I321" s="47">
        <v>3393</v>
      </c>
      <c r="J321" s="44">
        <v>477</v>
      </c>
      <c r="K321" s="60">
        <v>14.1</v>
      </c>
      <c r="L321" s="44">
        <v>3793</v>
      </c>
      <c r="M321" s="45">
        <v>4246</v>
      </c>
      <c r="N321" s="46">
        <v>3398</v>
      </c>
      <c r="O321" s="27">
        <v>509</v>
      </c>
      <c r="P321" s="60">
        <v>15</v>
      </c>
      <c r="Q321" s="45">
        <v>432</v>
      </c>
      <c r="R321" s="119" t="s">
        <v>746</v>
      </c>
      <c r="S321" s="45">
        <v>46</v>
      </c>
      <c r="T321" s="120" t="s">
        <v>479</v>
      </c>
      <c r="U321" s="92"/>
      <c r="V321" s="34"/>
      <c r="W321" s="34"/>
      <c r="X321" s="98"/>
      <c r="Y321" s="88"/>
      <c r="Z321" s="98"/>
      <c r="AA321" s="88"/>
      <c r="AB321" s="96"/>
      <c r="AC321" s="96"/>
      <c r="AD321" s="90"/>
      <c r="AE321" s="87"/>
      <c r="AF321" s="90"/>
      <c r="AG321" s="87"/>
      <c r="AH321" s="27"/>
      <c r="AI321" s="27"/>
      <c r="AJ321" s="27"/>
    </row>
    <row r="322" spans="1:36" s="2" customFormat="1" ht="11.1" customHeight="1" x14ac:dyDescent="0.2">
      <c r="A322" s="18" t="s">
        <v>425</v>
      </c>
      <c r="B322" s="22">
        <v>22</v>
      </c>
      <c r="C322" s="16">
        <v>2</v>
      </c>
      <c r="D322" s="16">
        <v>61299100</v>
      </c>
      <c r="E322" s="17" t="s">
        <v>380</v>
      </c>
      <c r="F322" s="2">
        <v>31</v>
      </c>
      <c r="G322" s="28">
        <v>1271</v>
      </c>
      <c r="H322" s="44">
        <v>751</v>
      </c>
      <c r="I322" s="47">
        <v>1443</v>
      </c>
      <c r="J322" s="44">
        <v>166</v>
      </c>
      <c r="K322" s="60">
        <v>11.5</v>
      </c>
      <c r="L322" s="44">
        <v>1251</v>
      </c>
      <c r="M322" s="45">
        <v>770</v>
      </c>
      <c r="N322" s="46">
        <v>1411</v>
      </c>
      <c r="O322" s="27">
        <v>149</v>
      </c>
      <c r="P322" s="60">
        <v>10.6</v>
      </c>
      <c r="Q322" s="45">
        <v>146</v>
      </c>
      <c r="R322" s="119" t="s">
        <v>755</v>
      </c>
      <c r="S322" s="45">
        <v>23</v>
      </c>
      <c r="T322" s="120" t="s">
        <v>636</v>
      </c>
      <c r="U322" s="92"/>
      <c r="V322" s="34"/>
      <c r="W322" s="34"/>
      <c r="X322" s="98"/>
      <c r="Y322" s="88"/>
      <c r="Z322" s="98"/>
      <c r="AA322" s="88"/>
      <c r="AB322" s="96"/>
      <c r="AC322" s="96"/>
      <c r="AD322" s="90"/>
      <c r="AE322" s="87"/>
      <c r="AF322" s="90"/>
      <c r="AG322" s="87"/>
      <c r="AH322" s="27"/>
      <c r="AI322" s="27"/>
      <c r="AJ322" s="27"/>
    </row>
    <row r="323" spans="1:36" s="2" customFormat="1" ht="11.1" customHeight="1" x14ac:dyDescent="0.2">
      <c r="A323" s="18" t="s">
        <v>425</v>
      </c>
      <c r="B323" s="22">
        <v>22</v>
      </c>
      <c r="C323" s="16">
        <v>2</v>
      </c>
      <c r="D323" s="16">
        <v>62389100</v>
      </c>
      <c r="E323" s="17" t="s">
        <v>381</v>
      </c>
      <c r="F323" s="2">
        <v>31</v>
      </c>
      <c r="G323" s="28">
        <v>8130</v>
      </c>
      <c r="H323" s="44">
        <v>4465</v>
      </c>
      <c r="I323" s="47">
        <v>9375</v>
      </c>
      <c r="J323" s="44">
        <v>314</v>
      </c>
      <c r="K323" s="60">
        <v>3.3</v>
      </c>
      <c r="L323" s="44">
        <v>7845</v>
      </c>
      <c r="M323" s="45">
        <v>4414</v>
      </c>
      <c r="N323" s="46">
        <v>9000</v>
      </c>
      <c r="O323" s="27">
        <v>291</v>
      </c>
      <c r="P323" s="60">
        <v>3.2</v>
      </c>
      <c r="Q323" s="45">
        <v>934</v>
      </c>
      <c r="R323" s="119" t="s">
        <v>787</v>
      </c>
      <c r="S323" s="45">
        <v>129</v>
      </c>
      <c r="T323" s="120" t="s">
        <v>615</v>
      </c>
      <c r="U323" s="92"/>
      <c r="V323" s="34"/>
      <c r="W323" s="34"/>
      <c r="X323" s="98"/>
      <c r="Y323" s="88"/>
      <c r="Z323" s="98"/>
      <c r="AA323" s="88"/>
      <c r="AB323" s="96"/>
      <c r="AC323" s="96"/>
      <c r="AD323" s="90"/>
      <c r="AE323" s="87"/>
      <c r="AF323" s="90"/>
      <c r="AG323" s="87"/>
      <c r="AH323" s="27"/>
      <c r="AI323" s="27"/>
      <c r="AJ323" s="27"/>
    </row>
    <row r="324" spans="1:36" s="2" customFormat="1" ht="11.1" customHeight="1" x14ac:dyDescent="0.2">
      <c r="A324" s="18" t="s">
        <v>425</v>
      </c>
      <c r="B324" s="22">
        <v>22</v>
      </c>
      <c r="C324" s="16">
        <v>2</v>
      </c>
      <c r="D324" s="16">
        <v>63399104</v>
      </c>
      <c r="E324" s="17" t="s">
        <v>382</v>
      </c>
      <c r="F324" s="2">
        <v>31</v>
      </c>
      <c r="G324" s="28">
        <v>5158</v>
      </c>
      <c r="H324" s="44">
        <v>2786</v>
      </c>
      <c r="I324" s="47">
        <v>5998</v>
      </c>
      <c r="J324" s="44">
        <v>322</v>
      </c>
      <c r="K324" s="60">
        <v>5.4</v>
      </c>
      <c r="L324" s="44">
        <v>4444</v>
      </c>
      <c r="M324" s="45">
        <v>2262</v>
      </c>
      <c r="N324" s="46">
        <v>5228</v>
      </c>
      <c r="O324" s="27">
        <v>295</v>
      </c>
      <c r="P324" s="60">
        <v>5.6</v>
      </c>
      <c r="Q324" s="45">
        <v>570</v>
      </c>
      <c r="R324" s="119" t="s">
        <v>803</v>
      </c>
      <c r="S324" s="45">
        <v>61</v>
      </c>
      <c r="T324" s="120" t="s">
        <v>804</v>
      </c>
      <c r="U324" s="92"/>
      <c r="V324" s="34"/>
      <c r="W324" s="34"/>
      <c r="X324" s="98"/>
      <c r="Y324" s="88"/>
      <c r="Z324" s="98"/>
      <c r="AA324" s="88"/>
      <c r="AB324" s="96"/>
      <c r="AC324" s="96"/>
      <c r="AD324" s="90"/>
      <c r="AE324" s="87"/>
      <c r="AF324" s="90"/>
      <c r="AG324" s="87"/>
      <c r="AH324" s="27"/>
      <c r="AI324" s="27"/>
      <c r="AJ324" s="27"/>
    </row>
    <row r="325" spans="1:36" s="2" customFormat="1" ht="11.1" customHeight="1" x14ac:dyDescent="0.2">
      <c r="A325" s="18" t="s">
        <v>425</v>
      </c>
      <c r="B325" s="22">
        <v>22</v>
      </c>
      <c r="C325" s="16">
        <v>2</v>
      </c>
      <c r="D325" s="16">
        <v>65409102</v>
      </c>
      <c r="E325" s="17" t="s">
        <v>383</v>
      </c>
      <c r="F325" s="2">
        <v>31</v>
      </c>
      <c r="G325" s="28">
        <v>1307</v>
      </c>
      <c r="H325" s="44">
        <v>1057</v>
      </c>
      <c r="I325" s="47">
        <v>1415</v>
      </c>
      <c r="J325" s="44">
        <v>245</v>
      </c>
      <c r="K325" s="60">
        <v>17.3</v>
      </c>
      <c r="L325" s="44">
        <v>1232</v>
      </c>
      <c r="M325" s="45">
        <v>890</v>
      </c>
      <c r="N325" s="46">
        <v>1351</v>
      </c>
      <c r="O325" s="27">
        <v>225</v>
      </c>
      <c r="P325" s="60">
        <v>16.7</v>
      </c>
      <c r="Q325" s="45">
        <v>147</v>
      </c>
      <c r="R325" s="119" t="s">
        <v>658</v>
      </c>
      <c r="S325" s="45">
        <v>23</v>
      </c>
      <c r="T325" s="120" t="s">
        <v>728</v>
      </c>
      <c r="U325" s="92"/>
      <c r="V325" s="34"/>
      <c r="W325" s="34"/>
      <c r="X325" s="98"/>
      <c r="Y325" s="88"/>
      <c r="Z325" s="98"/>
      <c r="AA325" s="88"/>
      <c r="AB325" s="96"/>
      <c r="AC325" s="96"/>
      <c r="AD325" s="90"/>
      <c r="AE325" s="87"/>
      <c r="AF325" s="90"/>
      <c r="AG325" s="87"/>
      <c r="AH325" s="27"/>
      <c r="AI325" s="27"/>
      <c r="AJ325" s="27"/>
    </row>
    <row r="326" spans="1:36" s="2" customFormat="1" ht="11.1" customHeight="1" x14ac:dyDescent="0.2">
      <c r="A326" s="18" t="s">
        <v>425</v>
      </c>
      <c r="B326" s="22">
        <v>23</v>
      </c>
      <c r="C326" s="16">
        <v>2</v>
      </c>
      <c r="D326" s="16">
        <v>84329352</v>
      </c>
      <c r="E326" s="17" t="s">
        <v>384</v>
      </c>
      <c r="F326" s="2">
        <v>0</v>
      </c>
      <c r="G326" s="28">
        <v>3856</v>
      </c>
      <c r="H326" s="44">
        <v>2305</v>
      </c>
      <c r="I326" s="47">
        <v>4320</v>
      </c>
      <c r="J326" s="44">
        <v>221</v>
      </c>
      <c r="K326" s="60">
        <v>5.0999999999999996</v>
      </c>
      <c r="L326" s="44">
        <v>3819</v>
      </c>
      <c r="M326" s="45">
        <v>2326</v>
      </c>
      <c r="N326" s="46">
        <v>4237</v>
      </c>
      <c r="O326" s="27">
        <v>226</v>
      </c>
      <c r="P326" s="60">
        <v>5.3</v>
      </c>
      <c r="Q326" s="45">
        <v>455</v>
      </c>
      <c r="R326" s="119" t="s">
        <v>614</v>
      </c>
      <c r="S326" s="45">
        <v>49</v>
      </c>
      <c r="T326" s="120" t="s">
        <v>763</v>
      </c>
      <c r="U326" s="92"/>
      <c r="V326" s="34"/>
      <c r="W326" s="34"/>
      <c r="X326" s="98"/>
      <c r="Y326" s="88"/>
      <c r="Z326" s="98"/>
      <c r="AA326" s="88"/>
      <c r="AB326" s="96"/>
      <c r="AC326" s="96"/>
      <c r="AD326" s="90"/>
      <c r="AE326" s="87"/>
      <c r="AF326" s="90"/>
      <c r="AG326" s="87"/>
      <c r="AH326" s="27"/>
      <c r="AI326" s="27"/>
      <c r="AJ326" s="27"/>
    </row>
    <row r="327" spans="1:36" s="2" customFormat="1" ht="11.1" customHeight="1" x14ac:dyDescent="0.2">
      <c r="A327" s="18" t="s">
        <v>425</v>
      </c>
      <c r="B327" s="22">
        <v>25</v>
      </c>
      <c r="C327" s="16">
        <v>2</v>
      </c>
      <c r="D327" s="16">
        <v>70289156</v>
      </c>
      <c r="E327" s="17" t="s">
        <v>385</v>
      </c>
      <c r="F327" s="2">
        <v>31</v>
      </c>
      <c r="G327" s="28">
        <v>1712</v>
      </c>
      <c r="H327" s="44">
        <v>1092</v>
      </c>
      <c r="I327" s="47">
        <v>1961</v>
      </c>
      <c r="J327" s="44">
        <v>491</v>
      </c>
      <c r="K327" s="60">
        <v>25</v>
      </c>
      <c r="L327" s="44">
        <v>1824</v>
      </c>
      <c r="M327" s="45">
        <v>1166</v>
      </c>
      <c r="N327" s="46">
        <v>2117</v>
      </c>
      <c r="O327" s="27">
        <v>595</v>
      </c>
      <c r="P327" s="60">
        <v>28.1</v>
      </c>
      <c r="Q327" s="45">
        <v>195</v>
      </c>
      <c r="R327" s="119" t="s">
        <v>526</v>
      </c>
      <c r="S327" s="45">
        <v>53</v>
      </c>
      <c r="T327" s="120" t="s">
        <v>805</v>
      </c>
      <c r="U327" s="92"/>
      <c r="V327" s="34"/>
      <c r="W327" s="34"/>
      <c r="X327" s="98"/>
      <c r="Y327" s="88"/>
      <c r="Z327" s="98"/>
      <c r="AA327" s="88"/>
      <c r="AB327" s="96"/>
      <c r="AC327" s="96"/>
      <c r="AD327" s="90"/>
      <c r="AE327" s="87"/>
      <c r="AF327" s="90"/>
      <c r="AG327" s="87"/>
      <c r="AH327" s="27"/>
      <c r="AI327" s="27"/>
      <c r="AJ327" s="27"/>
    </row>
    <row r="328" spans="1:36" s="2" customFormat="1" ht="11.1" customHeight="1" x14ac:dyDescent="0.2">
      <c r="A328" s="18" t="s">
        <v>425</v>
      </c>
      <c r="B328" s="22">
        <v>25</v>
      </c>
      <c r="C328" s="16">
        <v>2</v>
      </c>
      <c r="D328" s="16">
        <v>72309148</v>
      </c>
      <c r="E328" s="17" t="s">
        <v>386</v>
      </c>
      <c r="F328" s="2">
        <v>31</v>
      </c>
      <c r="G328" s="28">
        <v>5300</v>
      </c>
      <c r="H328" s="44">
        <v>3069</v>
      </c>
      <c r="I328" s="47">
        <v>6187</v>
      </c>
      <c r="J328" s="44">
        <v>1120</v>
      </c>
      <c r="K328" s="60">
        <v>18.100000000000001</v>
      </c>
      <c r="L328" s="44">
        <v>5264</v>
      </c>
      <c r="M328" s="45">
        <v>3184</v>
      </c>
      <c r="N328" s="46">
        <v>6105</v>
      </c>
      <c r="O328" s="27">
        <v>1026</v>
      </c>
      <c r="P328" s="60">
        <v>16.8</v>
      </c>
      <c r="Q328" s="45">
        <v>599</v>
      </c>
      <c r="R328" s="119" t="s">
        <v>687</v>
      </c>
      <c r="S328" s="45">
        <v>123</v>
      </c>
      <c r="T328" s="120" t="s">
        <v>806</v>
      </c>
      <c r="U328" s="92"/>
      <c r="V328" s="34"/>
      <c r="W328" s="34"/>
      <c r="X328" s="98"/>
      <c r="Y328" s="88"/>
      <c r="Z328" s="98"/>
      <c r="AA328" s="88"/>
      <c r="AB328" s="96"/>
      <c r="AC328" s="96"/>
      <c r="AD328" s="90"/>
      <c r="AE328" s="87"/>
      <c r="AF328" s="90"/>
      <c r="AG328" s="87"/>
      <c r="AH328" s="27"/>
      <c r="AI328" s="27"/>
      <c r="AJ328" s="27"/>
    </row>
    <row r="329" spans="1:36" s="2" customFormat="1" ht="11.1" customHeight="1" x14ac:dyDescent="0.2">
      <c r="A329" s="18" t="s">
        <v>425</v>
      </c>
      <c r="B329" s="22">
        <v>27</v>
      </c>
      <c r="C329" s="16">
        <v>2</v>
      </c>
      <c r="D329" s="16">
        <v>59249101</v>
      </c>
      <c r="E329" s="17" t="s">
        <v>387</v>
      </c>
      <c r="F329" s="2">
        <v>31</v>
      </c>
      <c r="G329" s="28">
        <v>2128</v>
      </c>
      <c r="H329" s="44">
        <v>1513</v>
      </c>
      <c r="I329" s="47">
        <v>2367</v>
      </c>
      <c r="J329" s="44">
        <v>286</v>
      </c>
      <c r="K329" s="60">
        <v>12.1</v>
      </c>
      <c r="L329" s="44">
        <v>2103</v>
      </c>
      <c r="M329" s="45">
        <v>1604</v>
      </c>
      <c r="N329" s="46">
        <v>2315</v>
      </c>
      <c r="O329" s="27">
        <v>292</v>
      </c>
      <c r="P329" s="60">
        <v>12.6</v>
      </c>
      <c r="Q329" s="45">
        <v>246</v>
      </c>
      <c r="R329" s="119" t="s">
        <v>755</v>
      </c>
      <c r="S329" s="45">
        <v>38</v>
      </c>
      <c r="T329" s="120" t="s">
        <v>771</v>
      </c>
      <c r="U329" s="92"/>
      <c r="V329" s="34"/>
      <c r="W329" s="34"/>
      <c r="X329" s="98"/>
      <c r="Y329" s="88"/>
      <c r="Z329" s="98"/>
      <c r="AA329" s="88"/>
      <c r="AB329" s="96"/>
      <c r="AC329" s="96"/>
      <c r="AD329" s="90"/>
      <c r="AE329" s="87"/>
      <c r="AF329" s="90"/>
      <c r="AG329" s="87"/>
      <c r="AH329" s="27"/>
      <c r="AI329" s="27"/>
      <c r="AJ329" s="27"/>
    </row>
    <row r="330" spans="1:36" s="2" customFormat="1" ht="11.1" customHeight="1" x14ac:dyDescent="0.2">
      <c r="A330" s="18" t="s">
        <v>425</v>
      </c>
      <c r="B330" s="22">
        <v>31</v>
      </c>
      <c r="C330" s="16">
        <v>2</v>
      </c>
      <c r="D330" s="16">
        <v>84249149</v>
      </c>
      <c r="E330" s="17" t="s">
        <v>388</v>
      </c>
      <c r="F330" s="2">
        <v>31</v>
      </c>
      <c r="G330" s="28">
        <v>8584</v>
      </c>
      <c r="H330" s="44">
        <v>7797</v>
      </c>
      <c r="I330" s="47">
        <v>8690</v>
      </c>
      <c r="J330" s="44">
        <v>1335</v>
      </c>
      <c r="K330" s="60">
        <v>15.4</v>
      </c>
      <c r="L330" s="44">
        <v>8885</v>
      </c>
      <c r="M330" s="45">
        <v>8890</v>
      </c>
      <c r="N330" s="46">
        <v>8765</v>
      </c>
      <c r="O330" s="27">
        <v>1516</v>
      </c>
      <c r="P330" s="60">
        <v>17.3</v>
      </c>
      <c r="Q330" s="45">
        <v>1013</v>
      </c>
      <c r="R330" s="119" t="s">
        <v>468</v>
      </c>
      <c r="S330" s="45">
        <v>159</v>
      </c>
      <c r="T330" s="120" t="s">
        <v>780</v>
      </c>
      <c r="U330" s="92"/>
      <c r="V330" s="34"/>
      <c r="W330" s="34"/>
      <c r="X330" s="98"/>
      <c r="Y330" s="88"/>
      <c r="Z330" s="98"/>
      <c r="AA330" s="88"/>
      <c r="AB330" s="96"/>
      <c r="AC330" s="96"/>
      <c r="AD330" s="90"/>
      <c r="AE330" s="87"/>
      <c r="AF330" s="90"/>
      <c r="AG330" s="87"/>
      <c r="AH330" s="27"/>
      <c r="AI330" s="27"/>
      <c r="AJ330" s="27"/>
    </row>
    <row r="331" spans="1:36" s="2" customFormat="1" ht="11.1" customHeight="1" x14ac:dyDescent="0.2">
      <c r="A331" s="18" t="s">
        <v>425</v>
      </c>
      <c r="B331" s="22">
        <v>85</v>
      </c>
      <c r="C331" s="16">
        <v>2</v>
      </c>
      <c r="D331" s="16">
        <v>57339210</v>
      </c>
      <c r="E331" s="17" t="s">
        <v>389</v>
      </c>
      <c r="F331" s="2">
        <v>7</v>
      </c>
      <c r="G331" s="28">
        <v>5220</v>
      </c>
      <c r="H331" s="44">
        <v>2647</v>
      </c>
      <c r="I331" s="47">
        <v>6104</v>
      </c>
      <c r="J331" s="44">
        <v>463</v>
      </c>
      <c r="K331" s="60">
        <v>7.6</v>
      </c>
      <c r="L331" s="44">
        <v>5276</v>
      </c>
      <c r="M331" s="45">
        <v>2822</v>
      </c>
      <c r="N331" s="46">
        <v>6093</v>
      </c>
      <c r="O331" s="27">
        <v>436</v>
      </c>
      <c r="P331" s="60">
        <v>7.2</v>
      </c>
      <c r="Q331" s="45">
        <v>605</v>
      </c>
      <c r="R331" s="119" t="s">
        <v>758</v>
      </c>
      <c r="S331" s="45">
        <v>103</v>
      </c>
      <c r="T331" s="120" t="s">
        <v>738</v>
      </c>
      <c r="U331" s="92"/>
      <c r="V331" s="34"/>
      <c r="W331" s="34"/>
      <c r="X331" s="98"/>
      <c r="Y331" s="88"/>
      <c r="Z331" s="98"/>
      <c r="AA331" s="88"/>
      <c r="AB331" s="96"/>
      <c r="AC331" s="96"/>
      <c r="AD331" s="90"/>
      <c r="AE331" s="87"/>
      <c r="AF331" s="90"/>
      <c r="AG331" s="87"/>
      <c r="AH331" s="27"/>
      <c r="AI331" s="27"/>
      <c r="AJ331" s="27"/>
    </row>
    <row r="332" spans="1:36" s="2" customFormat="1" ht="11.1" customHeight="1" x14ac:dyDescent="0.2">
      <c r="A332" s="18" t="s">
        <v>425</v>
      </c>
      <c r="B332" s="22">
        <v>85</v>
      </c>
      <c r="C332" s="16">
        <v>2</v>
      </c>
      <c r="D332" s="16">
        <v>57339209</v>
      </c>
      <c r="E332" s="17" t="s">
        <v>390</v>
      </c>
      <c r="F332" s="2">
        <v>7</v>
      </c>
      <c r="G332" s="28">
        <v>5894</v>
      </c>
      <c r="H332" s="44">
        <v>3095</v>
      </c>
      <c r="I332" s="47">
        <v>6917</v>
      </c>
      <c r="J332" s="44">
        <v>581</v>
      </c>
      <c r="K332" s="60">
        <v>8.4</v>
      </c>
      <c r="L332" s="44">
        <v>6061</v>
      </c>
      <c r="M332" s="45">
        <v>3246</v>
      </c>
      <c r="N332" s="46">
        <v>7071</v>
      </c>
      <c r="O332" s="27">
        <v>603</v>
      </c>
      <c r="P332" s="60">
        <v>8.5</v>
      </c>
      <c r="Q332" s="45">
        <v>686</v>
      </c>
      <c r="R332" s="119" t="s">
        <v>702</v>
      </c>
      <c r="S332" s="45">
        <v>122</v>
      </c>
      <c r="T332" s="120" t="s">
        <v>738</v>
      </c>
      <c r="U332" s="92"/>
      <c r="V332" s="34"/>
      <c r="W332" s="34"/>
      <c r="X332" s="98"/>
      <c r="Y332" s="88"/>
      <c r="Z332" s="98"/>
      <c r="AA332" s="88"/>
      <c r="AB332" s="96"/>
      <c r="AC332" s="96"/>
      <c r="AD332" s="90"/>
      <c r="AE332" s="87"/>
      <c r="AF332" s="90"/>
      <c r="AG332" s="87"/>
      <c r="AH332" s="27"/>
      <c r="AI332" s="27"/>
      <c r="AJ332" s="27"/>
    </row>
    <row r="333" spans="1:36" s="2" customFormat="1" ht="11.1" customHeight="1" x14ac:dyDescent="0.2">
      <c r="A333" s="18" t="s">
        <v>425</v>
      </c>
      <c r="B333" s="22">
        <v>85</v>
      </c>
      <c r="C333" s="16">
        <v>3</v>
      </c>
      <c r="D333" s="16">
        <v>65379591</v>
      </c>
      <c r="E333" s="17" t="s">
        <v>391</v>
      </c>
      <c r="F333" s="2">
        <v>31</v>
      </c>
      <c r="G333" s="28">
        <v>5350</v>
      </c>
      <c r="H333" s="44">
        <v>2943</v>
      </c>
      <c r="I333" s="47">
        <v>6208</v>
      </c>
      <c r="J333" s="44">
        <v>238</v>
      </c>
      <c r="K333" s="60">
        <v>3.8</v>
      </c>
      <c r="L333" s="44">
        <v>5120</v>
      </c>
      <c r="M333" s="45">
        <v>2757</v>
      </c>
      <c r="N333" s="46">
        <v>5950</v>
      </c>
      <c r="O333" s="27">
        <v>254</v>
      </c>
      <c r="P333" s="60">
        <v>4.3</v>
      </c>
      <c r="Q333" s="45">
        <v>605</v>
      </c>
      <c r="R333" s="119" t="s">
        <v>777</v>
      </c>
      <c r="S333" s="45">
        <v>100</v>
      </c>
      <c r="T333" s="120" t="s">
        <v>707</v>
      </c>
      <c r="U333" s="92"/>
      <c r="V333" s="34"/>
      <c r="W333" s="34"/>
      <c r="X333" s="98"/>
      <c r="Y333" s="88"/>
      <c r="Z333" s="98"/>
      <c r="AA333" s="88"/>
      <c r="AB333" s="96"/>
      <c r="AC333" s="96"/>
      <c r="AD333" s="90"/>
      <c r="AE333" s="87"/>
      <c r="AF333" s="90"/>
      <c r="AG333" s="87"/>
      <c r="AH333" s="27"/>
      <c r="AI333" s="27"/>
      <c r="AJ333" s="27"/>
    </row>
    <row r="334" spans="1:36" s="2" customFormat="1" ht="11.1" customHeight="1" x14ac:dyDescent="0.2">
      <c r="A334" s="18" t="s">
        <v>425</v>
      </c>
      <c r="B334" s="22">
        <v>85</v>
      </c>
      <c r="C334" s="16">
        <v>2</v>
      </c>
      <c r="D334" s="16">
        <v>67419141</v>
      </c>
      <c r="E334" s="17" t="s">
        <v>392</v>
      </c>
      <c r="F334" s="2">
        <v>0</v>
      </c>
      <c r="G334" s="28">
        <v>5725</v>
      </c>
      <c r="H334" s="44">
        <v>3680</v>
      </c>
      <c r="I334" s="47">
        <v>6476</v>
      </c>
      <c r="J334" s="44">
        <v>812</v>
      </c>
      <c r="K334" s="60">
        <v>12.5</v>
      </c>
      <c r="L334" s="44">
        <v>5577</v>
      </c>
      <c r="M334" s="45">
        <v>4041</v>
      </c>
      <c r="N334" s="46">
        <v>6251</v>
      </c>
      <c r="O334" s="27">
        <v>958</v>
      </c>
      <c r="P334" s="60">
        <v>15.3</v>
      </c>
      <c r="Q334" s="45">
        <v>639</v>
      </c>
      <c r="R334" s="119" t="s">
        <v>647</v>
      </c>
      <c r="S334" s="45">
        <v>135</v>
      </c>
      <c r="T334" s="120" t="s">
        <v>807</v>
      </c>
      <c r="U334" s="92"/>
      <c r="V334" s="34"/>
      <c r="W334" s="34"/>
      <c r="X334" s="98"/>
      <c r="Y334" s="88"/>
      <c r="Z334" s="98"/>
      <c r="AA334" s="88"/>
      <c r="AB334" s="96"/>
      <c r="AC334" s="96"/>
      <c r="AD334" s="90"/>
      <c r="AE334" s="87"/>
      <c r="AF334" s="90"/>
      <c r="AG334" s="87"/>
      <c r="AH334" s="27"/>
      <c r="AI334" s="27"/>
      <c r="AJ334" s="27"/>
    </row>
    <row r="335" spans="1:36" s="2" customFormat="1" ht="11.1" customHeight="1" x14ac:dyDescent="0.2">
      <c r="A335" s="18" t="s">
        <v>425</v>
      </c>
      <c r="B335" s="22">
        <v>89</v>
      </c>
      <c r="C335" s="16">
        <v>2</v>
      </c>
      <c r="D335" s="16">
        <v>57339206</v>
      </c>
      <c r="E335" s="17" t="s">
        <v>393</v>
      </c>
      <c r="F335" s="2">
        <v>7</v>
      </c>
      <c r="G335" s="28">
        <v>3429</v>
      </c>
      <c r="H335" s="44">
        <v>1806</v>
      </c>
      <c r="I335" s="47">
        <v>4037</v>
      </c>
      <c r="J335" s="44">
        <v>368</v>
      </c>
      <c r="K335" s="60">
        <v>9.1</v>
      </c>
      <c r="L335" s="44">
        <v>3491</v>
      </c>
      <c r="M335" s="45">
        <v>1905</v>
      </c>
      <c r="N335" s="46">
        <v>4089</v>
      </c>
      <c r="O335" s="27">
        <v>352</v>
      </c>
      <c r="P335" s="60">
        <v>8.6</v>
      </c>
      <c r="Q335" s="45">
        <v>397</v>
      </c>
      <c r="R335" s="119" t="s">
        <v>808</v>
      </c>
      <c r="S335" s="45">
        <v>71</v>
      </c>
      <c r="T335" s="120" t="s">
        <v>796</v>
      </c>
      <c r="U335" s="92"/>
      <c r="V335" s="34"/>
      <c r="W335" s="34"/>
      <c r="X335" s="98"/>
      <c r="Y335" s="88"/>
      <c r="Z335" s="98"/>
      <c r="AA335" s="88"/>
      <c r="AB335" s="96"/>
      <c r="AC335" s="96"/>
      <c r="AD335" s="90"/>
      <c r="AE335" s="87"/>
      <c r="AF335" s="90"/>
      <c r="AG335" s="87"/>
      <c r="AH335" s="27"/>
      <c r="AI335" s="27"/>
      <c r="AJ335" s="27"/>
    </row>
    <row r="336" spans="1:36" s="2" customFormat="1" ht="11.1" customHeight="1" thickBot="1" x14ac:dyDescent="0.25">
      <c r="A336" s="23" t="s">
        <v>425</v>
      </c>
      <c r="B336" s="24">
        <v>173</v>
      </c>
      <c r="C336" s="25">
        <v>2</v>
      </c>
      <c r="D336" s="25">
        <v>58339571</v>
      </c>
      <c r="E336" s="26" t="s">
        <v>394</v>
      </c>
      <c r="F336" s="35">
        <v>0</v>
      </c>
      <c r="G336" s="36">
        <v>5719</v>
      </c>
      <c r="H336" s="121">
        <v>3494</v>
      </c>
      <c r="I336" s="122">
        <v>6512</v>
      </c>
      <c r="J336" s="121">
        <v>1035</v>
      </c>
      <c r="K336" s="123">
        <v>15.9</v>
      </c>
      <c r="L336" s="121">
        <v>5734</v>
      </c>
      <c r="M336" s="124">
        <v>3870</v>
      </c>
      <c r="N336" s="125">
        <v>6387</v>
      </c>
      <c r="O336" s="35">
        <v>958</v>
      </c>
      <c r="P336" s="123">
        <v>15</v>
      </c>
      <c r="Q336" s="124">
        <v>610</v>
      </c>
      <c r="R336" s="126" t="s">
        <v>703</v>
      </c>
      <c r="S336" s="124">
        <v>211</v>
      </c>
      <c r="T336" s="127" t="s">
        <v>598</v>
      </c>
      <c r="U336" s="92"/>
      <c r="V336" s="34"/>
      <c r="W336" s="34"/>
      <c r="X336" s="98"/>
      <c r="Y336" s="88"/>
      <c r="Z336" s="98"/>
      <c r="AA336" s="88"/>
      <c r="AB336" s="96"/>
      <c r="AC336" s="96"/>
      <c r="AD336" s="90"/>
      <c r="AE336" s="87"/>
      <c r="AF336" s="90"/>
      <c r="AG336" s="87"/>
      <c r="AH336" s="27"/>
      <c r="AI336" s="27"/>
      <c r="AJ336" s="27"/>
    </row>
    <row r="337" spans="1:36" s="2" customFormat="1" ht="11.1" customHeight="1" x14ac:dyDescent="0.2">
      <c r="A337" s="18" t="s">
        <v>425</v>
      </c>
      <c r="B337" s="22">
        <v>173</v>
      </c>
      <c r="C337" s="16">
        <v>2</v>
      </c>
      <c r="D337" s="16">
        <v>58339572</v>
      </c>
      <c r="E337" s="17" t="s">
        <v>395</v>
      </c>
      <c r="F337" s="2">
        <v>0</v>
      </c>
      <c r="G337" s="28">
        <v>4523</v>
      </c>
      <c r="H337" s="44">
        <v>2932</v>
      </c>
      <c r="I337" s="47">
        <v>5190</v>
      </c>
      <c r="J337" s="44">
        <v>641</v>
      </c>
      <c r="K337" s="60">
        <v>12.4</v>
      </c>
      <c r="L337" s="44">
        <v>4425</v>
      </c>
      <c r="M337" s="45">
        <v>2787</v>
      </c>
      <c r="N337" s="46">
        <v>5065</v>
      </c>
      <c r="O337" s="27">
        <v>536</v>
      </c>
      <c r="P337" s="60">
        <v>10.6</v>
      </c>
      <c r="Q337" s="45">
        <v>502</v>
      </c>
      <c r="R337" s="119" t="s">
        <v>776</v>
      </c>
      <c r="S337" s="45">
        <v>115</v>
      </c>
      <c r="T337" s="120" t="s">
        <v>661</v>
      </c>
      <c r="U337" s="92"/>
      <c r="V337" s="34"/>
      <c r="W337" s="34"/>
      <c r="X337" s="98"/>
      <c r="Y337" s="88"/>
      <c r="Z337" s="98"/>
      <c r="AA337" s="88"/>
      <c r="AB337" s="96"/>
      <c r="AC337" s="96"/>
      <c r="AD337" s="90"/>
      <c r="AE337" s="87"/>
      <c r="AF337" s="90"/>
      <c r="AG337" s="87"/>
      <c r="AH337" s="27"/>
      <c r="AI337" s="27"/>
      <c r="AJ337" s="27"/>
    </row>
    <row r="338" spans="1:36" s="2" customFormat="1" ht="11.1" customHeight="1" x14ac:dyDescent="0.2">
      <c r="A338" s="18" t="s">
        <v>425</v>
      </c>
      <c r="B338" s="22">
        <v>173</v>
      </c>
      <c r="C338" s="16">
        <v>2</v>
      </c>
      <c r="D338" s="16">
        <v>57349256</v>
      </c>
      <c r="E338" s="17" t="s">
        <v>396</v>
      </c>
      <c r="F338" s="2">
        <v>31</v>
      </c>
      <c r="G338" s="28">
        <v>5705</v>
      </c>
      <c r="H338" s="44">
        <v>3137</v>
      </c>
      <c r="I338" s="47">
        <v>6625</v>
      </c>
      <c r="J338" s="44">
        <v>868</v>
      </c>
      <c r="K338" s="60">
        <v>13.1</v>
      </c>
      <c r="L338" s="44">
        <v>5717</v>
      </c>
      <c r="M338" s="45">
        <v>3388</v>
      </c>
      <c r="N338" s="46">
        <v>6587</v>
      </c>
      <c r="O338" s="27">
        <v>858</v>
      </c>
      <c r="P338" s="60">
        <v>13</v>
      </c>
      <c r="Q338" s="45">
        <v>661</v>
      </c>
      <c r="R338" s="119" t="s">
        <v>475</v>
      </c>
      <c r="S338" s="45">
        <v>106</v>
      </c>
      <c r="T338" s="120" t="s">
        <v>809</v>
      </c>
      <c r="U338" s="92"/>
      <c r="V338" s="34"/>
      <c r="W338" s="34"/>
      <c r="X338" s="98"/>
      <c r="Y338" s="88"/>
      <c r="Z338" s="98"/>
      <c r="AA338" s="88"/>
      <c r="AB338" s="96"/>
      <c r="AC338" s="96"/>
      <c r="AD338" s="90"/>
      <c r="AE338" s="87"/>
      <c r="AF338" s="90"/>
      <c r="AG338" s="87"/>
      <c r="AH338" s="27"/>
      <c r="AI338" s="27"/>
      <c r="AJ338" s="27"/>
    </row>
    <row r="339" spans="1:36" s="2" customFormat="1" ht="11.1" customHeight="1" x14ac:dyDescent="0.2">
      <c r="A339" s="18" t="s">
        <v>425</v>
      </c>
      <c r="B339" s="22">
        <v>285</v>
      </c>
      <c r="C339" s="16">
        <v>2</v>
      </c>
      <c r="D339" s="16">
        <v>54269100</v>
      </c>
      <c r="E339" s="17" t="s">
        <v>397</v>
      </c>
      <c r="F339" s="2">
        <v>31</v>
      </c>
      <c r="G339" s="28">
        <v>360</v>
      </c>
      <c r="H339" s="44">
        <v>228</v>
      </c>
      <c r="I339" s="47">
        <v>415</v>
      </c>
      <c r="J339" s="44">
        <v>29</v>
      </c>
      <c r="K339" s="60">
        <v>7</v>
      </c>
      <c r="L339" s="44">
        <v>384</v>
      </c>
      <c r="M339" s="45">
        <v>248</v>
      </c>
      <c r="N339" s="46">
        <v>441</v>
      </c>
      <c r="O339" s="27">
        <v>22</v>
      </c>
      <c r="P339" s="60">
        <v>5</v>
      </c>
      <c r="Q339" s="45">
        <v>43</v>
      </c>
      <c r="R339" s="119" t="s">
        <v>791</v>
      </c>
      <c r="S339" s="45">
        <v>7</v>
      </c>
      <c r="T339" s="120" t="s">
        <v>704</v>
      </c>
      <c r="U339" s="92"/>
      <c r="V339" s="34"/>
      <c r="W339" s="34"/>
      <c r="X339" s="98"/>
      <c r="Y339" s="88"/>
      <c r="Z339" s="98"/>
      <c r="AA339" s="88"/>
      <c r="AB339" s="96"/>
      <c r="AC339" s="96"/>
      <c r="AD339" s="90"/>
      <c r="AE339" s="87"/>
      <c r="AF339" s="90"/>
      <c r="AG339" s="87"/>
      <c r="AH339" s="27"/>
      <c r="AI339" s="27"/>
      <c r="AJ339" s="27"/>
    </row>
    <row r="340" spans="1:36" s="2" customFormat="1" ht="11.1" customHeight="1" x14ac:dyDescent="0.2">
      <c r="A340" s="18" t="s">
        <v>425</v>
      </c>
      <c r="B340" s="22">
        <v>286</v>
      </c>
      <c r="C340" s="16">
        <v>2</v>
      </c>
      <c r="D340" s="16">
        <v>60279101</v>
      </c>
      <c r="E340" s="17" t="s">
        <v>398</v>
      </c>
      <c r="F340" s="2">
        <v>31</v>
      </c>
      <c r="G340" s="28">
        <v>3884</v>
      </c>
      <c r="H340" s="44">
        <v>2066</v>
      </c>
      <c r="I340" s="47">
        <v>4556</v>
      </c>
      <c r="J340" s="44">
        <v>468</v>
      </c>
      <c r="K340" s="60">
        <v>10.3</v>
      </c>
      <c r="L340" s="44">
        <v>3731</v>
      </c>
      <c r="M340" s="45">
        <v>2047</v>
      </c>
      <c r="N340" s="46">
        <v>4345</v>
      </c>
      <c r="O340" s="27">
        <v>437</v>
      </c>
      <c r="P340" s="60">
        <v>10.1</v>
      </c>
      <c r="Q340" s="45">
        <v>433</v>
      </c>
      <c r="R340" s="119" t="s">
        <v>757</v>
      </c>
      <c r="S340" s="45">
        <v>87</v>
      </c>
      <c r="T340" s="120" t="s">
        <v>677</v>
      </c>
      <c r="U340" s="92"/>
      <c r="V340" s="34"/>
      <c r="W340" s="34"/>
      <c r="X340" s="98"/>
      <c r="Y340" s="88"/>
      <c r="Z340" s="98"/>
      <c r="AA340" s="88"/>
      <c r="AB340" s="96"/>
      <c r="AC340" s="96"/>
      <c r="AD340" s="90"/>
      <c r="AE340" s="87"/>
      <c r="AF340" s="90"/>
      <c r="AG340" s="87"/>
      <c r="AH340" s="27"/>
      <c r="AI340" s="27"/>
      <c r="AJ340" s="27"/>
    </row>
    <row r="341" spans="1:36" s="2" customFormat="1" ht="11.1" customHeight="1" x14ac:dyDescent="0.2">
      <c r="A341" s="18" t="s">
        <v>425</v>
      </c>
      <c r="B341" s="22">
        <v>289</v>
      </c>
      <c r="C341" s="16">
        <v>2</v>
      </c>
      <c r="D341" s="16">
        <v>58329237</v>
      </c>
      <c r="E341" s="17" t="s">
        <v>399</v>
      </c>
      <c r="F341" s="2">
        <v>31</v>
      </c>
      <c r="G341" s="28">
        <v>4189</v>
      </c>
      <c r="H341" s="44">
        <v>2377</v>
      </c>
      <c r="I341" s="47">
        <v>4897</v>
      </c>
      <c r="J341" s="44">
        <v>318</v>
      </c>
      <c r="K341" s="60">
        <v>6.5</v>
      </c>
      <c r="L341" s="44">
        <v>4075</v>
      </c>
      <c r="M341" s="45">
        <v>2291</v>
      </c>
      <c r="N341" s="46">
        <v>4773</v>
      </c>
      <c r="O341" s="27">
        <v>314</v>
      </c>
      <c r="P341" s="60">
        <v>6.6</v>
      </c>
      <c r="Q341" s="45">
        <v>483</v>
      </c>
      <c r="R341" s="119" t="s">
        <v>615</v>
      </c>
      <c r="S341" s="45">
        <v>67</v>
      </c>
      <c r="T341" s="120" t="s">
        <v>810</v>
      </c>
      <c r="U341" s="92"/>
      <c r="V341" s="34"/>
      <c r="W341" s="34"/>
      <c r="X341" s="98"/>
      <c r="Y341" s="88"/>
      <c r="Z341" s="98"/>
      <c r="AA341" s="88"/>
      <c r="AB341" s="96"/>
      <c r="AC341" s="96"/>
      <c r="AD341" s="90"/>
      <c r="AE341" s="87"/>
      <c r="AF341" s="90"/>
      <c r="AG341" s="87"/>
      <c r="AH341" s="27"/>
      <c r="AI341" s="27"/>
      <c r="AJ341" s="27"/>
    </row>
    <row r="342" spans="1:36" s="2" customFormat="1" ht="11.1" customHeight="1" x14ac:dyDescent="0.2">
      <c r="A342" s="18" t="s">
        <v>425</v>
      </c>
      <c r="B342" s="22">
        <v>289</v>
      </c>
      <c r="C342" s="16">
        <v>2</v>
      </c>
      <c r="D342" s="16">
        <v>58339573</v>
      </c>
      <c r="E342" s="17" t="s">
        <v>400</v>
      </c>
      <c r="F342" s="2">
        <v>0</v>
      </c>
      <c r="G342" s="28">
        <v>4526</v>
      </c>
      <c r="H342" s="44">
        <v>2664</v>
      </c>
      <c r="I342" s="47">
        <v>5184</v>
      </c>
      <c r="J342" s="44">
        <v>731</v>
      </c>
      <c r="K342" s="60">
        <v>14.1</v>
      </c>
      <c r="L342" s="44">
        <v>4224</v>
      </c>
      <c r="M342" s="45">
        <v>2550</v>
      </c>
      <c r="N342" s="46">
        <v>4784</v>
      </c>
      <c r="O342" s="27">
        <v>716</v>
      </c>
      <c r="P342" s="60">
        <v>15</v>
      </c>
      <c r="Q342" s="45">
        <v>498</v>
      </c>
      <c r="R342" s="119" t="s">
        <v>703</v>
      </c>
      <c r="S342" s="45">
        <v>97</v>
      </c>
      <c r="T342" s="120" t="s">
        <v>606</v>
      </c>
      <c r="U342" s="92"/>
      <c r="V342" s="34"/>
      <c r="W342" s="34"/>
      <c r="X342" s="98"/>
      <c r="Y342" s="88"/>
      <c r="Z342" s="98"/>
      <c r="AA342" s="88"/>
      <c r="AB342" s="96"/>
      <c r="AC342" s="96"/>
      <c r="AD342" s="90"/>
      <c r="AE342" s="87"/>
      <c r="AF342" s="90"/>
      <c r="AG342" s="87"/>
      <c r="AH342" s="27"/>
      <c r="AI342" s="27"/>
      <c r="AJ342" s="27"/>
    </row>
    <row r="343" spans="1:36" s="2" customFormat="1" ht="11.1" customHeight="1" x14ac:dyDescent="0.2">
      <c r="A343" s="18" t="s">
        <v>425</v>
      </c>
      <c r="B343" s="22">
        <v>299</v>
      </c>
      <c r="C343" s="16">
        <v>3</v>
      </c>
      <c r="D343" s="16">
        <v>65379592</v>
      </c>
      <c r="E343" s="17" t="s">
        <v>401</v>
      </c>
      <c r="F343" s="2">
        <v>31</v>
      </c>
      <c r="G343" s="28">
        <v>4536</v>
      </c>
      <c r="H343" s="44">
        <v>2543</v>
      </c>
      <c r="I343" s="47">
        <v>5307</v>
      </c>
      <c r="J343" s="44">
        <v>587</v>
      </c>
      <c r="K343" s="60">
        <v>11.1</v>
      </c>
      <c r="L343" s="44">
        <v>4236</v>
      </c>
      <c r="M343" s="45">
        <v>2557</v>
      </c>
      <c r="N343" s="46">
        <v>4910</v>
      </c>
      <c r="O343" s="27">
        <v>590</v>
      </c>
      <c r="P343" s="60">
        <v>12</v>
      </c>
      <c r="Q343" s="45">
        <v>510</v>
      </c>
      <c r="R343" s="119" t="s">
        <v>811</v>
      </c>
      <c r="S343" s="45">
        <v>77</v>
      </c>
      <c r="T343" s="120" t="s">
        <v>684</v>
      </c>
      <c r="U343" s="92"/>
      <c r="V343" s="34"/>
      <c r="W343" s="34"/>
      <c r="X343" s="98"/>
      <c r="Y343" s="88"/>
      <c r="Z343" s="98"/>
      <c r="AA343" s="88"/>
      <c r="AB343" s="96"/>
      <c r="AC343" s="96"/>
      <c r="AD343" s="90"/>
      <c r="AE343" s="87"/>
      <c r="AF343" s="90"/>
      <c r="AG343" s="87"/>
      <c r="AH343" s="27"/>
      <c r="AI343" s="27"/>
      <c r="AJ343" s="27"/>
    </row>
    <row r="344" spans="1:36" s="2" customFormat="1" ht="11.1" customHeight="1" x14ac:dyDescent="0.2">
      <c r="A344" s="18" t="s">
        <v>425</v>
      </c>
      <c r="B344" s="22">
        <v>300</v>
      </c>
      <c r="C344" s="16">
        <v>2</v>
      </c>
      <c r="D344" s="16">
        <v>76329169</v>
      </c>
      <c r="E344" s="17" t="s">
        <v>402</v>
      </c>
      <c r="F344" s="2">
        <v>29</v>
      </c>
      <c r="G344" s="28">
        <v>5171</v>
      </c>
      <c r="H344" s="44">
        <v>3073</v>
      </c>
      <c r="I344" s="47">
        <v>5833</v>
      </c>
      <c r="J344" s="44">
        <v>307</v>
      </c>
      <c r="K344" s="60">
        <v>5.3</v>
      </c>
      <c r="L344" s="44">
        <v>4954</v>
      </c>
      <c r="M344" s="45">
        <v>3015</v>
      </c>
      <c r="N344" s="46">
        <v>5560</v>
      </c>
      <c r="O344" s="27">
        <v>315</v>
      </c>
      <c r="P344" s="60">
        <v>5.7</v>
      </c>
      <c r="Q344" s="45">
        <v>582</v>
      </c>
      <c r="R344" s="119" t="s">
        <v>786</v>
      </c>
      <c r="S344" s="45">
        <v>102</v>
      </c>
      <c r="T344" s="120" t="s">
        <v>743</v>
      </c>
      <c r="U344" s="92"/>
      <c r="V344" s="34"/>
      <c r="W344" s="34"/>
      <c r="X344" s="98"/>
      <c r="Y344" s="88"/>
      <c r="Z344" s="98"/>
      <c r="AA344" s="88"/>
      <c r="AB344" s="96"/>
      <c r="AC344" s="96"/>
      <c r="AD344" s="90"/>
      <c r="AE344" s="87"/>
      <c r="AF344" s="90"/>
      <c r="AG344" s="87"/>
      <c r="AH344" s="27"/>
      <c r="AI344" s="27"/>
      <c r="AJ344" s="27"/>
    </row>
    <row r="345" spans="1:36" s="2" customFormat="1" ht="11.1" customHeight="1" x14ac:dyDescent="0.2">
      <c r="A345" s="18" t="s">
        <v>425</v>
      </c>
      <c r="B345" s="22">
        <v>300</v>
      </c>
      <c r="C345" s="16">
        <v>3</v>
      </c>
      <c r="D345" s="16">
        <v>74339101</v>
      </c>
      <c r="E345" s="17" t="s">
        <v>403</v>
      </c>
      <c r="F345" s="2">
        <v>31</v>
      </c>
      <c r="G345" s="28">
        <v>5777</v>
      </c>
      <c r="H345" s="44">
        <v>3644</v>
      </c>
      <c r="I345" s="47">
        <v>6588</v>
      </c>
      <c r="J345" s="44">
        <v>1098</v>
      </c>
      <c r="K345" s="60">
        <v>16.7</v>
      </c>
      <c r="L345" s="44">
        <v>5954</v>
      </c>
      <c r="M345" s="45">
        <v>3890</v>
      </c>
      <c r="N345" s="46">
        <v>6744</v>
      </c>
      <c r="O345" s="27">
        <v>1091</v>
      </c>
      <c r="P345" s="60">
        <v>16.2</v>
      </c>
      <c r="Q345" s="45">
        <v>672</v>
      </c>
      <c r="R345" s="119" t="s">
        <v>710</v>
      </c>
      <c r="S345" s="45">
        <v>122</v>
      </c>
      <c r="T345" s="120" t="s">
        <v>747</v>
      </c>
      <c r="U345" s="92"/>
      <c r="V345" s="34"/>
      <c r="W345" s="34"/>
      <c r="X345" s="98"/>
      <c r="Y345" s="88"/>
      <c r="Z345" s="98"/>
      <c r="AA345" s="88"/>
      <c r="AB345" s="96"/>
      <c r="AC345" s="96"/>
      <c r="AD345" s="90"/>
      <c r="AE345" s="87"/>
      <c r="AF345" s="90"/>
      <c r="AG345" s="87"/>
      <c r="AH345" s="27"/>
      <c r="AI345" s="27"/>
      <c r="AJ345" s="27"/>
    </row>
    <row r="346" spans="1:36" s="2" customFormat="1" ht="11.1" customHeight="1" x14ac:dyDescent="0.2">
      <c r="A346" s="18" t="s">
        <v>425</v>
      </c>
      <c r="B346" s="22">
        <v>301</v>
      </c>
      <c r="C346" s="16">
        <v>2</v>
      </c>
      <c r="D346" s="16">
        <v>77369001</v>
      </c>
      <c r="E346" s="17" t="s">
        <v>404</v>
      </c>
      <c r="F346" s="2">
        <v>30</v>
      </c>
      <c r="G346" s="28">
        <v>4645</v>
      </c>
      <c r="H346" s="44">
        <v>2242</v>
      </c>
      <c r="I346" s="47">
        <v>5653</v>
      </c>
      <c r="J346" s="44">
        <v>353</v>
      </c>
      <c r="K346" s="60">
        <v>6.2</v>
      </c>
      <c r="L346" s="44">
        <v>4743</v>
      </c>
      <c r="M346" s="45">
        <v>2529</v>
      </c>
      <c r="N346" s="46">
        <v>5694</v>
      </c>
      <c r="O346" s="27">
        <v>376</v>
      </c>
      <c r="P346" s="60">
        <v>6.6</v>
      </c>
      <c r="Q346" s="45">
        <v>542</v>
      </c>
      <c r="R346" s="119" t="s">
        <v>704</v>
      </c>
      <c r="S346" s="45">
        <v>90</v>
      </c>
      <c r="T346" s="120" t="s">
        <v>758</v>
      </c>
      <c r="U346" s="92"/>
      <c r="V346" s="34"/>
      <c r="W346" s="34"/>
      <c r="X346" s="98"/>
      <c r="Y346" s="88"/>
      <c r="Z346" s="98"/>
      <c r="AA346" s="88"/>
      <c r="AB346" s="96"/>
      <c r="AC346" s="96"/>
      <c r="AD346" s="90"/>
      <c r="AE346" s="87"/>
      <c r="AF346" s="90"/>
      <c r="AG346" s="87"/>
      <c r="AH346" s="27"/>
      <c r="AI346" s="27"/>
      <c r="AJ346" s="27"/>
    </row>
    <row r="347" spans="1:36" s="2" customFormat="1" ht="11.1" customHeight="1" x14ac:dyDescent="0.2">
      <c r="A347" s="18" t="s">
        <v>425</v>
      </c>
      <c r="B347" s="22">
        <v>303</v>
      </c>
      <c r="C347" s="16">
        <v>2</v>
      </c>
      <c r="D347" s="16">
        <v>59369101</v>
      </c>
      <c r="E347" s="17" t="s">
        <v>405</v>
      </c>
      <c r="F347" s="2">
        <v>31</v>
      </c>
      <c r="G347" s="28">
        <v>2531</v>
      </c>
      <c r="H347" s="44">
        <v>2445</v>
      </c>
      <c r="I347" s="47">
        <v>2554</v>
      </c>
      <c r="J347" s="44">
        <v>585</v>
      </c>
      <c r="K347" s="60">
        <v>22.9</v>
      </c>
      <c r="L347" s="44">
        <v>2579</v>
      </c>
      <c r="M347" s="45">
        <v>2725</v>
      </c>
      <c r="N347" s="46">
        <v>2575</v>
      </c>
      <c r="O347" s="27">
        <v>640</v>
      </c>
      <c r="P347" s="60">
        <v>24.9</v>
      </c>
      <c r="Q347" s="45">
        <v>295</v>
      </c>
      <c r="R347" s="119" t="s">
        <v>589</v>
      </c>
      <c r="S347" s="45">
        <v>48</v>
      </c>
      <c r="T347" s="120" t="s">
        <v>812</v>
      </c>
      <c r="U347" s="92"/>
      <c r="V347" s="34"/>
      <c r="W347" s="34"/>
      <c r="X347" s="98"/>
      <c r="Y347" s="88"/>
      <c r="Z347" s="98"/>
      <c r="AA347" s="88"/>
      <c r="AB347" s="96"/>
      <c r="AC347" s="96"/>
      <c r="AD347" s="90"/>
      <c r="AE347" s="87"/>
      <c r="AF347" s="90"/>
      <c r="AG347" s="87"/>
      <c r="AH347" s="27"/>
      <c r="AI347" s="27"/>
      <c r="AJ347" s="27"/>
    </row>
    <row r="348" spans="1:36" s="2" customFormat="1" ht="11.1" customHeight="1" x14ac:dyDescent="0.2">
      <c r="A348" s="18" t="s">
        <v>425</v>
      </c>
      <c r="B348" s="22">
        <v>303</v>
      </c>
      <c r="C348" s="16">
        <v>3</v>
      </c>
      <c r="D348" s="16">
        <v>59399153</v>
      </c>
      <c r="E348" s="17" t="s">
        <v>406</v>
      </c>
      <c r="F348" s="2">
        <v>0</v>
      </c>
      <c r="G348" s="28">
        <v>2534</v>
      </c>
      <c r="H348" s="44">
        <v>1834</v>
      </c>
      <c r="I348" s="47">
        <v>2743</v>
      </c>
      <c r="J348" s="44">
        <v>444</v>
      </c>
      <c r="K348" s="60">
        <v>16.2</v>
      </c>
      <c r="L348" s="44">
        <v>2550</v>
      </c>
      <c r="M348" s="45">
        <v>2166</v>
      </c>
      <c r="N348" s="46">
        <v>2701</v>
      </c>
      <c r="O348" s="27">
        <v>548</v>
      </c>
      <c r="P348" s="60">
        <v>20.3</v>
      </c>
      <c r="Q348" s="45">
        <v>282</v>
      </c>
      <c r="R348" s="119" t="s">
        <v>753</v>
      </c>
      <c r="S348" s="45">
        <v>72</v>
      </c>
      <c r="T348" s="120" t="s">
        <v>639</v>
      </c>
      <c r="U348" s="92"/>
      <c r="V348" s="34"/>
      <c r="W348" s="34"/>
      <c r="X348" s="98"/>
      <c r="Y348" s="88"/>
      <c r="Z348" s="98"/>
      <c r="AA348" s="88"/>
      <c r="AB348" s="96"/>
      <c r="AC348" s="96"/>
      <c r="AD348" s="90"/>
      <c r="AE348" s="87"/>
      <c r="AF348" s="90"/>
      <c r="AG348" s="87"/>
      <c r="AH348" s="27"/>
      <c r="AI348" s="27"/>
      <c r="AJ348" s="27"/>
    </row>
    <row r="349" spans="1:36" s="2" customFormat="1" ht="11.1" customHeight="1" x14ac:dyDescent="0.2">
      <c r="A349" s="18" t="s">
        <v>425</v>
      </c>
      <c r="B349" s="22">
        <v>304</v>
      </c>
      <c r="C349" s="16">
        <v>4</v>
      </c>
      <c r="D349" s="16">
        <v>77349810</v>
      </c>
      <c r="E349" s="17" t="s">
        <v>407</v>
      </c>
      <c r="F349" s="2">
        <v>0</v>
      </c>
      <c r="G349" s="28">
        <v>12940</v>
      </c>
      <c r="H349" s="44">
        <v>7663</v>
      </c>
      <c r="I349" s="47">
        <v>14607</v>
      </c>
      <c r="J349" s="44">
        <v>848</v>
      </c>
      <c r="K349" s="60">
        <v>5.8</v>
      </c>
      <c r="L349" s="44">
        <v>13008</v>
      </c>
      <c r="M349" s="45">
        <v>7181</v>
      </c>
      <c r="N349" s="46">
        <v>14854</v>
      </c>
      <c r="O349" s="27">
        <v>1452</v>
      </c>
      <c r="P349" s="60">
        <v>9.8000000000000007</v>
      </c>
      <c r="Q349" s="45">
        <v>1471</v>
      </c>
      <c r="R349" s="119" t="s">
        <v>808</v>
      </c>
      <c r="S349" s="45">
        <v>302</v>
      </c>
      <c r="T349" s="120" t="s">
        <v>776</v>
      </c>
      <c r="U349" s="92"/>
      <c r="V349" s="34"/>
      <c r="W349" s="34"/>
      <c r="X349" s="98"/>
      <c r="Y349" s="88"/>
      <c r="Z349" s="98"/>
      <c r="AA349" s="88"/>
      <c r="AB349" s="96"/>
      <c r="AC349" s="96"/>
      <c r="AD349" s="90"/>
      <c r="AE349" s="87"/>
      <c r="AF349" s="90"/>
      <c r="AG349" s="87"/>
      <c r="AH349" s="27"/>
      <c r="AI349" s="27"/>
      <c r="AJ349" s="27"/>
    </row>
    <row r="350" spans="1:36" s="2" customFormat="1" ht="11.1" customHeight="1" x14ac:dyDescent="0.2">
      <c r="A350" s="18" t="s">
        <v>425</v>
      </c>
      <c r="B350" s="22">
        <v>304</v>
      </c>
      <c r="C350" s="16">
        <v>2</v>
      </c>
      <c r="D350" s="16">
        <v>79369320</v>
      </c>
      <c r="E350" s="17" t="s">
        <v>408</v>
      </c>
      <c r="F350" s="2">
        <v>31</v>
      </c>
      <c r="G350" s="28">
        <v>6644</v>
      </c>
      <c r="H350" s="44">
        <v>4439</v>
      </c>
      <c r="I350" s="47">
        <v>7354</v>
      </c>
      <c r="J350" s="44">
        <v>569</v>
      </c>
      <c r="K350" s="60">
        <v>7.7</v>
      </c>
      <c r="L350" s="44">
        <v>6765</v>
      </c>
      <c r="M350" s="45">
        <v>4948</v>
      </c>
      <c r="N350" s="46">
        <v>7347</v>
      </c>
      <c r="O350" s="27">
        <v>564</v>
      </c>
      <c r="P350" s="60">
        <v>7.7</v>
      </c>
      <c r="Q350" s="45">
        <v>767</v>
      </c>
      <c r="R350" s="119" t="s">
        <v>788</v>
      </c>
      <c r="S350" s="45">
        <v>143</v>
      </c>
      <c r="T350" s="120" t="s">
        <v>770</v>
      </c>
      <c r="U350" s="92"/>
      <c r="V350" s="34"/>
      <c r="W350" s="34"/>
      <c r="X350" s="98"/>
      <c r="Y350" s="88"/>
      <c r="Z350" s="98"/>
      <c r="AA350" s="88"/>
      <c r="AB350" s="96"/>
      <c r="AC350" s="96"/>
      <c r="AD350" s="90"/>
      <c r="AE350" s="87"/>
      <c r="AF350" s="90"/>
      <c r="AG350" s="87"/>
      <c r="AH350" s="27"/>
      <c r="AI350" s="27"/>
      <c r="AJ350" s="27"/>
    </row>
    <row r="351" spans="1:36" s="2" customFormat="1" ht="11.1" customHeight="1" x14ac:dyDescent="0.2">
      <c r="A351" s="18" t="s">
        <v>425</v>
      </c>
      <c r="B351" s="22">
        <v>304</v>
      </c>
      <c r="C351" s="16">
        <v>2</v>
      </c>
      <c r="D351" s="16">
        <v>80419135</v>
      </c>
      <c r="E351" s="17" t="s">
        <v>409</v>
      </c>
      <c r="F351" s="2">
        <v>31</v>
      </c>
      <c r="G351" s="28">
        <v>7077</v>
      </c>
      <c r="H351" s="44">
        <v>4909</v>
      </c>
      <c r="I351" s="47">
        <v>7750</v>
      </c>
      <c r="J351" s="44">
        <v>992</v>
      </c>
      <c r="K351" s="60">
        <v>12.8</v>
      </c>
      <c r="L351" s="44">
        <v>6842</v>
      </c>
      <c r="M351" s="45">
        <v>4375</v>
      </c>
      <c r="N351" s="46">
        <v>7613</v>
      </c>
      <c r="O351" s="27">
        <v>954</v>
      </c>
      <c r="P351" s="60">
        <v>12.5</v>
      </c>
      <c r="Q351" s="45">
        <v>804</v>
      </c>
      <c r="R351" s="119" t="s">
        <v>644</v>
      </c>
      <c r="S351" s="45">
        <v>131</v>
      </c>
      <c r="T351" s="120" t="s">
        <v>813</v>
      </c>
      <c r="U351" s="92"/>
      <c r="V351" s="34"/>
      <c r="W351" s="34"/>
      <c r="X351" s="98"/>
      <c r="Y351" s="88"/>
      <c r="Z351" s="98"/>
      <c r="AA351" s="88"/>
      <c r="AB351" s="96"/>
      <c r="AC351" s="96"/>
      <c r="AD351" s="90"/>
      <c r="AE351" s="87"/>
      <c r="AF351" s="90"/>
      <c r="AG351" s="87"/>
      <c r="AH351" s="27"/>
      <c r="AI351" s="27"/>
      <c r="AJ351" s="27"/>
    </row>
    <row r="352" spans="1:36" s="2" customFormat="1" ht="11.1" customHeight="1" x14ac:dyDescent="0.2">
      <c r="A352" s="18" t="s">
        <v>425</v>
      </c>
      <c r="B352" s="22">
        <v>304</v>
      </c>
      <c r="C352" s="16">
        <v>2</v>
      </c>
      <c r="D352" s="16">
        <v>80419137</v>
      </c>
      <c r="E352" s="17" t="s">
        <v>410</v>
      </c>
      <c r="F352" s="2">
        <v>31</v>
      </c>
      <c r="G352" s="28">
        <v>6056</v>
      </c>
      <c r="H352" s="44">
        <v>4005</v>
      </c>
      <c r="I352" s="47">
        <v>6830</v>
      </c>
      <c r="J352" s="44">
        <v>793</v>
      </c>
      <c r="K352" s="60">
        <v>11.6</v>
      </c>
      <c r="L352" s="44">
        <v>5767</v>
      </c>
      <c r="M352" s="45">
        <v>3244</v>
      </c>
      <c r="N352" s="46">
        <v>6658</v>
      </c>
      <c r="O352" s="27">
        <v>795</v>
      </c>
      <c r="P352" s="60">
        <v>11.9</v>
      </c>
      <c r="Q352" s="45">
        <v>686</v>
      </c>
      <c r="R352" s="119" t="s">
        <v>724</v>
      </c>
      <c r="S352" s="45">
        <v>106</v>
      </c>
      <c r="T352" s="120" t="s">
        <v>537</v>
      </c>
      <c r="U352" s="92"/>
      <c r="V352" s="34"/>
      <c r="W352" s="34"/>
      <c r="X352" s="98"/>
      <c r="Y352" s="88"/>
      <c r="Z352" s="98"/>
      <c r="AA352" s="88"/>
      <c r="AB352" s="96"/>
      <c r="AC352" s="96"/>
      <c r="AD352" s="90"/>
      <c r="AE352" s="87"/>
      <c r="AF352" s="90"/>
      <c r="AG352" s="87"/>
      <c r="AH352" s="27"/>
      <c r="AI352" s="27"/>
      <c r="AJ352" s="27"/>
    </row>
    <row r="353" spans="1:36" s="2" customFormat="1" ht="11.1" customHeight="1" x14ac:dyDescent="0.2">
      <c r="A353" s="18" t="s">
        <v>425</v>
      </c>
      <c r="B353" s="22">
        <v>304</v>
      </c>
      <c r="C353" s="16">
        <v>2</v>
      </c>
      <c r="D353" s="16">
        <v>81419143</v>
      </c>
      <c r="E353" s="17" t="s">
        <v>411</v>
      </c>
      <c r="F353" s="2">
        <v>31</v>
      </c>
      <c r="G353" s="28">
        <v>6413</v>
      </c>
      <c r="H353" s="44">
        <v>4438</v>
      </c>
      <c r="I353" s="47">
        <v>7027</v>
      </c>
      <c r="J353" s="44">
        <v>578</v>
      </c>
      <c r="K353" s="60">
        <v>8.1999999999999993</v>
      </c>
      <c r="L353" s="44">
        <v>6525</v>
      </c>
      <c r="M353" s="45">
        <v>5061</v>
      </c>
      <c r="N353" s="46">
        <v>7010</v>
      </c>
      <c r="O353" s="27">
        <v>564</v>
      </c>
      <c r="P353" s="60">
        <v>8</v>
      </c>
      <c r="Q353" s="45">
        <v>762</v>
      </c>
      <c r="R353" s="119" t="s">
        <v>739</v>
      </c>
      <c r="S353" s="45">
        <v>93</v>
      </c>
      <c r="T353" s="120" t="s">
        <v>641</v>
      </c>
      <c r="U353" s="92"/>
      <c r="V353" s="34"/>
      <c r="W353" s="34"/>
      <c r="X353" s="98"/>
      <c r="Y353" s="88"/>
      <c r="Z353" s="98"/>
      <c r="AA353" s="88"/>
      <c r="AB353" s="96"/>
      <c r="AC353" s="96"/>
      <c r="AD353" s="90"/>
      <c r="AE353" s="87"/>
      <c r="AF353" s="90"/>
      <c r="AG353" s="87"/>
      <c r="AH353" s="27"/>
      <c r="AI353" s="27"/>
      <c r="AJ353" s="27"/>
    </row>
    <row r="354" spans="1:36" s="2" customFormat="1" ht="11.1" customHeight="1" x14ac:dyDescent="0.2">
      <c r="A354" s="18" t="s">
        <v>425</v>
      </c>
      <c r="B354" s="22">
        <v>304</v>
      </c>
      <c r="C354" s="16">
        <v>2</v>
      </c>
      <c r="D354" s="16">
        <v>81429142</v>
      </c>
      <c r="E354" s="17" t="s">
        <v>412</v>
      </c>
      <c r="F354" s="2">
        <v>31</v>
      </c>
      <c r="G354" s="28">
        <v>3625</v>
      </c>
      <c r="H354" s="44">
        <v>1884</v>
      </c>
      <c r="I354" s="47">
        <v>4233</v>
      </c>
      <c r="J354" s="44">
        <v>337</v>
      </c>
      <c r="K354" s="60">
        <v>8</v>
      </c>
      <c r="L354" s="44">
        <v>3523</v>
      </c>
      <c r="M354" s="45">
        <v>1949</v>
      </c>
      <c r="N354" s="46">
        <v>4030</v>
      </c>
      <c r="O354" s="27">
        <v>372</v>
      </c>
      <c r="P354" s="60">
        <v>9.1999999999999993</v>
      </c>
      <c r="Q354" s="45">
        <v>423</v>
      </c>
      <c r="R354" s="119" t="s">
        <v>738</v>
      </c>
      <c r="S354" s="45">
        <v>47</v>
      </c>
      <c r="T354" s="120" t="s">
        <v>784</v>
      </c>
      <c r="U354" s="92"/>
      <c r="V354" s="34"/>
      <c r="W354" s="34"/>
      <c r="X354" s="98"/>
      <c r="Y354" s="88"/>
      <c r="Z354" s="98"/>
      <c r="AA354" s="88"/>
      <c r="AB354" s="96"/>
      <c r="AC354" s="96"/>
      <c r="AD354" s="90"/>
      <c r="AE354" s="87"/>
      <c r="AF354" s="90"/>
      <c r="AG354" s="87"/>
      <c r="AH354" s="27"/>
      <c r="AI354" s="27"/>
      <c r="AJ354" s="27"/>
    </row>
    <row r="355" spans="1:36" s="2" customFormat="1" ht="11.1" customHeight="1" x14ac:dyDescent="0.2">
      <c r="A355" s="18" t="s">
        <v>425</v>
      </c>
      <c r="B355" s="22">
        <v>304</v>
      </c>
      <c r="C355" s="16">
        <v>4</v>
      </c>
      <c r="D355" s="16">
        <v>81439144</v>
      </c>
      <c r="E355" s="17" t="s">
        <v>413</v>
      </c>
      <c r="F355" s="2">
        <v>31</v>
      </c>
      <c r="G355" s="28">
        <v>11157</v>
      </c>
      <c r="H355" s="44">
        <v>6234</v>
      </c>
      <c r="I355" s="47">
        <v>12332</v>
      </c>
      <c r="J355" s="44">
        <v>723</v>
      </c>
      <c r="K355" s="60">
        <v>5.9</v>
      </c>
      <c r="L355" s="44">
        <v>11354</v>
      </c>
      <c r="M355" s="45">
        <v>7557</v>
      </c>
      <c r="N355" s="46">
        <v>12140</v>
      </c>
      <c r="O355" s="27">
        <v>828</v>
      </c>
      <c r="P355" s="60">
        <v>6.8</v>
      </c>
      <c r="Q355" s="45">
        <v>1310</v>
      </c>
      <c r="R355" s="119" t="s">
        <v>791</v>
      </c>
      <c r="S355" s="45">
        <v>194</v>
      </c>
      <c r="T355" s="120" t="s">
        <v>810</v>
      </c>
      <c r="U355" s="92"/>
      <c r="V355" s="34"/>
      <c r="W355" s="34"/>
      <c r="X355" s="98"/>
      <c r="Y355" s="88"/>
      <c r="Z355" s="98"/>
      <c r="AA355" s="88"/>
      <c r="AB355" s="96"/>
      <c r="AC355" s="96"/>
      <c r="AD355" s="90"/>
      <c r="AE355" s="87"/>
      <c r="AF355" s="90"/>
      <c r="AG355" s="87"/>
      <c r="AH355" s="27"/>
      <c r="AI355" s="27"/>
      <c r="AJ355" s="27"/>
    </row>
    <row r="356" spans="1:36" s="2" customFormat="1" ht="11.1" customHeight="1" x14ac:dyDescent="0.2">
      <c r="A356" s="18" t="s">
        <v>425</v>
      </c>
      <c r="B356" s="22">
        <v>305</v>
      </c>
      <c r="C356" s="16">
        <v>2</v>
      </c>
      <c r="D356" s="16">
        <v>82409147</v>
      </c>
      <c r="E356" s="17" t="s">
        <v>414</v>
      </c>
      <c r="F356" s="2">
        <v>31</v>
      </c>
      <c r="G356" s="28">
        <v>1888</v>
      </c>
      <c r="H356" s="44">
        <v>2325</v>
      </c>
      <c r="I356" s="47">
        <v>1658</v>
      </c>
      <c r="J356" s="44">
        <v>85</v>
      </c>
      <c r="K356" s="60">
        <v>5.0999999999999996</v>
      </c>
      <c r="L356" s="44">
        <v>1842</v>
      </c>
      <c r="M356" s="45">
        <v>2028</v>
      </c>
      <c r="N356" s="46">
        <v>1671</v>
      </c>
      <c r="O356" s="27">
        <v>83</v>
      </c>
      <c r="P356" s="60">
        <v>5</v>
      </c>
      <c r="Q356" s="45">
        <v>225</v>
      </c>
      <c r="R356" s="119" t="s">
        <v>777</v>
      </c>
      <c r="S356" s="45">
        <v>16</v>
      </c>
      <c r="T356" s="120" t="s">
        <v>800</v>
      </c>
      <c r="U356" s="92"/>
      <c r="V356" s="34"/>
      <c r="W356" s="34"/>
      <c r="X356" s="98"/>
      <c r="Y356" s="88"/>
      <c r="Z356" s="98"/>
      <c r="AA356" s="88"/>
      <c r="AB356" s="96"/>
      <c r="AC356" s="96"/>
      <c r="AD356" s="90"/>
      <c r="AE356" s="87"/>
      <c r="AF356" s="90"/>
      <c r="AG356" s="87"/>
      <c r="AH356" s="27"/>
      <c r="AI356" s="27"/>
      <c r="AJ356" s="27"/>
    </row>
    <row r="357" spans="1:36" s="2" customFormat="1" ht="11.1" customHeight="1" x14ac:dyDescent="0.2">
      <c r="A357" s="18" t="s">
        <v>425</v>
      </c>
      <c r="B357" s="22">
        <v>388</v>
      </c>
      <c r="C357" s="16">
        <v>2</v>
      </c>
      <c r="D357" s="16">
        <v>75429162</v>
      </c>
      <c r="E357" s="17" t="s">
        <v>415</v>
      </c>
      <c r="F357" s="2">
        <v>0</v>
      </c>
      <c r="G357" s="28">
        <v>6104</v>
      </c>
      <c r="H357" s="44">
        <v>3540</v>
      </c>
      <c r="I357" s="47">
        <v>7079</v>
      </c>
      <c r="J357" s="44">
        <v>429</v>
      </c>
      <c r="K357" s="60">
        <v>6.1</v>
      </c>
      <c r="L357" s="44">
        <v>6626</v>
      </c>
      <c r="M357" s="45">
        <v>4224</v>
      </c>
      <c r="N357" s="46">
        <v>7563</v>
      </c>
      <c r="O357" s="27">
        <v>668</v>
      </c>
      <c r="P357" s="60">
        <v>8.8000000000000007</v>
      </c>
      <c r="Q357" s="45">
        <v>732</v>
      </c>
      <c r="R357" s="119" t="s">
        <v>763</v>
      </c>
      <c r="S357" s="45">
        <v>128</v>
      </c>
      <c r="T357" s="120" t="s">
        <v>707</v>
      </c>
      <c r="U357" s="92"/>
      <c r="V357" s="34"/>
      <c r="W357" s="34"/>
      <c r="X357" s="98"/>
      <c r="Y357" s="88"/>
      <c r="Z357" s="98"/>
      <c r="AA357" s="88"/>
      <c r="AB357" s="96"/>
      <c r="AC357" s="96"/>
      <c r="AD357" s="90"/>
      <c r="AE357" s="87"/>
      <c r="AF357" s="90"/>
      <c r="AG357" s="87"/>
      <c r="AH357" s="27"/>
      <c r="AI357" s="27"/>
      <c r="AJ357" s="27"/>
    </row>
    <row r="358" spans="1:36" s="2" customFormat="1" ht="11.1" customHeight="1" x14ac:dyDescent="0.2">
      <c r="A358" s="18" t="s">
        <v>425</v>
      </c>
      <c r="B358" s="22">
        <v>469</v>
      </c>
      <c r="C358" s="16">
        <v>2</v>
      </c>
      <c r="D358" s="16">
        <v>62219201</v>
      </c>
      <c r="E358" s="17" t="s">
        <v>416</v>
      </c>
      <c r="F358" s="2">
        <v>31</v>
      </c>
      <c r="G358" s="28">
        <v>5872</v>
      </c>
      <c r="H358" s="44">
        <v>3216</v>
      </c>
      <c r="I358" s="47">
        <v>6785</v>
      </c>
      <c r="J358" s="44">
        <v>592</v>
      </c>
      <c r="K358" s="60">
        <v>8.6999999999999993</v>
      </c>
      <c r="L358" s="44">
        <v>6090</v>
      </c>
      <c r="M358" s="45">
        <v>3414</v>
      </c>
      <c r="N358" s="46">
        <v>7004</v>
      </c>
      <c r="O358" s="27">
        <v>574</v>
      </c>
      <c r="P358" s="60">
        <v>8.1999999999999993</v>
      </c>
      <c r="Q358" s="45">
        <v>692</v>
      </c>
      <c r="R358" s="119" t="s">
        <v>795</v>
      </c>
      <c r="S358" s="45">
        <v>112</v>
      </c>
      <c r="T358" s="120" t="s">
        <v>814</v>
      </c>
      <c r="U358" s="92"/>
      <c r="V358" s="34"/>
      <c r="W358" s="34"/>
      <c r="X358" s="98"/>
      <c r="Y358" s="88"/>
      <c r="Z358" s="98"/>
      <c r="AA358" s="88"/>
      <c r="AB358" s="96"/>
      <c r="AC358" s="96"/>
      <c r="AD358" s="90"/>
      <c r="AE358" s="87"/>
      <c r="AF358" s="90"/>
      <c r="AG358" s="87"/>
      <c r="AH358" s="27"/>
      <c r="AI358" s="27"/>
      <c r="AJ358" s="27"/>
    </row>
    <row r="359" spans="1:36" s="2" customFormat="1" ht="11.1" customHeight="1" x14ac:dyDescent="0.2">
      <c r="A359" s="18" t="s">
        <v>425</v>
      </c>
      <c r="B359" s="22">
        <v>470</v>
      </c>
      <c r="C359" s="16">
        <v>2</v>
      </c>
      <c r="D359" s="16">
        <v>64299104</v>
      </c>
      <c r="E359" s="17" t="s">
        <v>417</v>
      </c>
      <c r="F359" s="2">
        <v>0</v>
      </c>
      <c r="G359" s="28">
        <v>3779</v>
      </c>
      <c r="H359" s="44">
        <v>2220</v>
      </c>
      <c r="I359" s="47">
        <v>4320</v>
      </c>
      <c r="J359" s="44">
        <v>306</v>
      </c>
      <c r="K359" s="60">
        <v>7.1</v>
      </c>
      <c r="L359" s="44">
        <v>3783</v>
      </c>
      <c r="M359" s="45">
        <v>2219</v>
      </c>
      <c r="N359" s="46">
        <v>4337</v>
      </c>
      <c r="O359" s="27">
        <v>351</v>
      </c>
      <c r="P359" s="60">
        <v>8.1</v>
      </c>
      <c r="Q359" s="45">
        <v>440</v>
      </c>
      <c r="R359" s="119" t="s">
        <v>764</v>
      </c>
      <c r="S359" s="45">
        <v>66</v>
      </c>
      <c r="T359" s="120" t="s">
        <v>656</v>
      </c>
      <c r="U359" s="92"/>
      <c r="V359" s="34"/>
      <c r="W359" s="34"/>
      <c r="X359" s="98"/>
      <c r="Y359" s="88"/>
      <c r="Z359" s="98"/>
      <c r="AA359" s="88"/>
      <c r="AB359" s="96"/>
      <c r="AC359" s="96"/>
      <c r="AD359" s="90"/>
      <c r="AE359" s="87"/>
      <c r="AF359" s="90"/>
      <c r="AG359" s="87"/>
      <c r="AH359" s="27"/>
      <c r="AI359" s="27"/>
      <c r="AJ359" s="27"/>
    </row>
    <row r="360" spans="1:36" s="2" customFormat="1" ht="11.1" customHeight="1" x14ac:dyDescent="0.2">
      <c r="A360" s="18" t="s">
        <v>425</v>
      </c>
      <c r="B360" s="22">
        <v>470</v>
      </c>
      <c r="C360" s="16">
        <v>2</v>
      </c>
      <c r="D360" s="16">
        <v>62339101</v>
      </c>
      <c r="E360" s="17" t="s">
        <v>418</v>
      </c>
      <c r="F360" s="2">
        <v>31</v>
      </c>
      <c r="G360" s="28">
        <v>813</v>
      </c>
      <c r="H360" s="44">
        <v>824</v>
      </c>
      <c r="I360" s="47">
        <v>839</v>
      </c>
      <c r="J360" s="44">
        <v>106</v>
      </c>
      <c r="K360" s="60">
        <v>12.6</v>
      </c>
      <c r="L360" s="44">
        <v>819</v>
      </c>
      <c r="M360" s="45">
        <v>911</v>
      </c>
      <c r="N360" s="46">
        <v>821</v>
      </c>
      <c r="O360" s="27">
        <v>100</v>
      </c>
      <c r="P360" s="60">
        <v>12.2</v>
      </c>
      <c r="Q360" s="45">
        <v>96</v>
      </c>
      <c r="R360" s="119" t="s">
        <v>606</v>
      </c>
      <c r="S360" s="45">
        <v>13</v>
      </c>
      <c r="T360" s="120" t="s">
        <v>688</v>
      </c>
      <c r="U360" s="92"/>
      <c r="V360" s="34"/>
      <c r="W360" s="34"/>
      <c r="X360" s="98"/>
      <c r="Y360" s="88"/>
      <c r="Z360" s="98"/>
      <c r="AA360" s="88"/>
      <c r="AB360" s="96"/>
      <c r="AC360" s="96"/>
      <c r="AD360" s="90"/>
      <c r="AE360" s="87"/>
      <c r="AF360" s="90"/>
      <c r="AG360" s="87"/>
      <c r="AH360" s="27"/>
      <c r="AI360" s="27"/>
      <c r="AJ360" s="27"/>
    </row>
    <row r="361" spans="1:36" s="2" customFormat="1" ht="11.1" customHeight="1" x14ac:dyDescent="0.2">
      <c r="A361" s="18" t="s">
        <v>425</v>
      </c>
      <c r="B361" s="22">
        <v>471</v>
      </c>
      <c r="C361" s="16">
        <v>3</v>
      </c>
      <c r="D361" s="16">
        <v>77349988</v>
      </c>
      <c r="E361" s="17" t="s">
        <v>419</v>
      </c>
      <c r="F361" s="2">
        <v>31</v>
      </c>
      <c r="G361" s="28">
        <v>11922</v>
      </c>
      <c r="H361" s="44">
        <v>6126</v>
      </c>
      <c r="I361" s="47">
        <v>13913</v>
      </c>
      <c r="J361" s="44">
        <v>1518</v>
      </c>
      <c r="K361" s="60">
        <v>10.9</v>
      </c>
      <c r="L361" s="44">
        <v>11889</v>
      </c>
      <c r="M361" s="45">
        <v>6222</v>
      </c>
      <c r="N361" s="46">
        <v>13829</v>
      </c>
      <c r="O361" s="27">
        <v>1565</v>
      </c>
      <c r="P361" s="60">
        <v>11.3</v>
      </c>
      <c r="Q361" s="45">
        <v>1363</v>
      </c>
      <c r="R361" s="119" t="s">
        <v>700</v>
      </c>
      <c r="S361" s="45">
        <v>251</v>
      </c>
      <c r="T361" s="120" t="s">
        <v>526</v>
      </c>
      <c r="U361" s="92"/>
      <c r="V361" s="34"/>
      <c r="W361" s="34"/>
      <c r="X361" s="98"/>
      <c r="Y361" s="88"/>
      <c r="Z361" s="98"/>
      <c r="AA361" s="88"/>
      <c r="AB361" s="96"/>
      <c r="AC361" s="96"/>
      <c r="AD361" s="90"/>
      <c r="AE361" s="87"/>
      <c r="AF361" s="90"/>
      <c r="AG361" s="87"/>
      <c r="AH361" s="27"/>
      <c r="AI361" s="27"/>
      <c r="AJ361" s="27"/>
    </row>
    <row r="362" spans="1:36" s="2" customFormat="1" ht="11.1" customHeight="1" x14ac:dyDescent="0.2">
      <c r="A362" s="18" t="s">
        <v>425</v>
      </c>
      <c r="B362" s="22">
        <v>472</v>
      </c>
      <c r="C362" s="16">
        <v>2</v>
      </c>
      <c r="D362" s="16">
        <v>82329204</v>
      </c>
      <c r="E362" s="17" t="s">
        <v>420</v>
      </c>
      <c r="F362" s="2">
        <v>0</v>
      </c>
      <c r="G362" s="28">
        <v>1371</v>
      </c>
      <c r="H362" s="44">
        <v>920</v>
      </c>
      <c r="I362" s="47">
        <v>1537</v>
      </c>
      <c r="J362" s="44">
        <v>183</v>
      </c>
      <c r="K362" s="60">
        <v>11.9</v>
      </c>
      <c r="L362" s="44">
        <v>2487</v>
      </c>
      <c r="M362" s="45">
        <v>1690</v>
      </c>
      <c r="N362" s="46">
        <v>2750</v>
      </c>
      <c r="O362" s="27">
        <v>322</v>
      </c>
      <c r="P362" s="60">
        <v>11.7</v>
      </c>
      <c r="Q362" s="45">
        <v>223</v>
      </c>
      <c r="R362" s="119" t="s">
        <v>652</v>
      </c>
      <c r="S362" s="45">
        <v>37</v>
      </c>
      <c r="T362" s="120" t="s">
        <v>762</v>
      </c>
      <c r="U362" s="92"/>
      <c r="V362" s="34"/>
      <c r="W362" s="34"/>
      <c r="X362" s="98"/>
      <c r="Y362" s="88"/>
      <c r="Z362" s="98"/>
      <c r="AA362" s="88"/>
      <c r="AB362" s="96"/>
      <c r="AC362" s="96"/>
      <c r="AD362" s="90"/>
      <c r="AE362" s="87"/>
      <c r="AF362" s="90"/>
      <c r="AG362" s="87"/>
      <c r="AH362" s="27"/>
      <c r="AI362" s="27"/>
      <c r="AJ362" s="27"/>
    </row>
    <row r="363" spans="1:36" s="2" customFormat="1" ht="11.1" customHeight="1" x14ac:dyDescent="0.2">
      <c r="A363" s="18" t="s">
        <v>425</v>
      </c>
      <c r="B363" s="22">
        <v>472</v>
      </c>
      <c r="C363" s="16">
        <v>2</v>
      </c>
      <c r="D363" s="16">
        <v>81329190</v>
      </c>
      <c r="E363" s="17" t="s">
        <v>421</v>
      </c>
      <c r="F363" s="2">
        <v>0</v>
      </c>
      <c r="G363" s="28">
        <v>4022</v>
      </c>
      <c r="H363" s="44">
        <v>2495</v>
      </c>
      <c r="I363" s="47">
        <v>4536</v>
      </c>
      <c r="J363" s="44">
        <v>296</v>
      </c>
      <c r="K363" s="60">
        <v>6.5</v>
      </c>
      <c r="L363" s="44">
        <v>2708</v>
      </c>
      <c r="M363" s="45">
        <v>1777</v>
      </c>
      <c r="N363" s="46">
        <v>3022</v>
      </c>
      <c r="O363" s="27">
        <v>204</v>
      </c>
      <c r="P363" s="60">
        <v>6.8</v>
      </c>
      <c r="Q363" s="45">
        <v>395</v>
      </c>
      <c r="R363" s="119" t="s">
        <v>620</v>
      </c>
      <c r="S363" s="45">
        <v>52</v>
      </c>
      <c r="T363" s="120" t="s">
        <v>620</v>
      </c>
      <c r="U363" s="92"/>
      <c r="V363" s="34"/>
      <c r="W363" s="34"/>
      <c r="X363" s="98"/>
      <c r="Y363" s="88"/>
      <c r="Z363" s="98"/>
      <c r="AA363" s="88"/>
      <c r="AB363" s="96"/>
      <c r="AC363" s="96"/>
      <c r="AD363" s="90"/>
      <c r="AE363" s="87"/>
      <c r="AF363" s="90"/>
      <c r="AG363" s="87"/>
      <c r="AH363" s="27"/>
      <c r="AI363" s="27"/>
      <c r="AJ363" s="27"/>
    </row>
    <row r="364" spans="1:36" s="2" customFormat="1" ht="11.1" customHeight="1" x14ac:dyDescent="0.2">
      <c r="A364" s="18" t="s">
        <v>425</v>
      </c>
      <c r="B364" s="22">
        <v>505</v>
      </c>
      <c r="C364" s="16">
        <v>2</v>
      </c>
      <c r="D364" s="16">
        <v>62309053</v>
      </c>
      <c r="E364" s="17" t="s">
        <v>422</v>
      </c>
      <c r="F364" s="2">
        <v>0</v>
      </c>
      <c r="G364" s="28">
        <v>4632</v>
      </c>
      <c r="H364" s="44">
        <v>2809</v>
      </c>
      <c r="I364" s="47">
        <v>5374</v>
      </c>
      <c r="J364" s="44">
        <v>1042</v>
      </c>
      <c r="K364" s="60">
        <v>19.399999999999999</v>
      </c>
      <c r="L364" s="44">
        <v>4730</v>
      </c>
      <c r="M364" s="45">
        <v>2831</v>
      </c>
      <c r="N364" s="46">
        <v>5561</v>
      </c>
      <c r="O364" s="27">
        <v>922</v>
      </c>
      <c r="P364" s="60">
        <v>16.600000000000001</v>
      </c>
      <c r="Q364" s="45">
        <v>500</v>
      </c>
      <c r="R364" s="119" t="s">
        <v>744</v>
      </c>
      <c r="S364" s="45">
        <v>170</v>
      </c>
      <c r="T364" s="120" t="s">
        <v>574</v>
      </c>
      <c r="U364" s="92"/>
      <c r="V364" s="34"/>
      <c r="W364" s="34"/>
      <c r="X364" s="98"/>
      <c r="Y364" s="88"/>
      <c r="Z364" s="98"/>
      <c r="AA364" s="88"/>
      <c r="AB364" s="96"/>
      <c r="AC364" s="96"/>
      <c r="AD364" s="90"/>
      <c r="AE364" s="87"/>
      <c r="AF364" s="90"/>
      <c r="AG364" s="87"/>
      <c r="AH364" s="27"/>
      <c r="AI364" s="27"/>
      <c r="AJ364" s="27"/>
    </row>
    <row r="365" spans="1:36" s="2" customFormat="1" ht="11.1" customHeight="1" x14ac:dyDescent="0.2">
      <c r="A365" s="18" t="s">
        <v>425</v>
      </c>
      <c r="B365" s="22">
        <v>533</v>
      </c>
      <c r="C365" s="16">
        <v>2</v>
      </c>
      <c r="D365" s="16">
        <v>71469420</v>
      </c>
      <c r="E365" s="17" t="s">
        <v>423</v>
      </c>
      <c r="F365" s="2">
        <v>31</v>
      </c>
      <c r="G365" s="28">
        <v>3852</v>
      </c>
      <c r="H365" s="44">
        <v>2256</v>
      </c>
      <c r="I365" s="47">
        <v>4399</v>
      </c>
      <c r="J365" s="44">
        <v>264</v>
      </c>
      <c r="K365" s="60">
        <v>6</v>
      </c>
      <c r="L365" s="44">
        <v>4176</v>
      </c>
      <c r="M365" s="45">
        <v>2663</v>
      </c>
      <c r="N365" s="46">
        <v>4728</v>
      </c>
      <c r="O365" s="27">
        <v>259</v>
      </c>
      <c r="P365" s="60">
        <v>5.5</v>
      </c>
      <c r="Q365" s="45">
        <v>468</v>
      </c>
      <c r="R365" s="119" t="s">
        <v>815</v>
      </c>
      <c r="S365" s="45">
        <v>67</v>
      </c>
      <c r="T365" s="120" t="s">
        <v>622</v>
      </c>
      <c r="U365" s="92"/>
      <c r="V365" s="34"/>
      <c r="W365" s="34"/>
      <c r="X365" s="98"/>
      <c r="Y365" s="88"/>
      <c r="Z365" s="98"/>
      <c r="AA365" s="88"/>
      <c r="AB365" s="96"/>
      <c r="AC365" s="96"/>
      <c r="AD365" s="90"/>
      <c r="AE365" s="87"/>
      <c r="AF365" s="90"/>
      <c r="AG365" s="87"/>
      <c r="AH365" s="27"/>
      <c r="AI365" s="27"/>
      <c r="AJ365" s="27"/>
    </row>
    <row r="366" spans="1:36" s="2" customFormat="1" ht="11.1" customHeight="1" x14ac:dyDescent="0.2">
      <c r="A366" s="18"/>
      <c r="B366" s="22"/>
      <c r="C366" s="16"/>
      <c r="D366" s="16"/>
      <c r="E366" s="17"/>
      <c r="G366" s="28"/>
      <c r="H366" s="44"/>
      <c r="I366" s="47"/>
      <c r="J366" s="44"/>
      <c r="K366" s="60"/>
      <c r="L366" s="44"/>
      <c r="M366" s="45"/>
      <c r="N366" s="46"/>
      <c r="O366" s="27"/>
      <c r="P366" s="60"/>
      <c r="Q366" s="45"/>
      <c r="R366" s="61"/>
      <c r="S366" s="45"/>
      <c r="T366" s="60"/>
      <c r="U366" s="92"/>
      <c r="V366" s="34"/>
      <c r="W366" s="34"/>
      <c r="X366" s="98"/>
      <c r="Y366" s="88"/>
      <c r="Z366" s="98"/>
      <c r="AA366" s="88"/>
      <c r="AB366" s="96"/>
      <c r="AC366" s="96"/>
      <c r="AD366" s="90"/>
      <c r="AE366" s="87"/>
      <c r="AF366" s="90"/>
      <c r="AG366" s="87"/>
      <c r="AH366" s="27"/>
      <c r="AI366" s="27"/>
      <c r="AJ366" s="27"/>
    </row>
    <row r="367" spans="1:36" s="2" customFormat="1" ht="11.1" customHeight="1" x14ac:dyDescent="0.2">
      <c r="A367" s="18"/>
      <c r="B367" s="22"/>
      <c r="C367" s="16"/>
      <c r="D367" s="16"/>
      <c r="E367" s="17"/>
      <c r="G367" s="28"/>
      <c r="H367" s="44"/>
      <c r="I367" s="47"/>
      <c r="J367" s="44"/>
      <c r="K367" s="60"/>
      <c r="L367" s="44"/>
      <c r="M367" s="45"/>
      <c r="N367" s="46"/>
      <c r="O367" s="27"/>
      <c r="P367" s="60"/>
      <c r="Q367" s="45"/>
      <c r="R367" s="61"/>
      <c r="S367" s="45"/>
      <c r="T367" s="60"/>
      <c r="U367" s="92"/>
      <c r="V367" s="34"/>
      <c r="W367" s="34"/>
      <c r="X367" s="98"/>
      <c r="Y367" s="88"/>
      <c r="Z367" s="98"/>
      <c r="AA367" s="88"/>
      <c r="AB367" s="96"/>
      <c r="AC367" s="96"/>
      <c r="AD367" s="90"/>
      <c r="AE367" s="87"/>
      <c r="AF367" s="90"/>
      <c r="AG367" s="87"/>
      <c r="AH367" s="27"/>
      <c r="AI367" s="27"/>
      <c r="AJ367" s="27"/>
    </row>
    <row r="368" spans="1:36" s="2" customFormat="1" ht="11.1" customHeight="1" x14ac:dyDescent="0.2">
      <c r="A368" s="18"/>
      <c r="B368" s="22"/>
      <c r="C368" s="16"/>
      <c r="D368" s="16"/>
      <c r="E368" s="17"/>
      <c r="G368" s="28"/>
      <c r="H368" s="44"/>
      <c r="I368" s="47"/>
      <c r="J368" s="44"/>
      <c r="K368" s="60"/>
      <c r="L368" s="44"/>
      <c r="M368" s="45"/>
      <c r="N368" s="46"/>
      <c r="O368" s="27"/>
      <c r="P368" s="60"/>
      <c r="Q368" s="45"/>
      <c r="R368" s="61"/>
      <c r="S368" s="45"/>
      <c r="T368" s="60"/>
      <c r="U368" s="92"/>
      <c r="V368" s="34"/>
      <c r="W368" s="34"/>
      <c r="X368" s="98"/>
      <c r="Y368" s="88"/>
      <c r="Z368" s="98"/>
      <c r="AA368" s="88"/>
      <c r="AB368" s="96"/>
      <c r="AC368" s="96"/>
      <c r="AD368" s="90"/>
      <c r="AE368" s="87"/>
      <c r="AF368" s="90"/>
      <c r="AG368" s="87"/>
      <c r="AH368" s="27"/>
      <c r="AI368" s="27"/>
      <c r="AJ368" s="27"/>
    </row>
    <row r="369" spans="1:36" s="2" customFormat="1" ht="11.1" customHeight="1" x14ac:dyDescent="0.2">
      <c r="A369" s="18"/>
      <c r="B369" s="22"/>
      <c r="C369" s="16"/>
      <c r="D369" s="16"/>
      <c r="E369" s="17"/>
      <c r="G369" s="28"/>
      <c r="H369" s="44"/>
      <c r="I369" s="47"/>
      <c r="J369" s="44"/>
      <c r="K369" s="60"/>
      <c r="L369" s="44"/>
      <c r="M369" s="45"/>
      <c r="N369" s="46"/>
      <c r="O369" s="27"/>
      <c r="P369" s="60"/>
      <c r="Q369" s="45"/>
      <c r="R369" s="61"/>
      <c r="S369" s="45"/>
      <c r="T369" s="60"/>
      <c r="U369" s="92"/>
      <c r="V369" s="34"/>
      <c r="W369" s="34"/>
      <c r="X369" s="98"/>
      <c r="Y369" s="88"/>
      <c r="Z369" s="98"/>
      <c r="AA369" s="88"/>
      <c r="AB369" s="96"/>
      <c r="AC369" s="96"/>
      <c r="AD369" s="90"/>
      <c r="AE369" s="87"/>
      <c r="AF369" s="90"/>
      <c r="AG369" s="87"/>
      <c r="AH369" s="27"/>
      <c r="AI369" s="27"/>
      <c r="AJ369" s="27"/>
    </row>
    <row r="370" spans="1:36" s="2" customFormat="1" ht="11.1" customHeight="1" x14ac:dyDescent="0.2">
      <c r="A370" s="18"/>
      <c r="B370" s="22"/>
      <c r="C370" s="16"/>
      <c r="D370" s="16"/>
      <c r="E370" s="17"/>
      <c r="G370" s="28"/>
      <c r="H370" s="44"/>
      <c r="I370" s="47"/>
      <c r="J370" s="44"/>
      <c r="K370" s="60"/>
      <c r="L370" s="44"/>
      <c r="M370" s="45"/>
      <c r="N370" s="46"/>
      <c r="O370" s="27"/>
      <c r="P370" s="60"/>
      <c r="Q370" s="45"/>
      <c r="R370" s="61"/>
      <c r="S370" s="45"/>
      <c r="T370" s="60"/>
      <c r="U370" s="92"/>
      <c r="V370" s="34"/>
      <c r="W370" s="34"/>
      <c r="X370" s="98"/>
      <c r="Y370" s="88"/>
      <c r="Z370" s="98"/>
      <c r="AA370" s="88"/>
      <c r="AB370" s="96"/>
      <c r="AC370" s="96"/>
      <c r="AD370" s="90"/>
      <c r="AE370" s="87"/>
      <c r="AF370" s="90"/>
      <c r="AG370" s="87"/>
      <c r="AH370" s="27"/>
      <c r="AI370" s="27"/>
      <c r="AJ370" s="27"/>
    </row>
    <row r="371" spans="1:36" s="2" customFormat="1" ht="11.1" customHeight="1" x14ac:dyDescent="0.2">
      <c r="A371" s="102" t="s">
        <v>463</v>
      </c>
      <c r="B371" s="22"/>
      <c r="C371" s="16"/>
      <c r="D371" s="16"/>
      <c r="E371" s="17"/>
      <c r="G371" s="28"/>
      <c r="H371" s="44"/>
      <c r="I371" s="47"/>
      <c r="J371" s="44"/>
      <c r="K371" s="60"/>
      <c r="L371" s="44"/>
      <c r="M371" s="45"/>
      <c r="N371" s="46"/>
      <c r="O371" s="27"/>
      <c r="P371" s="60"/>
      <c r="Q371" s="45"/>
      <c r="R371" s="61"/>
      <c r="S371" s="45"/>
      <c r="T371" s="60"/>
      <c r="U371" s="92"/>
      <c r="V371" s="34"/>
      <c r="W371" s="34"/>
      <c r="X371" s="98"/>
      <c r="Y371" s="88"/>
      <c r="Z371" s="98"/>
      <c r="AA371" s="88"/>
      <c r="AB371" s="96"/>
      <c r="AC371" s="96"/>
      <c r="AD371" s="90"/>
      <c r="AE371" s="87"/>
      <c r="AF371" s="90"/>
      <c r="AG371" s="87"/>
      <c r="AH371" s="27"/>
      <c r="AI371" s="27"/>
      <c r="AJ371" s="27"/>
    </row>
    <row r="372" spans="1:36" s="2" customFormat="1" ht="11.1" customHeight="1" x14ac:dyDescent="0.2">
      <c r="A372" s="18"/>
      <c r="B372" s="22"/>
      <c r="C372" s="16"/>
      <c r="D372" s="16"/>
      <c r="E372" s="17"/>
      <c r="G372" s="28"/>
      <c r="H372" s="44"/>
      <c r="I372" s="47"/>
      <c r="J372" s="44"/>
      <c r="K372" s="60"/>
      <c r="L372" s="44"/>
      <c r="M372" s="45"/>
      <c r="N372" s="46"/>
      <c r="O372" s="27"/>
      <c r="P372" s="60"/>
      <c r="Q372" s="45"/>
      <c r="R372" s="61"/>
      <c r="S372" s="45"/>
      <c r="T372" s="60"/>
      <c r="U372" s="92"/>
      <c r="V372" s="34"/>
      <c r="W372" s="34"/>
      <c r="X372" s="98"/>
      <c r="Y372" s="88"/>
      <c r="Z372" s="98"/>
      <c r="AA372" s="88"/>
      <c r="AB372" s="96"/>
      <c r="AC372" s="96"/>
      <c r="AD372" s="90"/>
      <c r="AE372" s="87"/>
      <c r="AF372" s="90"/>
      <c r="AG372" s="87"/>
      <c r="AH372" s="27"/>
      <c r="AI372" s="27"/>
      <c r="AJ372" s="27"/>
    </row>
    <row r="373" spans="1:36" s="2" customFormat="1" ht="11.1" customHeight="1" x14ac:dyDescent="0.2">
      <c r="A373" s="18" t="s">
        <v>464</v>
      </c>
      <c r="B373" s="22">
        <v>1066</v>
      </c>
      <c r="C373" s="16">
        <v>2</v>
      </c>
      <c r="D373" s="16">
        <v>68279562</v>
      </c>
      <c r="E373" s="17" t="s">
        <v>426</v>
      </c>
      <c r="F373" s="2">
        <v>0</v>
      </c>
      <c r="G373" s="28">
        <v>2635</v>
      </c>
      <c r="H373" s="44">
        <v>1814</v>
      </c>
      <c r="I373" s="47">
        <v>2898</v>
      </c>
      <c r="J373" s="44">
        <v>282</v>
      </c>
      <c r="K373" s="60">
        <v>9.6999999999999993</v>
      </c>
      <c r="L373" s="44">
        <v>2413</v>
      </c>
      <c r="M373" s="45">
        <v>1570</v>
      </c>
      <c r="N373" s="46">
        <v>2695</v>
      </c>
      <c r="O373" s="27">
        <v>279</v>
      </c>
      <c r="P373" s="60">
        <v>10.4</v>
      </c>
      <c r="Q373" s="45">
        <v>288</v>
      </c>
      <c r="R373" s="119" t="s">
        <v>699</v>
      </c>
      <c r="S373" s="45">
        <v>55</v>
      </c>
      <c r="T373" s="120" t="s">
        <v>740</v>
      </c>
      <c r="U373" s="92"/>
      <c r="V373" s="34"/>
      <c r="W373" s="34"/>
      <c r="X373" s="98"/>
      <c r="Y373" s="88"/>
      <c r="Z373" s="98"/>
      <c r="AA373" s="88"/>
      <c r="AB373" s="96"/>
      <c r="AC373" s="96"/>
      <c r="AD373" s="90"/>
      <c r="AE373" s="87"/>
      <c r="AF373" s="90"/>
      <c r="AG373" s="87"/>
      <c r="AH373" s="27"/>
      <c r="AI373" s="27"/>
      <c r="AJ373" s="27"/>
    </row>
    <row r="374" spans="1:36" s="2" customFormat="1" ht="11.1" customHeight="1" x14ac:dyDescent="0.2">
      <c r="A374" s="18" t="s">
        <v>464</v>
      </c>
      <c r="B374" s="22">
        <v>2025</v>
      </c>
      <c r="C374" s="16">
        <v>2</v>
      </c>
      <c r="D374" s="16">
        <v>76289450</v>
      </c>
      <c r="E374" s="17" t="s">
        <v>427</v>
      </c>
      <c r="F374" s="2">
        <v>0</v>
      </c>
      <c r="G374" s="28">
        <v>2899</v>
      </c>
      <c r="H374" s="44">
        <v>1650</v>
      </c>
      <c r="I374" s="47">
        <v>3364</v>
      </c>
      <c r="J374" s="44">
        <v>265</v>
      </c>
      <c r="K374" s="60">
        <v>7.9</v>
      </c>
      <c r="L374" s="44">
        <v>2837</v>
      </c>
      <c r="M374" s="45">
        <v>1572</v>
      </c>
      <c r="N374" s="46">
        <v>3301</v>
      </c>
      <c r="O374" s="27">
        <v>343</v>
      </c>
      <c r="P374" s="60">
        <v>10.4</v>
      </c>
      <c r="Q374" s="45">
        <v>328</v>
      </c>
      <c r="R374" s="119" t="s">
        <v>808</v>
      </c>
      <c r="S374" s="45">
        <v>61</v>
      </c>
      <c r="T374" s="120" t="s">
        <v>724</v>
      </c>
      <c r="U374" s="92"/>
      <c r="V374" s="34"/>
      <c r="W374" s="34"/>
      <c r="X374" s="98"/>
      <c r="Y374" s="88"/>
      <c r="Z374" s="98"/>
      <c r="AA374" s="88"/>
      <c r="AB374" s="96"/>
      <c r="AC374" s="96"/>
      <c r="AD374" s="90"/>
      <c r="AE374" s="87"/>
      <c r="AF374" s="90"/>
      <c r="AG374" s="87"/>
      <c r="AH374" s="27"/>
      <c r="AI374" s="27"/>
      <c r="AJ374" s="27"/>
    </row>
    <row r="375" spans="1:36" s="2" customFormat="1" ht="11.1" customHeight="1" x14ac:dyDescent="0.2">
      <c r="A375" s="18" t="s">
        <v>464</v>
      </c>
      <c r="B375" s="22">
        <v>2053</v>
      </c>
      <c r="C375" s="16">
        <v>2</v>
      </c>
      <c r="D375" s="16">
        <v>77359420</v>
      </c>
      <c r="E375" s="17" t="s">
        <v>428</v>
      </c>
      <c r="F375" s="2">
        <v>0</v>
      </c>
      <c r="G375" s="28">
        <v>4674</v>
      </c>
      <c r="H375" s="44">
        <v>2244</v>
      </c>
      <c r="I375" s="47">
        <v>5572</v>
      </c>
      <c r="J375" s="44">
        <v>218</v>
      </c>
      <c r="K375" s="60">
        <v>3.9</v>
      </c>
      <c r="L375" s="44">
        <v>5294</v>
      </c>
      <c r="M375" s="45">
        <v>2447</v>
      </c>
      <c r="N375" s="46">
        <v>6287</v>
      </c>
      <c r="O375" s="27">
        <v>266</v>
      </c>
      <c r="P375" s="60">
        <v>4.2</v>
      </c>
      <c r="Q375" s="45">
        <v>579</v>
      </c>
      <c r="R375" s="119" t="s">
        <v>816</v>
      </c>
      <c r="S375" s="45">
        <v>89</v>
      </c>
      <c r="T375" s="120" t="s">
        <v>617</v>
      </c>
      <c r="U375" s="92"/>
      <c r="V375" s="34"/>
      <c r="W375" s="34"/>
      <c r="X375" s="98"/>
      <c r="Y375" s="88"/>
      <c r="Z375" s="98"/>
      <c r="AA375" s="88"/>
      <c r="AB375" s="96"/>
      <c r="AC375" s="96"/>
      <c r="AD375" s="90"/>
      <c r="AE375" s="87"/>
      <c r="AF375" s="90"/>
      <c r="AG375" s="87"/>
      <c r="AH375" s="27"/>
      <c r="AI375" s="27"/>
      <c r="AJ375" s="27"/>
    </row>
    <row r="376" spans="1:36" s="2" customFormat="1" ht="11.1" customHeight="1" x14ac:dyDescent="0.2">
      <c r="A376" s="18" t="s">
        <v>464</v>
      </c>
      <c r="B376" s="22">
        <v>2057</v>
      </c>
      <c r="C376" s="16">
        <v>2</v>
      </c>
      <c r="D376" s="16">
        <v>81329493</v>
      </c>
      <c r="E376" s="17" t="s">
        <v>429</v>
      </c>
      <c r="F376" s="2">
        <v>0</v>
      </c>
      <c r="G376" s="28">
        <v>1983</v>
      </c>
      <c r="H376" s="44">
        <v>1425</v>
      </c>
      <c r="I376" s="47">
        <v>2174</v>
      </c>
      <c r="J376" s="44">
        <v>171</v>
      </c>
      <c r="K376" s="60">
        <v>7.9</v>
      </c>
      <c r="L376" s="44">
        <v>859</v>
      </c>
      <c r="M376" s="45">
        <v>514</v>
      </c>
      <c r="N376" s="46">
        <v>970</v>
      </c>
      <c r="O376" s="27">
        <v>81</v>
      </c>
      <c r="P376" s="60">
        <v>8.4</v>
      </c>
      <c r="Q376" s="45">
        <v>167</v>
      </c>
      <c r="R376" s="119" t="s">
        <v>622</v>
      </c>
      <c r="S376" s="45">
        <v>22</v>
      </c>
      <c r="T376" s="120" t="s">
        <v>644</v>
      </c>
      <c r="U376" s="92"/>
      <c r="V376" s="34"/>
      <c r="W376" s="34"/>
      <c r="X376" s="98"/>
      <c r="Y376" s="88"/>
      <c r="Z376" s="98"/>
      <c r="AA376" s="88"/>
      <c r="AB376" s="96"/>
      <c r="AC376" s="96"/>
      <c r="AD376" s="90"/>
      <c r="AE376" s="87"/>
      <c r="AF376" s="90"/>
      <c r="AG376" s="87"/>
      <c r="AH376" s="27"/>
      <c r="AI376" s="27"/>
      <c r="AJ376" s="27"/>
    </row>
    <row r="377" spans="1:36" s="2" customFormat="1" ht="11.1" customHeight="1" x14ac:dyDescent="0.2">
      <c r="A377" s="18" t="s">
        <v>464</v>
      </c>
      <c r="B377" s="22">
        <v>2068</v>
      </c>
      <c r="C377" s="16">
        <v>2</v>
      </c>
      <c r="D377" s="16">
        <v>79339416</v>
      </c>
      <c r="E377" s="17" t="s">
        <v>430</v>
      </c>
      <c r="F377" s="2">
        <v>31</v>
      </c>
      <c r="G377" s="28">
        <v>4491</v>
      </c>
      <c r="H377" s="44">
        <v>3330</v>
      </c>
      <c r="I377" s="47">
        <v>4932</v>
      </c>
      <c r="J377" s="44">
        <v>170</v>
      </c>
      <c r="K377" s="60">
        <v>3.4</v>
      </c>
      <c r="L377" s="44">
        <v>4447</v>
      </c>
      <c r="M377" s="45">
        <v>3347</v>
      </c>
      <c r="N377" s="46">
        <v>4861</v>
      </c>
      <c r="O377" s="27">
        <v>220</v>
      </c>
      <c r="P377" s="60">
        <v>4.5</v>
      </c>
      <c r="Q377" s="45">
        <v>524</v>
      </c>
      <c r="R377" s="119" t="s">
        <v>766</v>
      </c>
      <c r="S377" s="45">
        <v>70</v>
      </c>
      <c r="T377" s="120" t="s">
        <v>618</v>
      </c>
      <c r="U377" s="92"/>
      <c r="V377" s="34"/>
      <c r="W377" s="34"/>
      <c r="X377" s="98"/>
      <c r="Y377" s="88"/>
      <c r="Z377" s="98"/>
      <c r="AA377" s="88"/>
      <c r="AB377" s="96"/>
      <c r="AC377" s="96"/>
      <c r="AD377" s="90"/>
      <c r="AE377" s="87"/>
      <c r="AF377" s="90"/>
      <c r="AG377" s="87"/>
      <c r="AH377" s="27"/>
      <c r="AI377" s="27"/>
      <c r="AJ377" s="27"/>
    </row>
    <row r="378" spans="1:36" s="2" customFormat="1" ht="11.1" customHeight="1" x14ac:dyDescent="0.2">
      <c r="A378" s="18" t="s">
        <v>464</v>
      </c>
      <c r="B378" s="22">
        <v>2078</v>
      </c>
      <c r="C378" s="16">
        <v>2</v>
      </c>
      <c r="D378" s="16">
        <v>79359910</v>
      </c>
      <c r="E378" s="17" t="s">
        <v>431</v>
      </c>
      <c r="F378" s="2">
        <v>0</v>
      </c>
      <c r="G378" s="28">
        <v>6823</v>
      </c>
      <c r="H378" s="44">
        <v>4054</v>
      </c>
      <c r="I378" s="47">
        <v>7687</v>
      </c>
      <c r="J378" s="44">
        <v>171</v>
      </c>
      <c r="K378" s="60">
        <v>2.2000000000000002</v>
      </c>
      <c r="L378" s="44">
        <v>8678</v>
      </c>
      <c r="M378" s="45">
        <v>4855</v>
      </c>
      <c r="N378" s="46">
        <v>9841</v>
      </c>
      <c r="O378" s="27">
        <v>239</v>
      </c>
      <c r="P378" s="60">
        <v>2.4</v>
      </c>
      <c r="Q378" s="45">
        <v>886</v>
      </c>
      <c r="R378" s="119" t="s">
        <v>817</v>
      </c>
      <c r="S378" s="45">
        <v>165</v>
      </c>
      <c r="T378" s="120" t="s">
        <v>818</v>
      </c>
      <c r="U378" s="92"/>
      <c r="V378" s="34"/>
      <c r="W378" s="34"/>
      <c r="X378" s="98"/>
      <c r="Y378" s="88"/>
      <c r="Z378" s="98"/>
      <c r="AA378" s="88"/>
      <c r="AB378" s="96"/>
      <c r="AC378" s="96"/>
      <c r="AD378" s="90"/>
      <c r="AE378" s="87"/>
      <c r="AF378" s="90"/>
      <c r="AG378" s="87"/>
      <c r="AH378" s="27"/>
      <c r="AI378" s="27"/>
      <c r="AJ378" s="27"/>
    </row>
    <row r="379" spans="1:36" s="2" customFormat="1" ht="11.1" customHeight="1" x14ac:dyDescent="0.2">
      <c r="A379" s="18" t="s">
        <v>464</v>
      </c>
      <c r="B379" s="22">
        <v>2079</v>
      </c>
      <c r="C379" s="16">
        <v>2</v>
      </c>
      <c r="D379" s="16">
        <v>79369402</v>
      </c>
      <c r="E379" s="17" t="s">
        <v>432</v>
      </c>
      <c r="F379" s="2">
        <v>31</v>
      </c>
      <c r="G379" s="28">
        <v>5850</v>
      </c>
      <c r="H379" s="44">
        <v>3304</v>
      </c>
      <c r="I379" s="47">
        <v>6684</v>
      </c>
      <c r="J379" s="44">
        <v>232</v>
      </c>
      <c r="K379" s="60">
        <v>3.5</v>
      </c>
      <c r="L379" s="44">
        <v>6112</v>
      </c>
      <c r="M379" s="45">
        <v>3244</v>
      </c>
      <c r="N379" s="46">
        <v>7068</v>
      </c>
      <c r="O379" s="27">
        <v>264</v>
      </c>
      <c r="P379" s="60">
        <v>3.7</v>
      </c>
      <c r="Q379" s="45">
        <v>705</v>
      </c>
      <c r="R379" s="119" t="s">
        <v>766</v>
      </c>
      <c r="S379" s="45">
        <v>85</v>
      </c>
      <c r="T379" s="120" t="s">
        <v>618</v>
      </c>
      <c r="U379" s="92"/>
      <c r="V379" s="34"/>
      <c r="W379" s="34"/>
      <c r="X379" s="98"/>
      <c r="Y379" s="88"/>
      <c r="Z379" s="98"/>
      <c r="AA379" s="88"/>
      <c r="AB379" s="96"/>
      <c r="AC379" s="96"/>
      <c r="AD379" s="90"/>
      <c r="AE379" s="87"/>
      <c r="AF379" s="90"/>
      <c r="AG379" s="87"/>
      <c r="AH379" s="27"/>
      <c r="AI379" s="27"/>
      <c r="AJ379" s="27"/>
    </row>
    <row r="380" spans="1:36" s="2" customFormat="1" ht="11.1" customHeight="1" x14ac:dyDescent="0.2">
      <c r="A380" s="18" t="s">
        <v>464</v>
      </c>
      <c r="B380" s="22">
        <v>2096</v>
      </c>
      <c r="C380" s="16">
        <v>2</v>
      </c>
      <c r="D380" s="16">
        <v>81419451</v>
      </c>
      <c r="E380" s="17" t="s">
        <v>433</v>
      </c>
      <c r="F380" s="2">
        <v>7</v>
      </c>
      <c r="G380" s="28">
        <v>2466</v>
      </c>
      <c r="H380" s="44">
        <v>2409</v>
      </c>
      <c r="I380" s="47">
        <v>2501</v>
      </c>
      <c r="J380" s="44">
        <v>319</v>
      </c>
      <c r="K380" s="60">
        <v>12.8</v>
      </c>
      <c r="L380" s="44">
        <v>2786</v>
      </c>
      <c r="M380" s="45">
        <v>2447</v>
      </c>
      <c r="N380" s="46">
        <v>2911</v>
      </c>
      <c r="O380" s="27">
        <v>258</v>
      </c>
      <c r="P380" s="60">
        <v>8.9</v>
      </c>
      <c r="Q380" s="45">
        <v>307</v>
      </c>
      <c r="R380" s="119" t="s">
        <v>700</v>
      </c>
      <c r="S380" s="45">
        <v>42</v>
      </c>
      <c r="T380" s="120" t="s">
        <v>703</v>
      </c>
      <c r="U380" s="92"/>
      <c r="V380" s="34"/>
      <c r="W380" s="34"/>
      <c r="X380" s="98"/>
      <c r="Y380" s="88"/>
      <c r="Z380" s="98"/>
      <c r="AA380" s="88"/>
      <c r="AB380" s="96"/>
      <c r="AC380" s="96"/>
      <c r="AD380" s="90"/>
      <c r="AE380" s="87"/>
      <c r="AF380" s="90"/>
      <c r="AG380" s="87"/>
      <c r="AH380" s="27"/>
      <c r="AI380" s="27"/>
      <c r="AJ380" s="27"/>
    </row>
    <row r="381" spans="1:36" s="2" customFormat="1" ht="11.1" customHeight="1" x14ac:dyDescent="0.2">
      <c r="A381" s="18" t="s">
        <v>464</v>
      </c>
      <c r="B381" s="22">
        <v>2111</v>
      </c>
      <c r="C381" s="16">
        <v>2</v>
      </c>
      <c r="D381" s="16">
        <v>73409441</v>
      </c>
      <c r="E381" s="17" t="s">
        <v>434</v>
      </c>
      <c r="F381" s="2">
        <v>31</v>
      </c>
      <c r="G381" s="28">
        <v>3687</v>
      </c>
      <c r="H381" s="44">
        <v>2057</v>
      </c>
      <c r="I381" s="47">
        <v>4316</v>
      </c>
      <c r="J381" s="44">
        <v>390</v>
      </c>
      <c r="K381" s="60">
        <v>9</v>
      </c>
      <c r="L381" s="44">
        <v>3668</v>
      </c>
      <c r="M381" s="45">
        <v>2040</v>
      </c>
      <c r="N381" s="46">
        <v>4295</v>
      </c>
      <c r="O381" s="27">
        <v>408</v>
      </c>
      <c r="P381" s="60">
        <v>9.5</v>
      </c>
      <c r="Q381" s="45">
        <v>409</v>
      </c>
      <c r="R381" s="119" t="s">
        <v>699</v>
      </c>
      <c r="S381" s="45">
        <v>102</v>
      </c>
      <c r="T381" s="120" t="s">
        <v>743</v>
      </c>
      <c r="U381" s="92"/>
      <c r="V381" s="34"/>
      <c r="W381" s="34"/>
      <c r="X381" s="98"/>
      <c r="Y381" s="88"/>
      <c r="Z381" s="98"/>
      <c r="AA381" s="88"/>
      <c r="AB381" s="96"/>
      <c r="AC381" s="96"/>
      <c r="AD381" s="90"/>
      <c r="AE381" s="87"/>
      <c r="AF381" s="90"/>
      <c r="AG381" s="87"/>
      <c r="AH381" s="27"/>
      <c r="AI381" s="27"/>
      <c r="AJ381" s="27"/>
    </row>
    <row r="382" spans="1:36" s="2" customFormat="1" ht="11.1" customHeight="1" x14ac:dyDescent="0.2">
      <c r="A382" s="18" t="s">
        <v>464</v>
      </c>
      <c r="B382" s="22">
        <v>2136</v>
      </c>
      <c r="C382" s="16">
        <v>2</v>
      </c>
      <c r="D382" s="16">
        <v>69449400</v>
      </c>
      <c r="E382" s="17" t="s">
        <v>435</v>
      </c>
      <c r="F382" s="2">
        <v>31</v>
      </c>
      <c r="G382" s="28">
        <v>1972</v>
      </c>
      <c r="H382" s="44">
        <v>1866</v>
      </c>
      <c r="I382" s="47">
        <v>1991</v>
      </c>
      <c r="J382" s="44">
        <v>79</v>
      </c>
      <c r="K382" s="60">
        <v>4</v>
      </c>
      <c r="L382" s="44">
        <v>2006</v>
      </c>
      <c r="M382" s="45">
        <v>2149</v>
      </c>
      <c r="N382" s="46">
        <v>1967</v>
      </c>
      <c r="O382" s="27">
        <v>97</v>
      </c>
      <c r="P382" s="60">
        <v>4.9000000000000004</v>
      </c>
      <c r="Q382" s="45">
        <v>235</v>
      </c>
      <c r="R382" s="119" t="s">
        <v>767</v>
      </c>
      <c r="S382" s="45">
        <v>28</v>
      </c>
      <c r="T382" s="120" t="s">
        <v>786</v>
      </c>
      <c r="U382" s="92"/>
      <c r="V382" s="34"/>
      <c r="W382" s="34"/>
      <c r="X382" s="98"/>
      <c r="Y382" s="88"/>
      <c r="Z382" s="98"/>
      <c r="AA382" s="88"/>
      <c r="AB382" s="96"/>
      <c r="AC382" s="96"/>
      <c r="AD382" s="90"/>
      <c r="AE382" s="87"/>
      <c r="AF382" s="90"/>
      <c r="AG382" s="87"/>
      <c r="AH382" s="27"/>
      <c r="AI382" s="27"/>
      <c r="AJ382" s="27"/>
    </row>
    <row r="383" spans="1:36" s="2" customFormat="1" ht="11.1" customHeight="1" thickBot="1" x14ac:dyDescent="0.25">
      <c r="A383" s="23" t="s">
        <v>464</v>
      </c>
      <c r="B383" s="24">
        <v>2191</v>
      </c>
      <c r="C383" s="25">
        <v>2</v>
      </c>
      <c r="D383" s="25">
        <v>58339574</v>
      </c>
      <c r="E383" s="26" t="s">
        <v>436</v>
      </c>
      <c r="F383" s="35">
        <v>0</v>
      </c>
      <c r="G383" s="36">
        <v>2159</v>
      </c>
      <c r="H383" s="121">
        <v>1378</v>
      </c>
      <c r="I383" s="122">
        <v>2413</v>
      </c>
      <c r="J383" s="121">
        <v>173</v>
      </c>
      <c r="K383" s="123">
        <v>7.2</v>
      </c>
      <c r="L383" s="121">
        <v>1981</v>
      </c>
      <c r="M383" s="124">
        <v>1369</v>
      </c>
      <c r="N383" s="125">
        <v>2180</v>
      </c>
      <c r="O383" s="35">
        <v>145</v>
      </c>
      <c r="P383" s="123">
        <v>6.7</v>
      </c>
      <c r="Q383" s="124">
        <v>230</v>
      </c>
      <c r="R383" s="126" t="s">
        <v>620</v>
      </c>
      <c r="S383" s="124">
        <v>58</v>
      </c>
      <c r="T383" s="127" t="s">
        <v>783</v>
      </c>
      <c r="U383" s="92"/>
      <c r="V383" s="34"/>
      <c r="W383" s="34"/>
      <c r="X383" s="98"/>
      <c r="Y383" s="88"/>
      <c r="Z383" s="98"/>
      <c r="AA383" s="88"/>
      <c r="AB383" s="96"/>
      <c r="AC383" s="96"/>
      <c r="AD383" s="90"/>
      <c r="AE383" s="87"/>
      <c r="AF383" s="90"/>
      <c r="AG383" s="87"/>
      <c r="AH383" s="27"/>
      <c r="AI383" s="27"/>
      <c r="AJ383" s="27"/>
    </row>
    <row r="384" spans="1:36" s="2" customFormat="1" ht="11.1" customHeight="1" x14ac:dyDescent="0.2">
      <c r="A384" s="18" t="s">
        <v>464</v>
      </c>
      <c r="B384" s="22">
        <v>2240</v>
      </c>
      <c r="C384" s="16">
        <v>2</v>
      </c>
      <c r="D384" s="16">
        <v>63319512</v>
      </c>
      <c r="E384" s="17" t="s">
        <v>437</v>
      </c>
      <c r="F384" s="2">
        <v>0</v>
      </c>
      <c r="G384" s="28">
        <v>6748</v>
      </c>
      <c r="H384" s="44">
        <v>3734</v>
      </c>
      <c r="I384" s="47">
        <v>7739</v>
      </c>
      <c r="J384" s="44">
        <v>190</v>
      </c>
      <c r="K384" s="60">
        <v>2.5</v>
      </c>
      <c r="L384" s="44">
        <v>4668</v>
      </c>
      <c r="M384" s="45">
        <v>2989</v>
      </c>
      <c r="N384" s="46">
        <v>5223</v>
      </c>
      <c r="O384" s="27">
        <v>134</v>
      </c>
      <c r="P384" s="60">
        <v>2.6</v>
      </c>
      <c r="Q384" s="45">
        <v>663</v>
      </c>
      <c r="R384" s="119" t="s">
        <v>818</v>
      </c>
      <c r="S384" s="45">
        <v>101</v>
      </c>
      <c r="T384" s="120" t="s">
        <v>819</v>
      </c>
      <c r="U384" s="92"/>
      <c r="V384" s="34"/>
      <c r="W384" s="34"/>
      <c r="X384" s="98"/>
      <c r="Y384" s="88"/>
      <c r="Z384" s="98"/>
      <c r="AA384" s="88"/>
      <c r="AB384" s="96"/>
      <c r="AC384" s="96"/>
      <c r="AD384" s="90"/>
      <c r="AE384" s="87"/>
      <c r="AF384" s="90"/>
      <c r="AG384" s="87"/>
      <c r="AH384" s="27"/>
      <c r="AI384" s="27"/>
      <c r="AJ384" s="27"/>
    </row>
    <row r="385" spans="1:36" s="2" customFormat="1" ht="11.1" customHeight="1" x14ac:dyDescent="0.2">
      <c r="A385" s="18" t="s">
        <v>464</v>
      </c>
      <c r="B385" s="22">
        <v>2240</v>
      </c>
      <c r="C385" s="16">
        <v>2</v>
      </c>
      <c r="D385" s="16">
        <v>64329473</v>
      </c>
      <c r="E385" s="17" t="s">
        <v>438</v>
      </c>
      <c r="F385" s="2">
        <v>0</v>
      </c>
      <c r="G385" s="28">
        <v>5455</v>
      </c>
      <c r="H385" s="44">
        <v>3103</v>
      </c>
      <c r="I385" s="47">
        <v>6321</v>
      </c>
      <c r="J385" s="44">
        <v>182</v>
      </c>
      <c r="K385" s="60">
        <v>2.9</v>
      </c>
      <c r="L385" s="44">
        <v>4805</v>
      </c>
      <c r="M385" s="45">
        <v>2489</v>
      </c>
      <c r="N385" s="46">
        <v>5665</v>
      </c>
      <c r="O385" s="27">
        <v>191</v>
      </c>
      <c r="P385" s="60">
        <v>3.4</v>
      </c>
      <c r="Q385" s="45">
        <v>604</v>
      </c>
      <c r="R385" s="119" t="s">
        <v>819</v>
      </c>
      <c r="S385" s="45">
        <v>75</v>
      </c>
      <c r="T385" s="120" t="s">
        <v>778</v>
      </c>
      <c r="U385" s="92"/>
      <c r="V385" s="34"/>
      <c r="W385" s="34"/>
      <c r="X385" s="98"/>
      <c r="Y385" s="88"/>
      <c r="Z385" s="98"/>
      <c r="AA385" s="88"/>
      <c r="AB385" s="96"/>
      <c r="AC385" s="96"/>
      <c r="AD385" s="90"/>
      <c r="AE385" s="87"/>
      <c r="AF385" s="90"/>
      <c r="AG385" s="87"/>
      <c r="AH385" s="27"/>
      <c r="AI385" s="27"/>
      <c r="AJ385" s="27"/>
    </row>
    <row r="386" spans="1:36" s="2" customFormat="1" ht="11.1" customHeight="1" x14ac:dyDescent="0.2">
      <c r="A386" s="18" t="s">
        <v>464</v>
      </c>
      <c r="B386" s="22">
        <v>2241</v>
      </c>
      <c r="C386" s="16">
        <v>2</v>
      </c>
      <c r="D386" s="16">
        <v>65339490</v>
      </c>
      <c r="E386" s="17" t="s">
        <v>439</v>
      </c>
      <c r="F386" s="2">
        <v>31</v>
      </c>
      <c r="G386" s="28">
        <v>7580</v>
      </c>
      <c r="H386" s="44">
        <v>3977</v>
      </c>
      <c r="I386" s="47">
        <v>8731</v>
      </c>
      <c r="J386" s="44">
        <v>410</v>
      </c>
      <c r="K386" s="60">
        <v>4.7</v>
      </c>
      <c r="L386" s="44">
        <v>6440</v>
      </c>
      <c r="M386" s="45">
        <v>3579</v>
      </c>
      <c r="N386" s="46">
        <v>7320</v>
      </c>
      <c r="O386" s="27">
        <v>440</v>
      </c>
      <c r="P386" s="60">
        <v>6</v>
      </c>
      <c r="Q386" s="45">
        <v>808</v>
      </c>
      <c r="R386" s="119" t="s">
        <v>803</v>
      </c>
      <c r="S386" s="45">
        <v>136</v>
      </c>
      <c r="T386" s="120" t="s">
        <v>758</v>
      </c>
      <c r="U386" s="92"/>
      <c r="V386" s="34"/>
      <c r="W386" s="34"/>
      <c r="X386" s="98"/>
      <c r="Y386" s="88"/>
      <c r="Z386" s="98"/>
      <c r="AA386" s="88"/>
      <c r="AB386" s="96"/>
      <c r="AC386" s="96"/>
      <c r="AD386" s="90"/>
      <c r="AE386" s="87"/>
      <c r="AF386" s="90"/>
      <c r="AG386" s="87"/>
      <c r="AH386" s="27"/>
      <c r="AI386" s="27"/>
      <c r="AJ386" s="27"/>
    </row>
    <row r="387" spans="1:36" s="2" customFormat="1" ht="11.1" customHeight="1" x14ac:dyDescent="0.2">
      <c r="A387" s="18" t="s">
        <v>464</v>
      </c>
      <c r="B387" s="22">
        <v>2242</v>
      </c>
      <c r="C387" s="16">
        <v>2</v>
      </c>
      <c r="D387" s="16">
        <v>64319492</v>
      </c>
      <c r="E387" s="17" t="s">
        <v>440</v>
      </c>
      <c r="F387" s="2">
        <v>0</v>
      </c>
      <c r="G387" s="28">
        <v>3499</v>
      </c>
      <c r="H387" s="44">
        <v>1681</v>
      </c>
      <c r="I387" s="47">
        <v>4202</v>
      </c>
      <c r="J387" s="44">
        <v>345</v>
      </c>
      <c r="K387" s="60">
        <v>8.1999999999999993</v>
      </c>
      <c r="L387" s="44">
        <v>3766</v>
      </c>
      <c r="M387" s="45">
        <v>2048</v>
      </c>
      <c r="N387" s="46">
        <v>4467</v>
      </c>
      <c r="O387" s="27">
        <v>301</v>
      </c>
      <c r="P387" s="60">
        <v>6.7</v>
      </c>
      <c r="Q387" s="45">
        <v>427</v>
      </c>
      <c r="R387" s="119" t="s">
        <v>820</v>
      </c>
      <c r="S387" s="45">
        <v>55</v>
      </c>
      <c r="T387" s="120" t="s">
        <v>821</v>
      </c>
      <c r="U387" s="92"/>
      <c r="V387" s="34"/>
      <c r="W387" s="34"/>
      <c r="X387" s="98"/>
      <c r="Y387" s="88"/>
      <c r="Z387" s="98"/>
      <c r="AA387" s="88"/>
      <c r="AB387" s="96"/>
      <c r="AC387" s="96"/>
      <c r="AD387" s="90"/>
      <c r="AE387" s="87"/>
      <c r="AF387" s="90"/>
      <c r="AG387" s="87"/>
      <c r="AH387" s="27"/>
      <c r="AI387" s="27"/>
      <c r="AJ387" s="27"/>
    </row>
    <row r="388" spans="1:36" s="2" customFormat="1" ht="11.1" customHeight="1" x14ac:dyDescent="0.2">
      <c r="A388" s="18" t="s">
        <v>464</v>
      </c>
      <c r="B388" s="22">
        <v>2244</v>
      </c>
      <c r="C388" s="16">
        <v>2</v>
      </c>
      <c r="D388" s="16">
        <v>63329126</v>
      </c>
      <c r="E388" s="17" t="s">
        <v>441</v>
      </c>
      <c r="F388" s="2">
        <v>0</v>
      </c>
      <c r="G388" s="28">
        <v>4304</v>
      </c>
      <c r="H388" s="44">
        <v>3008</v>
      </c>
      <c r="I388" s="47">
        <v>4800</v>
      </c>
      <c r="J388" s="44">
        <v>170</v>
      </c>
      <c r="K388" s="60">
        <v>3.5</v>
      </c>
      <c r="L388" s="44">
        <v>4130</v>
      </c>
      <c r="M388" s="45">
        <v>2311</v>
      </c>
      <c r="N388" s="46">
        <v>4809</v>
      </c>
      <c r="O388" s="27">
        <v>163</v>
      </c>
      <c r="P388" s="60">
        <v>3.4</v>
      </c>
      <c r="Q388" s="45">
        <v>494</v>
      </c>
      <c r="R388" s="119" t="s">
        <v>651</v>
      </c>
      <c r="S388" s="45">
        <v>66</v>
      </c>
      <c r="T388" s="120" t="s">
        <v>651</v>
      </c>
      <c r="U388" s="92"/>
      <c r="V388" s="34"/>
      <c r="W388" s="34"/>
      <c r="X388" s="98"/>
      <c r="Y388" s="88"/>
      <c r="Z388" s="98"/>
      <c r="AA388" s="88"/>
      <c r="AB388" s="96"/>
      <c r="AC388" s="96"/>
      <c r="AD388" s="90"/>
      <c r="AE388" s="87"/>
      <c r="AF388" s="90"/>
      <c r="AG388" s="87"/>
      <c r="AH388" s="27"/>
      <c r="AI388" s="27"/>
      <c r="AJ388" s="27"/>
    </row>
    <row r="389" spans="1:36" s="2" customFormat="1" ht="11.1" customHeight="1" x14ac:dyDescent="0.2">
      <c r="A389" s="18" t="s">
        <v>464</v>
      </c>
      <c r="B389" s="22">
        <v>2245</v>
      </c>
      <c r="C389" s="16">
        <v>2</v>
      </c>
      <c r="D389" s="16">
        <v>65319503</v>
      </c>
      <c r="E389" s="17" t="s">
        <v>442</v>
      </c>
      <c r="F389" s="2">
        <v>0</v>
      </c>
      <c r="G389" s="28">
        <v>5950</v>
      </c>
      <c r="H389" s="44">
        <v>3333</v>
      </c>
      <c r="I389" s="47">
        <v>6865</v>
      </c>
      <c r="J389" s="44">
        <v>312</v>
      </c>
      <c r="K389" s="60">
        <v>4.5</v>
      </c>
      <c r="L389" s="44">
        <v>5786</v>
      </c>
      <c r="M389" s="45">
        <v>3315</v>
      </c>
      <c r="N389" s="46">
        <v>6576</v>
      </c>
      <c r="O389" s="27">
        <v>242</v>
      </c>
      <c r="P389" s="60">
        <v>3.7</v>
      </c>
      <c r="Q389" s="45">
        <v>680</v>
      </c>
      <c r="R389" s="119" t="s">
        <v>767</v>
      </c>
      <c r="S389" s="45">
        <v>107</v>
      </c>
      <c r="T389" s="120" t="s">
        <v>822</v>
      </c>
      <c r="U389" s="92"/>
      <c r="V389" s="34"/>
      <c r="W389" s="34"/>
      <c r="X389" s="98"/>
      <c r="Y389" s="88"/>
      <c r="Z389" s="98"/>
      <c r="AA389" s="88"/>
      <c r="AB389" s="96"/>
      <c r="AC389" s="96"/>
      <c r="AD389" s="90"/>
      <c r="AE389" s="87"/>
      <c r="AF389" s="90"/>
      <c r="AG389" s="87"/>
      <c r="AH389" s="27"/>
      <c r="AI389" s="27"/>
      <c r="AJ389" s="27"/>
    </row>
    <row r="390" spans="1:36" s="2" customFormat="1" ht="11.1" customHeight="1" x14ac:dyDescent="0.2">
      <c r="A390" s="18" t="s">
        <v>464</v>
      </c>
      <c r="B390" s="22">
        <v>2259</v>
      </c>
      <c r="C390" s="16">
        <v>2</v>
      </c>
      <c r="D390" s="16">
        <v>63319515</v>
      </c>
      <c r="E390" s="17" t="s">
        <v>443</v>
      </c>
      <c r="F390" s="2">
        <v>0</v>
      </c>
      <c r="G390" s="28">
        <v>3841</v>
      </c>
      <c r="H390" s="44">
        <v>1926</v>
      </c>
      <c r="I390" s="47">
        <v>4484</v>
      </c>
      <c r="J390" s="44">
        <v>269</v>
      </c>
      <c r="K390" s="60">
        <v>6</v>
      </c>
      <c r="L390" s="44">
        <v>4010</v>
      </c>
      <c r="M390" s="45">
        <v>1970</v>
      </c>
      <c r="N390" s="46">
        <v>4714</v>
      </c>
      <c r="O390" s="27">
        <v>295</v>
      </c>
      <c r="P390" s="60">
        <v>6.3</v>
      </c>
      <c r="Q390" s="45">
        <v>459</v>
      </c>
      <c r="R390" s="119" t="s">
        <v>615</v>
      </c>
      <c r="S390" s="45">
        <v>64</v>
      </c>
      <c r="T390" s="120" t="s">
        <v>705</v>
      </c>
      <c r="U390" s="92"/>
      <c r="V390" s="34"/>
      <c r="W390" s="34"/>
      <c r="X390" s="98"/>
      <c r="Y390" s="88"/>
      <c r="Z390" s="98"/>
      <c r="AA390" s="88"/>
      <c r="AB390" s="96"/>
      <c r="AC390" s="96"/>
      <c r="AD390" s="90"/>
      <c r="AE390" s="87"/>
      <c r="AF390" s="90"/>
      <c r="AG390" s="87"/>
      <c r="AH390" s="27"/>
      <c r="AI390" s="27"/>
      <c r="AJ390" s="27"/>
    </row>
    <row r="391" spans="1:36" s="2" customFormat="1" ht="11.1" customHeight="1" x14ac:dyDescent="0.2">
      <c r="A391" s="18" t="s">
        <v>464</v>
      </c>
      <c r="B391" s="22">
        <v>2309</v>
      </c>
      <c r="C391" s="16">
        <v>2</v>
      </c>
      <c r="D391" s="16">
        <v>62219502</v>
      </c>
      <c r="E391" s="17" t="s">
        <v>444</v>
      </c>
      <c r="F391" s="2">
        <v>31</v>
      </c>
      <c r="G391" s="28">
        <v>3684</v>
      </c>
      <c r="H391" s="44">
        <v>2139</v>
      </c>
      <c r="I391" s="47">
        <v>4218</v>
      </c>
      <c r="J391" s="44">
        <v>252</v>
      </c>
      <c r="K391" s="60">
        <v>6</v>
      </c>
      <c r="L391" s="44">
        <v>3928</v>
      </c>
      <c r="M391" s="45">
        <v>2274</v>
      </c>
      <c r="N391" s="46">
        <v>4485</v>
      </c>
      <c r="O391" s="27">
        <v>251</v>
      </c>
      <c r="P391" s="60">
        <v>5.6</v>
      </c>
      <c r="Q391" s="45">
        <v>444</v>
      </c>
      <c r="R391" s="119" t="s">
        <v>609</v>
      </c>
      <c r="S391" s="45">
        <v>63</v>
      </c>
      <c r="T391" s="120" t="s">
        <v>757</v>
      </c>
      <c r="U391" s="92"/>
      <c r="V391" s="34"/>
      <c r="W391" s="34"/>
      <c r="X391" s="98"/>
      <c r="Y391" s="88"/>
      <c r="Z391" s="98"/>
      <c r="AA391" s="88"/>
      <c r="AB391" s="96"/>
      <c r="AC391" s="96"/>
      <c r="AD391" s="90"/>
      <c r="AE391" s="87"/>
      <c r="AF391" s="90"/>
      <c r="AG391" s="87"/>
      <c r="AH391" s="27"/>
      <c r="AI391" s="27"/>
      <c r="AJ391" s="27"/>
    </row>
    <row r="392" spans="1:36" s="2" customFormat="1" ht="11.1" customHeight="1" x14ac:dyDescent="0.2">
      <c r="A392" s="18" t="s">
        <v>464</v>
      </c>
      <c r="B392" s="22">
        <v>2309</v>
      </c>
      <c r="C392" s="16">
        <v>2</v>
      </c>
      <c r="D392" s="16">
        <v>62219503</v>
      </c>
      <c r="E392" s="17" t="s">
        <v>445</v>
      </c>
      <c r="F392" s="2">
        <v>31</v>
      </c>
      <c r="G392" s="28">
        <v>5912</v>
      </c>
      <c r="H392" s="44">
        <v>3252</v>
      </c>
      <c r="I392" s="47">
        <v>6872</v>
      </c>
      <c r="J392" s="44">
        <v>439</v>
      </c>
      <c r="K392" s="60">
        <v>6.4</v>
      </c>
      <c r="L392" s="44">
        <v>6453</v>
      </c>
      <c r="M392" s="45">
        <v>3610</v>
      </c>
      <c r="N392" s="46">
        <v>7436</v>
      </c>
      <c r="O392" s="27">
        <v>452</v>
      </c>
      <c r="P392" s="60">
        <v>6.1</v>
      </c>
      <c r="Q392" s="45">
        <v>715</v>
      </c>
      <c r="R392" s="119" t="s">
        <v>779</v>
      </c>
      <c r="S392" s="45">
        <v>117</v>
      </c>
      <c r="T392" s="120" t="s">
        <v>776</v>
      </c>
      <c r="U392" s="92"/>
      <c r="V392" s="34"/>
      <c r="W392" s="34"/>
      <c r="X392" s="98"/>
      <c r="Y392" s="88"/>
      <c r="Z392" s="98"/>
      <c r="AA392" s="88"/>
      <c r="AB392" s="96"/>
      <c r="AC392" s="96"/>
      <c r="AD392" s="90"/>
      <c r="AE392" s="87"/>
      <c r="AF392" s="90"/>
      <c r="AG392" s="87"/>
      <c r="AH392" s="27"/>
      <c r="AI392" s="27"/>
      <c r="AJ392" s="27"/>
    </row>
    <row r="393" spans="1:36" s="2" customFormat="1" ht="11.1" customHeight="1" x14ac:dyDescent="0.2">
      <c r="A393" s="18" t="s">
        <v>464</v>
      </c>
      <c r="B393" s="22">
        <v>2309</v>
      </c>
      <c r="C393" s="16">
        <v>2</v>
      </c>
      <c r="D393" s="16">
        <v>62219501</v>
      </c>
      <c r="E393" s="17" t="s">
        <v>446</v>
      </c>
      <c r="F393" s="2">
        <v>0</v>
      </c>
      <c r="G393" s="28">
        <v>6731</v>
      </c>
      <c r="H393" s="44">
        <v>3352</v>
      </c>
      <c r="I393" s="47">
        <v>7937</v>
      </c>
      <c r="J393" s="44">
        <v>528</v>
      </c>
      <c r="K393" s="60">
        <v>6.7</v>
      </c>
      <c r="L393" s="44">
        <v>6377</v>
      </c>
      <c r="M393" s="45">
        <v>3126</v>
      </c>
      <c r="N393" s="46">
        <v>7540</v>
      </c>
      <c r="O393" s="27">
        <v>575</v>
      </c>
      <c r="P393" s="60">
        <v>7.6</v>
      </c>
      <c r="Q393" s="45">
        <v>756</v>
      </c>
      <c r="R393" s="119" t="s">
        <v>704</v>
      </c>
      <c r="S393" s="45">
        <v>126</v>
      </c>
      <c r="T393" s="120" t="s">
        <v>740</v>
      </c>
      <c r="U393" s="92"/>
      <c r="V393" s="34"/>
      <c r="W393" s="34"/>
      <c r="X393" s="98"/>
      <c r="Y393" s="88"/>
      <c r="Z393" s="98"/>
      <c r="AA393" s="88"/>
      <c r="AB393" s="96"/>
      <c r="AC393" s="96"/>
      <c r="AD393" s="90"/>
      <c r="AE393" s="87"/>
      <c r="AF393" s="90"/>
      <c r="AG393" s="87"/>
      <c r="AH393" s="27"/>
      <c r="AI393" s="27"/>
      <c r="AJ393" s="27"/>
    </row>
    <row r="394" spans="1:36" s="2" customFormat="1" ht="11.1" customHeight="1" x14ac:dyDescent="0.2">
      <c r="A394" s="18" t="s">
        <v>464</v>
      </c>
      <c r="B394" s="22">
        <v>2343</v>
      </c>
      <c r="C394" s="16">
        <v>4</v>
      </c>
      <c r="D394" s="16">
        <v>78349403</v>
      </c>
      <c r="E394" s="17" t="s">
        <v>447</v>
      </c>
      <c r="F394" s="2">
        <v>0</v>
      </c>
      <c r="G394" s="28">
        <v>3362</v>
      </c>
      <c r="H394" s="44">
        <v>1362</v>
      </c>
      <c r="I394" s="47">
        <v>4027</v>
      </c>
      <c r="J394" s="44">
        <v>197</v>
      </c>
      <c r="K394" s="60">
        <v>4.9000000000000004</v>
      </c>
      <c r="L394" s="44">
        <v>3736</v>
      </c>
      <c r="M394" s="45">
        <v>1650</v>
      </c>
      <c r="N394" s="46">
        <v>4423</v>
      </c>
      <c r="O394" s="27">
        <v>265</v>
      </c>
      <c r="P394" s="60">
        <v>6</v>
      </c>
      <c r="Q394" s="45">
        <v>424</v>
      </c>
      <c r="R394" s="119" t="s">
        <v>623</v>
      </c>
      <c r="S394" s="45">
        <v>39</v>
      </c>
      <c r="T394" s="120" t="s">
        <v>783</v>
      </c>
      <c r="U394" s="92"/>
      <c r="V394" s="34"/>
      <c r="W394" s="34"/>
      <c r="X394" s="98"/>
      <c r="Y394" s="88"/>
      <c r="Z394" s="98"/>
      <c r="AA394" s="88"/>
      <c r="AB394" s="96"/>
      <c r="AC394" s="96"/>
      <c r="AD394" s="90"/>
      <c r="AE394" s="87"/>
      <c r="AF394" s="90"/>
      <c r="AG394" s="87"/>
      <c r="AH394" s="27"/>
      <c r="AI394" s="27"/>
      <c r="AJ394" s="27"/>
    </row>
    <row r="395" spans="1:36" s="2" customFormat="1" ht="11.1" customHeight="1" x14ac:dyDescent="0.2">
      <c r="A395" s="18" t="s">
        <v>464</v>
      </c>
      <c r="B395" s="22">
        <v>2345</v>
      </c>
      <c r="C395" s="16">
        <v>2</v>
      </c>
      <c r="D395" s="16">
        <v>78349412</v>
      </c>
      <c r="E395" s="17" t="s">
        <v>448</v>
      </c>
      <c r="F395" s="2">
        <v>31</v>
      </c>
      <c r="G395" s="28">
        <v>7190</v>
      </c>
      <c r="H395" s="44">
        <v>3917</v>
      </c>
      <c r="I395" s="47">
        <v>8062</v>
      </c>
      <c r="J395" s="44">
        <v>454</v>
      </c>
      <c r="K395" s="60">
        <v>5.6</v>
      </c>
      <c r="L395" s="44">
        <v>7264</v>
      </c>
      <c r="M395" s="45">
        <v>4039</v>
      </c>
      <c r="N395" s="46">
        <v>8141</v>
      </c>
      <c r="O395" s="27">
        <v>461</v>
      </c>
      <c r="P395" s="60">
        <v>5.7</v>
      </c>
      <c r="Q395" s="45">
        <v>844</v>
      </c>
      <c r="R395" s="119" t="s">
        <v>791</v>
      </c>
      <c r="S395" s="45">
        <v>119</v>
      </c>
      <c r="T395" s="120" t="s">
        <v>811</v>
      </c>
      <c r="U395" s="92"/>
      <c r="V395" s="34"/>
      <c r="W395" s="34"/>
      <c r="X395" s="98"/>
      <c r="Y395" s="88"/>
      <c r="Z395" s="98"/>
      <c r="AA395" s="88"/>
      <c r="AB395" s="96"/>
      <c r="AC395" s="96"/>
      <c r="AD395" s="90"/>
      <c r="AE395" s="87"/>
      <c r="AF395" s="90"/>
      <c r="AG395" s="87"/>
      <c r="AH395" s="27"/>
      <c r="AI395" s="27"/>
      <c r="AJ395" s="27"/>
    </row>
    <row r="396" spans="1:36" s="2" customFormat="1" ht="11.1" customHeight="1" x14ac:dyDescent="0.2">
      <c r="A396" s="18" t="s">
        <v>464</v>
      </c>
      <c r="B396" s="22">
        <v>2409</v>
      </c>
      <c r="C396" s="16">
        <v>2</v>
      </c>
      <c r="D396" s="16">
        <v>67329110</v>
      </c>
      <c r="E396" s="17" t="s">
        <v>449</v>
      </c>
      <c r="F396" s="2">
        <v>31</v>
      </c>
      <c r="G396" s="28">
        <v>3751</v>
      </c>
      <c r="H396" s="44">
        <v>1825</v>
      </c>
      <c r="I396" s="47">
        <v>4298</v>
      </c>
      <c r="J396" s="44">
        <v>180</v>
      </c>
      <c r="K396" s="60">
        <v>4.2</v>
      </c>
      <c r="L396" s="44">
        <v>3996</v>
      </c>
      <c r="M396" s="45">
        <v>1916</v>
      </c>
      <c r="N396" s="46">
        <v>4592</v>
      </c>
      <c r="O396" s="27">
        <v>212</v>
      </c>
      <c r="P396" s="60">
        <v>4.5999999999999996</v>
      </c>
      <c r="Q396" s="45">
        <v>456</v>
      </c>
      <c r="R396" s="119" t="s">
        <v>618</v>
      </c>
      <c r="S396" s="45">
        <v>57</v>
      </c>
      <c r="T396" s="120" t="s">
        <v>823</v>
      </c>
      <c r="U396" s="92"/>
      <c r="V396" s="34"/>
      <c r="W396" s="34"/>
      <c r="X396" s="98"/>
      <c r="Y396" s="88"/>
      <c r="Z396" s="98"/>
      <c r="AA396" s="88"/>
      <c r="AB396" s="96"/>
      <c r="AC396" s="96"/>
      <c r="AD396" s="90"/>
      <c r="AE396" s="87"/>
      <c r="AF396" s="90"/>
      <c r="AG396" s="87"/>
      <c r="AH396" s="27"/>
      <c r="AI396" s="27"/>
      <c r="AJ396" s="27"/>
    </row>
    <row r="397" spans="1:36" s="2" customFormat="1" ht="11.1" customHeight="1" x14ac:dyDescent="0.2">
      <c r="A397" s="18" t="s">
        <v>464</v>
      </c>
      <c r="B397" s="22">
        <v>2445</v>
      </c>
      <c r="C397" s="16">
        <v>2</v>
      </c>
      <c r="D397" s="16">
        <v>82369205</v>
      </c>
      <c r="E397" s="17" t="s">
        <v>450</v>
      </c>
      <c r="F397" s="2">
        <v>31</v>
      </c>
      <c r="G397" s="28">
        <v>3626</v>
      </c>
      <c r="H397" s="44">
        <v>2755</v>
      </c>
      <c r="I397" s="47">
        <v>3944</v>
      </c>
      <c r="J397" s="44">
        <v>301</v>
      </c>
      <c r="K397" s="60">
        <v>7.6</v>
      </c>
      <c r="L397" s="44">
        <v>3653</v>
      </c>
      <c r="M397" s="45">
        <v>2961</v>
      </c>
      <c r="N397" s="46">
        <v>3921</v>
      </c>
      <c r="O397" s="27">
        <v>297</v>
      </c>
      <c r="P397" s="60">
        <v>7.6</v>
      </c>
      <c r="Q397" s="45">
        <v>427</v>
      </c>
      <c r="R397" s="119" t="s">
        <v>796</v>
      </c>
      <c r="S397" s="45">
        <v>57</v>
      </c>
      <c r="T397" s="120" t="s">
        <v>811</v>
      </c>
      <c r="U397" s="92"/>
      <c r="V397" s="34"/>
      <c r="W397" s="34"/>
      <c r="X397" s="98"/>
      <c r="Y397" s="88"/>
      <c r="Z397" s="98"/>
      <c r="AA397" s="88"/>
      <c r="AB397" s="96"/>
      <c r="AC397" s="96"/>
      <c r="AD397" s="90"/>
      <c r="AE397" s="87"/>
      <c r="AF397" s="90"/>
      <c r="AG397" s="87"/>
      <c r="AH397" s="27"/>
      <c r="AI397" s="27"/>
      <c r="AJ397" s="27"/>
    </row>
    <row r="398" spans="1:36" s="2" customFormat="1" ht="11.1" customHeight="1" x14ac:dyDescent="0.2">
      <c r="A398" s="18" t="s">
        <v>464</v>
      </c>
      <c r="B398" s="22">
        <v>2580</v>
      </c>
      <c r="C398" s="16">
        <v>2</v>
      </c>
      <c r="D398" s="16">
        <v>76379413</v>
      </c>
      <c r="E398" s="17" t="s">
        <v>451</v>
      </c>
      <c r="F398" s="2">
        <v>31</v>
      </c>
      <c r="G398" s="28">
        <v>5981</v>
      </c>
      <c r="H398" s="44">
        <v>3777</v>
      </c>
      <c r="I398" s="47">
        <v>6764</v>
      </c>
      <c r="J398" s="44">
        <v>580</v>
      </c>
      <c r="K398" s="60">
        <v>8.6</v>
      </c>
      <c r="L398" s="44">
        <v>6100</v>
      </c>
      <c r="M398" s="45">
        <v>3648</v>
      </c>
      <c r="N398" s="46">
        <v>6962</v>
      </c>
      <c r="O398" s="27">
        <v>582</v>
      </c>
      <c r="P398" s="60">
        <v>8.4</v>
      </c>
      <c r="Q398" s="45">
        <v>694</v>
      </c>
      <c r="R398" s="119" t="s">
        <v>824</v>
      </c>
      <c r="S398" s="45">
        <v>122</v>
      </c>
      <c r="T398" s="120" t="s">
        <v>740</v>
      </c>
      <c r="U398" s="92"/>
      <c r="V398" s="34"/>
      <c r="W398" s="34"/>
      <c r="X398" s="98"/>
      <c r="Y398" s="88"/>
      <c r="Z398" s="98"/>
      <c r="AA398" s="88"/>
      <c r="AB398" s="96"/>
      <c r="AC398" s="96"/>
      <c r="AD398" s="90"/>
      <c r="AE398" s="87"/>
      <c r="AF398" s="90"/>
      <c r="AG398" s="87"/>
      <c r="AH398" s="27"/>
      <c r="AI398" s="27"/>
      <c r="AJ398" s="27"/>
    </row>
    <row r="399" spans="1:36" s="2" customFormat="1" ht="11.1" customHeight="1" x14ac:dyDescent="0.2">
      <c r="A399" s="18" t="s">
        <v>464</v>
      </c>
      <c r="B399" s="22">
        <v>2580</v>
      </c>
      <c r="C399" s="16">
        <v>2</v>
      </c>
      <c r="D399" s="16">
        <v>77379391</v>
      </c>
      <c r="E399" s="17" t="s">
        <v>452</v>
      </c>
      <c r="F399" s="2">
        <v>0</v>
      </c>
      <c r="G399" s="28">
        <v>5866</v>
      </c>
      <c r="H399" s="44">
        <v>3320</v>
      </c>
      <c r="I399" s="47">
        <v>6787</v>
      </c>
      <c r="J399" s="44">
        <v>651</v>
      </c>
      <c r="K399" s="60">
        <v>9.6</v>
      </c>
      <c r="L399" s="44">
        <v>6063</v>
      </c>
      <c r="M399" s="45">
        <v>3740</v>
      </c>
      <c r="N399" s="46">
        <v>6941</v>
      </c>
      <c r="O399" s="27">
        <v>682</v>
      </c>
      <c r="P399" s="60">
        <v>9.8000000000000007</v>
      </c>
      <c r="Q399" s="45">
        <v>684</v>
      </c>
      <c r="R399" s="119" t="s">
        <v>757</v>
      </c>
      <c r="S399" s="45">
        <v>122</v>
      </c>
      <c r="T399" s="120" t="s">
        <v>641</v>
      </c>
      <c r="U399" s="92"/>
      <c r="V399" s="34"/>
      <c r="W399" s="34"/>
      <c r="X399" s="98"/>
      <c r="Y399" s="88"/>
      <c r="Z399" s="98"/>
      <c r="AA399" s="88"/>
      <c r="AB399" s="96"/>
      <c r="AC399" s="96"/>
      <c r="AD399" s="90"/>
      <c r="AE399" s="87"/>
      <c r="AF399" s="90"/>
      <c r="AG399" s="87"/>
      <c r="AH399" s="27"/>
      <c r="AI399" s="27"/>
      <c r="AJ399" s="27"/>
    </row>
    <row r="400" spans="1:36" s="2" customFormat="1" ht="11.1" customHeight="1" x14ac:dyDescent="0.2">
      <c r="A400" s="18" t="s">
        <v>464</v>
      </c>
      <c r="B400" s="22">
        <v>2584</v>
      </c>
      <c r="C400" s="16">
        <v>4</v>
      </c>
      <c r="D400" s="16">
        <v>76369407</v>
      </c>
      <c r="E400" s="17" t="s">
        <v>453</v>
      </c>
      <c r="F400" s="2">
        <v>0</v>
      </c>
      <c r="G400" s="28">
        <v>22105</v>
      </c>
      <c r="H400" s="44">
        <v>20443</v>
      </c>
      <c r="I400" s="47">
        <v>23519</v>
      </c>
      <c r="J400" s="44">
        <v>1640</v>
      </c>
      <c r="K400" s="60">
        <v>7</v>
      </c>
      <c r="L400" s="44">
        <v>22058</v>
      </c>
      <c r="M400" s="45">
        <v>19670</v>
      </c>
      <c r="N400" s="46">
        <v>23540</v>
      </c>
      <c r="O400" s="27">
        <v>1725</v>
      </c>
      <c r="P400" s="60">
        <v>7.3</v>
      </c>
      <c r="Q400" s="45">
        <v>2386</v>
      </c>
      <c r="R400" s="119" t="s">
        <v>793</v>
      </c>
      <c r="S400" s="45">
        <v>749</v>
      </c>
      <c r="T400" s="120" t="s">
        <v>738</v>
      </c>
      <c r="U400" s="92"/>
      <c r="V400" s="34"/>
      <c r="W400" s="34"/>
      <c r="X400" s="98"/>
      <c r="Y400" s="88"/>
      <c r="Z400" s="98"/>
      <c r="AA400" s="88"/>
      <c r="AB400" s="96"/>
      <c r="AC400" s="96"/>
      <c r="AD400" s="90"/>
      <c r="AE400" s="87"/>
      <c r="AF400" s="90"/>
      <c r="AG400" s="87"/>
      <c r="AH400" s="27"/>
      <c r="AI400" s="27"/>
      <c r="AJ400" s="27"/>
    </row>
    <row r="401" spans="1:36" s="2" customFormat="1" ht="11.1" customHeight="1" x14ac:dyDescent="0.2">
      <c r="A401" s="18" t="s">
        <v>464</v>
      </c>
      <c r="B401" s="22">
        <v>2584</v>
      </c>
      <c r="C401" s="16">
        <v>2</v>
      </c>
      <c r="D401" s="16">
        <v>76369406</v>
      </c>
      <c r="E401" s="17" t="s">
        <v>454</v>
      </c>
      <c r="F401" s="2">
        <v>0</v>
      </c>
      <c r="G401" s="28">
        <v>4490</v>
      </c>
      <c r="H401" s="44">
        <v>4387</v>
      </c>
      <c r="I401" s="47">
        <v>4720</v>
      </c>
      <c r="J401" s="44">
        <v>255</v>
      </c>
      <c r="K401" s="60">
        <v>5.4</v>
      </c>
      <c r="L401" s="44">
        <v>3967</v>
      </c>
      <c r="M401" s="45">
        <v>3950</v>
      </c>
      <c r="N401" s="46">
        <v>4122</v>
      </c>
      <c r="O401" s="27">
        <v>228</v>
      </c>
      <c r="P401" s="60">
        <v>5.5</v>
      </c>
      <c r="Q401" s="45">
        <v>450</v>
      </c>
      <c r="R401" s="119" t="s">
        <v>704</v>
      </c>
      <c r="S401" s="45">
        <v>158</v>
      </c>
      <c r="T401" s="120" t="s">
        <v>815</v>
      </c>
      <c r="U401" s="92"/>
      <c r="V401" s="34"/>
      <c r="W401" s="34"/>
      <c r="X401" s="98"/>
      <c r="Y401" s="88"/>
      <c r="Z401" s="98"/>
      <c r="AA401" s="88"/>
      <c r="AB401" s="96"/>
      <c r="AC401" s="96"/>
      <c r="AD401" s="90"/>
      <c r="AE401" s="87"/>
      <c r="AF401" s="90"/>
      <c r="AG401" s="87"/>
      <c r="AH401" s="27"/>
      <c r="AI401" s="27"/>
      <c r="AJ401" s="27"/>
    </row>
    <row r="402" spans="1:36" s="2" customFormat="1" ht="11.1" customHeight="1" x14ac:dyDescent="0.2">
      <c r="A402" s="18" t="s">
        <v>464</v>
      </c>
      <c r="B402" s="22">
        <v>2584</v>
      </c>
      <c r="C402" s="16">
        <v>6</v>
      </c>
      <c r="D402" s="16">
        <v>76369405</v>
      </c>
      <c r="E402" s="17" t="s">
        <v>455</v>
      </c>
      <c r="F402" s="2">
        <v>0</v>
      </c>
      <c r="G402" s="28">
        <v>26893</v>
      </c>
      <c r="H402" s="44">
        <v>24782</v>
      </c>
      <c r="I402" s="47">
        <v>28602</v>
      </c>
      <c r="J402" s="44">
        <v>2021</v>
      </c>
      <c r="K402" s="60">
        <v>7.1</v>
      </c>
      <c r="L402" s="44">
        <v>26602</v>
      </c>
      <c r="M402" s="45">
        <v>23588</v>
      </c>
      <c r="N402" s="46">
        <v>28396</v>
      </c>
      <c r="O402" s="27">
        <v>2109</v>
      </c>
      <c r="P402" s="60">
        <v>7.4</v>
      </c>
      <c r="Q402" s="45">
        <v>2884</v>
      </c>
      <c r="R402" s="119" t="s">
        <v>758</v>
      </c>
      <c r="S402" s="45">
        <v>919</v>
      </c>
      <c r="T402" s="120" t="s">
        <v>762</v>
      </c>
      <c r="U402" s="92"/>
      <c r="V402" s="34"/>
      <c r="W402" s="34"/>
      <c r="X402" s="98"/>
      <c r="Y402" s="88"/>
      <c r="Z402" s="98"/>
      <c r="AA402" s="88"/>
      <c r="AB402" s="96"/>
      <c r="AC402" s="96"/>
      <c r="AD402" s="90"/>
      <c r="AE402" s="87"/>
      <c r="AF402" s="90"/>
      <c r="AG402" s="87"/>
      <c r="AH402" s="27"/>
      <c r="AI402" s="27"/>
      <c r="AJ402" s="27"/>
    </row>
    <row r="403" spans="1:36" s="2" customFormat="1" ht="11.1" customHeight="1" x14ac:dyDescent="0.2">
      <c r="A403" s="18" t="s">
        <v>464</v>
      </c>
      <c r="B403" s="22">
        <v>2584</v>
      </c>
      <c r="C403" s="16">
        <v>2</v>
      </c>
      <c r="D403" s="16">
        <v>76369404</v>
      </c>
      <c r="E403" s="17" t="s">
        <v>456</v>
      </c>
      <c r="F403" s="2">
        <v>0</v>
      </c>
      <c r="G403" s="28">
        <v>11317</v>
      </c>
      <c r="H403" s="44">
        <v>8574</v>
      </c>
      <c r="I403" s="47">
        <v>12607</v>
      </c>
      <c r="J403" s="44">
        <v>2122</v>
      </c>
      <c r="K403" s="60">
        <v>16.8</v>
      </c>
      <c r="L403" s="44">
        <v>11538</v>
      </c>
      <c r="M403" s="45">
        <v>8236</v>
      </c>
      <c r="N403" s="46">
        <v>13014</v>
      </c>
      <c r="O403" s="27">
        <v>1534</v>
      </c>
      <c r="P403" s="60">
        <v>11.8</v>
      </c>
      <c r="Q403" s="45">
        <v>1211</v>
      </c>
      <c r="R403" s="119" t="s">
        <v>473</v>
      </c>
      <c r="S403" s="45">
        <v>435</v>
      </c>
      <c r="T403" s="120" t="s">
        <v>644</v>
      </c>
      <c r="U403" s="92"/>
      <c r="V403" s="34"/>
      <c r="W403" s="34"/>
      <c r="X403" s="98"/>
      <c r="Y403" s="88"/>
      <c r="Z403" s="98"/>
      <c r="AA403" s="88"/>
      <c r="AB403" s="96"/>
      <c r="AC403" s="96"/>
      <c r="AD403" s="90"/>
      <c r="AE403" s="87"/>
      <c r="AF403" s="90"/>
      <c r="AG403" s="87"/>
      <c r="AH403" s="27"/>
      <c r="AI403" s="27"/>
      <c r="AJ403" s="27"/>
    </row>
    <row r="404" spans="1:36" s="2" customFormat="1" ht="11.1" customHeight="1" x14ac:dyDescent="0.2">
      <c r="A404" s="18" t="s">
        <v>465</v>
      </c>
      <c r="B404" s="22">
        <v>2</v>
      </c>
      <c r="C404" s="16">
        <v>2</v>
      </c>
      <c r="D404" s="16">
        <v>79359705</v>
      </c>
      <c r="E404" s="17" t="s">
        <v>457</v>
      </c>
      <c r="F404" s="2">
        <v>29</v>
      </c>
      <c r="G404" s="28">
        <v>5649</v>
      </c>
      <c r="H404" s="44">
        <v>3521</v>
      </c>
      <c r="I404" s="47">
        <v>6380</v>
      </c>
      <c r="J404" s="44">
        <v>185</v>
      </c>
      <c r="K404" s="60">
        <v>2.9</v>
      </c>
      <c r="L404" s="44">
        <v>5407</v>
      </c>
      <c r="M404" s="45">
        <v>3496</v>
      </c>
      <c r="N404" s="46">
        <v>6081</v>
      </c>
      <c r="O404" s="27">
        <v>207</v>
      </c>
      <c r="P404" s="60">
        <v>3.4</v>
      </c>
      <c r="Q404" s="45">
        <v>642</v>
      </c>
      <c r="R404" s="119" t="s">
        <v>825</v>
      </c>
      <c r="S404" s="45">
        <v>99</v>
      </c>
      <c r="T404" s="120" t="s">
        <v>815</v>
      </c>
      <c r="U404" s="92"/>
      <c r="V404" s="34"/>
      <c r="W404" s="34"/>
      <c r="X404" s="98"/>
      <c r="Y404" s="88"/>
      <c r="Z404" s="98"/>
      <c r="AA404" s="88"/>
      <c r="AB404" s="96"/>
      <c r="AC404" s="96"/>
      <c r="AD404" s="90"/>
      <c r="AE404" s="87"/>
      <c r="AF404" s="90"/>
      <c r="AG404" s="87"/>
      <c r="AH404" s="27"/>
      <c r="AI404" s="27"/>
      <c r="AJ404" s="27"/>
    </row>
    <row r="405" spans="1:36" s="2" customFormat="1" ht="11.1" customHeight="1" x14ac:dyDescent="0.2">
      <c r="A405" s="18" t="s">
        <v>465</v>
      </c>
      <c r="B405" s="22">
        <v>11</v>
      </c>
      <c r="C405" s="16">
        <v>2</v>
      </c>
      <c r="D405" s="16">
        <v>79359702</v>
      </c>
      <c r="E405" s="17" t="s">
        <v>458</v>
      </c>
      <c r="F405" s="2">
        <v>30</v>
      </c>
      <c r="G405" s="28">
        <v>5428</v>
      </c>
      <c r="H405" s="44">
        <v>2823</v>
      </c>
      <c r="I405" s="47">
        <v>6441</v>
      </c>
      <c r="J405" s="44">
        <v>260</v>
      </c>
      <c r="K405" s="60">
        <v>4</v>
      </c>
      <c r="L405" s="44">
        <v>5971</v>
      </c>
      <c r="M405" s="45">
        <v>3215</v>
      </c>
      <c r="N405" s="46">
        <v>7108</v>
      </c>
      <c r="O405" s="27">
        <v>329</v>
      </c>
      <c r="P405" s="60">
        <v>4.5999999999999996</v>
      </c>
      <c r="Q405" s="45">
        <v>680</v>
      </c>
      <c r="R405" s="119" t="s">
        <v>790</v>
      </c>
      <c r="S405" s="45">
        <v>64</v>
      </c>
      <c r="T405" s="120" t="s">
        <v>823</v>
      </c>
      <c r="U405" s="92"/>
      <c r="V405" s="34"/>
      <c r="W405" s="34"/>
      <c r="X405" s="98"/>
      <c r="Y405" s="88"/>
      <c r="Z405" s="98"/>
      <c r="AA405" s="88"/>
      <c r="AB405" s="96"/>
      <c r="AC405" s="96"/>
      <c r="AD405" s="90"/>
      <c r="AE405" s="87"/>
      <c r="AF405" s="90"/>
      <c r="AG405" s="87"/>
      <c r="AH405" s="27"/>
      <c r="AI405" s="27"/>
      <c r="AJ405" s="27"/>
    </row>
    <row r="406" spans="1:36" s="2" customFormat="1" ht="11.1" customHeight="1" x14ac:dyDescent="0.2">
      <c r="A406" s="18" t="s">
        <v>465</v>
      </c>
      <c r="B406" s="22">
        <v>16</v>
      </c>
      <c r="C406" s="16">
        <v>2</v>
      </c>
      <c r="D406" s="16">
        <v>84239115</v>
      </c>
      <c r="E406" s="17" t="s">
        <v>459</v>
      </c>
      <c r="F406" s="2">
        <v>30</v>
      </c>
      <c r="G406" s="28">
        <v>4117</v>
      </c>
      <c r="H406" s="44">
        <v>2396</v>
      </c>
      <c r="I406" s="47">
        <v>4675</v>
      </c>
      <c r="J406" s="44">
        <v>121</v>
      </c>
      <c r="K406" s="60">
        <v>2.6</v>
      </c>
      <c r="L406" s="44">
        <v>4211</v>
      </c>
      <c r="M406" s="45">
        <v>2806</v>
      </c>
      <c r="N406" s="46">
        <v>4661</v>
      </c>
      <c r="O406" s="27">
        <v>117</v>
      </c>
      <c r="P406" s="60">
        <v>2.5</v>
      </c>
      <c r="Q406" s="45">
        <v>485</v>
      </c>
      <c r="R406" s="119" t="s">
        <v>817</v>
      </c>
      <c r="S406" s="45">
        <v>70</v>
      </c>
      <c r="T406" s="120" t="s">
        <v>826</v>
      </c>
      <c r="U406" s="92"/>
      <c r="V406" s="34"/>
      <c r="W406" s="34"/>
      <c r="X406" s="98"/>
      <c r="Y406" s="88"/>
      <c r="Z406" s="98"/>
      <c r="AA406" s="88"/>
      <c r="AB406" s="96"/>
      <c r="AC406" s="96"/>
      <c r="AD406" s="90"/>
      <c r="AE406" s="87"/>
      <c r="AF406" s="90"/>
      <c r="AG406" s="87"/>
      <c r="AH406" s="27"/>
      <c r="AI406" s="27"/>
      <c r="AJ406" s="27"/>
    </row>
    <row r="407" spans="1:36" s="2" customFormat="1" ht="11.1" customHeight="1" x14ac:dyDescent="0.2">
      <c r="A407" s="18" t="s">
        <v>465</v>
      </c>
      <c r="B407" s="22">
        <v>18</v>
      </c>
      <c r="C407" s="16">
        <v>2</v>
      </c>
      <c r="D407" s="16">
        <v>78369708</v>
      </c>
      <c r="E407" s="17" t="s">
        <v>460</v>
      </c>
      <c r="F407" s="2">
        <v>0</v>
      </c>
      <c r="G407" s="28">
        <v>3541</v>
      </c>
      <c r="H407" s="44">
        <v>1775</v>
      </c>
      <c r="I407" s="47">
        <v>4042</v>
      </c>
      <c r="J407" s="44">
        <v>316</v>
      </c>
      <c r="K407" s="60">
        <v>7.8</v>
      </c>
      <c r="L407" s="44">
        <v>3389</v>
      </c>
      <c r="M407" s="45">
        <v>1664</v>
      </c>
      <c r="N407" s="46">
        <v>3905</v>
      </c>
      <c r="O407" s="27">
        <v>345</v>
      </c>
      <c r="P407" s="60">
        <v>8.8000000000000007</v>
      </c>
      <c r="Q407" s="45">
        <v>409</v>
      </c>
      <c r="R407" s="119" t="s">
        <v>706</v>
      </c>
      <c r="S407" s="45">
        <v>48</v>
      </c>
      <c r="T407" s="120" t="s">
        <v>763</v>
      </c>
      <c r="U407" s="92"/>
      <c r="V407" s="34"/>
      <c r="W407" s="34"/>
      <c r="X407" s="98"/>
      <c r="Y407" s="88"/>
      <c r="Z407" s="98"/>
      <c r="AA407" s="88"/>
      <c r="AB407" s="96"/>
      <c r="AC407" s="96"/>
      <c r="AD407" s="90"/>
      <c r="AE407" s="87"/>
      <c r="AF407" s="90"/>
      <c r="AG407" s="87"/>
      <c r="AH407" s="27"/>
      <c r="AI407" s="27"/>
      <c r="AJ407" s="27"/>
    </row>
    <row r="408" spans="1:36" s="2" customFormat="1" ht="11.1" customHeight="1" x14ac:dyDescent="0.2">
      <c r="A408" s="18" t="s">
        <v>465</v>
      </c>
      <c r="B408" s="22">
        <v>21</v>
      </c>
      <c r="C408" s="16">
        <v>2</v>
      </c>
      <c r="D408" s="16">
        <v>78349700</v>
      </c>
      <c r="E408" s="17" t="s">
        <v>461</v>
      </c>
      <c r="F408" s="2">
        <v>31</v>
      </c>
      <c r="G408" s="28">
        <v>6726</v>
      </c>
      <c r="H408" s="44">
        <v>4007</v>
      </c>
      <c r="I408" s="47">
        <v>7833</v>
      </c>
      <c r="J408" s="44">
        <v>506</v>
      </c>
      <c r="K408" s="60">
        <v>6.5</v>
      </c>
      <c r="L408" s="44">
        <v>6827</v>
      </c>
      <c r="M408" s="45">
        <v>3985</v>
      </c>
      <c r="N408" s="46">
        <v>7973</v>
      </c>
      <c r="O408" s="27">
        <v>510</v>
      </c>
      <c r="P408" s="60">
        <v>6.4</v>
      </c>
      <c r="Q408" s="45">
        <v>798</v>
      </c>
      <c r="R408" s="119" t="s">
        <v>704</v>
      </c>
      <c r="S408" s="45">
        <v>99</v>
      </c>
      <c r="T408" s="120" t="s">
        <v>827</v>
      </c>
      <c r="U408" s="92"/>
      <c r="V408" s="34"/>
      <c r="W408" s="34"/>
      <c r="X408" s="98"/>
      <c r="Y408" s="88"/>
      <c r="Z408" s="98"/>
      <c r="AA408" s="88"/>
      <c r="AB408" s="96"/>
      <c r="AC408" s="96"/>
      <c r="AD408" s="90"/>
      <c r="AE408" s="87"/>
      <c r="AF408" s="90"/>
      <c r="AG408" s="87"/>
      <c r="AH408" s="27"/>
      <c r="AI408" s="27"/>
      <c r="AJ408" s="27"/>
    </row>
    <row r="409" spans="1:36" s="2" customFormat="1" ht="11.1" customHeight="1" x14ac:dyDescent="0.2">
      <c r="A409" s="18" t="s">
        <v>465</v>
      </c>
      <c r="B409" s="22">
        <v>22</v>
      </c>
      <c r="C409" s="16">
        <v>2</v>
      </c>
      <c r="D409" s="16">
        <v>79359704</v>
      </c>
      <c r="E409" s="17" t="s">
        <v>330</v>
      </c>
      <c r="F409" s="2">
        <v>31</v>
      </c>
      <c r="G409" s="28">
        <v>7006</v>
      </c>
      <c r="H409" s="44">
        <v>4222</v>
      </c>
      <c r="I409" s="47">
        <v>7943</v>
      </c>
      <c r="J409" s="44">
        <v>258</v>
      </c>
      <c r="K409" s="60">
        <v>3.2</v>
      </c>
      <c r="L409" s="44">
        <v>6800</v>
      </c>
      <c r="M409" s="45">
        <v>4047</v>
      </c>
      <c r="N409" s="46">
        <v>7697</v>
      </c>
      <c r="O409" s="27">
        <v>225</v>
      </c>
      <c r="P409" s="60">
        <v>2.9</v>
      </c>
      <c r="Q409" s="45">
        <v>805</v>
      </c>
      <c r="R409" s="119" t="s">
        <v>819</v>
      </c>
      <c r="S409" s="45">
        <v>115</v>
      </c>
      <c r="T409" s="120" t="s">
        <v>617</v>
      </c>
      <c r="U409" s="92"/>
      <c r="V409" s="34"/>
      <c r="W409" s="34"/>
      <c r="X409" s="98"/>
      <c r="Y409" s="88"/>
      <c r="Z409" s="98"/>
      <c r="AA409" s="88"/>
      <c r="AB409" s="96"/>
      <c r="AC409" s="96"/>
      <c r="AD409" s="90"/>
      <c r="AE409" s="87"/>
      <c r="AF409" s="90"/>
      <c r="AG409" s="87"/>
      <c r="AH409" s="27"/>
      <c r="AI409" s="27"/>
      <c r="AJ409" s="27"/>
    </row>
    <row r="410" spans="1:36" s="2" customFormat="1" ht="11.1" customHeight="1" x14ac:dyDescent="0.2">
      <c r="A410" s="18" t="s">
        <v>465</v>
      </c>
      <c r="B410" s="22">
        <v>27</v>
      </c>
      <c r="C410" s="16">
        <v>2</v>
      </c>
      <c r="D410" s="16">
        <v>56319108</v>
      </c>
      <c r="E410" s="17" t="s">
        <v>462</v>
      </c>
      <c r="F410" s="2">
        <v>25</v>
      </c>
      <c r="G410" s="28">
        <v>221</v>
      </c>
      <c r="H410" s="44">
        <v>190</v>
      </c>
      <c r="I410" s="47">
        <v>232</v>
      </c>
      <c r="J410" s="44">
        <v>14</v>
      </c>
      <c r="K410" s="60">
        <v>6</v>
      </c>
      <c r="L410" s="44">
        <v>206</v>
      </c>
      <c r="M410" s="45">
        <v>201</v>
      </c>
      <c r="N410" s="46">
        <v>208</v>
      </c>
      <c r="O410" s="27">
        <v>12</v>
      </c>
      <c r="P410" s="60">
        <v>5.8</v>
      </c>
      <c r="Q410" s="45">
        <v>25</v>
      </c>
      <c r="R410" s="119" t="s">
        <v>609</v>
      </c>
      <c r="S410" s="45">
        <v>3</v>
      </c>
      <c r="T410" s="120" t="s">
        <v>808</v>
      </c>
      <c r="U410" s="92"/>
      <c r="V410" s="34"/>
      <c r="W410" s="34"/>
      <c r="X410" s="98"/>
      <c r="Y410" s="88"/>
      <c r="Z410" s="98"/>
      <c r="AA410" s="88"/>
      <c r="AB410" s="96"/>
      <c r="AC410" s="96"/>
      <c r="AD410" s="90"/>
      <c r="AE410" s="87"/>
      <c r="AF410" s="90"/>
      <c r="AG410" s="87"/>
      <c r="AH410" s="27"/>
      <c r="AI410" s="27"/>
      <c r="AJ410" s="27"/>
    </row>
    <row r="411" spans="1:36" s="2" customFormat="1" ht="11.1" customHeight="1" x14ac:dyDescent="0.2">
      <c r="A411" s="18"/>
      <c r="B411" s="22"/>
      <c r="C411" s="16"/>
      <c r="D411" s="16"/>
      <c r="E411" s="17"/>
      <c r="G411" s="28"/>
      <c r="H411" s="44"/>
      <c r="I411" s="47"/>
      <c r="J411" s="44"/>
      <c r="K411" s="60"/>
      <c r="L411" s="44"/>
      <c r="M411" s="45"/>
      <c r="N411" s="46"/>
      <c r="O411" s="27"/>
      <c r="P411" s="60"/>
      <c r="Q411" s="45"/>
      <c r="R411" s="61"/>
      <c r="S411" s="45"/>
      <c r="T411" s="60"/>
      <c r="U411" s="92"/>
      <c r="V411" s="34"/>
      <c r="W411" s="34"/>
      <c r="X411" s="98"/>
      <c r="Y411" s="88"/>
      <c r="Z411" s="98"/>
      <c r="AA411" s="88"/>
      <c r="AB411" s="96"/>
      <c r="AC411" s="96"/>
      <c r="AD411" s="90"/>
      <c r="AE411" s="87"/>
      <c r="AF411" s="90"/>
      <c r="AG411" s="87"/>
      <c r="AH411" s="27"/>
      <c r="AI411" s="27"/>
      <c r="AJ411" s="27"/>
    </row>
    <row r="412" spans="1:36" s="2" customFormat="1" ht="11.1" customHeight="1" x14ac:dyDescent="0.2">
      <c r="A412" s="18"/>
      <c r="B412" s="22"/>
      <c r="C412" s="16"/>
      <c r="D412" s="16"/>
      <c r="E412" s="17"/>
      <c r="G412" s="28"/>
      <c r="H412" s="44"/>
      <c r="I412" s="47"/>
      <c r="J412" s="44"/>
      <c r="K412" s="60"/>
      <c r="L412" s="44"/>
      <c r="M412" s="45"/>
      <c r="N412" s="46"/>
      <c r="O412" s="27"/>
      <c r="P412" s="60"/>
      <c r="Q412" s="45"/>
      <c r="R412" s="61"/>
      <c r="S412" s="45"/>
      <c r="T412" s="60"/>
      <c r="U412" s="92"/>
      <c r="V412" s="34"/>
      <c r="W412" s="34"/>
      <c r="X412" s="98"/>
      <c r="Y412" s="88"/>
      <c r="Z412" s="98"/>
      <c r="AA412" s="88"/>
      <c r="AB412" s="96"/>
      <c r="AC412" s="96"/>
      <c r="AD412" s="90"/>
      <c r="AE412" s="87"/>
      <c r="AF412" s="90"/>
      <c r="AG412" s="87"/>
      <c r="AH412" s="27"/>
      <c r="AI412" s="27"/>
      <c r="AJ412" s="27"/>
    </row>
    <row r="413" spans="1:36" s="2" customFormat="1" ht="11.1" customHeight="1" x14ac:dyDescent="0.2">
      <c r="A413" s="18"/>
      <c r="B413" s="22"/>
      <c r="C413" s="16"/>
      <c r="D413" s="16"/>
      <c r="E413" s="17"/>
      <c r="G413" s="28"/>
      <c r="H413" s="44"/>
      <c r="I413" s="47"/>
      <c r="J413" s="44"/>
      <c r="K413" s="60"/>
      <c r="L413" s="44"/>
      <c r="M413" s="45"/>
      <c r="N413" s="46"/>
      <c r="O413" s="27"/>
      <c r="P413" s="60"/>
      <c r="Q413" s="45"/>
      <c r="R413" s="61"/>
      <c r="S413" s="45"/>
      <c r="T413" s="60"/>
      <c r="U413" s="92"/>
      <c r="V413" s="34"/>
      <c r="W413" s="34"/>
      <c r="X413" s="98"/>
      <c r="Y413" s="88"/>
      <c r="Z413" s="98"/>
      <c r="AA413" s="88"/>
      <c r="AB413" s="96"/>
      <c r="AC413" s="96"/>
      <c r="AD413" s="90"/>
      <c r="AE413" s="87"/>
      <c r="AF413" s="90"/>
      <c r="AG413" s="87"/>
      <c r="AH413" s="27"/>
      <c r="AI413" s="27"/>
      <c r="AJ413" s="27"/>
    </row>
    <row r="414" spans="1:36" s="2" customFormat="1" ht="11.1" customHeight="1" x14ac:dyDescent="0.2">
      <c r="A414" s="18"/>
      <c r="B414" s="22"/>
      <c r="C414" s="16"/>
      <c r="D414" s="16"/>
      <c r="E414" s="17"/>
      <c r="G414" s="28"/>
      <c r="H414" s="44"/>
      <c r="I414" s="47"/>
      <c r="J414" s="44"/>
      <c r="K414" s="60"/>
      <c r="L414" s="44"/>
      <c r="M414" s="45"/>
      <c r="N414" s="46"/>
      <c r="O414" s="27"/>
      <c r="P414" s="60"/>
      <c r="Q414" s="45"/>
      <c r="R414" s="61"/>
      <c r="S414" s="45"/>
      <c r="T414" s="60"/>
      <c r="U414" s="92"/>
      <c r="V414" s="34"/>
      <c r="W414" s="34"/>
      <c r="X414" s="98"/>
      <c r="Y414" s="88"/>
      <c r="Z414" s="98"/>
      <c r="AA414" s="88"/>
      <c r="AB414" s="96"/>
      <c r="AC414" s="96"/>
      <c r="AD414" s="90"/>
      <c r="AE414" s="87"/>
      <c r="AF414" s="90"/>
      <c r="AG414" s="87"/>
      <c r="AH414" s="27"/>
      <c r="AI414" s="27"/>
      <c r="AJ414" s="27"/>
    </row>
    <row r="415" spans="1:36" s="2" customFormat="1" ht="11.1" customHeight="1" x14ac:dyDescent="0.2">
      <c r="A415" s="18"/>
      <c r="B415" s="22"/>
      <c r="C415" s="16"/>
      <c r="D415" s="16"/>
      <c r="E415" s="17"/>
      <c r="G415" s="28"/>
      <c r="H415" s="44"/>
      <c r="I415" s="47"/>
      <c r="J415" s="44"/>
      <c r="K415" s="60"/>
      <c r="L415" s="44"/>
      <c r="M415" s="45"/>
      <c r="N415" s="46"/>
      <c r="O415" s="27"/>
      <c r="P415" s="60"/>
      <c r="Q415" s="45"/>
      <c r="R415" s="61"/>
      <c r="S415" s="45"/>
      <c r="T415" s="60"/>
      <c r="U415" s="92"/>
      <c r="V415" s="34"/>
      <c r="W415" s="34"/>
      <c r="X415" s="98"/>
      <c r="Y415" s="88"/>
      <c r="Z415" s="98"/>
      <c r="AA415" s="88"/>
      <c r="AB415" s="96"/>
      <c r="AC415" s="96"/>
      <c r="AD415" s="90"/>
      <c r="AE415" s="87"/>
      <c r="AF415" s="90"/>
      <c r="AG415" s="87"/>
      <c r="AH415" s="27"/>
      <c r="AI415" s="27"/>
      <c r="AJ415" s="27"/>
    </row>
    <row r="416" spans="1:36" s="2" customFormat="1" ht="11.1" customHeight="1" x14ac:dyDescent="0.2">
      <c r="A416" s="18"/>
      <c r="B416" s="22"/>
      <c r="C416" s="16"/>
      <c r="D416" s="16"/>
      <c r="E416" s="17"/>
      <c r="G416" s="28"/>
      <c r="H416" s="44"/>
      <c r="I416" s="47"/>
      <c r="J416" s="44"/>
      <c r="K416" s="60"/>
      <c r="L416" s="44"/>
      <c r="M416" s="45"/>
      <c r="N416" s="46"/>
      <c r="O416" s="27"/>
      <c r="P416" s="60"/>
      <c r="Q416" s="45"/>
      <c r="R416" s="61"/>
      <c r="S416" s="45"/>
      <c r="T416" s="60"/>
      <c r="U416" s="92"/>
      <c r="V416" s="34"/>
      <c r="W416" s="34"/>
      <c r="X416" s="98"/>
      <c r="Y416" s="88"/>
      <c r="Z416" s="98"/>
      <c r="AA416" s="88"/>
      <c r="AB416" s="96"/>
      <c r="AC416" s="96"/>
      <c r="AD416" s="90"/>
      <c r="AE416" s="87"/>
      <c r="AF416" s="90"/>
      <c r="AG416" s="87"/>
      <c r="AH416" s="27"/>
      <c r="AI416" s="27"/>
      <c r="AJ416" s="27"/>
    </row>
    <row r="417" spans="1:36" s="2" customFormat="1" ht="11.1" customHeight="1" x14ac:dyDescent="0.2">
      <c r="A417" s="18"/>
      <c r="B417" s="22"/>
      <c r="C417" s="16"/>
      <c r="D417" s="16"/>
      <c r="E417" s="17"/>
      <c r="G417" s="28"/>
      <c r="H417" s="44"/>
      <c r="I417" s="47"/>
      <c r="J417" s="44"/>
      <c r="K417" s="60"/>
      <c r="L417" s="44"/>
      <c r="M417" s="45"/>
      <c r="N417" s="46"/>
      <c r="O417" s="27"/>
      <c r="P417" s="60"/>
      <c r="Q417" s="45"/>
      <c r="R417" s="61"/>
      <c r="S417" s="45"/>
      <c r="T417" s="60"/>
      <c r="U417" s="92"/>
      <c r="V417" s="34"/>
      <c r="W417" s="34"/>
      <c r="X417" s="98"/>
      <c r="Y417" s="88"/>
      <c r="Z417" s="98"/>
      <c r="AA417" s="88"/>
      <c r="AB417" s="96"/>
      <c r="AC417" s="96"/>
      <c r="AD417" s="90"/>
      <c r="AE417" s="87"/>
      <c r="AF417" s="90"/>
      <c r="AG417" s="87"/>
      <c r="AH417" s="27"/>
      <c r="AI417" s="27"/>
      <c r="AJ417" s="27"/>
    </row>
    <row r="418" spans="1:36" s="2" customFormat="1" ht="11.1" customHeight="1" x14ac:dyDescent="0.2">
      <c r="A418" s="18"/>
      <c r="B418" s="22"/>
      <c r="C418" s="16"/>
      <c r="D418" s="16"/>
      <c r="E418" s="17"/>
      <c r="G418" s="28"/>
      <c r="H418" s="44"/>
      <c r="I418" s="47"/>
      <c r="J418" s="44"/>
      <c r="K418" s="60"/>
      <c r="L418" s="44"/>
      <c r="M418" s="45"/>
      <c r="N418" s="46"/>
      <c r="O418" s="27"/>
      <c r="P418" s="60"/>
      <c r="Q418" s="45"/>
      <c r="R418" s="61"/>
      <c r="S418" s="45"/>
      <c r="T418" s="60"/>
      <c r="U418" s="92"/>
      <c r="V418" s="34"/>
      <c r="W418" s="34"/>
      <c r="X418" s="98"/>
      <c r="Y418" s="88"/>
      <c r="Z418" s="98"/>
      <c r="AA418" s="88"/>
      <c r="AB418" s="96"/>
      <c r="AC418" s="96"/>
      <c r="AD418" s="90"/>
      <c r="AE418" s="87"/>
      <c r="AF418" s="90"/>
      <c r="AG418" s="87"/>
      <c r="AH418" s="27"/>
      <c r="AI418" s="27"/>
      <c r="AJ418" s="27"/>
    </row>
    <row r="419" spans="1:36" s="2" customFormat="1" ht="11.1" customHeight="1" x14ac:dyDescent="0.2">
      <c r="A419" s="18"/>
      <c r="B419" s="22"/>
      <c r="C419" s="16"/>
      <c r="D419" s="16"/>
      <c r="E419" s="17"/>
      <c r="G419" s="28"/>
      <c r="H419" s="44"/>
      <c r="I419" s="47"/>
      <c r="J419" s="44"/>
      <c r="K419" s="60"/>
      <c r="L419" s="44"/>
      <c r="M419" s="45"/>
      <c r="N419" s="46"/>
      <c r="O419" s="27"/>
      <c r="P419" s="60"/>
      <c r="Q419" s="45"/>
      <c r="R419" s="61"/>
      <c r="S419" s="45"/>
      <c r="T419" s="60"/>
      <c r="U419" s="92"/>
      <c r="V419" s="34"/>
      <c r="W419" s="34"/>
      <c r="X419" s="98"/>
      <c r="Y419" s="88"/>
      <c r="Z419" s="98"/>
      <c r="AA419" s="88"/>
      <c r="AB419" s="96"/>
      <c r="AC419" s="96"/>
      <c r="AD419" s="90"/>
      <c r="AE419" s="87"/>
      <c r="AF419" s="90"/>
      <c r="AG419" s="87"/>
      <c r="AH419" s="27"/>
      <c r="AI419" s="27"/>
      <c r="AJ419" s="27"/>
    </row>
    <row r="420" spans="1:36" s="2" customFormat="1" ht="11.1" customHeight="1" x14ac:dyDescent="0.2">
      <c r="A420" s="18"/>
      <c r="B420" s="22"/>
      <c r="C420" s="16"/>
      <c r="D420" s="16"/>
      <c r="E420" s="17"/>
      <c r="G420" s="28"/>
      <c r="H420" s="44"/>
      <c r="I420" s="47"/>
      <c r="J420" s="44"/>
      <c r="K420" s="60"/>
      <c r="L420" s="44"/>
      <c r="M420" s="45"/>
      <c r="N420" s="46"/>
      <c r="O420" s="27"/>
      <c r="P420" s="60"/>
      <c r="Q420" s="45"/>
      <c r="R420" s="61"/>
      <c r="S420" s="45"/>
      <c r="T420" s="60"/>
      <c r="U420" s="92"/>
      <c r="V420" s="34"/>
      <c r="W420" s="34"/>
      <c r="X420" s="98"/>
      <c r="Y420" s="88"/>
      <c r="Z420" s="98"/>
      <c r="AA420" s="88"/>
      <c r="AB420" s="96"/>
      <c r="AC420" s="96"/>
      <c r="AD420" s="90"/>
      <c r="AE420" s="87"/>
      <c r="AF420" s="90"/>
      <c r="AG420" s="87"/>
      <c r="AH420" s="27"/>
      <c r="AI420" s="27"/>
      <c r="AJ420" s="27"/>
    </row>
    <row r="421" spans="1:36" s="2" customFormat="1" ht="11.1" customHeight="1" x14ac:dyDescent="0.2">
      <c r="A421" s="18"/>
      <c r="B421" s="22"/>
      <c r="C421" s="16"/>
      <c r="D421" s="16"/>
      <c r="E421" s="17"/>
      <c r="G421" s="28"/>
      <c r="H421" s="44"/>
      <c r="I421" s="47"/>
      <c r="J421" s="44"/>
      <c r="K421" s="60"/>
      <c r="L421" s="44"/>
      <c r="M421" s="45"/>
      <c r="N421" s="46"/>
      <c r="O421" s="27"/>
      <c r="P421" s="60"/>
      <c r="Q421" s="45"/>
      <c r="R421" s="61"/>
      <c r="S421" s="45"/>
      <c r="T421" s="60"/>
      <c r="U421" s="92"/>
      <c r="V421" s="34"/>
      <c r="W421" s="34"/>
      <c r="X421" s="98"/>
      <c r="Y421" s="88"/>
      <c r="Z421" s="98"/>
      <c r="AA421" s="88"/>
      <c r="AB421" s="96"/>
      <c r="AC421" s="96"/>
      <c r="AD421" s="90"/>
      <c r="AE421" s="87"/>
      <c r="AF421" s="90"/>
      <c r="AG421" s="87"/>
      <c r="AH421" s="27"/>
      <c r="AI421" s="27"/>
      <c r="AJ421" s="27"/>
    </row>
    <row r="422" spans="1:36" s="2" customFormat="1" ht="11.1" customHeight="1" x14ac:dyDescent="0.2">
      <c r="A422" s="18"/>
      <c r="B422" s="22"/>
      <c r="C422" s="16"/>
      <c r="D422" s="16"/>
      <c r="E422" s="17"/>
      <c r="G422" s="28"/>
      <c r="H422" s="44"/>
      <c r="I422" s="47"/>
      <c r="J422" s="44"/>
      <c r="K422" s="60"/>
      <c r="L422" s="44"/>
      <c r="M422" s="45"/>
      <c r="N422" s="46"/>
      <c r="O422" s="27"/>
      <c r="P422" s="60"/>
      <c r="Q422" s="45"/>
      <c r="R422" s="61"/>
      <c r="S422" s="45"/>
      <c r="T422" s="60"/>
      <c r="U422" s="92"/>
      <c r="V422" s="34"/>
      <c r="W422" s="34"/>
      <c r="X422" s="98"/>
      <c r="Y422" s="88"/>
      <c r="Z422" s="98"/>
      <c r="AA422" s="88"/>
      <c r="AB422" s="96"/>
      <c r="AC422" s="96"/>
      <c r="AD422" s="90"/>
      <c r="AE422" s="87"/>
      <c r="AF422" s="90"/>
      <c r="AG422" s="87"/>
      <c r="AH422" s="27"/>
      <c r="AI422" s="27"/>
      <c r="AJ422" s="27"/>
    </row>
    <row r="423" spans="1:36" s="2" customFormat="1" ht="11.1" customHeight="1" x14ac:dyDescent="0.2">
      <c r="A423" s="18"/>
      <c r="B423" s="22"/>
      <c r="C423" s="16"/>
      <c r="D423" s="16"/>
      <c r="E423" s="17"/>
      <c r="G423" s="28"/>
      <c r="H423" s="44"/>
      <c r="I423" s="47"/>
      <c r="J423" s="44"/>
      <c r="K423" s="60"/>
      <c r="L423" s="44"/>
      <c r="M423" s="45"/>
      <c r="N423" s="46"/>
      <c r="O423" s="27"/>
      <c r="P423" s="60"/>
      <c r="Q423" s="45"/>
      <c r="R423" s="61"/>
      <c r="S423" s="45"/>
      <c r="T423" s="60"/>
      <c r="U423" s="92"/>
      <c r="V423" s="34"/>
      <c r="W423" s="34"/>
      <c r="X423" s="98"/>
      <c r="Y423" s="88"/>
      <c r="Z423" s="98"/>
      <c r="AA423" s="88"/>
      <c r="AB423" s="96"/>
      <c r="AC423" s="96"/>
      <c r="AD423" s="90"/>
      <c r="AE423" s="87"/>
      <c r="AF423" s="90"/>
      <c r="AG423" s="87"/>
      <c r="AH423" s="27"/>
      <c r="AI423" s="27"/>
      <c r="AJ423" s="27"/>
    </row>
    <row r="424" spans="1:36" s="2" customFormat="1" ht="11.1" customHeight="1" x14ac:dyDescent="0.2">
      <c r="A424" s="18"/>
      <c r="B424" s="22"/>
      <c r="C424" s="16"/>
      <c r="D424" s="16"/>
      <c r="E424" s="17"/>
      <c r="G424" s="28"/>
      <c r="H424" s="44"/>
      <c r="I424" s="47"/>
      <c r="J424" s="44"/>
      <c r="K424" s="60"/>
      <c r="L424" s="44"/>
      <c r="M424" s="45"/>
      <c r="N424" s="46"/>
      <c r="O424" s="27"/>
      <c r="P424" s="60"/>
      <c r="Q424" s="45"/>
      <c r="R424" s="61"/>
      <c r="S424" s="45"/>
      <c r="T424" s="60"/>
      <c r="U424" s="92"/>
      <c r="V424" s="34"/>
      <c r="W424" s="34"/>
      <c r="X424" s="98"/>
      <c r="Y424" s="88"/>
      <c r="Z424" s="98"/>
      <c r="AA424" s="88"/>
      <c r="AB424" s="96"/>
      <c r="AC424" s="96"/>
      <c r="AD424" s="90"/>
      <c r="AE424" s="87"/>
      <c r="AF424" s="90"/>
      <c r="AG424" s="87"/>
      <c r="AH424" s="27"/>
      <c r="AI424" s="27"/>
      <c r="AJ424" s="27"/>
    </row>
    <row r="425" spans="1:36" s="2" customFormat="1" ht="11.1" customHeight="1" x14ac:dyDescent="0.2">
      <c r="A425" s="18"/>
      <c r="B425" s="22"/>
      <c r="C425" s="16"/>
      <c r="D425" s="16"/>
      <c r="E425" s="17"/>
      <c r="G425" s="28"/>
      <c r="H425" s="44"/>
      <c r="I425" s="47"/>
      <c r="J425" s="44"/>
      <c r="K425" s="60"/>
      <c r="L425" s="44"/>
      <c r="M425" s="45"/>
      <c r="N425" s="46"/>
      <c r="O425" s="27"/>
      <c r="P425" s="60"/>
      <c r="Q425" s="45"/>
      <c r="R425" s="61"/>
      <c r="S425" s="45"/>
      <c r="T425" s="60"/>
      <c r="U425" s="92"/>
      <c r="V425" s="34"/>
      <c r="W425" s="34"/>
      <c r="X425" s="98"/>
      <c r="Y425" s="88"/>
      <c r="Z425" s="98"/>
      <c r="AA425" s="88"/>
      <c r="AB425" s="96"/>
      <c r="AC425" s="96"/>
      <c r="AD425" s="90"/>
      <c r="AE425" s="87"/>
      <c r="AF425" s="90"/>
      <c r="AG425" s="87"/>
      <c r="AH425" s="27"/>
      <c r="AI425" s="27"/>
      <c r="AJ425" s="27"/>
    </row>
    <row r="426" spans="1:36" s="2" customFormat="1" ht="11.1" customHeight="1" x14ac:dyDescent="0.2">
      <c r="A426" s="18"/>
      <c r="B426" s="22"/>
      <c r="C426" s="16"/>
      <c r="D426" s="16"/>
      <c r="E426" s="17"/>
      <c r="G426" s="28"/>
      <c r="H426" s="44"/>
      <c r="I426" s="47"/>
      <c r="J426" s="44"/>
      <c r="K426" s="60"/>
      <c r="L426" s="44"/>
      <c r="M426" s="45"/>
      <c r="N426" s="46"/>
      <c r="O426" s="27"/>
      <c r="P426" s="60"/>
      <c r="Q426" s="45"/>
      <c r="R426" s="61"/>
      <c r="S426" s="45"/>
      <c r="T426" s="60"/>
      <c r="U426" s="92"/>
      <c r="V426" s="34"/>
      <c r="W426" s="34"/>
      <c r="X426" s="98"/>
      <c r="Y426" s="88"/>
      <c r="Z426" s="98"/>
      <c r="AA426" s="88"/>
      <c r="AB426" s="96"/>
      <c r="AC426" s="96"/>
      <c r="AD426" s="90"/>
      <c r="AE426" s="87"/>
      <c r="AF426" s="90"/>
      <c r="AG426" s="87"/>
      <c r="AH426" s="27"/>
      <c r="AI426" s="27"/>
      <c r="AJ426" s="27"/>
    </row>
    <row r="427" spans="1:36" s="2" customFormat="1" ht="11.1" customHeight="1" x14ac:dyDescent="0.2">
      <c r="A427" s="18"/>
      <c r="B427" s="22"/>
      <c r="C427" s="16"/>
      <c r="D427" s="16"/>
      <c r="E427" s="17"/>
      <c r="G427" s="28"/>
      <c r="H427" s="44"/>
      <c r="I427" s="47"/>
      <c r="J427" s="44"/>
      <c r="K427" s="60"/>
      <c r="L427" s="44"/>
      <c r="M427" s="45"/>
      <c r="N427" s="46"/>
      <c r="O427" s="27"/>
      <c r="P427" s="60"/>
      <c r="Q427" s="45"/>
      <c r="R427" s="61"/>
      <c r="S427" s="45"/>
      <c r="T427" s="60"/>
      <c r="U427" s="92"/>
      <c r="V427" s="34"/>
      <c r="W427" s="34"/>
      <c r="X427" s="98"/>
      <c r="Y427" s="88"/>
      <c r="Z427" s="98"/>
      <c r="AA427" s="88"/>
      <c r="AB427" s="96"/>
      <c r="AC427" s="96"/>
      <c r="AD427" s="90"/>
      <c r="AE427" s="87"/>
      <c r="AF427" s="90"/>
      <c r="AG427" s="87"/>
      <c r="AH427" s="27"/>
      <c r="AI427" s="27"/>
      <c r="AJ427" s="27"/>
    </row>
    <row r="428" spans="1:36" s="2" customFormat="1" ht="11.1" customHeight="1" x14ac:dyDescent="0.2">
      <c r="A428" s="18"/>
      <c r="B428" s="22"/>
      <c r="C428" s="16"/>
      <c r="D428" s="16"/>
      <c r="E428" s="17"/>
      <c r="G428" s="28"/>
      <c r="H428" s="44"/>
      <c r="I428" s="47"/>
      <c r="J428" s="44"/>
      <c r="K428" s="60"/>
      <c r="L428" s="44"/>
      <c r="M428" s="45"/>
      <c r="N428" s="46"/>
      <c r="O428" s="27"/>
      <c r="P428" s="60"/>
      <c r="Q428" s="45"/>
      <c r="R428" s="61"/>
      <c r="S428" s="45"/>
      <c r="T428" s="60"/>
      <c r="U428" s="92"/>
      <c r="V428" s="34"/>
      <c r="W428" s="34"/>
      <c r="X428" s="98"/>
      <c r="Y428" s="88"/>
      <c r="Z428" s="98"/>
      <c r="AA428" s="88"/>
      <c r="AB428" s="96"/>
      <c r="AC428" s="96"/>
      <c r="AD428" s="90"/>
      <c r="AE428" s="87"/>
      <c r="AF428" s="90"/>
      <c r="AG428" s="87"/>
      <c r="AH428" s="27"/>
      <c r="AI428" s="27"/>
      <c r="AJ428" s="27"/>
    </row>
    <row r="429" spans="1:36" s="2" customFormat="1" ht="11.1" customHeight="1" x14ac:dyDescent="0.2">
      <c r="A429" s="18"/>
      <c r="B429" s="22"/>
      <c r="C429" s="16"/>
      <c r="D429" s="16"/>
      <c r="E429" s="17"/>
      <c r="G429" s="28"/>
      <c r="H429" s="44"/>
      <c r="I429" s="47"/>
      <c r="J429" s="44"/>
      <c r="K429" s="60"/>
      <c r="L429" s="44"/>
      <c r="M429" s="45"/>
      <c r="N429" s="46"/>
      <c r="O429" s="27"/>
      <c r="P429" s="60"/>
      <c r="Q429" s="45"/>
      <c r="R429" s="61"/>
      <c r="S429" s="45"/>
      <c r="T429" s="60"/>
      <c r="U429" s="92"/>
      <c r="V429" s="34"/>
      <c r="W429" s="34"/>
      <c r="X429" s="98"/>
      <c r="Y429" s="88"/>
      <c r="Z429" s="98"/>
      <c r="AA429" s="88"/>
      <c r="AB429" s="96"/>
      <c r="AC429" s="96"/>
      <c r="AD429" s="90"/>
      <c r="AE429" s="87"/>
      <c r="AF429" s="90"/>
      <c r="AG429" s="87"/>
      <c r="AH429" s="27"/>
      <c r="AI429" s="27"/>
      <c r="AJ429" s="27"/>
    </row>
    <row r="430" spans="1:36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121"/>
      <c r="I430" s="122"/>
      <c r="J430" s="121"/>
      <c r="K430" s="123"/>
      <c r="L430" s="121"/>
      <c r="M430" s="124"/>
      <c r="N430" s="125"/>
      <c r="O430" s="35"/>
      <c r="P430" s="123"/>
      <c r="Q430" s="124"/>
      <c r="R430" s="128"/>
      <c r="S430" s="124"/>
      <c r="T430" s="123"/>
      <c r="U430" s="92"/>
      <c r="V430" s="34"/>
      <c r="W430" s="34"/>
      <c r="X430" s="98"/>
      <c r="Y430" s="88"/>
      <c r="Z430" s="98"/>
      <c r="AA430" s="88"/>
      <c r="AB430" s="96"/>
      <c r="AC430" s="96"/>
      <c r="AD430" s="90"/>
      <c r="AE430" s="87"/>
      <c r="AF430" s="90"/>
      <c r="AG430" s="87"/>
      <c r="AH430" s="27"/>
      <c r="AI430" s="27"/>
      <c r="AJ430" s="27"/>
    </row>
    <row r="431" spans="1:36" s="2" customFormat="1" ht="11.1" customHeight="1" x14ac:dyDescent="0.2">
      <c r="A431" s="18"/>
      <c r="B431" s="22"/>
      <c r="C431" s="16"/>
      <c r="D431" s="16"/>
      <c r="E431" s="17"/>
      <c r="G431" s="28"/>
      <c r="H431" s="44"/>
      <c r="I431" s="47"/>
      <c r="J431" s="44"/>
      <c r="K431" s="60"/>
      <c r="L431" s="44"/>
      <c r="M431" s="45"/>
      <c r="N431" s="46"/>
      <c r="O431" s="27"/>
      <c r="P431" s="60"/>
      <c r="Q431" s="45"/>
      <c r="R431" s="61"/>
      <c r="S431" s="45"/>
      <c r="T431" s="60"/>
      <c r="U431" s="92"/>
      <c r="V431" s="34"/>
      <c r="W431" s="34"/>
      <c r="X431" s="98"/>
      <c r="Y431" s="88"/>
      <c r="Z431" s="98"/>
      <c r="AA431" s="88"/>
      <c r="AB431" s="96"/>
      <c r="AC431" s="96"/>
      <c r="AD431" s="90"/>
      <c r="AE431" s="87"/>
      <c r="AF431" s="90"/>
      <c r="AG431" s="87"/>
      <c r="AH431" s="27"/>
      <c r="AI431" s="27"/>
      <c r="AJ431" s="27"/>
    </row>
    <row r="432" spans="1:36" s="2" customFormat="1" ht="11.1" customHeight="1" x14ac:dyDescent="0.2">
      <c r="A432" s="18"/>
      <c r="B432" s="22"/>
      <c r="C432" s="16"/>
      <c r="D432" s="16"/>
      <c r="E432" s="17"/>
      <c r="G432" s="28"/>
      <c r="H432" s="44"/>
      <c r="I432" s="47"/>
      <c r="J432" s="44"/>
      <c r="K432" s="60"/>
      <c r="L432" s="44"/>
      <c r="M432" s="45"/>
      <c r="N432" s="46"/>
      <c r="O432" s="27"/>
      <c r="P432" s="60"/>
      <c r="Q432" s="45"/>
      <c r="R432" s="61"/>
      <c r="S432" s="45"/>
      <c r="T432" s="60"/>
      <c r="U432" s="92"/>
      <c r="V432" s="34"/>
      <c r="W432" s="34"/>
      <c r="X432" s="98"/>
      <c r="Y432" s="88"/>
      <c r="Z432" s="98"/>
      <c r="AA432" s="88"/>
      <c r="AB432" s="96"/>
      <c r="AC432" s="96"/>
      <c r="AD432" s="90"/>
      <c r="AE432" s="87"/>
      <c r="AF432" s="90"/>
      <c r="AG432" s="87"/>
      <c r="AH432" s="27"/>
      <c r="AI432" s="27"/>
      <c r="AJ432" s="27"/>
    </row>
    <row r="433" spans="1:36" s="2" customFormat="1" ht="11.1" customHeight="1" x14ac:dyDescent="0.2">
      <c r="A433" s="18"/>
      <c r="B433" s="22"/>
      <c r="C433" s="16"/>
      <c r="D433" s="16"/>
      <c r="E433" s="17"/>
      <c r="G433" s="28"/>
      <c r="H433" s="44"/>
      <c r="I433" s="47"/>
      <c r="J433" s="44"/>
      <c r="K433" s="60"/>
      <c r="L433" s="44"/>
      <c r="M433" s="45"/>
      <c r="N433" s="46"/>
      <c r="O433" s="27"/>
      <c r="P433" s="60"/>
      <c r="Q433" s="45"/>
      <c r="R433" s="61"/>
      <c r="S433" s="45"/>
      <c r="T433" s="60"/>
      <c r="U433" s="92"/>
      <c r="V433" s="34"/>
      <c r="W433" s="34"/>
      <c r="X433" s="98"/>
      <c r="Y433" s="88"/>
      <c r="Z433" s="98"/>
      <c r="AA433" s="88"/>
      <c r="AB433" s="96"/>
      <c r="AC433" s="96"/>
      <c r="AD433" s="90"/>
      <c r="AE433" s="87"/>
      <c r="AF433" s="90"/>
      <c r="AG433" s="87"/>
      <c r="AH433" s="27"/>
      <c r="AI433" s="27"/>
      <c r="AJ433" s="27"/>
    </row>
    <row r="434" spans="1:36" s="2" customFormat="1" ht="11.1" customHeight="1" x14ac:dyDescent="0.2">
      <c r="A434" s="18"/>
      <c r="B434" s="22"/>
      <c r="C434" s="16"/>
      <c r="D434" s="16"/>
      <c r="E434" s="17"/>
      <c r="G434" s="28"/>
      <c r="H434" s="44"/>
      <c r="I434" s="47"/>
      <c r="J434" s="44"/>
      <c r="K434" s="60"/>
      <c r="L434" s="44"/>
      <c r="M434" s="45"/>
      <c r="N434" s="46"/>
      <c r="O434" s="27"/>
      <c r="P434" s="60"/>
      <c r="Q434" s="45"/>
      <c r="R434" s="61"/>
      <c r="S434" s="45"/>
      <c r="T434" s="60"/>
      <c r="U434" s="92"/>
      <c r="V434" s="34"/>
      <c r="W434" s="34"/>
      <c r="X434" s="98"/>
      <c r="Y434" s="88"/>
      <c r="Z434" s="98"/>
      <c r="AA434" s="88"/>
      <c r="AB434" s="96"/>
      <c r="AC434" s="96"/>
      <c r="AD434" s="90"/>
      <c r="AE434" s="87"/>
      <c r="AF434" s="90"/>
      <c r="AG434" s="87"/>
      <c r="AH434" s="27"/>
      <c r="AI434" s="27"/>
      <c r="AJ434" s="27"/>
    </row>
    <row r="435" spans="1:36" s="2" customFormat="1" ht="11.1" customHeight="1" x14ac:dyDescent="0.2">
      <c r="A435" s="18"/>
      <c r="B435" s="22"/>
      <c r="C435" s="16"/>
      <c r="D435" s="16"/>
      <c r="E435" s="17"/>
      <c r="G435" s="28"/>
      <c r="H435" s="44"/>
      <c r="I435" s="47"/>
      <c r="J435" s="44"/>
      <c r="K435" s="60"/>
      <c r="L435" s="44"/>
      <c r="M435" s="45"/>
      <c r="N435" s="46"/>
      <c r="O435" s="27"/>
      <c r="P435" s="60"/>
      <c r="Q435" s="45"/>
      <c r="R435" s="61"/>
      <c r="S435" s="45"/>
      <c r="T435" s="60"/>
      <c r="U435" s="92"/>
      <c r="V435" s="34"/>
      <c r="W435" s="34"/>
      <c r="X435" s="98"/>
      <c r="Y435" s="88"/>
      <c r="Z435" s="98"/>
      <c r="AA435" s="88"/>
      <c r="AB435" s="96"/>
      <c r="AC435" s="96"/>
      <c r="AD435" s="90"/>
      <c r="AE435" s="87"/>
      <c r="AF435" s="90"/>
      <c r="AG435" s="87"/>
      <c r="AH435" s="27"/>
      <c r="AI435" s="27"/>
      <c r="AJ435" s="27"/>
    </row>
    <row r="436" spans="1:36" s="2" customFormat="1" ht="11.1" customHeight="1" x14ac:dyDescent="0.2">
      <c r="A436" s="18"/>
      <c r="B436" s="22"/>
      <c r="C436" s="16"/>
      <c r="D436" s="16"/>
      <c r="E436" s="17"/>
      <c r="G436" s="28"/>
      <c r="H436" s="44"/>
      <c r="I436" s="47"/>
      <c r="J436" s="44"/>
      <c r="K436" s="60"/>
      <c r="L436" s="44"/>
      <c r="M436" s="45"/>
      <c r="N436" s="46"/>
      <c r="O436" s="27"/>
      <c r="P436" s="60"/>
      <c r="Q436" s="45"/>
      <c r="R436" s="61"/>
      <c r="S436" s="45"/>
      <c r="T436" s="60"/>
      <c r="U436" s="92"/>
      <c r="V436" s="34"/>
      <c r="W436" s="34"/>
      <c r="X436" s="98"/>
      <c r="Y436" s="88"/>
      <c r="Z436" s="98"/>
      <c r="AA436" s="88"/>
      <c r="AB436" s="96"/>
      <c r="AC436" s="96"/>
      <c r="AD436" s="90"/>
      <c r="AE436" s="87"/>
      <c r="AF436" s="90"/>
      <c r="AG436" s="87"/>
      <c r="AH436" s="27"/>
      <c r="AI436" s="27"/>
      <c r="AJ436" s="27"/>
    </row>
    <row r="437" spans="1:36" s="2" customFormat="1" ht="11.1" customHeight="1" x14ac:dyDescent="0.2">
      <c r="A437" s="18"/>
      <c r="B437" s="22"/>
      <c r="C437" s="16"/>
      <c r="D437" s="16"/>
      <c r="E437" s="17"/>
      <c r="G437" s="28"/>
      <c r="H437" s="44"/>
      <c r="I437" s="47"/>
      <c r="J437" s="44"/>
      <c r="K437" s="60"/>
      <c r="L437" s="44"/>
      <c r="M437" s="45"/>
      <c r="N437" s="46"/>
      <c r="O437" s="27"/>
      <c r="P437" s="60"/>
      <c r="Q437" s="45"/>
      <c r="R437" s="61"/>
      <c r="S437" s="45"/>
      <c r="T437" s="60"/>
      <c r="U437" s="92"/>
      <c r="V437" s="34"/>
      <c r="W437" s="34"/>
      <c r="X437" s="98"/>
      <c r="Y437" s="88"/>
      <c r="Z437" s="98"/>
      <c r="AA437" s="88"/>
      <c r="AB437" s="96"/>
      <c r="AC437" s="96"/>
      <c r="AD437" s="90"/>
      <c r="AE437" s="87"/>
      <c r="AF437" s="90"/>
      <c r="AG437" s="87"/>
      <c r="AH437" s="27"/>
      <c r="AI437" s="27"/>
      <c r="AJ437" s="27"/>
    </row>
    <row r="438" spans="1:36" s="2" customFormat="1" ht="11.1" customHeight="1" x14ac:dyDescent="0.2">
      <c r="A438" s="18"/>
      <c r="B438" s="22"/>
      <c r="C438" s="16"/>
      <c r="D438" s="16"/>
      <c r="E438" s="17"/>
      <c r="G438" s="28"/>
      <c r="H438" s="44"/>
      <c r="I438" s="47"/>
      <c r="J438" s="44"/>
      <c r="K438" s="60"/>
      <c r="L438" s="44"/>
      <c r="M438" s="45"/>
      <c r="N438" s="46"/>
      <c r="O438" s="27"/>
      <c r="P438" s="60"/>
      <c r="Q438" s="45"/>
      <c r="R438" s="61"/>
      <c r="S438" s="45"/>
      <c r="T438" s="60"/>
      <c r="U438" s="92"/>
      <c r="V438" s="34"/>
      <c r="W438" s="34"/>
      <c r="X438" s="98"/>
      <c r="Y438" s="88"/>
      <c r="Z438" s="98"/>
      <c r="AA438" s="88"/>
      <c r="AB438" s="96"/>
      <c r="AC438" s="96"/>
      <c r="AD438" s="90"/>
      <c r="AE438" s="87"/>
      <c r="AF438" s="90"/>
      <c r="AG438" s="87"/>
      <c r="AH438" s="27"/>
      <c r="AI438" s="27"/>
      <c r="AJ438" s="27"/>
    </row>
    <row r="439" spans="1:36" s="2" customFormat="1" ht="11.1" customHeight="1" x14ac:dyDescent="0.2">
      <c r="A439" s="18"/>
      <c r="B439" s="22"/>
      <c r="C439" s="16"/>
      <c r="D439" s="16"/>
      <c r="E439" s="17"/>
      <c r="G439" s="28"/>
      <c r="H439" s="44"/>
      <c r="I439" s="47"/>
      <c r="J439" s="44"/>
      <c r="K439" s="60"/>
      <c r="L439" s="44"/>
      <c r="M439" s="45"/>
      <c r="N439" s="46"/>
      <c r="O439" s="27"/>
      <c r="P439" s="60"/>
      <c r="Q439" s="45"/>
      <c r="R439" s="61"/>
      <c r="S439" s="45"/>
      <c r="T439" s="60"/>
      <c r="U439" s="92"/>
      <c r="V439" s="34"/>
      <c r="W439" s="34"/>
      <c r="X439" s="98"/>
      <c r="Y439" s="88"/>
      <c r="Z439" s="98"/>
      <c r="AA439" s="88"/>
      <c r="AB439" s="96"/>
      <c r="AC439" s="96"/>
      <c r="AD439" s="90"/>
      <c r="AE439" s="87"/>
      <c r="AF439" s="90"/>
      <c r="AG439" s="87"/>
      <c r="AH439" s="27"/>
      <c r="AI439" s="27"/>
      <c r="AJ439" s="27"/>
    </row>
    <row r="440" spans="1:36" s="2" customFormat="1" ht="11.1" customHeight="1" x14ac:dyDescent="0.2">
      <c r="A440" s="18"/>
      <c r="B440" s="22"/>
      <c r="C440" s="16"/>
      <c r="D440" s="16"/>
      <c r="E440" s="17"/>
      <c r="G440" s="28"/>
      <c r="H440" s="44"/>
      <c r="I440" s="47"/>
      <c r="J440" s="44"/>
      <c r="K440" s="60"/>
      <c r="L440" s="44"/>
      <c r="M440" s="45"/>
      <c r="N440" s="46"/>
      <c r="O440" s="27"/>
      <c r="P440" s="60"/>
      <c r="Q440" s="45"/>
      <c r="R440" s="61"/>
      <c r="S440" s="45"/>
      <c r="T440" s="60"/>
      <c r="U440" s="92"/>
      <c r="V440" s="34"/>
      <c r="W440" s="34"/>
      <c r="X440" s="98"/>
      <c r="Y440" s="88"/>
      <c r="Z440" s="98"/>
      <c r="AA440" s="88"/>
      <c r="AB440" s="96"/>
      <c r="AC440" s="96"/>
      <c r="AD440" s="90"/>
      <c r="AE440" s="87"/>
      <c r="AF440" s="90"/>
      <c r="AG440" s="87"/>
      <c r="AH440" s="27"/>
      <c r="AI440" s="27"/>
      <c r="AJ440" s="27"/>
    </row>
    <row r="441" spans="1:36" s="2" customFormat="1" ht="11.1" customHeight="1" x14ac:dyDescent="0.2">
      <c r="A441" s="18"/>
      <c r="B441" s="22"/>
      <c r="C441" s="16"/>
      <c r="D441" s="16"/>
      <c r="E441" s="17"/>
      <c r="G441" s="28"/>
      <c r="H441" s="44"/>
      <c r="I441" s="47"/>
      <c r="J441" s="44"/>
      <c r="K441" s="60"/>
      <c r="L441" s="44"/>
      <c r="M441" s="45"/>
      <c r="N441" s="46"/>
      <c r="O441" s="27"/>
      <c r="P441" s="60"/>
      <c r="Q441" s="45"/>
      <c r="R441" s="61"/>
      <c r="S441" s="45"/>
      <c r="T441" s="60"/>
      <c r="U441" s="92"/>
      <c r="V441" s="34"/>
      <c r="W441" s="34"/>
      <c r="X441" s="98"/>
      <c r="Y441" s="88"/>
      <c r="Z441" s="98"/>
      <c r="AA441" s="88"/>
      <c r="AB441" s="96"/>
      <c r="AC441" s="96"/>
      <c r="AD441" s="90"/>
      <c r="AE441" s="87"/>
      <c r="AF441" s="90"/>
      <c r="AG441" s="87"/>
      <c r="AH441" s="27"/>
      <c r="AI441" s="27"/>
      <c r="AJ441" s="27"/>
    </row>
    <row r="442" spans="1:36" s="2" customFormat="1" ht="11.1" customHeight="1" x14ac:dyDescent="0.2">
      <c r="A442" s="18"/>
      <c r="B442" s="22"/>
      <c r="C442" s="16"/>
      <c r="D442" s="16"/>
      <c r="E442" s="17"/>
      <c r="G442" s="28"/>
      <c r="H442" s="44"/>
      <c r="I442" s="47"/>
      <c r="J442" s="44"/>
      <c r="K442" s="60"/>
      <c r="L442" s="44"/>
      <c r="M442" s="45"/>
      <c r="N442" s="46"/>
      <c r="O442" s="27"/>
      <c r="P442" s="60"/>
      <c r="Q442" s="45"/>
      <c r="R442" s="61"/>
      <c r="S442" s="45"/>
      <c r="T442" s="60"/>
      <c r="U442" s="92"/>
      <c r="V442" s="34"/>
      <c r="W442" s="34"/>
      <c r="X442" s="98"/>
      <c r="Y442" s="88"/>
      <c r="Z442" s="98"/>
      <c r="AA442" s="88"/>
      <c r="AB442" s="96"/>
      <c r="AC442" s="96"/>
      <c r="AD442" s="90"/>
      <c r="AE442" s="87"/>
      <c r="AF442" s="90"/>
      <c r="AG442" s="87"/>
      <c r="AH442" s="27"/>
      <c r="AI442" s="27"/>
      <c r="AJ442" s="27"/>
    </row>
    <row r="443" spans="1:36" s="2" customFormat="1" ht="11.1" customHeight="1" x14ac:dyDescent="0.2">
      <c r="A443" s="18"/>
      <c r="B443" s="22"/>
      <c r="C443" s="16"/>
      <c r="D443" s="16"/>
      <c r="E443" s="17"/>
      <c r="G443" s="28"/>
      <c r="H443" s="44"/>
      <c r="I443" s="47"/>
      <c r="J443" s="44"/>
      <c r="K443" s="60"/>
      <c r="L443" s="44"/>
      <c r="M443" s="45"/>
      <c r="N443" s="46"/>
      <c r="O443" s="27"/>
      <c r="P443" s="60"/>
      <c r="Q443" s="45"/>
      <c r="R443" s="61"/>
      <c r="S443" s="45"/>
      <c r="T443" s="60"/>
      <c r="U443" s="92"/>
      <c r="V443" s="34"/>
      <c r="W443" s="34"/>
      <c r="X443" s="98"/>
      <c r="Y443" s="88"/>
      <c r="Z443" s="98"/>
      <c r="AA443" s="88"/>
      <c r="AB443" s="96"/>
      <c r="AC443" s="96"/>
      <c r="AD443" s="90"/>
      <c r="AE443" s="87"/>
      <c r="AF443" s="90"/>
      <c r="AG443" s="87"/>
      <c r="AH443" s="27"/>
      <c r="AI443" s="27"/>
      <c r="AJ443" s="27"/>
    </row>
    <row r="444" spans="1:36" s="2" customFormat="1" ht="11.1" customHeight="1" x14ac:dyDescent="0.2">
      <c r="A444" s="18"/>
      <c r="B444" s="22"/>
      <c r="C444" s="16"/>
      <c r="D444" s="16"/>
      <c r="E444" s="17"/>
      <c r="G444" s="28"/>
      <c r="H444" s="44"/>
      <c r="I444" s="47"/>
      <c r="J444" s="44"/>
      <c r="K444" s="60"/>
      <c r="L444" s="44"/>
      <c r="M444" s="45"/>
      <c r="N444" s="46"/>
      <c r="O444" s="27"/>
      <c r="P444" s="60"/>
      <c r="Q444" s="45"/>
      <c r="R444" s="61"/>
      <c r="S444" s="45"/>
      <c r="T444" s="60"/>
      <c r="U444" s="92"/>
      <c r="V444" s="34"/>
      <c r="W444" s="34"/>
      <c r="X444" s="98"/>
      <c r="Y444" s="88"/>
      <c r="Z444" s="98"/>
      <c r="AA444" s="88"/>
      <c r="AB444" s="96"/>
      <c r="AC444" s="96"/>
      <c r="AD444" s="90"/>
      <c r="AE444" s="87"/>
      <c r="AF444" s="90"/>
      <c r="AG444" s="87"/>
      <c r="AH444" s="27"/>
      <c r="AI444" s="27"/>
      <c r="AJ444" s="27"/>
    </row>
    <row r="445" spans="1:36" s="2" customFormat="1" ht="11.1" customHeight="1" x14ac:dyDescent="0.2">
      <c r="A445" s="18"/>
      <c r="B445" s="22"/>
      <c r="C445" s="16"/>
      <c r="D445" s="16"/>
      <c r="E445" s="17"/>
      <c r="G445" s="28"/>
      <c r="H445" s="44"/>
      <c r="I445" s="47"/>
      <c r="J445" s="44"/>
      <c r="K445" s="60"/>
      <c r="L445" s="44"/>
      <c r="M445" s="45"/>
      <c r="N445" s="46"/>
      <c r="O445" s="27"/>
      <c r="P445" s="60"/>
      <c r="Q445" s="45"/>
      <c r="R445" s="61"/>
      <c r="S445" s="45"/>
      <c r="T445" s="60"/>
      <c r="U445" s="92"/>
      <c r="V445" s="34"/>
      <c r="W445" s="34"/>
      <c r="X445" s="98"/>
      <c r="Y445" s="88"/>
      <c r="Z445" s="98"/>
      <c r="AA445" s="88"/>
      <c r="AB445" s="96"/>
      <c r="AC445" s="96"/>
      <c r="AD445" s="90"/>
      <c r="AE445" s="87"/>
      <c r="AF445" s="90"/>
      <c r="AG445" s="87"/>
      <c r="AH445" s="27"/>
      <c r="AI445" s="27"/>
      <c r="AJ445" s="27"/>
    </row>
    <row r="446" spans="1:36" s="2" customFormat="1" ht="11.1" customHeight="1" x14ac:dyDescent="0.2">
      <c r="A446" s="18"/>
      <c r="B446" s="22"/>
      <c r="C446" s="16"/>
      <c r="D446" s="16"/>
      <c r="E446" s="17"/>
      <c r="G446" s="28"/>
      <c r="H446" s="44"/>
      <c r="I446" s="47"/>
      <c r="J446" s="44"/>
      <c r="K446" s="60"/>
      <c r="L446" s="44"/>
      <c r="M446" s="45"/>
      <c r="N446" s="46"/>
      <c r="O446" s="27"/>
      <c r="P446" s="60"/>
      <c r="Q446" s="45"/>
      <c r="R446" s="61"/>
      <c r="S446" s="45"/>
      <c r="T446" s="60"/>
      <c r="U446" s="92"/>
      <c r="V446" s="34"/>
      <c r="W446" s="34"/>
      <c r="X446" s="98"/>
      <c r="Y446" s="88"/>
      <c r="Z446" s="98"/>
      <c r="AA446" s="88"/>
      <c r="AB446" s="96"/>
      <c r="AC446" s="96"/>
      <c r="AD446" s="90"/>
      <c r="AE446" s="87"/>
      <c r="AF446" s="90"/>
      <c r="AG446" s="87"/>
      <c r="AH446" s="27"/>
      <c r="AI446" s="27"/>
      <c r="AJ446" s="27"/>
    </row>
    <row r="447" spans="1:36" s="2" customFormat="1" ht="11.1" customHeight="1" x14ac:dyDescent="0.2">
      <c r="A447" s="18"/>
      <c r="B447" s="22"/>
      <c r="C447" s="16"/>
      <c r="D447" s="16"/>
      <c r="E447" s="17"/>
      <c r="G447" s="28"/>
      <c r="H447" s="44"/>
      <c r="I447" s="47"/>
      <c r="J447" s="44"/>
      <c r="K447" s="60"/>
      <c r="L447" s="44"/>
      <c r="M447" s="45"/>
      <c r="N447" s="46"/>
      <c r="O447" s="27"/>
      <c r="P447" s="60"/>
      <c r="Q447" s="45"/>
      <c r="R447" s="61"/>
      <c r="S447" s="45"/>
      <c r="T447" s="60"/>
      <c r="U447" s="92"/>
      <c r="V447" s="34"/>
      <c r="W447" s="34"/>
      <c r="X447" s="98"/>
      <c r="Y447" s="88"/>
      <c r="Z447" s="98"/>
      <c r="AA447" s="88"/>
      <c r="AB447" s="96"/>
      <c r="AC447" s="96"/>
      <c r="AD447" s="90"/>
      <c r="AE447" s="87"/>
      <c r="AF447" s="90"/>
      <c r="AG447" s="87"/>
      <c r="AH447" s="27"/>
      <c r="AI447" s="27"/>
      <c r="AJ447" s="27"/>
    </row>
    <row r="448" spans="1:36" s="2" customFormat="1" ht="11.1" customHeight="1" x14ac:dyDescent="0.2">
      <c r="A448" s="18"/>
      <c r="B448" s="22"/>
      <c r="C448" s="16"/>
      <c r="D448" s="16"/>
      <c r="E448" s="17"/>
      <c r="G448" s="28"/>
      <c r="H448" s="44"/>
      <c r="I448" s="47"/>
      <c r="J448" s="44"/>
      <c r="K448" s="60"/>
      <c r="L448" s="44"/>
      <c r="M448" s="45"/>
      <c r="N448" s="46"/>
      <c r="O448" s="27"/>
      <c r="P448" s="60"/>
      <c r="Q448" s="45"/>
      <c r="R448" s="61"/>
      <c r="S448" s="45"/>
      <c r="T448" s="60"/>
      <c r="U448" s="92"/>
      <c r="V448" s="34"/>
      <c r="W448" s="34"/>
      <c r="X448" s="98"/>
      <c r="Y448" s="88"/>
      <c r="Z448" s="98"/>
      <c r="AA448" s="88"/>
      <c r="AB448" s="96"/>
      <c r="AC448" s="96"/>
      <c r="AD448" s="90"/>
      <c r="AE448" s="87"/>
      <c r="AF448" s="90"/>
      <c r="AG448" s="87"/>
      <c r="AH448" s="27"/>
      <c r="AI448" s="27"/>
      <c r="AJ448" s="27"/>
    </row>
    <row r="449" spans="1:36" s="2" customFormat="1" ht="11.1" customHeight="1" x14ac:dyDescent="0.2">
      <c r="A449" s="18"/>
      <c r="B449" s="22"/>
      <c r="C449" s="16"/>
      <c r="D449" s="16"/>
      <c r="E449" s="17"/>
      <c r="G449" s="28"/>
      <c r="H449" s="44"/>
      <c r="I449" s="47"/>
      <c r="J449" s="44"/>
      <c r="K449" s="60"/>
      <c r="L449" s="44"/>
      <c r="M449" s="45"/>
      <c r="N449" s="46"/>
      <c r="O449" s="27"/>
      <c r="P449" s="60"/>
      <c r="Q449" s="45"/>
      <c r="R449" s="61"/>
      <c r="S449" s="45"/>
      <c r="T449" s="60"/>
      <c r="U449" s="92"/>
      <c r="V449" s="34"/>
      <c r="W449" s="34"/>
      <c r="X449" s="98"/>
      <c r="Y449" s="88"/>
      <c r="Z449" s="98"/>
      <c r="AA449" s="88"/>
      <c r="AB449" s="96"/>
      <c r="AC449" s="96"/>
      <c r="AD449" s="90"/>
      <c r="AE449" s="87"/>
      <c r="AF449" s="90"/>
      <c r="AG449" s="87"/>
      <c r="AH449" s="27"/>
      <c r="AI449" s="27"/>
      <c r="AJ449" s="27"/>
    </row>
    <row r="450" spans="1:36" s="2" customFormat="1" ht="11.1" customHeight="1" x14ac:dyDescent="0.2">
      <c r="A450" s="18"/>
      <c r="B450" s="22"/>
      <c r="C450" s="16"/>
      <c r="D450" s="16"/>
      <c r="E450" s="17"/>
      <c r="G450" s="28"/>
      <c r="H450" s="44"/>
      <c r="I450" s="47"/>
      <c r="J450" s="44"/>
      <c r="K450" s="60"/>
      <c r="L450" s="44"/>
      <c r="M450" s="45"/>
      <c r="N450" s="46"/>
      <c r="O450" s="27"/>
      <c r="P450" s="60"/>
      <c r="Q450" s="45"/>
      <c r="R450" s="61"/>
      <c r="S450" s="45"/>
      <c r="T450" s="60"/>
      <c r="U450" s="92"/>
      <c r="V450" s="34"/>
      <c r="W450" s="34"/>
      <c r="X450" s="98"/>
      <c r="Y450" s="88"/>
      <c r="Z450" s="98"/>
      <c r="AA450" s="88"/>
      <c r="AB450" s="96"/>
      <c r="AC450" s="96"/>
      <c r="AD450" s="90"/>
      <c r="AE450" s="87"/>
      <c r="AF450" s="90"/>
      <c r="AG450" s="87"/>
      <c r="AH450" s="27"/>
      <c r="AI450" s="27"/>
      <c r="AJ450" s="27"/>
    </row>
    <row r="451" spans="1:36" s="2" customFormat="1" ht="11.1" customHeight="1" x14ac:dyDescent="0.2">
      <c r="A451" s="18"/>
      <c r="B451" s="22"/>
      <c r="C451" s="16"/>
      <c r="D451" s="16"/>
      <c r="E451" s="17"/>
      <c r="G451" s="28"/>
      <c r="H451" s="44"/>
      <c r="I451" s="47"/>
      <c r="J451" s="44"/>
      <c r="K451" s="60"/>
      <c r="L451" s="44"/>
      <c r="M451" s="45"/>
      <c r="N451" s="46"/>
      <c r="O451" s="27"/>
      <c r="P451" s="60"/>
      <c r="Q451" s="45"/>
      <c r="R451" s="61"/>
      <c r="S451" s="45"/>
      <c r="T451" s="60"/>
      <c r="U451" s="92"/>
      <c r="V451" s="34"/>
      <c r="W451" s="34"/>
      <c r="X451" s="98"/>
      <c r="Y451" s="88"/>
      <c r="Z451" s="98"/>
      <c r="AA451" s="88"/>
      <c r="AB451" s="96"/>
      <c r="AC451" s="96"/>
      <c r="AD451" s="90"/>
      <c r="AE451" s="87"/>
      <c r="AF451" s="90"/>
      <c r="AG451" s="87"/>
      <c r="AH451" s="27"/>
      <c r="AI451" s="27"/>
      <c r="AJ451" s="27"/>
    </row>
    <row r="452" spans="1:36" s="2" customFormat="1" ht="11.1" customHeight="1" x14ac:dyDescent="0.2">
      <c r="A452" s="18"/>
      <c r="B452" s="22"/>
      <c r="C452" s="16"/>
      <c r="D452" s="16"/>
      <c r="E452" s="17"/>
      <c r="G452" s="28"/>
      <c r="H452" s="44"/>
      <c r="I452" s="47"/>
      <c r="J452" s="44"/>
      <c r="K452" s="60"/>
      <c r="L452" s="44"/>
      <c r="M452" s="45"/>
      <c r="N452" s="46"/>
      <c r="O452" s="27"/>
      <c r="P452" s="60"/>
      <c r="Q452" s="45"/>
      <c r="R452" s="61"/>
      <c r="S452" s="45"/>
      <c r="T452" s="60"/>
      <c r="U452" s="92"/>
      <c r="V452" s="34"/>
      <c r="W452" s="34"/>
      <c r="X452" s="98"/>
      <c r="Y452" s="88"/>
      <c r="Z452" s="98"/>
      <c r="AA452" s="88"/>
      <c r="AB452" s="96"/>
      <c r="AC452" s="96"/>
      <c r="AD452" s="90"/>
      <c r="AE452" s="87"/>
      <c r="AF452" s="90"/>
      <c r="AG452" s="87"/>
      <c r="AH452" s="27"/>
      <c r="AI452" s="27"/>
      <c r="AJ452" s="27"/>
    </row>
    <row r="453" spans="1:36" s="2" customFormat="1" ht="11.1" customHeight="1" x14ac:dyDescent="0.2">
      <c r="A453" s="18"/>
      <c r="B453" s="22"/>
      <c r="C453" s="16"/>
      <c r="D453" s="16"/>
      <c r="E453" s="17"/>
      <c r="G453" s="28"/>
      <c r="H453" s="44"/>
      <c r="I453" s="47"/>
      <c r="J453" s="44"/>
      <c r="K453" s="60"/>
      <c r="L453" s="44"/>
      <c r="M453" s="45"/>
      <c r="N453" s="46"/>
      <c r="O453" s="27"/>
      <c r="P453" s="60"/>
      <c r="Q453" s="45"/>
      <c r="R453" s="61"/>
      <c r="S453" s="45"/>
      <c r="T453" s="60"/>
      <c r="U453" s="92"/>
      <c r="V453" s="34"/>
      <c r="W453" s="34"/>
      <c r="X453" s="98"/>
      <c r="Y453" s="88"/>
      <c r="Z453" s="98"/>
      <c r="AA453" s="88"/>
      <c r="AB453" s="96"/>
      <c r="AC453" s="96"/>
      <c r="AD453" s="90"/>
      <c r="AE453" s="87"/>
      <c r="AF453" s="90"/>
      <c r="AG453" s="87"/>
      <c r="AH453" s="27"/>
      <c r="AI453" s="27"/>
      <c r="AJ453" s="27"/>
    </row>
    <row r="454" spans="1:36" s="2" customFormat="1" ht="11.1" customHeight="1" x14ac:dyDescent="0.2">
      <c r="A454" s="18"/>
      <c r="B454" s="22"/>
      <c r="C454" s="16"/>
      <c r="D454" s="16"/>
      <c r="E454" s="17"/>
      <c r="G454" s="28"/>
      <c r="H454" s="44"/>
      <c r="I454" s="47"/>
      <c r="J454" s="44"/>
      <c r="K454" s="60"/>
      <c r="L454" s="44"/>
      <c r="M454" s="45"/>
      <c r="N454" s="46"/>
      <c r="O454" s="27"/>
      <c r="P454" s="60"/>
      <c r="Q454" s="45"/>
      <c r="R454" s="61"/>
      <c r="S454" s="45"/>
      <c r="T454" s="60"/>
      <c r="U454" s="92"/>
      <c r="V454" s="34"/>
      <c r="W454" s="34"/>
      <c r="X454" s="98"/>
      <c r="Y454" s="88"/>
      <c r="Z454" s="98"/>
      <c r="AA454" s="88"/>
      <c r="AB454" s="96"/>
      <c r="AC454" s="96"/>
      <c r="AD454" s="90"/>
      <c r="AE454" s="87"/>
      <c r="AF454" s="90"/>
      <c r="AG454" s="87"/>
      <c r="AH454" s="27"/>
      <c r="AI454" s="27"/>
      <c r="AJ454" s="27"/>
    </row>
    <row r="455" spans="1:36" s="2" customFormat="1" ht="11.1" customHeight="1" x14ac:dyDescent="0.2">
      <c r="A455" s="18"/>
      <c r="B455" s="22"/>
      <c r="C455" s="16"/>
      <c r="D455" s="16"/>
      <c r="E455" s="17"/>
      <c r="G455" s="28"/>
      <c r="H455" s="44"/>
      <c r="I455" s="47"/>
      <c r="J455" s="44"/>
      <c r="K455" s="60"/>
      <c r="L455" s="44"/>
      <c r="M455" s="45"/>
      <c r="N455" s="46"/>
      <c r="O455" s="27"/>
      <c r="P455" s="60"/>
      <c r="Q455" s="45"/>
      <c r="R455" s="61"/>
      <c r="S455" s="45"/>
      <c r="T455" s="60"/>
      <c r="U455" s="92"/>
      <c r="V455" s="34"/>
      <c r="W455" s="34"/>
      <c r="X455" s="98"/>
      <c r="Y455" s="88"/>
      <c r="Z455" s="98"/>
      <c r="AA455" s="88"/>
      <c r="AB455" s="96"/>
      <c r="AC455" s="96"/>
      <c r="AD455" s="90"/>
      <c r="AE455" s="87"/>
      <c r="AF455" s="90"/>
      <c r="AG455" s="87"/>
      <c r="AH455" s="27"/>
      <c r="AI455" s="27"/>
      <c r="AJ455" s="27"/>
    </row>
    <row r="456" spans="1:36" s="2" customFormat="1" ht="11.1" customHeight="1" x14ac:dyDescent="0.2">
      <c r="A456" s="18"/>
      <c r="B456" s="22"/>
      <c r="C456" s="16"/>
      <c r="D456" s="16"/>
      <c r="E456" s="17"/>
      <c r="G456" s="28"/>
      <c r="H456" s="44"/>
      <c r="I456" s="47"/>
      <c r="J456" s="44"/>
      <c r="K456" s="60"/>
      <c r="L456" s="44"/>
      <c r="M456" s="45"/>
      <c r="N456" s="46"/>
      <c r="O456" s="27"/>
      <c r="P456" s="60"/>
      <c r="Q456" s="45"/>
      <c r="R456" s="61"/>
      <c r="S456" s="45"/>
      <c r="T456" s="60"/>
      <c r="U456" s="92"/>
      <c r="V456" s="34"/>
      <c r="W456" s="34"/>
      <c r="X456" s="98"/>
      <c r="Y456" s="88"/>
      <c r="Z456" s="98"/>
      <c r="AA456" s="88"/>
      <c r="AB456" s="96"/>
      <c r="AC456" s="96"/>
      <c r="AD456" s="90"/>
      <c r="AE456" s="87"/>
      <c r="AF456" s="90"/>
      <c r="AG456" s="87"/>
      <c r="AH456" s="27"/>
      <c r="AI456" s="27"/>
      <c r="AJ456" s="27"/>
    </row>
    <row r="457" spans="1:36" s="2" customFormat="1" ht="11.1" customHeight="1" x14ac:dyDescent="0.2">
      <c r="A457" s="18"/>
      <c r="B457" s="22"/>
      <c r="C457" s="16"/>
      <c r="D457" s="16"/>
      <c r="E457" s="17"/>
      <c r="G457" s="28"/>
      <c r="H457" s="44"/>
      <c r="I457" s="47"/>
      <c r="J457" s="44"/>
      <c r="K457" s="60"/>
      <c r="L457" s="44"/>
      <c r="M457" s="45"/>
      <c r="N457" s="46"/>
      <c r="O457" s="27"/>
      <c r="P457" s="60"/>
      <c r="Q457" s="45"/>
      <c r="R457" s="61"/>
      <c r="S457" s="45"/>
      <c r="T457" s="60"/>
      <c r="U457" s="92"/>
      <c r="V457" s="34"/>
      <c r="W457" s="34"/>
      <c r="X457" s="98"/>
      <c r="Y457" s="88"/>
      <c r="Z457" s="98"/>
      <c r="AA457" s="88"/>
      <c r="AB457" s="96"/>
      <c r="AC457" s="96"/>
      <c r="AD457" s="90"/>
      <c r="AE457" s="87"/>
      <c r="AF457" s="90"/>
      <c r="AG457" s="87"/>
      <c r="AH457" s="27"/>
      <c r="AI457" s="27"/>
      <c r="AJ457" s="27"/>
    </row>
    <row r="458" spans="1:36" s="2" customFormat="1" ht="11.1" customHeight="1" x14ac:dyDescent="0.2">
      <c r="A458" s="18"/>
      <c r="B458" s="22"/>
      <c r="C458" s="16"/>
      <c r="D458" s="16"/>
      <c r="E458" s="17"/>
      <c r="G458" s="28"/>
      <c r="H458" s="44"/>
      <c r="I458" s="47"/>
      <c r="J458" s="44"/>
      <c r="K458" s="60"/>
      <c r="L458" s="44"/>
      <c r="M458" s="45"/>
      <c r="N458" s="46"/>
      <c r="O458" s="27"/>
      <c r="P458" s="60"/>
      <c r="Q458" s="45"/>
      <c r="R458" s="61"/>
      <c r="S458" s="45"/>
      <c r="T458" s="60"/>
      <c r="U458" s="92"/>
      <c r="V458" s="34"/>
      <c r="W458" s="34"/>
      <c r="X458" s="98"/>
      <c r="Y458" s="88"/>
      <c r="Z458" s="98"/>
      <c r="AA458" s="88"/>
      <c r="AB458" s="96"/>
      <c r="AC458" s="96"/>
      <c r="AD458" s="90"/>
      <c r="AE458" s="87"/>
      <c r="AF458" s="90"/>
      <c r="AG458" s="87"/>
      <c r="AH458" s="27"/>
      <c r="AI458" s="27"/>
      <c r="AJ458" s="27"/>
    </row>
    <row r="459" spans="1:36" s="2" customFormat="1" ht="11.1" customHeight="1" x14ac:dyDescent="0.2">
      <c r="A459" s="18"/>
      <c r="B459" s="22"/>
      <c r="C459" s="16"/>
      <c r="D459" s="16"/>
      <c r="E459" s="17"/>
      <c r="G459" s="28"/>
      <c r="H459" s="44"/>
      <c r="I459" s="47"/>
      <c r="J459" s="44"/>
      <c r="K459" s="60"/>
      <c r="L459" s="44"/>
      <c r="M459" s="45"/>
      <c r="N459" s="46"/>
      <c r="O459" s="27"/>
      <c r="P459" s="60"/>
      <c r="Q459" s="45"/>
      <c r="R459" s="61"/>
      <c r="S459" s="45"/>
      <c r="T459" s="60"/>
      <c r="U459" s="92"/>
      <c r="V459" s="34"/>
      <c r="W459" s="34"/>
      <c r="X459" s="98"/>
      <c r="Y459" s="88"/>
      <c r="Z459" s="98"/>
      <c r="AA459" s="88"/>
      <c r="AB459" s="96"/>
      <c r="AC459" s="96"/>
      <c r="AD459" s="90"/>
      <c r="AE459" s="87"/>
      <c r="AF459" s="90"/>
      <c r="AG459" s="87"/>
      <c r="AH459" s="27"/>
      <c r="AI459" s="27"/>
      <c r="AJ459" s="27"/>
    </row>
    <row r="460" spans="1:36" s="2" customFormat="1" ht="11.1" customHeight="1" x14ac:dyDescent="0.2">
      <c r="A460" s="18"/>
      <c r="B460" s="22"/>
      <c r="C460" s="16"/>
      <c r="D460" s="16"/>
      <c r="E460" s="17"/>
      <c r="G460" s="28"/>
      <c r="H460" s="44"/>
      <c r="I460" s="47"/>
      <c r="J460" s="44"/>
      <c r="K460" s="60"/>
      <c r="L460" s="44"/>
      <c r="M460" s="45"/>
      <c r="N460" s="46"/>
      <c r="O460" s="27"/>
      <c r="P460" s="60"/>
      <c r="Q460" s="45"/>
      <c r="R460" s="61"/>
      <c r="S460" s="45"/>
      <c r="T460" s="60"/>
      <c r="U460" s="92"/>
      <c r="V460" s="34"/>
      <c r="W460" s="34"/>
      <c r="X460" s="98"/>
      <c r="Y460" s="88"/>
      <c r="Z460" s="98"/>
      <c r="AA460" s="88"/>
      <c r="AB460" s="96"/>
      <c r="AC460" s="96"/>
      <c r="AD460" s="90"/>
      <c r="AE460" s="87"/>
      <c r="AF460" s="90"/>
      <c r="AG460" s="87"/>
      <c r="AH460" s="27"/>
      <c r="AI460" s="27"/>
      <c r="AJ460" s="27"/>
    </row>
    <row r="461" spans="1:36" s="2" customFormat="1" ht="11.1" customHeight="1" x14ac:dyDescent="0.2">
      <c r="A461" s="18"/>
      <c r="B461" s="22"/>
      <c r="C461" s="16"/>
      <c r="D461" s="16"/>
      <c r="E461" s="17"/>
      <c r="G461" s="28"/>
      <c r="H461" s="44"/>
      <c r="I461" s="47"/>
      <c r="J461" s="44"/>
      <c r="K461" s="60"/>
      <c r="L461" s="44"/>
      <c r="M461" s="45"/>
      <c r="N461" s="46"/>
      <c r="O461" s="27"/>
      <c r="P461" s="60"/>
      <c r="Q461" s="45"/>
      <c r="R461" s="61"/>
      <c r="S461" s="45"/>
      <c r="T461" s="60"/>
      <c r="U461" s="92"/>
      <c r="V461" s="34"/>
      <c r="W461" s="34"/>
      <c r="X461" s="98"/>
      <c r="Y461" s="88"/>
      <c r="Z461" s="98"/>
      <c r="AA461" s="88"/>
      <c r="AB461" s="96"/>
      <c r="AC461" s="96"/>
      <c r="AD461" s="90"/>
      <c r="AE461" s="87"/>
      <c r="AF461" s="90"/>
      <c r="AG461" s="87"/>
      <c r="AH461" s="27"/>
      <c r="AI461" s="27"/>
      <c r="AJ461" s="27"/>
    </row>
    <row r="462" spans="1:36" s="2" customFormat="1" ht="11.1" customHeight="1" x14ac:dyDescent="0.2">
      <c r="A462" s="18"/>
      <c r="B462" s="22"/>
      <c r="C462" s="16"/>
      <c r="D462" s="16"/>
      <c r="E462" s="17"/>
      <c r="G462" s="28"/>
      <c r="H462" s="44"/>
      <c r="I462" s="47"/>
      <c r="J462" s="44"/>
      <c r="K462" s="60"/>
      <c r="L462" s="44"/>
      <c r="M462" s="45"/>
      <c r="N462" s="46"/>
      <c r="O462" s="27"/>
      <c r="P462" s="60"/>
      <c r="Q462" s="45"/>
      <c r="R462" s="61"/>
      <c r="S462" s="45"/>
      <c r="T462" s="60"/>
      <c r="U462" s="92"/>
      <c r="V462" s="34"/>
      <c r="W462" s="34"/>
      <c r="X462" s="98"/>
      <c r="Y462" s="88"/>
      <c r="Z462" s="98"/>
      <c r="AA462" s="88"/>
      <c r="AB462" s="96"/>
      <c r="AC462" s="96"/>
      <c r="AD462" s="90"/>
      <c r="AE462" s="87"/>
      <c r="AF462" s="90"/>
      <c r="AG462" s="87"/>
      <c r="AH462" s="27"/>
      <c r="AI462" s="27"/>
      <c r="AJ462" s="27"/>
    </row>
    <row r="463" spans="1:36" s="2" customFormat="1" ht="11.1" customHeight="1" x14ac:dyDescent="0.2">
      <c r="A463" s="18"/>
      <c r="B463" s="22"/>
      <c r="C463" s="16"/>
      <c r="D463" s="16"/>
      <c r="E463" s="17"/>
      <c r="G463" s="28"/>
      <c r="H463" s="44"/>
      <c r="I463" s="47"/>
      <c r="J463" s="44"/>
      <c r="K463" s="60"/>
      <c r="L463" s="44"/>
      <c r="M463" s="45"/>
      <c r="N463" s="46"/>
      <c r="O463" s="27"/>
      <c r="P463" s="60"/>
      <c r="Q463" s="45"/>
      <c r="R463" s="61"/>
      <c r="S463" s="45"/>
      <c r="T463" s="60"/>
      <c r="U463" s="92"/>
      <c r="V463" s="34"/>
      <c r="W463" s="34"/>
      <c r="X463" s="98"/>
      <c r="Y463" s="88"/>
      <c r="Z463" s="98"/>
      <c r="AA463" s="88"/>
      <c r="AB463" s="96"/>
      <c r="AC463" s="96"/>
      <c r="AD463" s="90"/>
      <c r="AE463" s="87"/>
      <c r="AF463" s="90"/>
      <c r="AG463" s="87"/>
      <c r="AH463" s="27"/>
      <c r="AI463" s="27"/>
      <c r="AJ463" s="27"/>
    </row>
    <row r="464" spans="1:36" s="2" customFormat="1" ht="11.1" customHeight="1" x14ac:dyDescent="0.2">
      <c r="A464" s="18"/>
      <c r="B464" s="22"/>
      <c r="C464" s="16"/>
      <c r="D464" s="16"/>
      <c r="E464" s="17"/>
      <c r="G464" s="28"/>
      <c r="H464" s="44"/>
      <c r="I464" s="47"/>
      <c r="J464" s="44"/>
      <c r="K464" s="60"/>
      <c r="L464" s="44"/>
      <c r="M464" s="45"/>
      <c r="N464" s="46"/>
      <c r="O464" s="27"/>
      <c r="P464" s="60"/>
      <c r="Q464" s="45"/>
      <c r="R464" s="61"/>
      <c r="S464" s="45"/>
      <c r="T464" s="60"/>
      <c r="U464" s="92"/>
      <c r="V464" s="34"/>
      <c r="W464" s="34"/>
      <c r="X464" s="98"/>
      <c r="Y464" s="88"/>
      <c r="Z464" s="98"/>
      <c r="AA464" s="88"/>
      <c r="AB464" s="96"/>
      <c r="AC464" s="96"/>
      <c r="AD464" s="90"/>
      <c r="AE464" s="87"/>
      <c r="AF464" s="90"/>
      <c r="AG464" s="87"/>
      <c r="AH464" s="27"/>
      <c r="AI464" s="27"/>
      <c r="AJ464" s="27"/>
    </row>
    <row r="465" spans="1:36" s="2" customFormat="1" ht="11.1" customHeight="1" x14ac:dyDescent="0.2">
      <c r="A465" s="18"/>
      <c r="B465" s="22"/>
      <c r="C465" s="16"/>
      <c r="D465" s="16"/>
      <c r="E465" s="17"/>
      <c r="G465" s="28"/>
      <c r="H465" s="44"/>
      <c r="I465" s="47"/>
      <c r="J465" s="44"/>
      <c r="K465" s="60"/>
      <c r="L465" s="44"/>
      <c r="M465" s="45"/>
      <c r="N465" s="46"/>
      <c r="O465" s="27"/>
      <c r="P465" s="60"/>
      <c r="Q465" s="45"/>
      <c r="R465" s="61"/>
      <c r="S465" s="45"/>
      <c r="T465" s="60"/>
      <c r="U465" s="92"/>
      <c r="V465" s="34"/>
      <c r="W465" s="34"/>
      <c r="X465" s="98"/>
      <c r="Y465" s="88"/>
      <c r="Z465" s="98"/>
      <c r="AA465" s="88"/>
      <c r="AB465" s="96"/>
      <c r="AC465" s="96"/>
      <c r="AD465" s="90"/>
      <c r="AE465" s="87"/>
      <c r="AF465" s="90"/>
      <c r="AG465" s="87"/>
      <c r="AH465" s="27"/>
      <c r="AI465" s="27"/>
      <c r="AJ465" s="27"/>
    </row>
    <row r="466" spans="1:36" s="2" customFormat="1" ht="11.1" customHeight="1" x14ac:dyDescent="0.2">
      <c r="A466" s="18"/>
      <c r="B466" s="22"/>
      <c r="C466" s="16"/>
      <c r="D466" s="16"/>
      <c r="E466" s="17"/>
      <c r="G466" s="28"/>
      <c r="H466" s="44"/>
      <c r="I466" s="47"/>
      <c r="J466" s="44"/>
      <c r="K466" s="60"/>
      <c r="L466" s="44"/>
      <c r="M466" s="45"/>
      <c r="N466" s="46"/>
      <c r="O466" s="27"/>
      <c r="P466" s="60"/>
      <c r="Q466" s="45"/>
      <c r="R466" s="61"/>
      <c r="S466" s="45"/>
      <c r="T466" s="60"/>
      <c r="U466" s="92"/>
      <c r="V466" s="34"/>
      <c r="W466" s="34"/>
      <c r="X466" s="98"/>
      <c r="Y466" s="88"/>
      <c r="Z466" s="98"/>
      <c r="AA466" s="88"/>
      <c r="AB466" s="96"/>
      <c r="AC466" s="96"/>
      <c r="AD466" s="90"/>
      <c r="AE466" s="87"/>
      <c r="AF466" s="90"/>
      <c r="AG466" s="87"/>
      <c r="AH466" s="27"/>
      <c r="AI466" s="27"/>
      <c r="AJ466" s="27"/>
    </row>
    <row r="467" spans="1:36" s="2" customFormat="1" ht="11.1" customHeight="1" x14ac:dyDescent="0.2">
      <c r="A467" s="18"/>
      <c r="B467" s="22"/>
      <c r="C467" s="16"/>
      <c r="D467" s="16"/>
      <c r="E467" s="17"/>
      <c r="G467" s="28"/>
      <c r="H467" s="44"/>
      <c r="I467" s="47"/>
      <c r="J467" s="44"/>
      <c r="K467" s="60"/>
      <c r="L467" s="44"/>
      <c r="M467" s="45"/>
      <c r="N467" s="46"/>
      <c r="O467" s="27"/>
      <c r="P467" s="60"/>
      <c r="Q467" s="45"/>
      <c r="R467" s="61"/>
      <c r="S467" s="45"/>
      <c r="T467" s="60"/>
      <c r="U467" s="92"/>
      <c r="V467" s="34"/>
      <c r="W467" s="34"/>
      <c r="X467" s="98"/>
      <c r="Y467" s="88"/>
      <c r="Z467" s="98"/>
      <c r="AA467" s="88"/>
      <c r="AB467" s="96"/>
      <c r="AC467" s="96"/>
      <c r="AD467" s="90"/>
      <c r="AE467" s="87"/>
      <c r="AF467" s="90"/>
      <c r="AG467" s="87"/>
      <c r="AH467" s="27"/>
      <c r="AI467" s="27"/>
      <c r="AJ467" s="27"/>
    </row>
    <row r="468" spans="1:36" s="2" customFormat="1" ht="11.1" customHeight="1" x14ac:dyDescent="0.2">
      <c r="A468" s="18"/>
      <c r="B468" s="22"/>
      <c r="C468" s="16"/>
      <c r="D468" s="16"/>
      <c r="E468" s="17"/>
      <c r="G468" s="28"/>
      <c r="H468" s="44"/>
      <c r="I468" s="47"/>
      <c r="J468" s="44"/>
      <c r="K468" s="60"/>
      <c r="L468" s="44"/>
      <c r="M468" s="45"/>
      <c r="N468" s="46"/>
      <c r="O468" s="27"/>
      <c r="P468" s="60"/>
      <c r="Q468" s="45"/>
      <c r="R468" s="61"/>
      <c r="S468" s="45"/>
      <c r="T468" s="60"/>
      <c r="U468" s="92"/>
      <c r="V468" s="34"/>
      <c r="W468" s="34"/>
      <c r="X468" s="98"/>
      <c r="Y468" s="88"/>
      <c r="Z468" s="98"/>
      <c r="AA468" s="88"/>
      <c r="AB468" s="96"/>
      <c r="AC468" s="96"/>
      <c r="AD468" s="90"/>
      <c r="AE468" s="87"/>
      <c r="AF468" s="90"/>
      <c r="AG468" s="87"/>
      <c r="AH468" s="27"/>
      <c r="AI468" s="27"/>
      <c r="AJ468" s="27"/>
    </row>
    <row r="469" spans="1:36" s="2" customFormat="1" ht="11.1" customHeight="1" x14ac:dyDescent="0.2">
      <c r="A469" s="18"/>
      <c r="B469" s="22"/>
      <c r="C469" s="16"/>
      <c r="D469" s="16"/>
      <c r="E469" s="17"/>
      <c r="G469" s="28"/>
      <c r="H469" s="44"/>
      <c r="I469" s="47"/>
      <c r="J469" s="44"/>
      <c r="K469" s="60"/>
      <c r="L469" s="44"/>
      <c r="M469" s="45"/>
      <c r="N469" s="46"/>
      <c r="O469" s="27"/>
      <c r="P469" s="60"/>
      <c r="Q469" s="45"/>
      <c r="R469" s="61"/>
      <c r="S469" s="45"/>
      <c r="T469" s="60"/>
      <c r="U469" s="92"/>
      <c r="V469" s="34"/>
      <c r="W469" s="34"/>
      <c r="X469" s="98"/>
      <c r="Y469" s="88"/>
      <c r="Z469" s="98"/>
      <c r="AA469" s="88"/>
      <c r="AB469" s="96"/>
      <c r="AC469" s="96"/>
      <c r="AD469" s="90"/>
      <c r="AE469" s="87"/>
      <c r="AF469" s="90"/>
      <c r="AG469" s="87"/>
      <c r="AH469" s="27"/>
      <c r="AI469" s="27"/>
      <c r="AJ469" s="27"/>
    </row>
    <row r="470" spans="1:36" s="2" customFormat="1" ht="11.1" customHeight="1" x14ac:dyDescent="0.2">
      <c r="A470" s="18"/>
      <c r="B470" s="22"/>
      <c r="C470" s="16"/>
      <c r="D470" s="16"/>
      <c r="E470" s="17"/>
      <c r="G470" s="28"/>
      <c r="H470" s="44"/>
      <c r="I470" s="47"/>
      <c r="J470" s="44"/>
      <c r="K470" s="60"/>
      <c r="L470" s="44"/>
      <c r="M470" s="45"/>
      <c r="N470" s="46"/>
      <c r="O470" s="27"/>
      <c r="P470" s="60"/>
      <c r="Q470" s="45"/>
      <c r="R470" s="61"/>
      <c r="S470" s="45"/>
      <c r="T470" s="60"/>
      <c r="U470" s="92"/>
      <c r="V470" s="34"/>
      <c r="W470" s="34"/>
      <c r="X470" s="98"/>
      <c r="Y470" s="88"/>
      <c r="Z470" s="98"/>
      <c r="AA470" s="88"/>
      <c r="AB470" s="96"/>
      <c r="AC470" s="96"/>
      <c r="AD470" s="90"/>
      <c r="AE470" s="87"/>
      <c r="AF470" s="90"/>
      <c r="AG470" s="87"/>
      <c r="AH470" s="27"/>
      <c r="AI470" s="27"/>
      <c r="AJ470" s="27"/>
    </row>
    <row r="471" spans="1:36" s="2" customFormat="1" ht="11.1" customHeight="1" x14ac:dyDescent="0.2">
      <c r="A471" s="18"/>
      <c r="B471" s="22"/>
      <c r="C471" s="16"/>
      <c r="D471" s="16"/>
      <c r="E471" s="17"/>
      <c r="G471" s="28"/>
      <c r="H471" s="44"/>
      <c r="I471" s="47"/>
      <c r="J471" s="44"/>
      <c r="K471" s="60"/>
      <c r="L471" s="44"/>
      <c r="M471" s="45"/>
      <c r="N471" s="46"/>
      <c r="O471" s="27"/>
      <c r="P471" s="60"/>
      <c r="Q471" s="45"/>
      <c r="R471" s="61"/>
      <c r="S471" s="45"/>
      <c r="T471" s="60"/>
      <c r="U471" s="92"/>
      <c r="V471" s="34"/>
      <c r="W471" s="34"/>
      <c r="X471" s="98"/>
      <c r="Y471" s="88"/>
      <c r="Z471" s="98"/>
      <c r="AA471" s="88"/>
      <c r="AB471" s="96"/>
      <c r="AC471" s="96"/>
      <c r="AD471" s="90"/>
      <c r="AE471" s="87"/>
      <c r="AF471" s="90"/>
      <c r="AG471" s="87"/>
      <c r="AH471" s="27"/>
      <c r="AI471" s="27"/>
      <c r="AJ471" s="27"/>
    </row>
    <row r="472" spans="1:36" s="2" customFormat="1" ht="11.1" customHeight="1" x14ac:dyDescent="0.2">
      <c r="A472" s="18"/>
      <c r="B472" s="22"/>
      <c r="C472" s="16"/>
      <c r="D472" s="16"/>
      <c r="E472" s="17"/>
      <c r="G472" s="28"/>
      <c r="H472" s="44"/>
      <c r="I472" s="47"/>
      <c r="J472" s="44"/>
      <c r="K472" s="60"/>
      <c r="L472" s="44"/>
      <c r="M472" s="45"/>
      <c r="N472" s="46"/>
      <c r="O472" s="27"/>
      <c r="P472" s="60"/>
      <c r="Q472" s="45"/>
      <c r="R472" s="61"/>
      <c r="S472" s="45"/>
      <c r="T472" s="60"/>
      <c r="U472" s="92"/>
      <c r="V472" s="34"/>
      <c r="W472" s="34"/>
      <c r="X472" s="96"/>
      <c r="Y472" s="88"/>
      <c r="Z472" s="96"/>
      <c r="AA472" s="88"/>
      <c r="AB472" s="96"/>
      <c r="AC472" s="96"/>
      <c r="AD472" s="87"/>
      <c r="AE472" s="87"/>
      <c r="AF472" s="90"/>
      <c r="AG472" s="87"/>
      <c r="AH472" s="27"/>
      <c r="AI472" s="27"/>
      <c r="AJ472" s="27"/>
    </row>
    <row r="473" spans="1:36" s="2" customFormat="1" ht="11.1" customHeight="1" x14ac:dyDescent="0.2">
      <c r="A473" s="18"/>
      <c r="B473" s="22"/>
      <c r="C473" s="16"/>
      <c r="D473" s="16"/>
      <c r="E473" s="17"/>
      <c r="G473" s="28"/>
      <c r="H473" s="44"/>
      <c r="I473" s="47"/>
      <c r="J473" s="44"/>
      <c r="K473" s="60"/>
      <c r="L473" s="44"/>
      <c r="M473" s="45"/>
      <c r="N473" s="46"/>
      <c r="O473" s="27"/>
      <c r="P473" s="60"/>
      <c r="Q473" s="45"/>
      <c r="R473" s="61"/>
      <c r="S473" s="45"/>
      <c r="T473" s="60"/>
      <c r="U473" s="92"/>
      <c r="V473" s="34"/>
      <c r="W473" s="34"/>
      <c r="X473" s="34"/>
      <c r="Y473" s="34"/>
      <c r="Z473" s="34"/>
      <c r="AA473" s="34"/>
      <c r="AB473" s="34"/>
      <c r="AC473" s="34"/>
      <c r="AD473" s="34"/>
      <c r="AE473" s="87"/>
      <c r="AF473" s="87"/>
      <c r="AG473" s="87"/>
      <c r="AH473" s="27"/>
      <c r="AI473" s="27"/>
      <c r="AJ473" s="27"/>
    </row>
    <row r="474" spans="1:36" s="2" customFormat="1" ht="11.1" customHeight="1" x14ac:dyDescent="0.2">
      <c r="A474" s="18"/>
      <c r="B474" s="22"/>
      <c r="C474" s="16"/>
      <c r="D474" s="16"/>
      <c r="E474" s="17"/>
      <c r="G474" s="28"/>
      <c r="H474" s="44"/>
      <c r="I474" s="47"/>
      <c r="J474" s="44"/>
      <c r="K474" s="60"/>
      <c r="L474" s="44"/>
      <c r="M474" s="45"/>
      <c r="N474" s="46"/>
      <c r="O474" s="27"/>
      <c r="P474" s="60"/>
      <c r="Q474" s="45"/>
      <c r="R474" s="61"/>
      <c r="S474" s="45"/>
      <c r="T474" s="60"/>
      <c r="U474" s="92"/>
      <c r="V474" s="34"/>
      <c r="W474" s="34"/>
      <c r="X474" s="96"/>
      <c r="Y474" s="88"/>
      <c r="Z474" s="96"/>
      <c r="AA474" s="88"/>
      <c r="AB474" s="96"/>
      <c r="AC474" s="96"/>
      <c r="AD474" s="87"/>
      <c r="AE474" s="87"/>
      <c r="AF474" s="87"/>
      <c r="AG474" s="87"/>
      <c r="AH474" s="27"/>
      <c r="AI474" s="27"/>
      <c r="AJ474" s="27"/>
    </row>
    <row r="475" spans="1:36" s="2" customFormat="1" ht="11.1" customHeight="1" x14ac:dyDescent="0.2">
      <c r="A475" s="18"/>
      <c r="B475" s="22"/>
      <c r="C475" s="16"/>
      <c r="D475" s="16"/>
      <c r="E475" s="17"/>
      <c r="G475" s="28"/>
      <c r="H475" s="44"/>
      <c r="I475" s="47"/>
      <c r="J475" s="44"/>
      <c r="K475" s="60"/>
      <c r="L475" s="44"/>
      <c r="M475" s="45"/>
      <c r="N475" s="46"/>
      <c r="O475" s="27"/>
      <c r="P475" s="60"/>
      <c r="Q475" s="45"/>
      <c r="R475" s="61"/>
      <c r="S475" s="45"/>
      <c r="T475" s="60"/>
      <c r="U475" s="92"/>
      <c r="V475" s="34"/>
      <c r="W475" s="34"/>
      <c r="X475" s="96"/>
      <c r="Y475" s="88"/>
      <c r="Z475" s="96"/>
      <c r="AA475" s="88"/>
      <c r="AB475" s="96"/>
      <c r="AC475" s="96"/>
      <c r="AD475" s="87"/>
      <c r="AE475" s="87"/>
      <c r="AF475" s="87"/>
      <c r="AG475" s="87"/>
      <c r="AH475" s="27"/>
      <c r="AI475" s="27"/>
      <c r="AJ475" s="27"/>
    </row>
    <row r="476" spans="1:36" s="2" customFormat="1" ht="11.1" customHeight="1" x14ac:dyDescent="0.2">
      <c r="A476" s="18"/>
      <c r="B476" s="22"/>
      <c r="C476" s="16"/>
      <c r="D476" s="16"/>
      <c r="E476" s="17"/>
      <c r="G476" s="28"/>
      <c r="H476" s="44"/>
      <c r="I476" s="47"/>
      <c r="J476" s="44"/>
      <c r="K476" s="60"/>
      <c r="L476" s="44"/>
      <c r="M476" s="45"/>
      <c r="N476" s="46"/>
      <c r="O476" s="27"/>
      <c r="P476" s="60"/>
      <c r="Q476" s="45"/>
      <c r="R476" s="61"/>
      <c r="S476" s="45"/>
      <c r="T476" s="60"/>
      <c r="U476" s="92"/>
      <c r="V476" s="34"/>
      <c r="W476" s="34"/>
      <c r="X476" s="96"/>
      <c r="Y476" s="88"/>
      <c r="Z476" s="96"/>
      <c r="AA476" s="88"/>
      <c r="AB476" s="96"/>
      <c r="AC476" s="96"/>
      <c r="AD476" s="87"/>
      <c r="AE476" s="87"/>
      <c r="AF476" s="87"/>
      <c r="AG476" s="87"/>
      <c r="AH476" s="27"/>
      <c r="AI476" s="27"/>
      <c r="AJ476" s="27"/>
    </row>
    <row r="477" spans="1:36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121"/>
      <c r="I477" s="122"/>
      <c r="J477" s="121"/>
      <c r="K477" s="123"/>
      <c r="L477" s="121"/>
      <c r="M477" s="124"/>
      <c r="N477" s="125"/>
      <c r="O477" s="35"/>
      <c r="P477" s="123"/>
      <c r="Q477" s="124"/>
      <c r="R477" s="128"/>
      <c r="S477" s="124"/>
      <c r="T477" s="123"/>
      <c r="U477" s="92"/>
      <c r="V477" s="34"/>
      <c r="W477" s="34"/>
      <c r="X477" s="96"/>
      <c r="Y477" s="88"/>
      <c r="Z477" s="96"/>
      <c r="AA477" s="88"/>
      <c r="AB477" s="96"/>
      <c r="AC477" s="96"/>
      <c r="AD477" s="87"/>
      <c r="AE477" s="87"/>
      <c r="AF477" s="87"/>
      <c r="AG477" s="87"/>
      <c r="AH477" s="27"/>
      <c r="AI477" s="27"/>
      <c r="AJ477" s="27"/>
    </row>
    <row r="478" spans="1:36" x14ac:dyDescent="0.2">
      <c r="AB478" s="96"/>
      <c r="AC478" s="96"/>
    </row>
    <row r="479" spans="1:36" x14ac:dyDescent="0.2">
      <c r="AB479" s="96"/>
      <c r="AC479" s="96"/>
    </row>
    <row r="480" spans="1:36" x14ac:dyDescent="0.2">
      <c r="AB480" s="96"/>
      <c r="AC480" s="96"/>
    </row>
    <row r="481" spans="28:29" x14ac:dyDescent="0.2">
      <c r="AB481" s="96"/>
      <c r="AC481" s="96"/>
    </row>
    <row r="482" spans="28:29" x14ac:dyDescent="0.2">
      <c r="AB482" s="96"/>
      <c r="AC482" s="96"/>
    </row>
    <row r="483" spans="28:29" x14ac:dyDescent="0.2">
      <c r="AB483" s="96"/>
      <c r="AC483" s="96"/>
    </row>
    <row r="484" spans="28:29" x14ac:dyDescent="0.2">
      <c r="AB484" s="96"/>
      <c r="AC484" s="96"/>
    </row>
    <row r="485" spans="28:29" x14ac:dyDescent="0.2">
      <c r="AB485" s="96"/>
      <c r="AC485" s="96"/>
    </row>
    <row r="486" spans="28:29" x14ac:dyDescent="0.2">
      <c r="AB486" s="96"/>
      <c r="AC486" s="96"/>
    </row>
    <row r="487" spans="28:29" x14ac:dyDescent="0.2">
      <c r="AB487" s="96"/>
      <c r="AC487" s="96"/>
    </row>
    <row r="488" spans="28:29" x14ac:dyDescent="0.2">
      <c r="AB488" s="96"/>
      <c r="AC488" s="96"/>
    </row>
    <row r="489" spans="28:29" x14ac:dyDescent="0.2">
      <c r="AB489" s="96"/>
      <c r="AC489" s="96"/>
    </row>
    <row r="490" spans="28:29" x14ac:dyDescent="0.2">
      <c r="AB490" s="96"/>
      <c r="AC490" s="96"/>
    </row>
    <row r="491" spans="28:29" x14ac:dyDescent="0.2">
      <c r="AB491" s="96"/>
      <c r="AC491" s="96"/>
    </row>
    <row r="492" spans="28:29" x14ac:dyDescent="0.2">
      <c r="AB492" s="96"/>
      <c r="AC492" s="96"/>
    </row>
    <row r="493" spans="28:29" x14ac:dyDescent="0.2">
      <c r="AB493" s="96"/>
      <c r="AC493" s="96"/>
    </row>
    <row r="494" spans="28:29" x14ac:dyDescent="0.2">
      <c r="AB494" s="96"/>
      <c r="AC494" s="96"/>
    </row>
    <row r="495" spans="28:29" x14ac:dyDescent="0.2">
      <c r="AB495" s="96"/>
      <c r="AC495" s="96"/>
    </row>
    <row r="496" spans="28:29" x14ac:dyDescent="0.2">
      <c r="AB496" s="96"/>
      <c r="AC496" s="96"/>
    </row>
    <row r="497" spans="28:29" x14ac:dyDescent="0.2">
      <c r="AB497" s="96"/>
      <c r="AC497" s="96"/>
    </row>
    <row r="498" spans="28:29" x14ac:dyDescent="0.2">
      <c r="AB498" s="96"/>
      <c r="AC498" s="96"/>
    </row>
    <row r="499" spans="28:29" x14ac:dyDescent="0.2">
      <c r="AB499" s="96"/>
      <c r="AC499" s="96"/>
    </row>
    <row r="500" spans="28:29" x14ac:dyDescent="0.2">
      <c r="AB500" s="96"/>
      <c r="AC500" s="96"/>
    </row>
    <row r="501" spans="28:29" x14ac:dyDescent="0.2">
      <c r="AB501" s="96"/>
      <c r="AC501" s="96"/>
    </row>
    <row r="502" spans="28:29" x14ac:dyDescent="0.2">
      <c r="AB502" s="96"/>
      <c r="AC502" s="96"/>
    </row>
    <row r="503" spans="28:29" x14ac:dyDescent="0.2">
      <c r="AB503" s="96"/>
      <c r="AC503" s="96"/>
    </row>
    <row r="504" spans="28:29" x14ac:dyDescent="0.2">
      <c r="AB504" s="96"/>
      <c r="AC504" s="96"/>
    </row>
    <row r="505" spans="28:29" x14ac:dyDescent="0.2">
      <c r="AB505" s="96"/>
      <c r="AC505" s="96"/>
    </row>
    <row r="506" spans="28:29" x14ac:dyDescent="0.2">
      <c r="AB506" s="96"/>
      <c r="AC506" s="96"/>
    </row>
    <row r="507" spans="28:29" x14ac:dyDescent="0.2">
      <c r="AB507" s="96"/>
      <c r="AC507" s="96"/>
    </row>
    <row r="508" spans="28:29" x14ac:dyDescent="0.2">
      <c r="AB508" s="96"/>
      <c r="AC508" s="96"/>
    </row>
    <row r="509" spans="28:29" x14ac:dyDescent="0.2">
      <c r="AB509" s="96"/>
      <c r="AC509" s="96"/>
    </row>
    <row r="510" spans="28:29" x14ac:dyDescent="0.2">
      <c r="AB510" s="96"/>
      <c r="AC510" s="96"/>
    </row>
    <row r="511" spans="28:29" x14ac:dyDescent="0.2">
      <c r="AB511" s="96"/>
      <c r="AC511" s="96"/>
    </row>
    <row r="512" spans="28:29" x14ac:dyDescent="0.2">
      <c r="AB512" s="96"/>
      <c r="AC512" s="96"/>
    </row>
    <row r="513" spans="28:29" x14ac:dyDescent="0.2">
      <c r="AB513" s="96"/>
      <c r="AC513" s="96"/>
    </row>
    <row r="514" spans="28:29" x14ac:dyDescent="0.2">
      <c r="AB514" s="96"/>
      <c r="AC514" s="96"/>
    </row>
    <row r="515" spans="28:29" x14ac:dyDescent="0.2">
      <c r="AB515" s="96"/>
      <c r="AC515" s="96"/>
    </row>
    <row r="516" spans="28:29" x14ac:dyDescent="0.2">
      <c r="AB516" s="96"/>
      <c r="AC516" s="96"/>
    </row>
    <row r="517" spans="28:29" x14ac:dyDescent="0.2">
      <c r="AB517" s="96"/>
      <c r="AC517" s="96"/>
    </row>
    <row r="518" spans="28:29" x14ac:dyDescent="0.2">
      <c r="AB518" s="96"/>
      <c r="AC518" s="96"/>
    </row>
    <row r="519" spans="28:29" x14ac:dyDescent="0.2">
      <c r="AB519" s="96"/>
      <c r="AC519" s="96"/>
    </row>
    <row r="520" spans="28:29" x14ac:dyDescent="0.2">
      <c r="AB520" s="96"/>
      <c r="AC520" s="96"/>
    </row>
    <row r="521" spans="28:29" x14ac:dyDescent="0.2">
      <c r="AB521" s="96"/>
      <c r="AC521" s="96"/>
    </row>
    <row r="522" spans="28:29" x14ac:dyDescent="0.2">
      <c r="AB522" s="96"/>
      <c r="AC522" s="96"/>
    </row>
    <row r="523" spans="28:29" x14ac:dyDescent="0.2">
      <c r="AB523" s="96"/>
      <c r="AC523" s="96"/>
    </row>
    <row r="524" spans="28:29" x14ac:dyDescent="0.2">
      <c r="AB524" s="96"/>
      <c r="AC524" s="96"/>
    </row>
    <row r="525" spans="28:29" x14ac:dyDescent="0.2">
      <c r="AB525" s="96"/>
      <c r="AC525" s="96"/>
    </row>
    <row r="526" spans="28:29" x14ac:dyDescent="0.2">
      <c r="AB526" s="96"/>
      <c r="AC526" s="96"/>
    </row>
    <row r="527" spans="28:29" x14ac:dyDescent="0.2">
      <c r="AB527" s="96"/>
      <c r="AC527" s="96"/>
    </row>
    <row r="528" spans="28:29" x14ac:dyDescent="0.2">
      <c r="AB528" s="96"/>
      <c r="AC528" s="96"/>
    </row>
    <row r="529" spans="28:29" x14ac:dyDescent="0.2">
      <c r="AB529" s="96"/>
      <c r="AC529" s="96"/>
    </row>
    <row r="530" spans="28:29" x14ac:dyDescent="0.2">
      <c r="AB530" s="96"/>
      <c r="AC530" s="96"/>
    </row>
    <row r="531" spans="28:29" x14ac:dyDescent="0.2">
      <c r="AB531" s="96"/>
      <c r="AC531" s="96"/>
    </row>
    <row r="532" spans="28:29" x14ac:dyDescent="0.2">
      <c r="AB532" s="96"/>
      <c r="AC532" s="96"/>
    </row>
    <row r="533" spans="28:29" x14ac:dyDescent="0.2">
      <c r="AB533" s="96"/>
      <c r="AC533" s="96"/>
    </row>
    <row r="534" spans="28:29" x14ac:dyDescent="0.2">
      <c r="AB534" s="96"/>
      <c r="AC534" s="96"/>
    </row>
    <row r="535" spans="28:29" x14ac:dyDescent="0.2">
      <c r="AB535" s="96"/>
      <c r="AC535" s="96"/>
    </row>
    <row r="536" spans="28:29" x14ac:dyDescent="0.2">
      <c r="AB536" s="96"/>
      <c r="AC536" s="96"/>
    </row>
    <row r="537" spans="28:29" x14ac:dyDescent="0.2">
      <c r="AB537" s="96"/>
      <c r="AC537" s="96"/>
    </row>
    <row r="538" spans="28:29" x14ac:dyDescent="0.2">
      <c r="AB538" s="96"/>
      <c r="AC538" s="96"/>
    </row>
    <row r="539" spans="28:29" x14ac:dyDescent="0.2">
      <c r="AB539" s="96"/>
      <c r="AC539" s="96"/>
    </row>
    <row r="540" spans="28:29" x14ac:dyDescent="0.2">
      <c r="AB540" s="96"/>
      <c r="AC540" s="96"/>
    </row>
    <row r="541" spans="28:29" x14ac:dyDescent="0.2">
      <c r="AB541" s="96"/>
      <c r="AC541" s="96"/>
    </row>
    <row r="542" spans="28:29" x14ac:dyDescent="0.2">
      <c r="AB542" s="96"/>
      <c r="AC542" s="96"/>
    </row>
    <row r="543" spans="28:29" x14ac:dyDescent="0.2">
      <c r="AB543" s="96"/>
      <c r="AC543" s="96"/>
    </row>
    <row r="544" spans="28:29" x14ac:dyDescent="0.2">
      <c r="AB544" s="96"/>
      <c r="AC544" s="96"/>
    </row>
    <row r="545" spans="28:29" x14ac:dyDescent="0.2">
      <c r="AB545" s="96"/>
      <c r="AC545" s="96"/>
    </row>
    <row r="546" spans="28:29" x14ac:dyDescent="0.2">
      <c r="AB546" s="96"/>
      <c r="AC546" s="96"/>
    </row>
    <row r="547" spans="28:29" x14ac:dyDescent="0.2">
      <c r="AB547" s="96"/>
      <c r="AC547" s="96"/>
    </row>
    <row r="548" spans="28:29" x14ac:dyDescent="0.2">
      <c r="AB548" s="96"/>
      <c r="AC548" s="96"/>
    </row>
    <row r="549" spans="28:29" x14ac:dyDescent="0.2">
      <c r="AB549" s="96"/>
      <c r="AC549" s="96"/>
    </row>
    <row r="550" spans="28:29" x14ac:dyDescent="0.2">
      <c r="AB550" s="96"/>
      <c r="AC550" s="96"/>
    </row>
    <row r="551" spans="28:29" x14ac:dyDescent="0.2">
      <c r="AB551" s="96"/>
      <c r="AC551" s="96"/>
    </row>
    <row r="552" spans="28:29" x14ac:dyDescent="0.2">
      <c r="AB552" s="96"/>
      <c r="AC552" s="96"/>
    </row>
    <row r="553" spans="28:29" x14ac:dyDescent="0.2">
      <c r="AB553" s="96"/>
      <c r="AC553" s="96"/>
    </row>
    <row r="554" spans="28:29" x14ac:dyDescent="0.2">
      <c r="AB554" s="96"/>
      <c r="AC554" s="96"/>
    </row>
    <row r="555" spans="28:29" x14ac:dyDescent="0.2">
      <c r="AB555" s="96"/>
      <c r="AC555" s="96"/>
    </row>
    <row r="556" spans="28:29" x14ac:dyDescent="0.2">
      <c r="AB556" s="96"/>
      <c r="AC556" s="96"/>
    </row>
    <row r="557" spans="28:29" x14ac:dyDescent="0.2">
      <c r="AB557" s="96"/>
      <c r="AC557" s="96"/>
    </row>
    <row r="558" spans="28:29" x14ac:dyDescent="0.2">
      <c r="AB558" s="96"/>
      <c r="AC558" s="96"/>
    </row>
    <row r="559" spans="28:29" x14ac:dyDescent="0.2">
      <c r="AB559" s="96"/>
      <c r="AC559" s="96"/>
    </row>
    <row r="560" spans="28:29" x14ac:dyDescent="0.2">
      <c r="AB560" s="96"/>
      <c r="AC560" s="96"/>
    </row>
    <row r="561" spans="28:29" x14ac:dyDescent="0.2">
      <c r="AB561" s="96"/>
      <c r="AC561" s="96"/>
    </row>
    <row r="562" spans="28:29" x14ac:dyDescent="0.2">
      <c r="AB562" s="96"/>
      <c r="AC562" s="96"/>
    </row>
    <row r="563" spans="28:29" x14ac:dyDescent="0.2">
      <c r="AB563" s="96"/>
      <c r="AC563" s="96"/>
    </row>
    <row r="564" spans="28:29" x14ac:dyDescent="0.2">
      <c r="AB564" s="96"/>
      <c r="AC564" s="96"/>
    </row>
    <row r="565" spans="28:29" x14ac:dyDescent="0.2">
      <c r="AB565" s="96"/>
      <c r="AC565" s="96"/>
    </row>
    <row r="566" spans="28:29" x14ac:dyDescent="0.2">
      <c r="AB566" s="96"/>
      <c r="AC566" s="96"/>
    </row>
    <row r="567" spans="28:29" x14ac:dyDescent="0.2">
      <c r="AB567" s="96"/>
      <c r="AC567" s="96"/>
    </row>
    <row r="568" spans="28:29" x14ac:dyDescent="0.2">
      <c r="AB568" s="96"/>
      <c r="AC568" s="96"/>
    </row>
    <row r="569" spans="28:29" x14ac:dyDescent="0.2">
      <c r="AB569" s="96"/>
      <c r="AC569" s="96"/>
    </row>
    <row r="570" spans="28:29" x14ac:dyDescent="0.2">
      <c r="AB570" s="96"/>
      <c r="AC570" s="96"/>
    </row>
    <row r="571" spans="28:29" x14ac:dyDescent="0.2">
      <c r="AB571" s="96"/>
      <c r="AC571" s="96"/>
    </row>
    <row r="572" spans="28:29" x14ac:dyDescent="0.2">
      <c r="AB572" s="96"/>
      <c r="AC572" s="96"/>
    </row>
    <row r="573" spans="28:29" x14ac:dyDescent="0.2">
      <c r="AB573" s="96"/>
      <c r="AC573" s="96"/>
    </row>
    <row r="574" spans="28:29" x14ac:dyDescent="0.2">
      <c r="AB574" s="96"/>
      <c r="AC574" s="96"/>
    </row>
    <row r="575" spans="28:29" x14ac:dyDescent="0.2">
      <c r="AB575" s="96"/>
      <c r="AC575" s="96"/>
    </row>
    <row r="576" spans="28:29" x14ac:dyDescent="0.2">
      <c r="AB576" s="96"/>
      <c r="AC576" s="96"/>
    </row>
    <row r="577" spans="28:29" x14ac:dyDescent="0.2">
      <c r="AB577" s="96"/>
      <c r="AC577" s="96"/>
    </row>
    <row r="578" spans="28:29" x14ac:dyDescent="0.2">
      <c r="AB578" s="96"/>
      <c r="AC578" s="96"/>
    </row>
    <row r="579" spans="28:29" x14ac:dyDescent="0.2">
      <c r="AB579" s="96"/>
      <c r="AC579" s="96"/>
    </row>
    <row r="580" spans="28:29" x14ac:dyDescent="0.2">
      <c r="AB580" s="96"/>
      <c r="AC580" s="96"/>
    </row>
    <row r="581" spans="28:29" x14ac:dyDescent="0.2">
      <c r="AB581" s="96"/>
      <c r="AC581" s="96"/>
    </row>
    <row r="582" spans="28:29" x14ac:dyDescent="0.2">
      <c r="AB582" s="96"/>
      <c r="AC582" s="96"/>
    </row>
    <row r="583" spans="28:29" x14ac:dyDescent="0.2">
      <c r="AB583" s="96"/>
      <c r="AC583" s="96"/>
    </row>
    <row r="584" spans="28:29" x14ac:dyDescent="0.2">
      <c r="AB584" s="96"/>
      <c r="AC584" s="96"/>
    </row>
    <row r="585" spans="28:29" x14ac:dyDescent="0.2">
      <c r="AB585" s="96"/>
      <c r="AC585" s="96"/>
    </row>
    <row r="586" spans="28:29" x14ac:dyDescent="0.2">
      <c r="AB586" s="96"/>
      <c r="AC586" s="96"/>
    </row>
    <row r="587" spans="28:29" x14ac:dyDescent="0.2">
      <c r="AB587" s="96"/>
      <c r="AC587" s="96"/>
    </row>
    <row r="588" spans="28:29" x14ac:dyDescent="0.2">
      <c r="AB588" s="96"/>
      <c r="AC588" s="96"/>
    </row>
    <row r="589" spans="28:29" x14ac:dyDescent="0.2">
      <c r="AB589" s="96"/>
      <c r="AC589" s="96"/>
    </row>
    <row r="590" spans="28:29" x14ac:dyDescent="0.2">
      <c r="AB590" s="96"/>
      <c r="AC590" s="96"/>
    </row>
    <row r="591" spans="28:29" x14ac:dyDescent="0.2">
      <c r="AB591" s="96"/>
      <c r="AC591" s="96"/>
    </row>
    <row r="592" spans="28:29" x14ac:dyDescent="0.2">
      <c r="AB592" s="96"/>
      <c r="AC592" s="96"/>
    </row>
    <row r="593" spans="28:29" x14ac:dyDescent="0.2">
      <c r="AB593" s="96"/>
      <c r="AC593" s="96"/>
    </row>
    <row r="594" spans="28:29" x14ac:dyDescent="0.2">
      <c r="AB594" s="96"/>
      <c r="AC594" s="96"/>
    </row>
    <row r="595" spans="28:29" x14ac:dyDescent="0.2">
      <c r="AB595" s="96"/>
      <c r="AC595" s="96"/>
    </row>
    <row r="596" spans="28:29" x14ac:dyDescent="0.2">
      <c r="AB596" s="96"/>
      <c r="AC596" s="96"/>
    </row>
    <row r="597" spans="28:29" x14ac:dyDescent="0.2">
      <c r="AB597" s="96"/>
      <c r="AC597" s="96"/>
    </row>
    <row r="598" spans="28:29" x14ac:dyDescent="0.2">
      <c r="AB598" s="96"/>
      <c r="AC598" s="96"/>
    </row>
    <row r="599" spans="28:29" x14ac:dyDescent="0.2">
      <c r="AB599" s="96"/>
      <c r="AC599" s="96"/>
    </row>
    <row r="600" spans="28:29" x14ac:dyDescent="0.2">
      <c r="AB600" s="96"/>
      <c r="AC600" s="96"/>
    </row>
    <row r="601" spans="28:29" x14ac:dyDescent="0.2">
      <c r="AB601" s="96"/>
      <c r="AC601" s="96"/>
    </row>
    <row r="602" spans="28:29" x14ac:dyDescent="0.2">
      <c r="AB602" s="96"/>
      <c r="AC602" s="96"/>
    </row>
    <row r="603" spans="28:29" x14ac:dyDescent="0.2">
      <c r="AB603" s="96"/>
      <c r="AC603" s="96"/>
    </row>
    <row r="604" spans="28:29" x14ac:dyDescent="0.2">
      <c r="AB604" s="96"/>
      <c r="AC604" s="96"/>
    </row>
    <row r="605" spans="28:29" x14ac:dyDescent="0.2">
      <c r="AB605" s="96"/>
      <c r="AC605" s="96"/>
    </row>
    <row r="606" spans="28:29" x14ac:dyDescent="0.2">
      <c r="AB606" s="96"/>
      <c r="AC606" s="96"/>
    </row>
    <row r="607" spans="28:29" x14ac:dyDescent="0.2">
      <c r="AB607" s="96"/>
      <c r="AC607" s="96"/>
    </row>
    <row r="608" spans="28:29" x14ac:dyDescent="0.2">
      <c r="AB608" s="96"/>
      <c r="AC608" s="96"/>
    </row>
    <row r="609" spans="28:29" x14ac:dyDescent="0.2">
      <c r="AB609" s="96"/>
      <c r="AC609" s="96"/>
    </row>
    <row r="610" spans="28:29" x14ac:dyDescent="0.2">
      <c r="AB610" s="96"/>
      <c r="AC610" s="96"/>
    </row>
    <row r="611" spans="28:29" x14ac:dyDescent="0.2">
      <c r="AB611" s="96"/>
      <c r="AC611" s="96"/>
    </row>
    <row r="612" spans="28:29" x14ac:dyDescent="0.2">
      <c r="AB612" s="96"/>
      <c r="AC612" s="96"/>
    </row>
    <row r="613" spans="28:29" x14ac:dyDescent="0.2">
      <c r="AB613" s="96"/>
      <c r="AC613" s="96"/>
    </row>
    <row r="614" spans="28:29" x14ac:dyDescent="0.2">
      <c r="AB614" s="96"/>
      <c r="AC614" s="96"/>
    </row>
    <row r="615" spans="28:29" x14ac:dyDescent="0.2">
      <c r="AB615" s="96"/>
      <c r="AC615" s="96"/>
    </row>
    <row r="616" spans="28:29" x14ac:dyDescent="0.2">
      <c r="AB616" s="96"/>
      <c r="AC616" s="96"/>
    </row>
    <row r="617" spans="28:29" x14ac:dyDescent="0.2">
      <c r="AB617" s="96"/>
      <c r="AC617" s="96"/>
    </row>
    <row r="618" spans="28:29" x14ac:dyDescent="0.2">
      <c r="AB618" s="96"/>
      <c r="AC618" s="96"/>
    </row>
    <row r="619" spans="28:29" x14ac:dyDescent="0.2">
      <c r="AB619" s="96"/>
      <c r="AC619" s="96"/>
    </row>
    <row r="620" spans="28:29" x14ac:dyDescent="0.2">
      <c r="AB620" s="96"/>
      <c r="AC620" s="96"/>
    </row>
    <row r="621" spans="28:29" x14ac:dyDescent="0.2">
      <c r="AB621" s="96"/>
      <c r="AC621" s="96"/>
    </row>
    <row r="622" spans="28:29" x14ac:dyDescent="0.2">
      <c r="AB622" s="96"/>
      <c r="AC622" s="96"/>
    </row>
    <row r="623" spans="28:29" x14ac:dyDescent="0.2">
      <c r="AB623" s="96"/>
      <c r="AC623" s="96"/>
    </row>
    <row r="624" spans="28:29" x14ac:dyDescent="0.2">
      <c r="AB624" s="96"/>
      <c r="AC624" s="96"/>
    </row>
    <row r="625" spans="28:29" x14ac:dyDescent="0.2">
      <c r="AB625" s="96"/>
      <c r="AC625" s="96"/>
    </row>
    <row r="626" spans="28:29" x14ac:dyDescent="0.2">
      <c r="AB626" s="96"/>
      <c r="AC626" s="96"/>
    </row>
    <row r="627" spans="28:29" x14ac:dyDescent="0.2">
      <c r="AB627" s="96"/>
      <c r="AC627" s="96"/>
    </row>
    <row r="628" spans="28:29" x14ac:dyDescent="0.2">
      <c r="AB628" s="96"/>
      <c r="AC628" s="96"/>
    </row>
    <row r="629" spans="28:29" x14ac:dyDescent="0.2">
      <c r="AB629" s="96"/>
      <c r="AC629" s="96"/>
    </row>
    <row r="630" spans="28:29" x14ac:dyDescent="0.2">
      <c r="AB630" s="96"/>
      <c r="AC630" s="96"/>
    </row>
    <row r="631" spans="28:29" x14ac:dyDescent="0.2">
      <c r="AB631" s="96"/>
      <c r="AC631" s="96"/>
    </row>
    <row r="632" spans="28:29" x14ac:dyDescent="0.2">
      <c r="AB632" s="96"/>
      <c r="AC632" s="96"/>
    </row>
    <row r="633" spans="28:29" x14ac:dyDescent="0.2">
      <c r="AB633" s="96"/>
      <c r="AC633" s="96"/>
    </row>
    <row r="634" spans="28:29" x14ac:dyDescent="0.2">
      <c r="AB634" s="96"/>
      <c r="AC634" s="96"/>
    </row>
    <row r="635" spans="28:29" x14ac:dyDescent="0.2">
      <c r="AB635" s="96"/>
      <c r="AC635" s="96"/>
    </row>
    <row r="636" spans="28:29" x14ac:dyDescent="0.2">
      <c r="AB636" s="96"/>
      <c r="AC636" s="96"/>
    </row>
    <row r="637" spans="28:29" x14ac:dyDescent="0.2">
      <c r="AB637" s="96"/>
      <c r="AC637" s="96"/>
    </row>
    <row r="638" spans="28:29" x14ac:dyDescent="0.2">
      <c r="AB638" s="96"/>
      <c r="AC638" s="96"/>
    </row>
    <row r="639" spans="28:29" x14ac:dyDescent="0.2">
      <c r="AB639" s="96"/>
      <c r="AC639" s="96"/>
    </row>
    <row r="640" spans="28:29" x14ac:dyDescent="0.2">
      <c r="AB640" s="96"/>
      <c r="AC640" s="96"/>
    </row>
    <row r="641" spans="28:29" x14ac:dyDescent="0.2">
      <c r="AB641" s="96"/>
      <c r="AC641" s="96"/>
    </row>
    <row r="642" spans="28:29" x14ac:dyDescent="0.2">
      <c r="AB642" s="96"/>
      <c r="AC642" s="96"/>
    </row>
    <row r="643" spans="28:29" x14ac:dyDescent="0.2">
      <c r="AB643" s="96"/>
      <c r="AC643" s="96"/>
    </row>
    <row r="644" spans="28:29" x14ac:dyDescent="0.2">
      <c r="AB644" s="96"/>
      <c r="AC644" s="96"/>
    </row>
    <row r="645" spans="28:29" x14ac:dyDescent="0.2">
      <c r="AB645" s="96"/>
      <c r="AC645" s="96"/>
    </row>
    <row r="646" spans="28:29" x14ac:dyDescent="0.2">
      <c r="AB646" s="96"/>
      <c r="AC646" s="96"/>
    </row>
    <row r="647" spans="28:29" x14ac:dyDescent="0.2">
      <c r="AB647" s="96"/>
      <c r="AC647" s="96"/>
    </row>
    <row r="648" spans="28:29" x14ac:dyDescent="0.2">
      <c r="AB648" s="96"/>
      <c r="AC648" s="96"/>
    </row>
    <row r="649" spans="28:29" x14ac:dyDescent="0.2">
      <c r="AB649" s="96"/>
      <c r="AC649" s="96"/>
    </row>
    <row r="650" spans="28:29" x14ac:dyDescent="0.2">
      <c r="AB650" s="96"/>
      <c r="AC650" s="96"/>
    </row>
    <row r="651" spans="28:29" x14ac:dyDescent="0.2">
      <c r="AB651" s="96"/>
      <c r="AC651" s="96"/>
    </row>
    <row r="652" spans="28:29" x14ac:dyDescent="0.2">
      <c r="AB652" s="96"/>
      <c r="AC652" s="96"/>
    </row>
    <row r="653" spans="28:29" x14ac:dyDescent="0.2">
      <c r="AB653" s="96"/>
      <c r="AC653" s="96"/>
    </row>
    <row r="654" spans="28:29" x14ac:dyDescent="0.2">
      <c r="AB654" s="96"/>
      <c r="AC654" s="96"/>
    </row>
    <row r="655" spans="28:29" x14ac:dyDescent="0.2">
      <c r="AB655" s="96"/>
      <c r="AC655" s="96"/>
    </row>
    <row r="656" spans="28:29" x14ac:dyDescent="0.2">
      <c r="AB656" s="96"/>
      <c r="AC656" s="96"/>
    </row>
    <row r="657" spans="28:29" x14ac:dyDescent="0.2">
      <c r="AB657" s="96"/>
      <c r="AC657" s="96"/>
    </row>
    <row r="658" spans="28:29" x14ac:dyDescent="0.2">
      <c r="AB658" s="96"/>
      <c r="AC658" s="96"/>
    </row>
    <row r="659" spans="28:29" x14ac:dyDescent="0.2">
      <c r="AB659" s="96"/>
      <c r="AC659" s="96"/>
    </row>
    <row r="660" spans="28:29" x14ac:dyDescent="0.2">
      <c r="AB660" s="96"/>
      <c r="AC660" s="96"/>
    </row>
    <row r="661" spans="28:29" x14ac:dyDescent="0.2">
      <c r="AB661" s="96"/>
      <c r="AC661" s="96"/>
    </row>
    <row r="662" spans="28:29" x14ac:dyDescent="0.2">
      <c r="AB662" s="96"/>
      <c r="AC662" s="96"/>
    </row>
    <row r="663" spans="28:29" x14ac:dyDescent="0.2">
      <c r="AB663" s="96"/>
      <c r="AC663" s="96"/>
    </row>
    <row r="664" spans="28:29" x14ac:dyDescent="0.2">
      <c r="AB664" s="96"/>
      <c r="AC664" s="96"/>
    </row>
    <row r="665" spans="28:29" x14ac:dyDescent="0.2">
      <c r="AB665" s="96"/>
      <c r="AC665" s="96"/>
    </row>
    <row r="666" spans="28:29" x14ac:dyDescent="0.2">
      <c r="AB666" s="96"/>
      <c r="AC666" s="96"/>
    </row>
    <row r="667" spans="28:29" x14ac:dyDescent="0.2">
      <c r="AB667" s="96"/>
      <c r="AC667" s="96"/>
    </row>
    <row r="668" spans="28:29" x14ac:dyDescent="0.2">
      <c r="AB668" s="96"/>
      <c r="AC668" s="96"/>
    </row>
    <row r="669" spans="28:29" x14ac:dyDescent="0.2">
      <c r="AB669" s="96"/>
      <c r="AC669" s="96"/>
    </row>
    <row r="670" spans="28:29" x14ac:dyDescent="0.2">
      <c r="AB670" s="96"/>
      <c r="AC670" s="96"/>
    </row>
    <row r="671" spans="28:29" x14ac:dyDescent="0.2">
      <c r="AB671" s="96"/>
      <c r="AC671" s="96"/>
    </row>
    <row r="672" spans="28:29" x14ac:dyDescent="0.2">
      <c r="AB672" s="96"/>
      <c r="AC672" s="96"/>
    </row>
    <row r="673" spans="28:29" x14ac:dyDescent="0.2">
      <c r="AB673" s="96"/>
      <c r="AC673" s="96"/>
    </row>
    <row r="674" spans="28:29" x14ac:dyDescent="0.2">
      <c r="AB674" s="96"/>
      <c r="AC674" s="96"/>
    </row>
    <row r="675" spans="28:29" x14ac:dyDescent="0.2">
      <c r="AB675" s="96"/>
      <c r="AC675" s="96"/>
    </row>
    <row r="676" spans="28:29" x14ac:dyDescent="0.2">
      <c r="AB676" s="96"/>
      <c r="AC676" s="96"/>
    </row>
    <row r="677" spans="28:29" x14ac:dyDescent="0.2">
      <c r="AB677" s="96"/>
      <c r="AC677" s="96"/>
    </row>
    <row r="678" spans="28:29" x14ac:dyDescent="0.2">
      <c r="AB678" s="96"/>
      <c r="AC678" s="96"/>
    </row>
    <row r="679" spans="28:29" x14ac:dyDescent="0.2">
      <c r="AB679" s="96"/>
      <c r="AC679" s="96"/>
    </row>
    <row r="680" spans="28:29" x14ac:dyDescent="0.2">
      <c r="AB680" s="96"/>
      <c r="AC680" s="96"/>
    </row>
    <row r="681" spans="28:29" x14ac:dyDescent="0.2">
      <c r="AB681" s="96"/>
      <c r="AC681" s="96"/>
    </row>
    <row r="682" spans="28:29" x14ac:dyDescent="0.2">
      <c r="AB682" s="96"/>
      <c r="AC682" s="96"/>
    </row>
    <row r="683" spans="28:29" x14ac:dyDescent="0.2">
      <c r="AB683" s="96"/>
      <c r="AC683" s="96"/>
    </row>
    <row r="684" spans="28:29" x14ac:dyDescent="0.2">
      <c r="AB684" s="96"/>
      <c r="AC684" s="96"/>
    </row>
    <row r="685" spans="28:29" x14ac:dyDescent="0.2">
      <c r="AB685" s="96"/>
      <c r="AC685" s="96"/>
    </row>
    <row r="686" spans="28:29" x14ac:dyDescent="0.2">
      <c r="AB686" s="96"/>
      <c r="AC686" s="96"/>
    </row>
    <row r="687" spans="28:29" x14ac:dyDescent="0.2">
      <c r="AB687" s="96"/>
      <c r="AC687" s="96"/>
    </row>
    <row r="688" spans="28:29" x14ac:dyDescent="0.2">
      <c r="AB688" s="96"/>
      <c r="AC688" s="96"/>
    </row>
    <row r="689" spans="28:29" x14ac:dyDescent="0.2">
      <c r="AB689" s="96"/>
      <c r="AC689" s="96"/>
    </row>
    <row r="690" spans="28:29" x14ac:dyDescent="0.2">
      <c r="AB690" s="96"/>
      <c r="AC690" s="96"/>
    </row>
    <row r="691" spans="28:29" x14ac:dyDescent="0.2">
      <c r="AB691" s="96"/>
      <c r="AC691" s="96"/>
    </row>
    <row r="692" spans="28:29" x14ac:dyDescent="0.2">
      <c r="AB692" s="96"/>
      <c r="AC692" s="96"/>
    </row>
    <row r="693" spans="28:29" x14ac:dyDescent="0.2">
      <c r="AB693" s="96"/>
      <c r="AC693" s="96"/>
    </row>
    <row r="694" spans="28:29" x14ac:dyDescent="0.2">
      <c r="AB694" s="96"/>
      <c r="AC694" s="96"/>
    </row>
    <row r="695" spans="28:29" x14ac:dyDescent="0.2">
      <c r="AB695" s="96"/>
      <c r="AC695" s="96"/>
    </row>
    <row r="696" spans="28:29" x14ac:dyDescent="0.2">
      <c r="AB696" s="96"/>
      <c r="AC696" s="96"/>
    </row>
    <row r="697" spans="28:29" x14ac:dyDescent="0.2">
      <c r="AB697" s="96"/>
      <c r="AC697" s="96"/>
    </row>
    <row r="698" spans="28:29" x14ac:dyDescent="0.2">
      <c r="AB698" s="96"/>
      <c r="AC698" s="96"/>
    </row>
    <row r="699" spans="28:29" x14ac:dyDescent="0.2">
      <c r="AB699" s="96"/>
      <c r="AC699" s="96"/>
    </row>
    <row r="700" spans="28:29" x14ac:dyDescent="0.2">
      <c r="AB700" s="96"/>
      <c r="AC700" s="96"/>
    </row>
    <row r="701" spans="28:29" x14ac:dyDescent="0.2">
      <c r="AB701" s="96"/>
      <c r="AC701" s="96"/>
    </row>
    <row r="702" spans="28:29" x14ac:dyDescent="0.2">
      <c r="AB702" s="96"/>
      <c r="AC702" s="96"/>
    </row>
    <row r="703" spans="28:29" x14ac:dyDescent="0.2">
      <c r="AB703" s="96"/>
      <c r="AC703" s="96"/>
    </row>
    <row r="704" spans="28:29" x14ac:dyDescent="0.2">
      <c r="AB704" s="96"/>
      <c r="AC704" s="96"/>
    </row>
    <row r="705" spans="28:29" x14ac:dyDescent="0.2">
      <c r="AB705" s="96"/>
      <c r="AC705" s="96"/>
    </row>
    <row r="706" spans="28:29" x14ac:dyDescent="0.2">
      <c r="AB706" s="96"/>
      <c r="AC706" s="96"/>
    </row>
    <row r="707" spans="28:29" x14ac:dyDescent="0.2">
      <c r="AB707" s="96"/>
      <c r="AC707" s="96"/>
    </row>
    <row r="708" spans="28:29" x14ac:dyDescent="0.2">
      <c r="AB708" s="96"/>
      <c r="AC708" s="96"/>
    </row>
    <row r="709" spans="28:29" x14ac:dyDescent="0.2">
      <c r="AB709" s="96"/>
      <c r="AC709" s="96"/>
    </row>
    <row r="710" spans="28:29" x14ac:dyDescent="0.2">
      <c r="AB710" s="96"/>
      <c r="AC710" s="96"/>
    </row>
    <row r="711" spans="28:29" x14ac:dyDescent="0.2">
      <c r="AB711" s="96"/>
      <c r="AC711" s="96"/>
    </row>
    <row r="712" spans="28:29" x14ac:dyDescent="0.2">
      <c r="AB712" s="96"/>
      <c r="AC712" s="96"/>
    </row>
    <row r="713" spans="28:29" x14ac:dyDescent="0.2">
      <c r="AB713" s="96"/>
      <c r="AC713" s="96"/>
    </row>
    <row r="714" spans="28:29" x14ac:dyDescent="0.2">
      <c r="AB714" s="96"/>
      <c r="AC714" s="96"/>
    </row>
    <row r="715" spans="28:29" x14ac:dyDescent="0.2">
      <c r="AB715" s="96"/>
      <c r="AC715" s="96"/>
    </row>
    <row r="716" spans="28:29" x14ac:dyDescent="0.2">
      <c r="AB716" s="96"/>
      <c r="AC716" s="96"/>
    </row>
    <row r="717" spans="28:29" x14ac:dyDescent="0.2">
      <c r="AB717" s="96"/>
      <c r="AC717" s="96"/>
    </row>
    <row r="718" spans="28:29" x14ac:dyDescent="0.2">
      <c r="AB718" s="96"/>
      <c r="AC718" s="96"/>
    </row>
    <row r="719" spans="28:29" x14ac:dyDescent="0.2">
      <c r="AB719" s="96"/>
      <c r="AC719" s="96"/>
    </row>
    <row r="720" spans="28:29" x14ac:dyDescent="0.2">
      <c r="AB720" s="96"/>
      <c r="AC720" s="96"/>
    </row>
    <row r="721" spans="28:29" x14ac:dyDescent="0.2">
      <c r="AB721" s="96"/>
      <c r="AC721" s="96"/>
    </row>
    <row r="722" spans="28:29" x14ac:dyDescent="0.2">
      <c r="AB722" s="96"/>
      <c r="AC722" s="96"/>
    </row>
    <row r="723" spans="28:29" x14ac:dyDescent="0.2">
      <c r="AB723" s="96"/>
      <c r="AC723" s="96"/>
    </row>
    <row r="724" spans="28:29" x14ac:dyDescent="0.2">
      <c r="AB724" s="96"/>
      <c r="AC724" s="96"/>
    </row>
    <row r="725" spans="28:29" x14ac:dyDescent="0.2">
      <c r="AB725" s="96"/>
      <c r="AC725" s="96"/>
    </row>
    <row r="726" spans="28:29" x14ac:dyDescent="0.2">
      <c r="AB726" s="96"/>
      <c r="AC726" s="96"/>
    </row>
    <row r="727" spans="28:29" x14ac:dyDescent="0.2">
      <c r="AB727" s="96"/>
      <c r="AC727" s="96"/>
    </row>
    <row r="728" spans="28:29" x14ac:dyDescent="0.2">
      <c r="AB728" s="96"/>
      <c r="AC728" s="96"/>
    </row>
    <row r="729" spans="28:29" x14ac:dyDescent="0.2">
      <c r="AB729" s="96"/>
      <c r="AC729" s="96"/>
    </row>
    <row r="730" spans="28:29" x14ac:dyDescent="0.2">
      <c r="AB730" s="96"/>
      <c r="AC730" s="96"/>
    </row>
    <row r="731" spans="28:29" x14ac:dyDescent="0.2">
      <c r="AB731" s="96"/>
      <c r="AC731" s="96"/>
    </row>
    <row r="732" spans="28:29" x14ac:dyDescent="0.2">
      <c r="AB732" s="96"/>
      <c r="AC732" s="96"/>
    </row>
    <row r="733" spans="28:29" x14ac:dyDescent="0.2">
      <c r="AB733" s="96"/>
      <c r="AC733" s="96"/>
    </row>
    <row r="734" spans="28:29" x14ac:dyDescent="0.2">
      <c r="AB734" s="96"/>
      <c r="AC734" s="96"/>
    </row>
    <row r="735" spans="28:29" x14ac:dyDescent="0.2">
      <c r="AB735" s="96"/>
      <c r="AC735" s="96"/>
    </row>
    <row r="736" spans="28:29" x14ac:dyDescent="0.2">
      <c r="AB736" s="96"/>
      <c r="AC736" s="96"/>
    </row>
    <row r="737" spans="28:29" x14ac:dyDescent="0.2">
      <c r="AB737" s="96"/>
      <c r="AC737" s="96"/>
    </row>
    <row r="738" spans="28:29" x14ac:dyDescent="0.2">
      <c r="AB738" s="96"/>
      <c r="AC738" s="96"/>
    </row>
    <row r="739" spans="28:29" x14ac:dyDescent="0.2">
      <c r="AB739" s="96"/>
      <c r="AC739" s="96"/>
    </row>
    <row r="740" spans="28:29" x14ac:dyDescent="0.2">
      <c r="AB740" s="96"/>
      <c r="AC740" s="96"/>
    </row>
    <row r="741" spans="28:29" x14ac:dyDescent="0.2">
      <c r="AB741" s="96"/>
      <c r="AC741" s="96"/>
    </row>
    <row r="742" spans="28:29" x14ac:dyDescent="0.2">
      <c r="AB742" s="96"/>
      <c r="AC742" s="96"/>
    </row>
    <row r="743" spans="28:29" x14ac:dyDescent="0.2">
      <c r="AB743" s="96"/>
      <c r="AC743" s="96"/>
    </row>
    <row r="744" spans="28:29" x14ac:dyDescent="0.2">
      <c r="AB744" s="96"/>
      <c r="AC744" s="96"/>
    </row>
    <row r="745" spans="28:29" x14ac:dyDescent="0.2">
      <c r="AB745" s="96"/>
      <c r="AC745" s="96"/>
    </row>
    <row r="746" spans="28:29" x14ac:dyDescent="0.2">
      <c r="AB746" s="96"/>
      <c r="AC746" s="96"/>
    </row>
    <row r="747" spans="28:29" x14ac:dyDescent="0.2">
      <c r="AB747" s="96"/>
      <c r="AC747" s="96"/>
    </row>
    <row r="748" spans="28:29" x14ac:dyDescent="0.2">
      <c r="AB748" s="96"/>
      <c r="AC748" s="96"/>
    </row>
    <row r="749" spans="28:29" x14ac:dyDescent="0.2">
      <c r="AB749" s="96"/>
      <c r="AC749" s="96"/>
    </row>
    <row r="750" spans="28:29" x14ac:dyDescent="0.2">
      <c r="AB750" s="96"/>
      <c r="AC750" s="96"/>
    </row>
    <row r="751" spans="28:29" x14ac:dyDescent="0.2">
      <c r="AB751" s="96"/>
      <c r="AC751" s="96"/>
    </row>
    <row r="752" spans="28:29" x14ac:dyDescent="0.2">
      <c r="AB752" s="96"/>
      <c r="AC752" s="96"/>
    </row>
    <row r="753" spans="28:29" x14ac:dyDescent="0.2">
      <c r="AB753" s="96"/>
      <c r="AC753" s="96"/>
    </row>
    <row r="754" spans="28:29" x14ac:dyDescent="0.2">
      <c r="AB754" s="96"/>
      <c r="AC754" s="96"/>
    </row>
    <row r="755" spans="28:29" x14ac:dyDescent="0.2">
      <c r="AB755" s="96"/>
      <c r="AC755" s="96"/>
    </row>
    <row r="756" spans="28:29" x14ac:dyDescent="0.2">
      <c r="AB756" s="96"/>
      <c r="AC756" s="96"/>
    </row>
    <row r="757" spans="28:29" x14ac:dyDescent="0.2">
      <c r="AB757" s="96"/>
      <c r="AC757" s="96"/>
    </row>
    <row r="758" spans="28:29" x14ac:dyDescent="0.2">
      <c r="AB758" s="96"/>
      <c r="AC758" s="96"/>
    </row>
    <row r="759" spans="28:29" x14ac:dyDescent="0.2">
      <c r="AB759" s="96"/>
      <c r="AC759" s="96"/>
    </row>
    <row r="760" spans="28:29" x14ac:dyDescent="0.2">
      <c r="AB760" s="96"/>
      <c r="AC760" s="96"/>
    </row>
    <row r="761" spans="28:29" x14ac:dyDescent="0.2">
      <c r="AB761" s="96"/>
      <c r="AC761" s="96"/>
    </row>
    <row r="762" spans="28:29" x14ac:dyDescent="0.2">
      <c r="AB762" s="96"/>
      <c r="AC762" s="96"/>
    </row>
    <row r="763" spans="28:29" x14ac:dyDescent="0.2">
      <c r="AB763" s="96"/>
      <c r="AC763" s="96"/>
    </row>
    <row r="764" spans="28:29" x14ac:dyDescent="0.2">
      <c r="AB764" s="96"/>
      <c r="AC764" s="96"/>
    </row>
    <row r="765" spans="28:29" x14ac:dyDescent="0.2">
      <c r="AB765" s="96"/>
      <c r="AC765" s="96"/>
    </row>
    <row r="766" spans="28:29" x14ac:dyDescent="0.2">
      <c r="AB766" s="96"/>
      <c r="AC766" s="96"/>
    </row>
    <row r="767" spans="28:29" x14ac:dyDescent="0.2">
      <c r="AB767" s="96"/>
      <c r="AC767" s="96"/>
    </row>
    <row r="768" spans="28:29" x14ac:dyDescent="0.2">
      <c r="AB768" s="96"/>
      <c r="AC768" s="96"/>
    </row>
    <row r="769" spans="28:29" x14ac:dyDescent="0.2">
      <c r="AB769" s="96"/>
      <c r="AC769" s="96"/>
    </row>
    <row r="770" spans="28:29" x14ac:dyDescent="0.2">
      <c r="AB770" s="96"/>
      <c r="AC770" s="96"/>
    </row>
    <row r="771" spans="28:29" x14ac:dyDescent="0.2">
      <c r="AB771" s="96"/>
      <c r="AC771" s="96"/>
    </row>
    <row r="772" spans="28:29" x14ac:dyDescent="0.2">
      <c r="AB772" s="96"/>
      <c r="AC772" s="96"/>
    </row>
    <row r="773" spans="28:29" x14ac:dyDescent="0.2">
      <c r="AB773" s="96"/>
      <c r="AC773" s="96"/>
    </row>
    <row r="774" spans="28:29" x14ac:dyDescent="0.2">
      <c r="AB774" s="96"/>
      <c r="AC774" s="96"/>
    </row>
    <row r="775" spans="28:29" x14ac:dyDescent="0.2">
      <c r="AB775" s="96"/>
      <c r="AC775" s="96"/>
    </row>
    <row r="776" spans="28:29" x14ac:dyDescent="0.2">
      <c r="AB776" s="96"/>
      <c r="AC776" s="96"/>
    </row>
    <row r="777" spans="28:29" x14ac:dyDescent="0.2">
      <c r="AB777" s="96"/>
      <c r="AC777" s="96"/>
    </row>
    <row r="778" spans="28:29" x14ac:dyDescent="0.2">
      <c r="AB778" s="96"/>
      <c r="AC778" s="96"/>
    </row>
    <row r="779" spans="28:29" x14ac:dyDescent="0.2">
      <c r="AB779" s="96"/>
      <c r="AC779" s="96"/>
    </row>
    <row r="780" spans="28:29" x14ac:dyDescent="0.2">
      <c r="AB780" s="96"/>
      <c r="AC780" s="96"/>
    </row>
    <row r="781" spans="28:29" x14ac:dyDescent="0.2">
      <c r="AB781" s="96"/>
      <c r="AC781" s="96"/>
    </row>
    <row r="782" spans="28:29" x14ac:dyDescent="0.2">
      <c r="AB782" s="96"/>
      <c r="AC782" s="96"/>
    </row>
    <row r="783" spans="28:29" x14ac:dyDescent="0.2">
      <c r="AB783" s="96"/>
      <c r="AC783" s="96"/>
    </row>
    <row r="784" spans="28:29" x14ac:dyDescent="0.2">
      <c r="AB784" s="96"/>
      <c r="AC784" s="96"/>
    </row>
    <row r="785" spans="28:29" x14ac:dyDescent="0.2">
      <c r="AB785" s="96"/>
      <c r="AC785" s="96"/>
    </row>
    <row r="786" spans="28:29" x14ac:dyDescent="0.2">
      <c r="AB786" s="96"/>
      <c r="AC786" s="96"/>
    </row>
    <row r="787" spans="28:29" x14ac:dyDescent="0.2">
      <c r="AB787" s="96"/>
      <c r="AC787" s="96"/>
    </row>
    <row r="788" spans="28:29" x14ac:dyDescent="0.2">
      <c r="AB788" s="96"/>
      <c r="AC788" s="96"/>
    </row>
    <row r="789" spans="28:29" x14ac:dyDescent="0.2">
      <c r="AB789" s="96"/>
      <c r="AC789" s="96"/>
    </row>
    <row r="790" spans="28:29" x14ac:dyDescent="0.2">
      <c r="AB790" s="96"/>
      <c r="AC790" s="96"/>
    </row>
    <row r="791" spans="28:29" x14ac:dyDescent="0.2">
      <c r="AB791" s="96"/>
      <c r="AC791" s="96"/>
    </row>
    <row r="792" spans="28:29" x14ac:dyDescent="0.2">
      <c r="AB792" s="96"/>
      <c r="AC792" s="96"/>
    </row>
    <row r="793" spans="28:29" x14ac:dyDescent="0.2">
      <c r="AB793" s="96"/>
      <c r="AC793" s="96"/>
    </row>
    <row r="794" spans="28:29" x14ac:dyDescent="0.2">
      <c r="AB794" s="96"/>
      <c r="AC794" s="96"/>
    </row>
    <row r="795" spans="28:29" x14ac:dyDescent="0.2">
      <c r="AB795" s="96"/>
      <c r="AC795" s="96"/>
    </row>
    <row r="796" spans="28:29" x14ac:dyDescent="0.2">
      <c r="AB796" s="96"/>
      <c r="AC796" s="96"/>
    </row>
    <row r="797" spans="28:29" x14ac:dyDescent="0.2">
      <c r="AB797" s="96"/>
      <c r="AC797" s="96"/>
    </row>
    <row r="798" spans="28:29" x14ac:dyDescent="0.2">
      <c r="AB798" s="96"/>
      <c r="AC798" s="96"/>
    </row>
    <row r="799" spans="28:29" x14ac:dyDescent="0.2">
      <c r="AB799" s="96"/>
      <c r="AC799" s="96"/>
    </row>
    <row r="800" spans="28:29" x14ac:dyDescent="0.2">
      <c r="AB800" s="96"/>
      <c r="AC800" s="96"/>
    </row>
    <row r="801" spans="28:29" x14ac:dyDescent="0.2">
      <c r="AB801" s="96"/>
      <c r="AC801" s="96"/>
    </row>
    <row r="802" spans="28:29" x14ac:dyDescent="0.2">
      <c r="AB802" s="96"/>
      <c r="AC802" s="96"/>
    </row>
    <row r="803" spans="28:29" x14ac:dyDescent="0.2">
      <c r="AB803" s="96"/>
      <c r="AC803" s="96"/>
    </row>
    <row r="804" spans="28:29" x14ac:dyDescent="0.2">
      <c r="AB804" s="96"/>
      <c r="AC804" s="96"/>
    </row>
    <row r="805" spans="28:29" x14ac:dyDescent="0.2">
      <c r="AB805" s="96"/>
      <c r="AC805" s="96"/>
    </row>
    <row r="806" spans="28:29" x14ac:dyDescent="0.2">
      <c r="AB806" s="96"/>
      <c r="AC806" s="96"/>
    </row>
    <row r="807" spans="28:29" x14ac:dyDescent="0.2">
      <c r="AB807" s="96"/>
      <c r="AC807" s="96"/>
    </row>
    <row r="808" spans="28:29" x14ac:dyDescent="0.2">
      <c r="AB808" s="96"/>
      <c r="AC808" s="96"/>
    </row>
    <row r="809" spans="28:29" x14ac:dyDescent="0.2">
      <c r="AB809" s="96"/>
      <c r="AC809" s="96"/>
    </row>
    <row r="810" spans="28:29" x14ac:dyDescent="0.2">
      <c r="AB810" s="96"/>
      <c r="AC810" s="96"/>
    </row>
    <row r="811" spans="28:29" x14ac:dyDescent="0.2">
      <c r="AB811" s="96"/>
      <c r="AC811" s="96"/>
    </row>
    <row r="812" spans="28:29" x14ac:dyDescent="0.2">
      <c r="AB812" s="96"/>
      <c r="AC812" s="96"/>
    </row>
    <row r="813" spans="28:29" x14ac:dyDescent="0.2">
      <c r="AB813" s="96"/>
      <c r="AC813" s="96"/>
    </row>
    <row r="814" spans="28:29" x14ac:dyDescent="0.2">
      <c r="AB814" s="96"/>
      <c r="AC814" s="96"/>
    </row>
    <row r="815" spans="28:29" x14ac:dyDescent="0.2">
      <c r="AB815" s="96"/>
      <c r="AC815" s="96"/>
    </row>
    <row r="816" spans="28:29" x14ac:dyDescent="0.2">
      <c r="AB816" s="96"/>
      <c r="AC816" s="96"/>
    </row>
    <row r="817" spans="28:29" x14ac:dyDescent="0.2">
      <c r="AB817" s="96"/>
      <c r="AC817" s="96"/>
    </row>
    <row r="818" spans="28:29" x14ac:dyDescent="0.2">
      <c r="AB818" s="96"/>
      <c r="AC818" s="96"/>
    </row>
    <row r="819" spans="28:29" x14ac:dyDescent="0.2">
      <c r="AB819" s="96"/>
      <c r="AC819" s="96"/>
    </row>
    <row r="820" spans="28:29" x14ac:dyDescent="0.2">
      <c r="AB820" s="96"/>
      <c r="AC820" s="96"/>
    </row>
    <row r="821" spans="28:29" x14ac:dyDescent="0.2">
      <c r="AB821" s="96"/>
      <c r="AC821" s="96"/>
    </row>
    <row r="822" spans="28:29" x14ac:dyDescent="0.2">
      <c r="AB822" s="96"/>
      <c r="AC822" s="96"/>
    </row>
    <row r="823" spans="28:29" x14ac:dyDescent="0.2">
      <c r="AB823" s="96"/>
      <c r="AC823" s="96"/>
    </row>
    <row r="824" spans="28:29" x14ac:dyDescent="0.2">
      <c r="AB824" s="96"/>
      <c r="AC824" s="96"/>
    </row>
    <row r="825" spans="28:29" x14ac:dyDescent="0.2">
      <c r="AB825" s="96"/>
      <c r="AC825" s="96"/>
    </row>
    <row r="826" spans="28:29" x14ac:dyDescent="0.2">
      <c r="AB826" s="96"/>
      <c r="AC826" s="96"/>
    </row>
    <row r="827" spans="28:29" x14ac:dyDescent="0.2">
      <c r="AB827" s="96"/>
      <c r="AC827" s="96"/>
    </row>
    <row r="828" spans="28:29" x14ac:dyDescent="0.2">
      <c r="AB828" s="96"/>
      <c r="AC828" s="96"/>
    </row>
    <row r="829" spans="28:29" x14ac:dyDescent="0.2">
      <c r="AB829" s="96"/>
      <c r="AC829" s="96"/>
    </row>
    <row r="830" spans="28:29" x14ac:dyDescent="0.2">
      <c r="AB830" s="96"/>
      <c r="AC830" s="96"/>
    </row>
    <row r="831" spans="28:29" x14ac:dyDescent="0.2">
      <c r="AB831" s="96"/>
      <c r="AC831" s="96"/>
    </row>
    <row r="832" spans="28:29" x14ac:dyDescent="0.2">
      <c r="AB832" s="96"/>
      <c r="AC832" s="96"/>
    </row>
    <row r="833" spans="28:29" x14ac:dyDescent="0.2">
      <c r="AB833" s="96"/>
      <c r="AC833" s="96"/>
    </row>
    <row r="834" spans="28:29" x14ac:dyDescent="0.2">
      <c r="AB834" s="96"/>
      <c r="AC834" s="96"/>
    </row>
    <row r="835" spans="28:29" x14ac:dyDescent="0.2">
      <c r="AB835" s="96"/>
      <c r="AC835" s="96"/>
    </row>
    <row r="836" spans="28:29" x14ac:dyDescent="0.2">
      <c r="AB836" s="96"/>
      <c r="AC836" s="96"/>
    </row>
    <row r="837" spans="28:29" x14ac:dyDescent="0.2">
      <c r="AB837" s="96"/>
      <c r="AC837" s="96"/>
    </row>
    <row r="838" spans="28:29" x14ac:dyDescent="0.2">
      <c r="AB838" s="96"/>
      <c r="AC838" s="96"/>
    </row>
    <row r="839" spans="28:29" x14ac:dyDescent="0.2">
      <c r="AB839" s="96"/>
      <c r="AC839" s="96"/>
    </row>
    <row r="840" spans="28:29" x14ac:dyDescent="0.2">
      <c r="AB840" s="96"/>
      <c r="AC840" s="96"/>
    </row>
    <row r="841" spans="28:29" x14ac:dyDescent="0.2">
      <c r="AB841" s="96"/>
      <c r="AC841" s="96"/>
    </row>
    <row r="842" spans="28:29" x14ac:dyDescent="0.2">
      <c r="AB842" s="96"/>
      <c r="AC842" s="96"/>
    </row>
    <row r="843" spans="28:29" x14ac:dyDescent="0.2">
      <c r="AB843" s="96"/>
      <c r="AC843" s="96"/>
    </row>
    <row r="844" spans="28:29" x14ac:dyDescent="0.2">
      <c r="AB844" s="96"/>
      <c r="AC844" s="96"/>
    </row>
    <row r="845" spans="28:29" x14ac:dyDescent="0.2">
      <c r="AB845" s="96"/>
      <c r="AC845" s="96"/>
    </row>
    <row r="846" spans="28:29" x14ac:dyDescent="0.2">
      <c r="AB846" s="96"/>
      <c r="AC846" s="96"/>
    </row>
    <row r="847" spans="28:29" x14ac:dyDescent="0.2">
      <c r="AB847" s="96"/>
      <c r="AC847" s="96"/>
    </row>
    <row r="848" spans="28:29" x14ac:dyDescent="0.2">
      <c r="AB848" s="96"/>
      <c r="AC848" s="96"/>
    </row>
    <row r="849" spans="28:29" x14ac:dyDescent="0.2">
      <c r="AB849" s="96"/>
      <c r="AC849" s="96"/>
    </row>
    <row r="850" spans="28:29" x14ac:dyDescent="0.2">
      <c r="AB850" s="96"/>
      <c r="AC850" s="96"/>
    </row>
    <row r="851" spans="28:29" x14ac:dyDescent="0.2">
      <c r="AB851" s="96"/>
      <c r="AC851" s="96"/>
    </row>
    <row r="852" spans="28:29" x14ac:dyDescent="0.2">
      <c r="AB852" s="96"/>
      <c r="AC852" s="96"/>
    </row>
    <row r="853" spans="28:29" x14ac:dyDescent="0.2">
      <c r="AB853" s="96"/>
      <c r="AC853" s="96"/>
    </row>
    <row r="854" spans="28:29" x14ac:dyDescent="0.2">
      <c r="AB854" s="96"/>
      <c r="AC854" s="96"/>
    </row>
    <row r="855" spans="28:29" x14ac:dyDescent="0.2">
      <c r="AB855" s="96"/>
      <c r="AC855" s="96"/>
    </row>
    <row r="856" spans="28:29" x14ac:dyDescent="0.2">
      <c r="AB856" s="96"/>
      <c r="AC856" s="96"/>
    </row>
    <row r="857" spans="28:29" x14ac:dyDescent="0.2">
      <c r="AB857" s="96"/>
      <c r="AC857" s="96"/>
    </row>
    <row r="858" spans="28:29" x14ac:dyDescent="0.2">
      <c r="AB858" s="96"/>
      <c r="AC858" s="96"/>
    </row>
    <row r="859" spans="28:29" x14ac:dyDescent="0.2">
      <c r="AB859" s="96"/>
      <c r="AC859" s="96"/>
    </row>
    <row r="860" spans="28:29" x14ac:dyDescent="0.2">
      <c r="AB860" s="96"/>
      <c r="AC860" s="96"/>
    </row>
  </sheetData>
  <mergeCells count="1">
    <mergeCell ref="A4:B4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r:id="rId1"/>
  <headerFooter scaleWithDoc="0" alignWithMargins="0">
    <oddHeader>&amp;LAutomatische Strassenverkehrszählungen in Bayern</oddHeader>
    <oddFooter xml:space="preserve">&amp;LBayerische Staatsbauverwaltung, Zentralstelle für Informationssysteme (ZIS)
Erläuterungen:  Richtung1: nach N/O;  Richtung 2: nach S/W;   Mt:  MSV 6.00-22.00 Uhr;   Mn:  MSV 22.00-6.00 Uhr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U477"/>
  <sheetViews>
    <sheetView topLeftCell="A8" zoomScale="125" zoomScaleNormal="125" zoomScaleSheetLayoutView="57" zoomScalePageLayoutView="71" workbookViewId="0">
      <selection activeCell="B8" sqref="B8"/>
    </sheetView>
  </sheetViews>
  <sheetFormatPr baseColWidth="10" defaultRowHeight="12.75" x14ac:dyDescent="0.2"/>
  <cols>
    <col min="1" max="1" width="3.7109375" customWidth="1"/>
    <col min="2" max="2" width="5.7109375" customWidth="1"/>
    <col min="3" max="3" width="4.140625" customWidth="1"/>
    <col min="4" max="4" width="10.42578125" bestFit="1" customWidth="1"/>
    <col min="5" max="5" width="21.28515625" customWidth="1"/>
    <col min="6" max="6" width="3.7109375" customWidth="1"/>
    <col min="7" max="7" width="5.7109375" customWidth="1"/>
    <col min="8" max="8" width="6.7109375" style="3" customWidth="1"/>
    <col min="9" max="9" width="5.7109375" customWidth="1"/>
    <col min="10" max="10" width="6.7109375" style="3" customWidth="1"/>
    <col min="11" max="11" width="6" customWidth="1"/>
    <col min="12" max="12" width="5.7109375" style="1" customWidth="1"/>
    <col min="13" max="13" width="6.7109375" style="3" customWidth="1"/>
    <col min="14" max="14" width="5.7109375" style="1" customWidth="1"/>
    <col min="15" max="15" width="6.7109375" style="3" customWidth="1"/>
    <col min="16" max="16" width="6.140625" style="1" customWidth="1"/>
    <col min="17" max="17" width="5.85546875" customWidth="1"/>
    <col min="18" max="18" width="6.7109375" style="3" customWidth="1"/>
    <col min="19" max="19" width="5.7109375" customWidth="1"/>
    <col min="20" max="20" width="6.7109375" style="3" customWidth="1"/>
    <col min="21" max="21" width="5.7109375" customWidth="1"/>
    <col min="22" max="22" width="7.7109375" customWidth="1"/>
  </cols>
  <sheetData>
    <row r="1" spans="1:21" s="2" customFormat="1" ht="12" customHeight="1" x14ac:dyDescent="0.2">
      <c r="A1" s="6"/>
      <c r="B1" s="4"/>
      <c r="C1" s="4"/>
      <c r="D1" s="4"/>
      <c r="E1" s="6"/>
      <c r="F1" s="4"/>
      <c r="G1" s="4"/>
      <c r="H1" s="7"/>
      <c r="I1" s="4"/>
      <c r="J1" s="7"/>
      <c r="K1" s="4"/>
      <c r="L1" s="4"/>
      <c r="M1" s="7" t="s">
        <v>41</v>
      </c>
      <c r="N1" s="4"/>
      <c r="O1" s="49"/>
      <c r="P1" s="4"/>
      <c r="R1" s="7"/>
      <c r="T1" s="7"/>
      <c r="U1" s="69"/>
    </row>
    <row r="2" spans="1:21" s="2" customFormat="1" ht="18.95" customHeight="1" thickBot="1" x14ac:dyDescent="0.25">
      <c r="A2" s="2" t="s">
        <v>12</v>
      </c>
      <c r="H2" s="7"/>
      <c r="J2" s="7"/>
      <c r="K2" s="7"/>
      <c r="M2" s="7"/>
      <c r="N2" s="2" t="s">
        <v>41</v>
      </c>
      <c r="O2" s="7" t="s">
        <v>41</v>
      </c>
      <c r="P2" s="7"/>
      <c r="R2" s="7"/>
      <c r="T2" s="7"/>
      <c r="U2" s="8" t="s">
        <v>66</v>
      </c>
    </row>
    <row r="3" spans="1:21" s="2" customFormat="1" ht="12" customHeight="1" x14ac:dyDescent="0.2">
      <c r="A3" s="10"/>
      <c r="B3" s="11"/>
      <c r="C3" s="12"/>
      <c r="D3" s="12"/>
      <c r="E3" s="13"/>
      <c r="F3" s="12"/>
      <c r="G3" s="37" t="s">
        <v>3</v>
      </c>
      <c r="H3" s="50"/>
      <c r="I3" s="38"/>
      <c r="J3" s="50"/>
      <c r="K3" s="50"/>
      <c r="L3" s="37" t="s">
        <v>4</v>
      </c>
      <c r="M3" s="50"/>
      <c r="N3" s="38"/>
      <c r="O3" s="50"/>
      <c r="P3" s="50"/>
      <c r="Q3" s="37" t="s">
        <v>13</v>
      </c>
      <c r="R3" s="50"/>
      <c r="S3" s="38"/>
      <c r="T3" s="50"/>
      <c r="U3" s="14"/>
    </row>
    <row r="4" spans="1:21" s="2" customFormat="1" ht="12" customHeight="1" x14ac:dyDescent="0.2">
      <c r="A4" s="135" t="s">
        <v>28</v>
      </c>
      <c r="B4" s="136"/>
      <c r="C4" s="16" t="s">
        <v>41</v>
      </c>
      <c r="D4" s="16" t="s">
        <v>29</v>
      </c>
      <c r="E4" s="17"/>
      <c r="F4" s="16"/>
      <c r="G4" s="28"/>
      <c r="H4" s="20"/>
      <c r="I4" s="27"/>
      <c r="J4" s="20"/>
      <c r="K4" s="20"/>
      <c r="L4" s="28"/>
      <c r="M4" s="20"/>
      <c r="N4" s="27"/>
      <c r="O4" s="20"/>
      <c r="P4" s="20"/>
      <c r="Q4" s="28"/>
      <c r="R4" s="20"/>
      <c r="S4" s="27"/>
      <c r="T4" s="20"/>
      <c r="U4" s="21"/>
    </row>
    <row r="5" spans="1:21" s="2" customFormat="1" ht="12" customHeight="1" x14ac:dyDescent="0.2">
      <c r="A5" s="18"/>
      <c r="B5" s="22"/>
      <c r="C5" s="16"/>
      <c r="D5" s="16"/>
      <c r="E5" s="17"/>
      <c r="F5" s="16"/>
      <c r="G5" s="18" t="s">
        <v>43</v>
      </c>
      <c r="H5" s="15"/>
      <c r="I5" s="16" t="s">
        <v>43</v>
      </c>
      <c r="J5" s="7"/>
      <c r="K5" s="7" t="s">
        <v>14</v>
      </c>
      <c r="L5" s="18" t="s">
        <v>43</v>
      </c>
      <c r="M5" s="15" t="s">
        <v>41</v>
      </c>
      <c r="N5" s="16" t="s">
        <v>43</v>
      </c>
      <c r="O5" s="7"/>
      <c r="P5" s="7" t="s">
        <v>14</v>
      </c>
      <c r="Q5" s="18" t="s">
        <v>43</v>
      </c>
      <c r="R5" s="15"/>
      <c r="S5" s="16" t="s">
        <v>43</v>
      </c>
      <c r="T5" s="7"/>
      <c r="U5" s="21" t="s">
        <v>15</v>
      </c>
    </row>
    <row r="6" spans="1:21" s="2" customFormat="1" ht="12" customHeight="1" thickBot="1" x14ac:dyDescent="0.25">
      <c r="A6" s="23"/>
      <c r="B6" s="24"/>
      <c r="C6" s="25" t="s">
        <v>26</v>
      </c>
      <c r="D6" s="25" t="s">
        <v>37</v>
      </c>
      <c r="E6" s="26" t="s">
        <v>0</v>
      </c>
      <c r="F6" s="25" t="s">
        <v>42</v>
      </c>
      <c r="G6" s="36" t="s">
        <v>16</v>
      </c>
      <c r="H6" s="51" t="s">
        <v>17</v>
      </c>
      <c r="I6" s="35" t="s">
        <v>18</v>
      </c>
      <c r="J6" s="52" t="s">
        <v>17</v>
      </c>
      <c r="K6" s="52" t="s">
        <v>19</v>
      </c>
      <c r="L6" s="36" t="s">
        <v>16</v>
      </c>
      <c r="M6" s="51" t="s">
        <v>20</v>
      </c>
      <c r="N6" s="35" t="s">
        <v>18</v>
      </c>
      <c r="O6" s="52" t="s">
        <v>17</v>
      </c>
      <c r="P6" s="52" t="s">
        <v>19</v>
      </c>
      <c r="Q6" s="36" t="s">
        <v>16</v>
      </c>
      <c r="R6" s="51" t="s">
        <v>17</v>
      </c>
      <c r="S6" s="35" t="s">
        <v>18</v>
      </c>
      <c r="T6" s="52" t="s">
        <v>17</v>
      </c>
      <c r="U6" s="53" t="s">
        <v>19</v>
      </c>
    </row>
    <row r="7" spans="1:21" s="2" customFormat="1" ht="11.1" customHeight="1" x14ac:dyDescent="0.2">
      <c r="A7" s="18"/>
      <c r="B7" s="22"/>
      <c r="C7" s="16"/>
      <c r="D7" s="16"/>
      <c r="E7" s="17"/>
      <c r="F7" s="16"/>
      <c r="G7" s="28"/>
      <c r="H7" s="15"/>
      <c r="I7" s="27"/>
      <c r="J7" s="7"/>
      <c r="K7" s="7"/>
      <c r="L7" s="28"/>
      <c r="M7" s="15"/>
      <c r="N7" s="27"/>
      <c r="O7" s="7"/>
      <c r="P7" s="7"/>
      <c r="Q7" s="28"/>
      <c r="R7" s="15"/>
      <c r="S7" s="27"/>
      <c r="T7" s="7"/>
      <c r="U7" s="21"/>
    </row>
    <row r="8" spans="1:21" s="2" customFormat="1" ht="11.1" customHeight="1" x14ac:dyDescent="0.2">
      <c r="A8" s="102" t="s">
        <v>333</v>
      </c>
      <c r="B8" s="22"/>
      <c r="C8" s="16"/>
      <c r="D8" s="16"/>
      <c r="E8" s="17"/>
      <c r="G8" s="28"/>
      <c r="H8" s="17"/>
      <c r="I8" s="27"/>
      <c r="J8" s="6"/>
      <c r="K8" s="62"/>
      <c r="L8" s="28"/>
      <c r="M8" s="17"/>
      <c r="N8" s="27"/>
      <c r="O8" s="6"/>
      <c r="P8" s="62"/>
      <c r="Q8" s="28"/>
      <c r="R8" s="17"/>
      <c r="S8" s="27"/>
      <c r="T8" s="6"/>
      <c r="U8" s="63"/>
    </row>
    <row r="9" spans="1:21" s="2" customFormat="1" ht="11.1" customHeight="1" x14ac:dyDescent="0.2">
      <c r="A9" s="18"/>
      <c r="B9" s="22"/>
      <c r="C9" s="16"/>
      <c r="D9" s="16"/>
      <c r="E9" s="17"/>
      <c r="G9" s="28"/>
      <c r="H9" s="17"/>
      <c r="I9" s="27"/>
      <c r="J9" s="6"/>
      <c r="K9" s="62"/>
      <c r="L9" s="28"/>
      <c r="M9" s="17"/>
      <c r="N9" s="27"/>
      <c r="O9" s="6"/>
      <c r="P9" s="62"/>
      <c r="Q9" s="28"/>
      <c r="R9" s="17"/>
      <c r="S9" s="27"/>
      <c r="T9" s="6"/>
      <c r="U9" s="63"/>
    </row>
    <row r="10" spans="1:21" s="2" customFormat="1" ht="11.1" customHeight="1" x14ac:dyDescent="0.2">
      <c r="A10" s="18" t="s">
        <v>334</v>
      </c>
      <c r="B10" s="22">
        <v>3</v>
      </c>
      <c r="C10" s="16">
        <v>6</v>
      </c>
      <c r="D10" s="16">
        <v>60209051</v>
      </c>
      <c r="E10" s="17" t="s">
        <v>67</v>
      </c>
      <c r="F10" s="2">
        <v>31</v>
      </c>
      <c r="G10" s="28">
        <v>53907</v>
      </c>
      <c r="H10" s="17" t="s">
        <v>828</v>
      </c>
      <c r="I10" s="27">
        <v>4674</v>
      </c>
      <c r="J10" s="6" t="s">
        <v>828</v>
      </c>
      <c r="K10" s="62">
        <v>17</v>
      </c>
      <c r="L10" s="28">
        <v>54751</v>
      </c>
      <c r="M10" s="17" t="s">
        <v>829</v>
      </c>
      <c r="N10" s="27">
        <v>3984</v>
      </c>
      <c r="O10" s="6" t="s">
        <v>829</v>
      </c>
      <c r="P10" s="62">
        <v>15</v>
      </c>
      <c r="Q10" s="28">
        <v>101838</v>
      </c>
      <c r="R10" s="17" t="s">
        <v>830</v>
      </c>
      <c r="S10" s="27">
        <v>8047</v>
      </c>
      <c r="T10" s="6" t="s">
        <v>828</v>
      </c>
      <c r="U10" s="63">
        <v>17</v>
      </c>
    </row>
    <row r="11" spans="1:21" s="2" customFormat="1" ht="11.1" customHeight="1" x14ac:dyDescent="0.2">
      <c r="A11" s="18" t="s">
        <v>334</v>
      </c>
      <c r="B11" s="22">
        <v>3</v>
      </c>
      <c r="C11" s="16">
        <v>10</v>
      </c>
      <c r="D11" s="16">
        <v>60209002</v>
      </c>
      <c r="E11" s="17" t="s">
        <v>68</v>
      </c>
      <c r="F11" s="2">
        <v>0</v>
      </c>
      <c r="G11" s="28"/>
      <c r="H11" s="17"/>
      <c r="I11" s="27"/>
      <c r="J11" s="6"/>
      <c r="K11" s="62"/>
      <c r="L11" s="28"/>
      <c r="M11" s="17"/>
      <c r="N11" s="27"/>
      <c r="O11" s="6"/>
      <c r="P11" s="62"/>
      <c r="Q11" s="28"/>
      <c r="R11" s="17"/>
      <c r="S11" s="27"/>
      <c r="T11" s="6"/>
      <c r="U11" s="63"/>
    </row>
    <row r="12" spans="1:21" s="2" customFormat="1" ht="11.1" customHeight="1" x14ac:dyDescent="0.2">
      <c r="A12" s="18" t="s">
        <v>334</v>
      </c>
      <c r="B12" s="22">
        <v>3</v>
      </c>
      <c r="C12" s="16">
        <v>6</v>
      </c>
      <c r="D12" s="16">
        <v>60209003</v>
      </c>
      <c r="E12" s="17" t="s">
        <v>69</v>
      </c>
      <c r="F12" s="2">
        <v>31</v>
      </c>
      <c r="G12" s="28">
        <v>43005</v>
      </c>
      <c r="H12" s="17" t="s">
        <v>828</v>
      </c>
      <c r="I12" s="27">
        <v>3784</v>
      </c>
      <c r="J12" s="6" t="s">
        <v>828</v>
      </c>
      <c r="K12" s="62">
        <v>17</v>
      </c>
      <c r="L12" s="28">
        <v>35779</v>
      </c>
      <c r="M12" s="17" t="s">
        <v>829</v>
      </c>
      <c r="N12" s="27">
        <v>2806</v>
      </c>
      <c r="O12" s="6" t="s">
        <v>829</v>
      </c>
      <c r="P12" s="62">
        <v>15</v>
      </c>
      <c r="Q12" s="28">
        <v>75713</v>
      </c>
      <c r="R12" s="17" t="s">
        <v>828</v>
      </c>
      <c r="S12" s="27">
        <v>6120</v>
      </c>
      <c r="T12" s="6" t="s">
        <v>828</v>
      </c>
      <c r="U12" s="63">
        <v>17</v>
      </c>
    </row>
    <row r="13" spans="1:21" s="2" customFormat="1" ht="11.1" customHeight="1" x14ac:dyDescent="0.2">
      <c r="A13" s="18" t="s">
        <v>334</v>
      </c>
      <c r="B13" s="22">
        <v>3</v>
      </c>
      <c r="C13" s="16">
        <v>4</v>
      </c>
      <c r="D13" s="16">
        <v>62299627</v>
      </c>
      <c r="E13" s="17" t="s">
        <v>70</v>
      </c>
      <c r="F13" s="2">
        <v>0</v>
      </c>
      <c r="G13" s="28"/>
      <c r="H13" s="17"/>
      <c r="I13" s="27"/>
      <c r="J13" s="6"/>
      <c r="K13" s="62"/>
      <c r="L13" s="28"/>
      <c r="M13" s="17"/>
      <c r="N13" s="27"/>
      <c r="O13" s="6"/>
      <c r="P13" s="62"/>
      <c r="Q13" s="28"/>
      <c r="R13" s="17"/>
      <c r="S13" s="27"/>
      <c r="T13" s="6"/>
      <c r="U13" s="63"/>
    </row>
    <row r="14" spans="1:21" s="2" customFormat="1" ht="11.1" customHeight="1" x14ac:dyDescent="0.2">
      <c r="A14" s="18" t="s">
        <v>334</v>
      </c>
      <c r="B14" s="22">
        <v>3</v>
      </c>
      <c r="C14" s="16">
        <v>6</v>
      </c>
      <c r="D14" s="16">
        <v>59219001</v>
      </c>
      <c r="E14" s="17" t="s">
        <v>71</v>
      </c>
      <c r="F14" s="2">
        <v>31</v>
      </c>
      <c r="G14" s="28">
        <v>50022</v>
      </c>
      <c r="H14" s="17" t="s">
        <v>828</v>
      </c>
      <c r="I14" s="27">
        <v>4183</v>
      </c>
      <c r="J14" s="6" t="s">
        <v>828</v>
      </c>
      <c r="K14" s="62">
        <v>17</v>
      </c>
      <c r="L14" s="28">
        <v>53474</v>
      </c>
      <c r="M14" s="17" t="s">
        <v>829</v>
      </c>
      <c r="N14" s="27">
        <v>4064</v>
      </c>
      <c r="O14" s="6" t="s">
        <v>829</v>
      </c>
      <c r="P14" s="62">
        <v>15</v>
      </c>
      <c r="Q14" s="28">
        <v>97337</v>
      </c>
      <c r="R14" s="17" t="s">
        <v>830</v>
      </c>
      <c r="S14" s="27">
        <v>7508</v>
      </c>
      <c r="T14" s="6" t="s">
        <v>828</v>
      </c>
      <c r="U14" s="63">
        <v>17</v>
      </c>
    </row>
    <row r="15" spans="1:21" s="2" customFormat="1" ht="11.1" customHeight="1" x14ac:dyDescent="0.2">
      <c r="A15" s="18" t="s">
        <v>334</v>
      </c>
      <c r="B15" s="22">
        <v>3</v>
      </c>
      <c r="C15" s="16">
        <v>6</v>
      </c>
      <c r="D15" s="16">
        <v>59219005</v>
      </c>
      <c r="E15" s="17" t="s">
        <v>72</v>
      </c>
      <c r="F15" s="2">
        <v>0</v>
      </c>
      <c r="G15" s="28"/>
      <c r="H15" s="17"/>
      <c r="I15" s="27"/>
      <c r="J15" s="6"/>
      <c r="K15" s="62"/>
      <c r="L15" s="28"/>
      <c r="M15" s="17"/>
      <c r="N15" s="27"/>
      <c r="O15" s="6"/>
      <c r="P15" s="62"/>
      <c r="Q15" s="28"/>
      <c r="R15" s="17"/>
      <c r="S15" s="27"/>
      <c r="T15" s="6"/>
      <c r="U15" s="63"/>
    </row>
    <row r="16" spans="1:21" s="2" customFormat="1" ht="11.1" customHeight="1" x14ac:dyDescent="0.2">
      <c r="A16" s="18" t="s">
        <v>334</v>
      </c>
      <c r="B16" s="22">
        <v>3</v>
      </c>
      <c r="C16" s="16">
        <v>6</v>
      </c>
      <c r="D16" s="16">
        <v>59219010</v>
      </c>
      <c r="E16" s="17" t="s">
        <v>73</v>
      </c>
      <c r="F16" s="2">
        <v>31</v>
      </c>
      <c r="G16" s="28">
        <v>37391</v>
      </c>
      <c r="H16" s="17" t="s">
        <v>828</v>
      </c>
      <c r="I16" s="27">
        <v>3153</v>
      </c>
      <c r="J16" s="6" t="s">
        <v>828</v>
      </c>
      <c r="K16" s="62">
        <v>14</v>
      </c>
      <c r="L16" s="28">
        <v>47634</v>
      </c>
      <c r="M16" s="17" t="s">
        <v>829</v>
      </c>
      <c r="N16" s="27">
        <v>3466</v>
      </c>
      <c r="O16" s="6" t="s">
        <v>829</v>
      </c>
      <c r="P16" s="62">
        <v>15</v>
      </c>
      <c r="Q16" s="28">
        <v>76023</v>
      </c>
      <c r="R16" s="17" t="s">
        <v>831</v>
      </c>
      <c r="S16" s="27">
        <v>5784</v>
      </c>
      <c r="T16" s="6" t="s">
        <v>832</v>
      </c>
      <c r="U16" s="63">
        <v>15</v>
      </c>
    </row>
    <row r="17" spans="1:21" s="2" customFormat="1" ht="11.1" customHeight="1" x14ac:dyDescent="0.2">
      <c r="A17" s="18" t="s">
        <v>334</v>
      </c>
      <c r="B17" s="22">
        <v>3</v>
      </c>
      <c r="C17" s="16">
        <v>6</v>
      </c>
      <c r="D17" s="16">
        <v>60219001</v>
      </c>
      <c r="E17" s="17" t="s">
        <v>74</v>
      </c>
      <c r="F17" s="2">
        <v>13</v>
      </c>
      <c r="G17" s="28">
        <v>34382</v>
      </c>
      <c r="H17" s="17" t="s">
        <v>828</v>
      </c>
      <c r="I17" s="27">
        <v>2895</v>
      </c>
      <c r="J17" s="6" t="s">
        <v>828</v>
      </c>
      <c r="K17" s="62">
        <v>14</v>
      </c>
      <c r="L17" s="28">
        <v>42434</v>
      </c>
      <c r="M17" s="17" t="s">
        <v>829</v>
      </c>
      <c r="N17" s="27">
        <v>3794</v>
      </c>
      <c r="O17" s="6" t="s">
        <v>832</v>
      </c>
      <c r="P17" s="62">
        <v>19</v>
      </c>
      <c r="Q17" s="28">
        <v>73937</v>
      </c>
      <c r="R17" s="17" t="s">
        <v>831</v>
      </c>
      <c r="S17" s="27">
        <v>5685</v>
      </c>
      <c r="T17" s="6" t="s">
        <v>832</v>
      </c>
      <c r="U17" s="63">
        <v>15</v>
      </c>
    </row>
    <row r="18" spans="1:21" s="2" customFormat="1" ht="11.1" customHeight="1" x14ac:dyDescent="0.2">
      <c r="A18" s="18" t="s">
        <v>334</v>
      </c>
      <c r="B18" s="22">
        <v>3</v>
      </c>
      <c r="C18" s="16">
        <v>4</v>
      </c>
      <c r="D18" s="16">
        <v>61229001</v>
      </c>
      <c r="E18" s="17" t="s">
        <v>75</v>
      </c>
      <c r="F18" s="2">
        <v>0</v>
      </c>
      <c r="G18" s="28"/>
      <c r="H18" s="17"/>
      <c r="I18" s="27"/>
      <c r="J18" s="6"/>
      <c r="K18" s="62"/>
      <c r="L18" s="28"/>
      <c r="M18" s="17"/>
      <c r="N18" s="27"/>
      <c r="O18" s="6"/>
      <c r="P18" s="62"/>
      <c r="Q18" s="28"/>
      <c r="R18" s="17"/>
      <c r="S18" s="27"/>
      <c r="T18" s="6"/>
      <c r="U18" s="63"/>
    </row>
    <row r="19" spans="1:21" s="2" customFormat="1" ht="11.1" customHeight="1" x14ac:dyDescent="0.2">
      <c r="A19" s="18" t="s">
        <v>334</v>
      </c>
      <c r="B19" s="22">
        <v>3</v>
      </c>
      <c r="C19" s="16">
        <v>4</v>
      </c>
      <c r="D19" s="16">
        <v>61239001</v>
      </c>
      <c r="E19" s="17" t="s">
        <v>76</v>
      </c>
      <c r="F19" s="2">
        <v>0</v>
      </c>
      <c r="G19" s="28"/>
      <c r="H19" s="17"/>
      <c r="I19" s="27"/>
      <c r="J19" s="6"/>
      <c r="K19" s="62"/>
      <c r="L19" s="28"/>
      <c r="M19" s="17"/>
      <c r="N19" s="27"/>
      <c r="O19" s="6"/>
      <c r="P19" s="62"/>
      <c r="Q19" s="28"/>
      <c r="R19" s="17"/>
      <c r="S19" s="27"/>
      <c r="T19" s="6"/>
      <c r="U19" s="63"/>
    </row>
    <row r="20" spans="1:21" s="2" customFormat="1" ht="11.1" customHeight="1" x14ac:dyDescent="0.2">
      <c r="A20" s="18" t="s">
        <v>334</v>
      </c>
      <c r="B20" s="22">
        <v>3</v>
      </c>
      <c r="C20" s="16">
        <v>6</v>
      </c>
      <c r="D20" s="16">
        <v>62249001</v>
      </c>
      <c r="E20" s="17" t="s">
        <v>77</v>
      </c>
      <c r="F20" s="2">
        <v>31</v>
      </c>
      <c r="G20" s="28">
        <v>32040</v>
      </c>
      <c r="H20" s="17" t="s">
        <v>830</v>
      </c>
      <c r="I20" s="27">
        <v>2674</v>
      </c>
      <c r="J20" s="6" t="s">
        <v>828</v>
      </c>
      <c r="K20" s="62">
        <v>14</v>
      </c>
      <c r="L20" s="28">
        <v>42591</v>
      </c>
      <c r="M20" s="17" t="s">
        <v>829</v>
      </c>
      <c r="N20" s="27">
        <v>3197</v>
      </c>
      <c r="O20" s="6" t="s">
        <v>832</v>
      </c>
      <c r="P20" s="62">
        <v>15</v>
      </c>
      <c r="Q20" s="28">
        <v>66167</v>
      </c>
      <c r="R20" s="17" t="s">
        <v>829</v>
      </c>
      <c r="S20" s="27">
        <v>5710</v>
      </c>
      <c r="T20" s="6" t="s">
        <v>832</v>
      </c>
      <c r="U20" s="63">
        <v>16</v>
      </c>
    </row>
    <row r="21" spans="1:21" s="2" customFormat="1" ht="11.1" customHeight="1" x14ac:dyDescent="0.2">
      <c r="A21" s="18" t="s">
        <v>334</v>
      </c>
      <c r="B21" s="22">
        <v>3</v>
      </c>
      <c r="C21" s="16">
        <v>6</v>
      </c>
      <c r="D21" s="16">
        <v>62249051</v>
      </c>
      <c r="E21" s="17" t="s">
        <v>78</v>
      </c>
      <c r="F21" s="2">
        <v>31</v>
      </c>
      <c r="G21" s="28">
        <v>32394</v>
      </c>
      <c r="H21" s="17" t="s">
        <v>830</v>
      </c>
      <c r="I21" s="27">
        <v>3030</v>
      </c>
      <c r="J21" s="6" t="s">
        <v>832</v>
      </c>
      <c r="K21" s="62">
        <v>16</v>
      </c>
      <c r="L21" s="28">
        <v>44381</v>
      </c>
      <c r="M21" s="17" t="s">
        <v>829</v>
      </c>
      <c r="N21" s="27">
        <v>3279</v>
      </c>
      <c r="O21" s="6" t="s">
        <v>833</v>
      </c>
      <c r="P21" s="62">
        <v>17</v>
      </c>
      <c r="Q21" s="28">
        <v>68010</v>
      </c>
      <c r="R21" s="17" t="s">
        <v>829</v>
      </c>
      <c r="S21" s="27">
        <v>6212</v>
      </c>
      <c r="T21" s="6" t="s">
        <v>832</v>
      </c>
      <c r="U21" s="63">
        <v>16</v>
      </c>
    </row>
    <row r="22" spans="1:21" s="2" customFormat="1" ht="11.1" customHeight="1" x14ac:dyDescent="0.2">
      <c r="A22" s="18" t="s">
        <v>334</v>
      </c>
      <c r="B22" s="22">
        <v>3</v>
      </c>
      <c r="C22" s="16">
        <v>10</v>
      </c>
      <c r="D22" s="16">
        <v>62259011</v>
      </c>
      <c r="E22" s="17" t="s">
        <v>79</v>
      </c>
      <c r="F22" s="2">
        <v>31</v>
      </c>
      <c r="G22" s="28">
        <v>43929</v>
      </c>
      <c r="H22" s="17" t="s">
        <v>828</v>
      </c>
      <c r="I22" s="27">
        <v>3820</v>
      </c>
      <c r="J22" s="6" t="s">
        <v>832</v>
      </c>
      <c r="K22" s="62">
        <v>16</v>
      </c>
      <c r="L22" s="28">
        <v>52289</v>
      </c>
      <c r="M22" s="17" t="s">
        <v>829</v>
      </c>
      <c r="N22" s="27">
        <v>4471</v>
      </c>
      <c r="O22" s="6" t="s">
        <v>833</v>
      </c>
      <c r="P22" s="62">
        <v>17</v>
      </c>
      <c r="Q22" s="28">
        <v>85341</v>
      </c>
      <c r="R22" s="17" t="s">
        <v>828</v>
      </c>
      <c r="S22" s="27">
        <v>8133</v>
      </c>
      <c r="T22" s="6" t="s">
        <v>832</v>
      </c>
      <c r="U22" s="63">
        <v>16</v>
      </c>
    </row>
    <row r="23" spans="1:21" s="2" customFormat="1" ht="11.1" customHeight="1" x14ac:dyDescent="0.2">
      <c r="A23" s="18" t="s">
        <v>334</v>
      </c>
      <c r="B23" s="22">
        <v>3</v>
      </c>
      <c r="C23" s="16">
        <v>6</v>
      </c>
      <c r="D23" s="16">
        <v>62259004</v>
      </c>
      <c r="E23" s="17" t="s">
        <v>80</v>
      </c>
      <c r="F23" s="2">
        <v>31</v>
      </c>
      <c r="G23" s="28">
        <v>42462</v>
      </c>
      <c r="H23" s="17" t="s">
        <v>830</v>
      </c>
      <c r="I23" s="27">
        <v>3375</v>
      </c>
      <c r="J23" s="6" t="s">
        <v>832</v>
      </c>
      <c r="K23" s="62">
        <v>16</v>
      </c>
      <c r="L23" s="28">
        <v>52019</v>
      </c>
      <c r="M23" s="17" t="s">
        <v>829</v>
      </c>
      <c r="N23" s="27">
        <v>4480</v>
      </c>
      <c r="O23" s="6" t="s">
        <v>833</v>
      </c>
      <c r="P23" s="62">
        <v>17</v>
      </c>
      <c r="Q23" s="28">
        <v>84817</v>
      </c>
      <c r="R23" s="17" t="s">
        <v>831</v>
      </c>
      <c r="S23" s="27">
        <v>7646</v>
      </c>
      <c r="T23" s="6" t="s">
        <v>832</v>
      </c>
      <c r="U23" s="63">
        <v>16</v>
      </c>
    </row>
    <row r="24" spans="1:21" s="2" customFormat="1" ht="11.1" customHeight="1" x14ac:dyDescent="0.2">
      <c r="A24" s="18" t="s">
        <v>334</v>
      </c>
      <c r="B24" s="22">
        <v>3</v>
      </c>
      <c r="C24" s="16">
        <v>6</v>
      </c>
      <c r="D24" s="16">
        <v>62259653</v>
      </c>
      <c r="E24" s="17" t="s">
        <v>81</v>
      </c>
      <c r="F24" s="2">
        <v>0</v>
      </c>
      <c r="G24" s="28"/>
      <c r="H24" s="17"/>
      <c r="I24" s="27"/>
      <c r="J24" s="6"/>
      <c r="K24" s="62"/>
      <c r="L24" s="28"/>
      <c r="M24" s="17"/>
      <c r="N24" s="27"/>
      <c r="O24" s="6"/>
      <c r="P24" s="62"/>
      <c r="Q24" s="28"/>
      <c r="R24" s="17"/>
      <c r="S24" s="27"/>
      <c r="T24" s="6"/>
      <c r="U24" s="63"/>
    </row>
    <row r="25" spans="1:21" s="2" customFormat="1" ht="11.1" customHeight="1" x14ac:dyDescent="0.2">
      <c r="A25" s="18" t="s">
        <v>334</v>
      </c>
      <c r="B25" s="22">
        <v>3</v>
      </c>
      <c r="C25" s="16">
        <v>5</v>
      </c>
      <c r="D25" s="16">
        <v>62259002</v>
      </c>
      <c r="E25" s="17" t="s">
        <v>82</v>
      </c>
      <c r="F25" s="2">
        <v>0</v>
      </c>
      <c r="G25" s="28"/>
      <c r="H25" s="17"/>
      <c r="I25" s="27"/>
      <c r="J25" s="6"/>
      <c r="K25" s="62"/>
      <c r="L25" s="28"/>
      <c r="M25" s="17"/>
      <c r="N25" s="27"/>
      <c r="O25" s="6"/>
      <c r="P25" s="62"/>
      <c r="Q25" s="28"/>
      <c r="R25" s="17"/>
      <c r="S25" s="27"/>
      <c r="T25" s="6"/>
      <c r="U25" s="63"/>
    </row>
    <row r="26" spans="1:21" s="2" customFormat="1" ht="11.1" customHeight="1" x14ac:dyDescent="0.2">
      <c r="A26" s="18" t="s">
        <v>334</v>
      </c>
      <c r="B26" s="22">
        <v>3</v>
      </c>
      <c r="C26" s="16">
        <v>6</v>
      </c>
      <c r="D26" s="16">
        <v>62269001</v>
      </c>
      <c r="E26" s="17" t="s">
        <v>83</v>
      </c>
      <c r="F26" s="2">
        <v>31</v>
      </c>
      <c r="G26" s="28">
        <v>36740</v>
      </c>
      <c r="H26" s="17" t="s">
        <v>830</v>
      </c>
      <c r="I26" s="27">
        <v>3062</v>
      </c>
      <c r="J26" s="6" t="s">
        <v>832</v>
      </c>
      <c r="K26" s="62">
        <v>16</v>
      </c>
      <c r="L26" s="28">
        <v>45809</v>
      </c>
      <c r="M26" s="17" t="s">
        <v>829</v>
      </c>
      <c r="N26" s="27">
        <v>3650</v>
      </c>
      <c r="O26" s="6" t="s">
        <v>831</v>
      </c>
      <c r="P26" s="62">
        <v>17</v>
      </c>
      <c r="Q26" s="28">
        <v>75064</v>
      </c>
      <c r="R26" s="17" t="s">
        <v>831</v>
      </c>
      <c r="S26" s="27">
        <v>6669</v>
      </c>
      <c r="T26" s="6" t="s">
        <v>832</v>
      </c>
      <c r="U26" s="63">
        <v>16</v>
      </c>
    </row>
    <row r="27" spans="1:21" s="2" customFormat="1" ht="11.1" customHeight="1" x14ac:dyDescent="0.2">
      <c r="A27" s="18" t="s">
        <v>334</v>
      </c>
      <c r="B27" s="22">
        <v>3</v>
      </c>
      <c r="C27" s="16">
        <v>10</v>
      </c>
      <c r="D27" s="16">
        <v>62269051</v>
      </c>
      <c r="E27" s="17" t="s">
        <v>84</v>
      </c>
      <c r="F27" s="2">
        <v>31</v>
      </c>
      <c r="G27" s="28">
        <v>37320</v>
      </c>
      <c r="H27" s="17" t="s">
        <v>828</v>
      </c>
      <c r="I27" s="27">
        <v>3167</v>
      </c>
      <c r="J27" s="6" t="s">
        <v>832</v>
      </c>
      <c r="K27" s="62">
        <v>16</v>
      </c>
      <c r="L27" s="28">
        <v>46646</v>
      </c>
      <c r="M27" s="17" t="s">
        <v>829</v>
      </c>
      <c r="N27" s="27">
        <v>3903</v>
      </c>
      <c r="O27" s="6" t="s">
        <v>833</v>
      </c>
      <c r="P27" s="62">
        <v>17</v>
      </c>
      <c r="Q27" s="28">
        <v>75009</v>
      </c>
      <c r="R27" s="17" t="s">
        <v>831</v>
      </c>
      <c r="S27" s="27">
        <v>6845</v>
      </c>
      <c r="T27" s="6" t="s">
        <v>832</v>
      </c>
      <c r="U27" s="63">
        <v>16</v>
      </c>
    </row>
    <row r="28" spans="1:21" s="2" customFormat="1" ht="11.1" customHeight="1" x14ac:dyDescent="0.2">
      <c r="A28" s="18" t="s">
        <v>334</v>
      </c>
      <c r="B28" s="22">
        <v>3</v>
      </c>
      <c r="C28" s="16">
        <v>5</v>
      </c>
      <c r="D28" s="16">
        <v>62269054</v>
      </c>
      <c r="E28" s="17" t="s">
        <v>85</v>
      </c>
      <c r="F28" s="2">
        <v>31</v>
      </c>
      <c r="G28" s="28">
        <v>33178</v>
      </c>
      <c r="H28" s="17" t="s">
        <v>828</v>
      </c>
      <c r="I28" s="27">
        <v>3111</v>
      </c>
      <c r="J28" s="6" t="s">
        <v>831</v>
      </c>
      <c r="K28" s="62">
        <v>15</v>
      </c>
      <c r="L28" s="28">
        <v>42848</v>
      </c>
      <c r="M28" s="17" t="s">
        <v>829</v>
      </c>
      <c r="N28" s="27">
        <v>3182</v>
      </c>
      <c r="O28" s="6" t="s">
        <v>832</v>
      </c>
      <c r="P28" s="62">
        <v>15</v>
      </c>
      <c r="Q28" s="28">
        <v>69064</v>
      </c>
      <c r="R28" s="17" t="s">
        <v>831</v>
      </c>
      <c r="S28" s="27">
        <v>6126</v>
      </c>
      <c r="T28" s="6" t="s">
        <v>832</v>
      </c>
      <c r="U28" s="63">
        <v>16</v>
      </c>
    </row>
    <row r="29" spans="1:21" s="2" customFormat="1" ht="11.1" customHeight="1" x14ac:dyDescent="0.2">
      <c r="A29" s="18" t="s">
        <v>334</v>
      </c>
      <c r="B29" s="22">
        <v>3</v>
      </c>
      <c r="C29" s="16">
        <v>4</v>
      </c>
      <c r="D29" s="16">
        <v>62279001</v>
      </c>
      <c r="E29" s="17" t="s">
        <v>86</v>
      </c>
      <c r="F29" s="2">
        <v>31</v>
      </c>
      <c r="G29" s="28">
        <v>32417</v>
      </c>
      <c r="H29" s="17" t="s">
        <v>828</v>
      </c>
      <c r="I29" s="27">
        <v>2893</v>
      </c>
      <c r="J29" s="6" t="s">
        <v>831</v>
      </c>
      <c r="K29" s="62">
        <v>15</v>
      </c>
      <c r="L29" s="28">
        <v>42580</v>
      </c>
      <c r="M29" s="17" t="s">
        <v>829</v>
      </c>
      <c r="N29" s="27">
        <v>3139</v>
      </c>
      <c r="O29" s="6" t="s">
        <v>832</v>
      </c>
      <c r="P29" s="62">
        <v>16</v>
      </c>
      <c r="Q29" s="28">
        <v>67935</v>
      </c>
      <c r="R29" s="17" t="s">
        <v>831</v>
      </c>
      <c r="S29" s="27">
        <v>6030</v>
      </c>
      <c r="T29" s="6" t="s">
        <v>832</v>
      </c>
      <c r="U29" s="63">
        <v>16</v>
      </c>
    </row>
    <row r="30" spans="1:21" s="2" customFormat="1" ht="11.1" customHeight="1" x14ac:dyDescent="0.2">
      <c r="A30" s="18" t="s">
        <v>334</v>
      </c>
      <c r="B30" s="22">
        <v>3</v>
      </c>
      <c r="C30" s="16">
        <v>4</v>
      </c>
      <c r="D30" s="16">
        <v>62289041</v>
      </c>
      <c r="E30" s="17" t="s">
        <v>87</v>
      </c>
      <c r="F30" s="2">
        <v>0</v>
      </c>
      <c r="G30" s="28"/>
      <c r="H30" s="17"/>
      <c r="I30" s="27"/>
      <c r="J30" s="6"/>
      <c r="K30" s="62"/>
      <c r="L30" s="28"/>
      <c r="M30" s="17"/>
      <c r="N30" s="27"/>
      <c r="O30" s="6"/>
      <c r="P30" s="62"/>
      <c r="Q30" s="28"/>
      <c r="R30" s="17"/>
      <c r="S30" s="27"/>
      <c r="T30" s="6"/>
      <c r="U30" s="63"/>
    </row>
    <row r="31" spans="1:21" s="2" customFormat="1" ht="11.1" customHeight="1" x14ac:dyDescent="0.2">
      <c r="A31" s="18" t="s">
        <v>334</v>
      </c>
      <c r="B31" s="22">
        <v>3</v>
      </c>
      <c r="C31" s="16">
        <v>4</v>
      </c>
      <c r="D31" s="16">
        <v>62299001</v>
      </c>
      <c r="E31" s="17" t="s">
        <v>88</v>
      </c>
      <c r="F31" s="2">
        <v>31</v>
      </c>
      <c r="G31" s="28">
        <v>31912</v>
      </c>
      <c r="H31" s="17" t="s">
        <v>828</v>
      </c>
      <c r="I31" s="27">
        <v>2773</v>
      </c>
      <c r="J31" s="6" t="s">
        <v>831</v>
      </c>
      <c r="K31" s="62">
        <v>15</v>
      </c>
      <c r="L31" s="28">
        <v>41418</v>
      </c>
      <c r="M31" s="17" t="s">
        <v>829</v>
      </c>
      <c r="N31" s="27">
        <v>3166</v>
      </c>
      <c r="O31" s="6" t="s">
        <v>829</v>
      </c>
      <c r="P31" s="62">
        <v>12</v>
      </c>
      <c r="Q31" s="28">
        <v>67726</v>
      </c>
      <c r="R31" s="17" t="s">
        <v>831</v>
      </c>
      <c r="S31" s="27">
        <v>5587</v>
      </c>
      <c r="T31" s="6" t="s">
        <v>832</v>
      </c>
      <c r="U31" s="63">
        <v>16</v>
      </c>
    </row>
    <row r="32" spans="1:21" s="2" customFormat="1" ht="11.1" customHeight="1" x14ac:dyDescent="0.2">
      <c r="A32" s="18" t="s">
        <v>334</v>
      </c>
      <c r="B32" s="22">
        <v>3</v>
      </c>
      <c r="C32" s="16">
        <v>4</v>
      </c>
      <c r="D32" s="16">
        <v>62309001</v>
      </c>
      <c r="E32" s="17" t="s">
        <v>89</v>
      </c>
      <c r="F32" s="2">
        <v>31</v>
      </c>
      <c r="G32" s="28">
        <v>32584</v>
      </c>
      <c r="H32" s="17" t="s">
        <v>828</v>
      </c>
      <c r="I32" s="27">
        <v>2818</v>
      </c>
      <c r="J32" s="6" t="s">
        <v>831</v>
      </c>
      <c r="K32" s="62">
        <v>16</v>
      </c>
      <c r="L32" s="28">
        <v>41560</v>
      </c>
      <c r="M32" s="17" t="s">
        <v>829</v>
      </c>
      <c r="N32" s="27">
        <v>3305</v>
      </c>
      <c r="O32" s="6" t="s">
        <v>832</v>
      </c>
      <c r="P32" s="62">
        <v>15</v>
      </c>
      <c r="Q32" s="28">
        <v>68442</v>
      </c>
      <c r="R32" s="17" t="s">
        <v>831</v>
      </c>
      <c r="S32" s="27">
        <v>5576</v>
      </c>
      <c r="T32" s="6" t="s">
        <v>832</v>
      </c>
      <c r="U32" s="63">
        <v>16</v>
      </c>
    </row>
    <row r="33" spans="1:21" s="2" customFormat="1" ht="11.1" customHeight="1" x14ac:dyDescent="0.2">
      <c r="A33" s="18" t="s">
        <v>334</v>
      </c>
      <c r="B33" s="22">
        <v>3</v>
      </c>
      <c r="C33" s="16">
        <v>4</v>
      </c>
      <c r="D33" s="16">
        <v>62309051</v>
      </c>
      <c r="E33" s="17" t="s">
        <v>90</v>
      </c>
      <c r="F33" s="2">
        <v>31</v>
      </c>
      <c r="G33" s="28">
        <v>33917</v>
      </c>
      <c r="H33" s="17" t="s">
        <v>828</v>
      </c>
      <c r="I33" s="27">
        <v>2851</v>
      </c>
      <c r="J33" s="6" t="s">
        <v>831</v>
      </c>
      <c r="K33" s="62">
        <v>16</v>
      </c>
      <c r="L33" s="28">
        <v>42968</v>
      </c>
      <c r="M33" s="17" t="s">
        <v>829</v>
      </c>
      <c r="N33" s="27">
        <v>3330</v>
      </c>
      <c r="O33" s="6" t="s">
        <v>832</v>
      </c>
      <c r="P33" s="62">
        <v>15</v>
      </c>
      <c r="Q33" s="28">
        <v>70226</v>
      </c>
      <c r="R33" s="17" t="s">
        <v>831</v>
      </c>
      <c r="S33" s="27">
        <v>5647</v>
      </c>
      <c r="T33" s="6" t="s">
        <v>831</v>
      </c>
      <c r="U33" s="63">
        <v>16</v>
      </c>
    </row>
    <row r="34" spans="1:21" s="2" customFormat="1" ht="11.1" customHeight="1" x14ac:dyDescent="0.2">
      <c r="A34" s="18" t="s">
        <v>334</v>
      </c>
      <c r="B34" s="22">
        <v>3</v>
      </c>
      <c r="C34" s="16">
        <v>4</v>
      </c>
      <c r="D34" s="16">
        <v>73459628</v>
      </c>
      <c r="E34" s="17" t="s">
        <v>91</v>
      </c>
      <c r="F34" s="2">
        <v>0</v>
      </c>
      <c r="G34" s="28"/>
      <c r="H34" s="17"/>
      <c r="I34" s="27"/>
      <c r="J34" s="6"/>
      <c r="K34" s="62"/>
      <c r="L34" s="28"/>
      <c r="M34" s="17"/>
      <c r="N34" s="27"/>
      <c r="O34" s="6"/>
      <c r="P34" s="62"/>
      <c r="Q34" s="28"/>
      <c r="R34" s="17"/>
      <c r="S34" s="27"/>
      <c r="T34" s="6"/>
      <c r="U34" s="63"/>
    </row>
    <row r="35" spans="1:21" s="2" customFormat="1" ht="11.1" customHeight="1" x14ac:dyDescent="0.2">
      <c r="A35" s="18" t="s">
        <v>334</v>
      </c>
      <c r="B35" s="22">
        <v>3</v>
      </c>
      <c r="C35" s="16">
        <v>4</v>
      </c>
      <c r="D35" s="16">
        <v>62309052</v>
      </c>
      <c r="E35" s="17" t="s">
        <v>92</v>
      </c>
      <c r="F35" s="2">
        <v>31</v>
      </c>
      <c r="G35" s="28">
        <v>33137</v>
      </c>
      <c r="H35" s="17" t="s">
        <v>828</v>
      </c>
      <c r="I35" s="27">
        <v>2778</v>
      </c>
      <c r="J35" s="6" t="s">
        <v>831</v>
      </c>
      <c r="K35" s="62">
        <v>16</v>
      </c>
      <c r="L35" s="28">
        <v>42749</v>
      </c>
      <c r="M35" s="17" t="s">
        <v>829</v>
      </c>
      <c r="N35" s="27">
        <v>3204</v>
      </c>
      <c r="O35" s="6" t="s">
        <v>832</v>
      </c>
      <c r="P35" s="62">
        <v>15</v>
      </c>
      <c r="Q35" s="28">
        <v>68896</v>
      </c>
      <c r="R35" s="17" t="s">
        <v>831</v>
      </c>
      <c r="S35" s="27">
        <v>5495</v>
      </c>
      <c r="T35" s="6" t="s">
        <v>831</v>
      </c>
      <c r="U35" s="63">
        <v>16</v>
      </c>
    </row>
    <row r="36" spans="1:21" s="2" customFormat="1" ht="11.1" customHeight="1" x14ac:dyDescent="0.2">
      <c r="A36" s="18" t="s">
        <v>334</v>
      </c>
      <c r="B36" s="22">
        <v>3</v>
      </c>
      <c r="C36" s="16">
        <v>4</v>
      </c>
      <c r="D36" s="16">
        <v>63319001</v>
      </c>
      <c r="E36" s="17" t="s">
        <v>93</v>
      </c>
      <c r="F36" s="2">
        <v>31</v>
      </c>
      <c r="G36" s="28">
        <v>36365</v>
      </c>
      <c r="H36" s="17" t="s">
        <v>828</v>
      </c>
      <c r="I36" s="27">
        <v>2935</v>
      </c>
      <c r="J36" s="6" t="s">
        <v>834</v>
      </c>
      <c r="K36" s="62">
        <v>9</v>
      </c>
      <c r="L36" s="28">
        <v>43704</v>
      </c>
      <c r="M36" s="17" t="s">
        <v>829</v>
      </c>
      <c r="N36" s="27">
        <v>3249</v>
      </c>
      <c r="O36" s="6" t="s">
        <v>829</v>
      </c>
      <c r="P36" s="62">
        <v>12</v>
      </c>
      <c r="Q36" s="28">
        <v>71439</v>
      </c>
      <c r="R36" s="17" t="s">
        <v>831</v>
      </c>
      <c r="S36" s="27">
        <v>5578</v>
      </c>
      <c r="T36" s="6" t="s">
        <v>828</v>
      </c>
      <c r="U36" s="63">
        <v>17</v>
      </c>
    </row>
    <row r="37" spans="1:21" s="2" customFormat="1" ht="11.1" customHeight="1" x14ac:dyDescent="0.2">
      <c r="A37" s="18" t="s">
        <v>334</v>
      </c>
      <c r="B37" s="22">
        <v>3</v>
      </c>
      <c r="C37" s="16">
        <v>4</v>
      </c>
      <c r="D37" s="16">
        <v>64319001</v>
      </c>
      <c r="E37" s="17" t="s">
        <v>94</v>
      </c>
      <c r="F37" s="2">
        <v>31</v>
      </c>
      <c r="G37" s="28">
        <v>37069</v>
      </c>
      <c r="H37" s="17" t="s">
        <v>828</v>
      </c>
      <c r="I37" s="27">
        <v>3183</v>
      </c>
      <c r="J37" s="6" t="s">
        <v>835</v>
      </c>
      <c r="K37" s="62">
        <v>8</v>
      </c>
      <c r="L37" s="28">
        <v>43426</v>
      </c>
      <c r="M37" s="17" t="s">
        <v>829</v>
      </c>
      <c r="N37" s="27">
        <v>3288</v>
      </c>
      <c r="O37" s="6" t="s">
        <v>829</v>
      </c>
      <c r="P37" s="62">
        <v>12</v>
      </c>
      <c r="Q37" s="28">
        <v>72398</v>
      </c>
      <c r="R37" s="17" t="s">
        <v>830</v>
      </c>
      <c r="S37" s="27">
        <v>5652</v>
      </c>
      <c r="T37" s="6" t="s">
        <v>828</v>
      </c>
      <c r="U37" s="63">
        <v>16</v>
      </c>
    </row>
    <row r="38" spans="1:21" s="2" customFormat="1" ht="11.1" customHeight="1" x14ac:dyDescent="0.2">
      <c r="A38" s="18" t="s">
        <v>334</v>
      </c>
      <c r="B38" s="22">
        <v>3</v>
      </c>
      <c r="C38" s="16">
        <v>4</v>
      </c>
      <c r="D38" s="16">
        <v>64319051</v>
      </c>
      <c r="E38" s="17" t="s">
        <v>95</v>
      </c>
      <c r="F38" s="2">
        <v>31</v>
      </c>
      <c r="G38" s="28">
        <v>48579</v>
      </c>
      <c r="H38" s="17" t="s">
        <v>828</v>
      </c>
      <c r="I38" s="27">
        <v>4269</v>
      </c>
      <c r="J38" s="6" t="s">
        <v>835</v>
      </c>
      <c r="K38" s="62">
        <v>8</v>
      </c>
      <c r="L38" s="28">
        <v>48958</v>
      </c>
      <c r="M38" s="17" t="s">
        <v>829</v>
      </c>
      <c r="N38" s="27">
        <v>3901</v>
      </c>
      <c r="O38" s="6" t="s">
        <v>829</v>
      </c>
      <c r="P38" s="62">
        <v>12</v>
      </c>
      <c r="Q38" s="28">
        <v>93926</v>
      </c>
      <c r="R38" s="17" t="s">
        <v>828</v>
      </c>
      <c r="S38" s="27">
        <v>7509</v>
      </c>
      <c r="T38" s="6" t="s">
        <v>828</v>
      </c>
      <c r="U38" s="63">
        <v>17</v>
      </c>
    </row>
    <row r="39" spans="1:21" s="2" customFormat="1" ht="11.1" customHeight="1" x14ac:dyDescent="0.2">
      <c r="A39" s="18" t="s">
        <v>334</v>
      </c>
      <c r="B39" s="22">
        <v>3</v>
      </c>
      <c r="C39" s="16">
        <v>6</v>
      </c>
      <c r="D39" s="16">
        <v>64329050</v>
      </c>
      <c r="E39" s="17" t="s">
        <v>96</v>
      </c>
      <c r="F39" s="2">
        <v>31</v>
      </c>
      <c r="G39" s="28">
        <v>52283</v>
      </c>
      <c r="H39" s="17" t="s">
        <v>830</v>
      </c>
      <c r="I39" s="27">
        <v>4266</v>
      </c>
      <c r="J39" s="6" t="s">
        <v>835</v>
      </c>
      <c r="K39" s="62">
        <v>8</v>
      </c>
      <c r="L39" s="28">
        <v>54882</v>
      </c>
      <c r="M39" s="17" t="s">
        <v>829</v>
      </c>
      <c r="N39" s="27">
        <v>4150</v>
      </c>
      <c r="O39" s="6" t="s">
        <v>829</v>
      </c>
      <c r="P39" s="62">
        <v>14</v>
      </c>
      <c r="Q39" s="28">
        <v>101775</v>
      </c>
      <c r="R39" s="17" t="s">
        <v>830</v>
      </c>
      <c r="S39" s="27">
        <v>7966</v>
      </c>
      <c r="T39" s="6" t="s">
        <v>828</v>
      </c>
      <c r="U39" s="63">
        <v>16</v>
      </c>
    </row>
    <row r="40" spans="1:21" s="2" customFormat="1" ht="11.1" customHeight="1" x14ac:dyDescent="0.2">
      <c r="A40" s="18" t="s">
        <v>334</v>
      </c>
      <c r="B40" s="22">
        <v>3</v>
      </c>
      <c r="C40" s="16">
        <v>6</v>
      </c>
      <c r="D40" s="16">
        <v>64329002</v>
      </c>
      <c r="E40" s="17" t="s">
        <v>97</v>
      </c>
      <c r="F40" s="2">
        <v>31</v>
      </c>
      <c r="G40" s="28">
        <v>53383</v>
      </c>
      <c r="H40" s="17" t="s">
        <v>830</v>
      </c>
      <c r="I40" s="27">
        <v>4505</v>
      </c>
      <c r="J40" s="6" t="s">
        <v>828</v>
      </c>
      <c r="K40" s="62">
        <v>16</v>
      </c>
      <c r="L40" s="28">
        <v>55998</v>
      </c>
      <c r="M40" s="17" t="s">
        <v>829</v>
      </c>
      <c r="N40" s="27">
        <v>4466</v>
      </c>
      <c r="O40" s="6" t="s">
        <v>834</v>
      </c>
      <c r="P40" s="62">
        <v>8</v>
      </c>
      <c r="Q40" s="28">
        <v>103608</v>
      </c>
      <c r="R40" s="17" t="s">
        <v>830</v>
      </c>
      <c r="S40" s="27">
        <v>8319</v>
      </c>
      <c r="T40" s="6" t="s">
        <v>828</v>
      </c>
      <c r="U40" s="63">
        <v>16</v>
      </c>
    </row>
    <row r="41" spans="1:21" s="2" customFormat="1" ht="11.1" customHeight="1" x14ac:dyDescent="0.2">
      <c r="A41" s="18" t="s">
        <v>334</v>
      </c>
      <c r="B41" s="22">
        <v>3</v>
      </c>
      <c r="C41" s="16">
        <v>6</v>
      </c>
      <c r="D41" s="16">
        <v>65329001</v>
      </c>
      <c r="E41" s="17" t="s">
        <v>98</v>
      </c>
      <c r="F41" s="2">
        <v>31</v>
      </c>
      <c r="G41" s="28">
        <v>56074</v>
      </c>
      <c r="H41" s="17" t="s">
        <v>830</v>
      </c>
      <c r="I41" s="27">
        <v>4914</v>
      </c>
      <c r="J41" s="6" t="s">
        <v>828</v>
      </c>
      <c r="K41" s="62">
        <v>16</v>
      </c>
      <c r="L41" s="28">
        <v>57971</v>
      </c>
      <c r="M41" s="17" t="s">
        <v>829</v>
      </c>
      <c r="N41" s="27">
        <v>4977</v>
      </c>
      <c r="O41" s="6" t="s">
        <v>834</v>
      </c>
      <c r="P41" s="62">
        <v>8</v>
      </c>
      <c r="Q41" s="28">
        <v>108139</v>
      </c>
      <c r="R41" s="17" t="s">
        <v>830</v>
      </c>
      <c r="S41" s="27">
        <v>8714</v>
      </c>
      <c r="T41" s="6" t="s">
        <v>828</v>
      </c>
      <c r="U41" s="63">
        <v>16</v>
      </c>
    </row>
    <row r="42" spans="1:21" s="2" customFormat="1" ht="11.1" customHeight="1" x14ac:dyDescent="0.2">
      <c r="A42" s="18" t="s">
        <v>334</v>
      </c>
      <c r="B42" s="22">
        <v>3</v>
      </c>
      <c r="C42" s="16">
        <v>6</v>
      </c>
      <c r="D42" s="16">
        <v>65339001</v>
      </c>
      <c r="E42" s="17" t="s">
        <v>99</v>
      </c>
      <c r="F42" s="2">
        <v>31</v>
      </c>
      <c r="G42" s="28">
        <v>59324</v>
      </c>
      <c r="H42" s="17" t="s">
        <v>828</v>
      </c>
      <c r="I42" s="27">
        <v>5107</v>
      </c>
      <c r="J42" s="6" t="s">
        <v>835</v>
      </c>
      <c r="K42" s="62">
        <v>17</v>
      </c>
      <c r="L42" s="28">
        <v>59589</v>
      </c>
      <c r="M42" s="17" t="s">
        <v>829</v>
      </c>
      <c r="N42" s="27">
        <v>4991</v>
      </c>
      <c r="O42" s="6" t="s">
        <v>836</v>
      </c>
      <c r="P42" s="62">
        <v>8</v>
      </c>
      <c r="Q42" s="28">
        <v>113145</v>
      </c>
      <c r="R42" s="17" t="s">
        <v>828</v>
      </c>
      <c r="S42" s="27">
        <v>8850</v>
      </c>
      <c r="T42" s="6" t="s">
        <v>828</v>
      </c>
      <c r="U42" s="63">
        <v>16</v>
      </c>
    </row>
    <row r="43" spans="1:21" s="2" customFormat="1" ht="11.1" customHeight="1" x14ac:dyDescent="0.2">
      <c r="A43" s="18" t="s">
        <v>334</v>
      </c>
      <c r="B43" s="22">
        <v>3</v>
      </c>
      <c r="C43" s="16">
        <v>6</v>
      </c>
      <c r="D43" s="16">
        <v>65339051</v>
      </c>
      <c r="E43" s="17" t="s">
        <v>100</v>
      </c>
      <c r="F43" s="2">
        <v>31</v>
      </c>
      <c r="G43" s="28">
        <v>56109</v>
      </c>
      <c r="H43" s="17" t="s">
        <v>830</v>
      </c>
      <c r="I43" s="27">
        <v>4911</v>
      </c>
      <c r="J43" s="6" t="s">
        <v>837</v>
      </c>
      <c r="K43" s="62">
        <v>17</v>
      </c>
      <c r="L43" s="28">
        <v>59211</v>
      </c>
      <c r="M43" s="17" t="s">
        <v>829</v>
      </c>
      <c r="N43" s="27">
        <v>5025</v>
      </c>
      <c r="O43" s="6" t="s">
        <v>838</v>
      </c>
      <c r="P43" s="62">
        <v>8</v>
      </c>
      <c r="Q43" s="28">
        <v>108486</v>
      </c>
      <c r="R43" s="17" t="s">
        <v>830</v>
      </c>
      <c r="S43" s="27">
        <v>8570</v>
      </c>
      <c r="T43" s="6" t="s">
        <v>837</v>
      </c>
      <c r="U43" s="63">
        <v>17</v>
      </c>
    </row>
    <row r="44" spans="1:21" s="2" customFormat="1" ht="11.1" customHeight="1" x14ac:dyDescent="0.2">
      <c r="A44" s="18" t="s">
        <v>334</v>
      </c>
      <c r="B44" s="22">
        <v>3</v>
      </c>
      <c r="C44" s="16">
        <v>4</v>
      </c>
      <c r="D44" s="16">
        <v>65339052</v>
      </c>
      <c r="E44" s="17" t="s">
        <v>101</v>
      </c>
      <c r="F44" s="2">
        <v>5</v>
      </c>
      <c r="G44" s="28"/>
      <c r="H44" s="17"/>
      <c r="I44" s="27"/>
      <c r="J44" s="6"/>
      <c r="K44" s="62"/>
      <c r="L44" s="28"/>
      <c r="M44" s="17"/>
      <c r="N44" s="27"/>
      <c r="O44" s="6"/>
      <c r="P44" s="62"/>
      <c r="Q44" s="28"/>
      <c r="R44" s="17"/>
      <c r="S44" s="27"/>
      <c r="T44" s="6"/>
      <c r="U44" s="63"/>
    </row>
    <row r="45" spans="1:21" s="2" customFormat="1" ht="11.1" customHeight="1" x14ac:dyDescent="0.2">
      <c r="A45" s="18" t="s">
        <v>334</v>
      </c>
      <c r="B45" s="22">
        <v>3</v>
      </c>
      <c r="C45" s="16">
        <v>4</v>
      </c>
      <c r="D45" s="16">
        <v>66339051</v>
      </c>
      <c r="E45" s="17" t="s">
        <v>102</v>
      </c>
      <c r="F45" s="2">
        <v>31</v>
      </c>
      <c r="G45" s="28">
        <v>26624</v>
      </c>
      <c r="H45" s="17" t="s">
        <v>830</v>
      </c>
      <c r="I45" s="27">
        <v>2190</v>
      </c>
      <c r="J45" s="6" t="s">
        <v>839</v>
      </c>
      <c r="K45" s="62">
        <v>18</v>
      </c>
      <c r="L45" s="28">
        <v>30128</v>
      </c>
      <c r="M45" s="17" t="s">
        <v>833</v>
      </c>
      <c r="N45" s="27">
        <v>2375</v>
      </c>
      <c r="O45" s="6" t="s">
        <v>838</v>
      </c>
      <c r="P45" s="62">
        <v>8</v>
      </c>
      <c r="Q45" s="28">
        <v>51058</v>
      </c>
      <c r="R45" s="17" t="s">
        <v>830</v>
      </c>
      <c r="S45" s="27">
        <v>3909</v>
      </c>
      <c r="T45" s="6" t="s">
        <v>837</v>
      </c>
      <c r="U45" s="63">
        <v>17</v>
      </c>
    </row>
    <row r="46" spans="1:21" s="2" customFormat="1" ht="11.1" customHeight="1" x14ac:dyDescent="0.2">
      <c r="A46" s="18" t="s">
        <v>334</v>
      </c>
      <c r="B46" s="22">
        <v>3</v>
      </c>
      <c r="C46" s="16">
        <v>4</v>
      </c>
      <c r="D46" s="16">
        <v>66349002</v>
      </c>
      <c r="E46" s="17" t="s">
        <v>103</v>
      </c>
      <c r="F46" s="2">
        <v>31</v>
      </c>
      <c r="G46" s="28">
        <v>22090</v>
      </c>
      <c r="H46" s="17" t="s">
        <v>830</v>
      </c>
      <c r="I46" s="27">
        <v>1675</v>
      </c>
      <c r="J46" s="6" t="s">
        <v>837</v>
      </c>
      <c r="K46" s="62">
        <v>18</v>
      </c>
      <c r="L46" s="28">
        <v>28934</v>
      </c>
      <c r="M46" s="17" t="s">
        <v>833</v>
      </c>
      <c r="N46" s="27">
        <v>2192</v>
      </c>
      <c r="O46" s="6" t="s">
        <v>833</v>
      </c>
      <c r="P46" s="62">
        <v>19</v>
      </c>
      <c r="Q46" s="28">
        <v>42161</v>
      </c>
      <c r="R46" s="17" t="s">
        <v>830</v>
      </c>
      <c r="S46" s="27">
        <v>3166</v>
      </c>
      <c r="T46" s="6" t="s">
        <v>830</v>
      </c>
      <c r="U46" s="63">
        <v>14</v>
      </c>
    </row>
    <row r="47" spans="1:21" s="2" customFormat="1" ht="11.1" customHeight="1" x14ac:dyDescent="0.2">
      <c r="A47" s="18" t="s">
        <v>334</v>
      </c>
      <c r="B47" s="22">
        <v>3</v>
      </c>
      <c r="C47" s="16">
        <v>4</v>
      </c>
      <c r="D47" s="16">
        <v>66349051</v>
      </c>
      <c r="E47" s="17" t="s">
        <v>104</v>
      </c>
      <c r="F47" s="2">
        <v>31</v>
      </c>
      <c r="G47" s="28">
        <v>19611</v>
      </c>
      <c r="H47" s="17" t="s">
        <v>830</v>
      </c>
      <c r="I47" s="27">
        <v>1457</v>
      </c>
      <c r="J47" s="6" t="s">
        <v>828</v>
      </c>
      <c r="K47" s="62">
        <v>18</v>
      </c>
      <c r="L47" s="28">
        <v>27796</v>
      </c>
      <c r="M47" s="17" t="s">
        <v>833</v>
      </c>
      <c r="N47" s="27">
        <v>2115</v>
      </c>
      <c r="O47" s="6" t="s">
        <v>833</v>
      </c>
      <c r="P47" s="62">
        <v>19</v>
      </c>
      <c r="Q47" s="28">
        <v>38651</v>
      </c>
      <c r="R47" s="17" t="s">
        <v>833</v>
      </c>
      <c r="S47" s="27">
        <v>2877</v>
      </c>
      <c r="T47" s="6" t="s">
        <v>833</v>
      </c>
      <c r="U47" s="63">
        <v>17</v>
      </c>
    </row>
    <row r="48" spans="1:21" s="2" customFormat="1" ht="11.1" customHeight="1" x14ac:dyDescent="0.2">
      <c r="A48" s="18" t="s">
        <v>334</v>
      </c>
      <c r="B48" s="22">
        <v>3</v>
      </c>
      <c r="C48" s="16">
        <v>4</v>
      </c>
      <c r="D48" s="16">
        <v>69379081</v>
      </c>
      <c r="E48" s="17" t="s">
        <v>105</v>
      </c>
      <c r="F48" s="2">
        <v>31</v>
      </c>
      <c r="G48" s="28">
        <v>21626</v>
      </c>
      <c r="H48" s="17" t="s">
        <v>830</v>
      </c>
      <c r="I48" s="27">
        <v>1607</v>
      </c>
      <c r="J48" s="6" t="s">
        <v>838</v>
      </c>
      <c r="K48" s="62">
        <v>8</v>
      </c>
      <c r="L48" s="28">
        <v>28258</v>
      </c>
      <c r="M48" s="17" t="s">
        <v>833</v>
      </c>
      <c r="N48" s="27">
        <v>2119</v>
      </c>
      <c r="O48" s="6" t="s">
        <v>833</v>
      </c>
      <c r="P48" s="62">
        <v>19</v>
      </c>
      <c r="Q48" s="28">
        <v>40405</v>
      </c>
      <c r="R48" s="17" t="s">
        <v>830</v>
      </c>
      <c r="S48" s="27">
        <v>3176</v>
      </c>
      <c r="T48" s="6" t="s">
        <v>831</v>
      </c>
      <c r="U48" s="63">
        <v>13</v>
      </c>
    </row>
    <row r="49" spans="1:21" s="2" customFormat="1" ht="11.1" customHeight="1" x14ac:dyDescent="0.2">
      <c r="A49" s="18" t="s">
        <v>334</v>
      </c>
      <c r="B49" s="22">
        <v>3</v>
      </c>
      <c r="C49" s="16">
        <v>4</v>
      </c>
      <c r="D49" s="16">
        <v>70389074</v>
      </c>
      <c r="E49" s="17" t="s">
        <v>106</v>
      </c>
      <c r="F49" s="2">
        <v>31</v>
      </c>
      <c r="G49" s="28">
        <v>29661</v>
      </c>
      <c r="H49" s="17" t="s">
        <v>830</v>
      </c>
      <c r="I49" s="27">
        <v>3115</v>
      </c>
      <c r="J49" s="6" t="s">
        <v>838</v>
      </c>
      <c r="K49" s="62">
        <v>8</v>
      </c>
      <c r="L49" s="28">
        <v>32034</v>
      </c>
      <c r="M49" s="17" t="s">
        <v>833</v>
      </c>
      <c r="N49" s="27">
        <v>2942</v>
      </c>
      <c r="O49" s="6" t="s">
        <v>836</v>
      </c>
      <c r="P49" s="62">
        <v>17</v>
      </c>
      <c r="Q49" s="28">
        <v>58036</v>
      </c>
      <c r="R49" s="17" t="s">
        <v>830</v>
      </c>
      <c r="S49" s="27">
        <v>4554</v>
      </c>
      <c r="T49" s="6" t="s">
        <v>830</v>
      </c>
      <c r="U49" s="63">
        <v>15</v>
      </c>
    </row>
    <row r="50" spans="1:21" s="2" customFormat="1" ht="11.1" customHeight="1" x14ac:dyDescent="0.2">
      <c r="A50" s="18" t="s">
        <v>334</v>
      </c>
      <c r="B50" s="22">
        <v>3</v>
      </c>
      <c r="C50" s="16">
        <v>6</v>
      </c>
      <c r="D50" s="16">
        <v>70389080</v>
      </c>
      <c r="E50" s="17" t="s">
        <v>107</v>
      </c>
      <c r="F50" s="2">
        <v>31</v>
      </c>
      <c r="G50" s="28">
        <v>42855</v>
      </c>
      <c r="H50" s="17" t="s">
        <v>828</v>
      </c>
      <c r="I50" s="27">
        <v>4261</v>
      </c>
      <c r="J50" s="6" t="s">
        <v>835</v>
      </c>
      <c r="K50" s="62">
        <v>8</v>
      </c>
      <c r="L50" s="28">
        <v>41768</v>
      </c>
      <c r="M50" s="17" t="s">
        <v>836</v>
      </c>
      <c r="N50" s="27">
        <v>3745</v>
      </c>
      <c r="O50" s="6" t="s">
        <v>837</v>
      </c>
      <c r="P50" s="62">
        <v>17</v>
      </c>
      <c r="Q50" s="28">
        <v>82077</v>
      </c>
      <c r="R50" s="17" t="s">
        <v>830</v>
      </c>
      <c r="S50" s="27">
        <v>6707</v>
      </c>
      <c r="T50" s="6" t="s">
        <v>835</v>
      </c>
      <c r="U50" s="63">
        <v>8</v>
      </c>
    </row>
    <row r="51" spans="1:21" s="2" customFormat="1" ht="11.1" customHeight="1" x14ac:dyDescent="0.2">
      <c r="A51" s="18" t="s">
        <v>334</v>
      </c>
      <c r="B51" s="22">
        <v>3</v>
      </c>
      <c r="C51" s="16">
        <v>4</v>
      </c>
      <c r="D51" s="16">
        <v>70389001</v>
      </c>
      <c r="E51" s="17" t="s">
        <v>108</v>
      </c>
      <c r="F51" s="2">
        <v>31</v>
      </c>
      <c r="G51" s="28">
        <v>40741</v>
      </c>
      <c r="H51" s="17" t="s">
        <v>828</v>
      </c>
      <c r="I51" s="27">
        <v>3467</v>
      </c>
      <c r="J51" s="6" t="s">
        <v>835</v>
      </c>
      <c r="K51" s="62">
        <v>8</v>
      </c>
      <c r="L51" s="28">
        <v>37957</v>
      </c>
      <c r="M51" s="17" t="s">
        <v>836</v>
      </c>
      <c r="N51" s="27">
        <v>3109</v>
      </c>
      <c r="O51" s="6" t="s">
        <v>828</v>
      </c>
      <c r="P51" s="62">
        <v>15</v>
      </c>
      <c r="Q51" s="28">
        <v>76631</v>
      </c>
      <c r="R51" s="17" t="s">
        <v>828</v>
      </c>
      <c r="S51" s="27">
        <v>6418</v>
      </c>
      <c r="T51" s="6" t="s">
        <v>835</v>
      </c>
      <c r="U51" s="63">
        <v>8</v>
      </c>
    </row>
    <row r="52" spans="1:21" s="2" customFormat="1" ht="11.1" customHeight="1" x14ac:dyDescent="0.2">
      <c r="A52" s="18" t="s">
        <v>334</v>
      </c>
      <c r="B52" s="22">
        <v>3</v>
      </c>
      <c r="C52" s="16">
        <v>4</v>
      </c>
      <c r="D52" s="16">
        <v>70399076</v>
      </c>
      <c r="E52" s="17" t="s">
        <v>109</v>
      </c>
      <c r="F52" s="2">
        <v>31</v>
      </c>
      <c r="G52" s="28">
        <v>35947</v>
      </c>
      <c r="H52" s="17" t="s">
        <v>828</v>
      </c>
      <c r="I52" s="27">
        <v>2926</v>
      </c>
      <c r="J52" s="6" t="s">
        <v>830</v>
      </c>
      <c r="K52" s="62">
        <v>14</v>
      </c>
      <c r="L52" s="28">
        <v>36861</v>
      </c>
      <c r="M52" s="17" t="s">
        <v>829</v>
      </c>
      <c r="N52" s="27">
        <v>3242</v>
      </c>
      <c r="O52" s="6" t="s">
        <v>838</v>
      </c>
      <c r="P52" s="62">
        <v>8</v>
      </c>
      <c r="Q52" s="28">
        <v>68097</v>
      </c>
      <c r="R52" s="17" t="s">
        <v>828</v>
      </c>
      <c r="S52" s="27">
        <v>5516</v>
      </c>
      <c r="T52" s="6" t="s">
        <v>835</v>
      </c>
      <c r="U52" s="63">
        <v>8</v>
      </c>
    </row>
    <row r="53" spans="1:21" s="2" customFormat="1" ht="11.1" customHeight="1" x14ac:dyDescent="0.2">
      <c r="A53" s="18" t="s">
        <v>334</v>
      </c>
      <c r="B53" s="22">
        <v>3</v>
      </c>
      <c r="C53" s="16">
        <v>4</v>
      </c>
      <c r="D53" s="16">
        <v>70399077</v>
      </c>
      <c r="E53" s="17" t="s">
        <v>110</v>
      </c>
      <c r="F53" s="2">
        <v>31</v>
      </c>
      <c r="G53" s="28">
        <v>31296</v>
      </c>
      <c r="H53" s="17" t="s">
        <v>830</v>
      </c>
      <c r="I53" s="27">
        <v>2694</v>
      </c>
      <c r="J53" s="6" t="s">
        <v>830</v>
      </c>
      <c r="K53" s="62">
        <v>15</v>
      </c>
      <c r="L53" s="28">
        <v>34869</v>
      </c>
      <c r="M53" s="17" t="s">
        <v>833</v>
      </c>
      <c r="N53" s="27">
        <v>2855</v>
      </c>
      <c r="O53" s="6" t="s">
        <v>831</v>
      </c>
      <c r="P53" s="62">
        <v>12</v>
      </c>
      <c r="Q53" s="28">
        <v>57779</v>
      </c>
      <c r="R53" s="17" t="s">
        <v>830</v>
      </c>
      <c r="S53" s="27">
        <v>4531</v>
      </c>
      <c r="T53" s="6" t="s">
        <v>830</v>
      </c>
      <c r="U53" s="63">
        <v>15</v>
      </c>
    </row>
    <row r="54" spans="1:21" s="2" customFormat="1" ht="11.1" customHeight="1" thickBot="1" x14ac:dyDescent="0.25">
      <c r="A54" s="23" t="s">
        <v>334</v>
      </c>
      <c r="B54" s="24">
        <v>3</v>
      </c>
      <c r="C54" s="25">
        <v>4</v>
      </c>
      <c r="D54" s="25">
        <v>71439093</v>
      </c>
      <c r="E54" s="26" t="s">
        <v>111</v>
      </c>
      <c r="F54" s="35">
        <v>19</v>
      </c>
      <c r="G54" s="36">
        <v>22301</v>
      </c>
      <c r="H54" s="26" t="s">
        <v>828</v>
      </c>
      <c r="I54" s="35">
        <v>1638</v>
      </c>
      <c r="J54" s="129" t="s">
        <v>830</v>
      </c>
      <c r="K54" s="130">
        <v>18</v>
      </c>
      <c r="L54" s="36">
        <v>29994</v>
      </c>
      <c r="M54" s="26" t="s">
        <v>833</v>
      </c>
      <c r="N54" s="35">
        <v>2335</v>
      </c>
      <c r="O54" s="129" t="s">
        <v>831</v>
      </c>
      <c r="P54" s="130">
        <v>13</v>
      </c>
      <c r="Q54" s="36">
        <v>40178</v>
      </c>
      <c r="R54" s="26" t="s">
        <v>833</v>
      </c>
      <c r="S54" s="35">
        <v>3582</v>
      </c>
      <c r="T54" s="129" t="s">
        <v>831</v>
      </c>
      <c r="U54" s="131">
        <v>13</v>
      </c>
    </row>
    <row r="55" spans="1:21" s="2" customFormat="1" ht="11.1" customHeight="1" x14ac:dyDescent="0.2">
      <c r="A55" s="18" t="s">
        <v>334</v>
      </c>
      <c r="B55" s="22">
        <v>3</v>
      </c>
      <c r="C55" s="16">
        <v>4</v>
      </c>
      <c r="D55" s="16">
        <v>75469086</v>
      </c>
      <c r="E55" s="17" t="s">
        <v>112</v>
      </c>
      <c r="F55" s="2">
        <v>31</v>
      </c>
      <c r="G55" s="28">
        <v>15696</v>
      </c>
      <c r="H55" s="17" t="s">
        <v>830</v>
      </c>
      <c r="I55" s="27">
        <v>1106</v>
      </c>
      <c r="J55" s="6" t="s">
        <v>830</v>
      </c>
      <c r="K55" s="62">
        <v>19</v>
      </c>
      <c r="L55" s="28">
        <v>26758</v>
      </c>
      <c r="M55" s="17" t="s">
        <v>833</v>
      </c>
      <c r="N55" s="27">
        <v>2014</v>
      </c>
      <c r="O55" s="6" t="s">
        <v>833</v>
      </c>
      <c r="P55" s="62">
        <v>17</v>
      </c>
      <c r="Q55" s="28">
        <v>33483</v>
      </c>
      <c r="R55" s="17" t="s">
        <v>833</v>
      </c>
      <c r="S55" s="27">
        <v>2548</v>
      </c>
      <c r="T55" s="6" t="s">
        <v>833</v>
      </c>
      <c r="U55" s="63">
        <v>17</v>
      </c>
    </row>
    <row r="56" spans="1:21" s="2" customFormat="1" ht="11.1" customHeight="1" x14ac:dyDescent="0.2">
      <c r="A56" s="18" t="s">
        <v>334</v>
      </c>
      <c r="B56" s="22">
        <v>6</v>
      </c>
      <c r="C56" s="16">
        <v>4</v>
      </c>
      <c r="D56" s="16">
        <v>67279001</v>
      </c>
      <c r="E56" s="17" t="s">
        <v>113</v>
      </c>
      <c r="F56" s="2">
        <v>31</v>
      </c>
      <c r="G56" s="28">
        <v>32350</v>
      </c>
      <c r="H56" s="17" t="s">
        <v>830</v>
      </c>
      <c r="I56" s="27">
        <v>2688</v>
      </c>
      <c r="J56" s="6" t="s">
        <v>830</v>
      </c>
      <c r="K56" s="62">
        <v>16</v>
      </c>
      <c r="L56" s="28">
        <v>32456</v>
      </c>
      <c r="M56" s="17" t="s">
        <v>833</v>
      </c>
      <c r="N56" s="27">
        <v>2818</v>
      </c>
      <c r="O56" s="6" t="s">
        <v>833</v>
      </c>
      <c r="P56" s="62">
        <v>16</v>
      </c>
      <c r="Q56" s="28">
        <v>55936</v>
      </c>
      <c r="R56" s="17" t="s">
        <v>830</v>
      </c>
      <c r="S56" s="27">
        <v>4529</v>
      </c>
      <c r="T56" s="6" t="s">
        <v>831</v>
      </c>
      <c r="U56" s="63">
        <v>14</v>
      </c>
    </row>
    <row r="57" spans="1:21" s="2" customFormat="1" ht="11.1" customHeight="1" x14ac:dyDescent="0.2">
      <c r="A57" s="18" t="s">
        <v>334</v>
      </c>
      <c r="B57" s="22">
        <v>6</v>
      </c>
      <c r="C57" s="16">
        <v>4</v>
      </c>
      <c r="D57" s="16">
        <v>67279002</v>
      </c>
      <c r="E57" s="17" t="s">
        <v>114</v>
      </c>
      <c r="F57" s="2">
        <v>31</v>
      </c>
      <c r="G57" s="28">
        <v>31454</v>
      </c>
      <c r="H57" s="17" t="s">
        <v>830</v>
      </c>
      <c r="I57" s="27">
        <v>2493</v>
      </c>
      <c r="J57" s="6" t="s">
        <v>830</v>
      </c>
      <c r="K57" s="62">
        <v>14</v>
      </c>
      <c r="L57" s="28">
        <v>32659</v>
      </c>
      <c r="M57" s="17" t="s">
        <v>833</v>
      </c>
      <c r="N57" s="27">
        <v>2725</v>
      </c>
      <c r="O57" s="6" t="s">
        <v>833</v>
      </c>
      <c r="P57" s="62">
        <v>15</v>
      </c>
      <c r="Q57" s="28">
        <v>54721</v>
      </c>
      <c r="R57" s="17" t="s">
        <v>830</v>
      </c>
      <c r="S57" s="27">
        <v>4161</v>
      </c>
      <c r="T57" s="6" t="s">
        <v>830</v>
      </c>
      <c r="U57" s="63">
        <v>16</v>
      </c>
    </row>
    <row r="58" spans="1:21" s="2" customFormat="1" ht="11.1" customHeight="1" x14ac:dyDescent="0.2">
      <c r="A58" s="18" t="s">
        <v>334</v>
      </c>
      <c r="B58" s="22">
        <v>6</v>
      </c>
      <c r="C58" s="16">
        <v>4</v>
      </c>
      <c r="D58" s="16">
        <v>67289002</v>
      </c>
      <c r="E58" s="17" t="s">
        <v>115</v>
      </c>
      <c r="F58" s="2">
        <v>31</v>
      </c>
      <c r="G58" s="28">
        <v>32655</v>
      </c>
      <c r="H58" s="17" t="s">
        <v>830</v>
      </c>
      <c r="I58" s="27">
        <v>2509</v>
      </c>
      <c r="J58" s="6" t="s">
        <v>830</v>
      </c>
      <c r="K58" s="62">
        <v>14</v>
      </c>
      <c r="L58" s="28">
        <v>26219</v>
      </c>
      <c r="M58" s="17" t="s">
        <v>833</v>
      </c>
      <c r="N58" s="27">
        <v>2079</v>
      </c>
      <c r="O58" s="6" t="s">
        <v>833</v>
      </c>
      <c r="P58" s="62">
        <v>15</v>
      </c>
      <c r="Q58" s="28">
        <v>52753</v>
      </c>
      <c r="R58" s="17" t="s">
        <v>830</v>
      </c>
      <c r="S58" s="27">
        <v>3860</v>
      </c>
      <c r="T58" s="6" t="s">
        <v>830</v>
      </c>
      <c r="U58" s="63">
        <v>14</v>
      </c>
    </row>
    <row r="59" spans="1:21" s="2" customFormat="1" ht="11.1" customHeight="1" x14ac:dyDescent="0.2">
      <c r="A59" s="18" t="s">
        <v>334</v>
      </c>
      <c r="B59" s="22">
        <v>6</v>
      </c>
      <c r="C59" s="16">
        <v>4</v>
      </c>
      <c r="D59" s="16">
        <v>67289001</v>
      </c>
      <c r="E59" s="17" t="s">
        <v>116</v>
      </c>
      <c r="F59" s="2">
        <v>31</v>
      </c>
      <c r="G59" s="28">
        <v>30438</v>
      </c>
      <c r="H59" s="17" t="s">
        <v>828</v>
      </c>
      <c r="I59" s="27">
        <v>2237</v>
      </c>
      <c r="J59" s="6" t="s">
        <v>837</v>
      </c>
      <c r="K59" s="62">
        <v>18</v>
      </c>
      <c r="L59" s="28">
        <v>32495</v>
      </c>
      <c r="M59" s="17" t="s">
        <v>833</v>
      </c>
      <c r="N59" s="27">
        <v>2775</v>
      </c>
      <c r="O59" s="6" t="s">
        <v>833</v>
      </c>
      <c r="P59" s="62">
        <v>15</v>
      </c>
      <c r="Q59" s="28">
        <v>55264</v>
      </c>
      <c r="R59" s="17" t="s">
        <v>830</v>
      </c>
      <c r="S59" s="27">
        <v>4249</v>
      </c>
      <c r="T59" s="6" t="s">
        <v>831</v>
      </c>
      <c r="U59" s="63">
        <v>14</v>
      </c>
    </row>
    <row r="60" spans="1:21" s="2" customFormat="1" ht="11.1" customHeight="1" x14ac:dyDescent="0.2">
      <c r="A60" s="18" t="s">
        <v>334</v>
      </c>
      <c r="B60" s="22">
        <v>6</v>
      </c>
      <c r="C60" s="16">
        <v>4</v>
      </c>
      <c r="D60" s="16">
        <v>67299051</v>
      </c>
      <c r="E60" s="17" t="s">
        <v>117</v>
      </c>
      <c r="F60" s="2">
        <v>31</v>
      </c>
      <c r="G60" s="28">
        <v>32806</v>
      </c>
      <c r="H60" s="17" t="s">
        <v>830</v>
      </c>
      <c r="I60" s="27">
        <v>2469</v>
      </c>
      <c r="J60" s="6" t="s">
        <v>830</v>
      </c>
      <c r="K60" s="62">
        <v>16</v>
      </c>
      <c r="L60" s="28">
        <v>32663</v>
      </c>
      <c r="M60" s="17" t="s">
        <v>833</v>
      </c>
      <c r="N60" s="27">
        <v>2789</v>
      </c>
      <c r="O60" s="6" t="s">
        <v>833</v>
      </c>
      <c r="P60" s="62">
        <v>17</v>
      </c>
      <c r="Q60" s="28">
        <v>58187</v>
      </c>
      <c r="R60" s="17" t="s">
        <v>830</v>
      </c>
      <c r="S60" s="27">
        <v>4559</v>
      </c>
      <c r="T60" s="6" t="s">
        <v>831</v>
      </c>
      <c r="U60" s="63">
        <v>15</v>
      </c>
    </row>
    <row r="61" spans="1:21" s="2" customFormat="1" ht="11.1" customHeight="1" x14ac:dyDescent="0.2">
      <c r="A61" s="18" t="s">
        <v>334</v>
      </c>
      <c r="B61" s="22">
        <v>6</v>
      </c>
      <c r="C61" s="16">
        <v>4</v>
      </c>
      <c r="D61" s="16">
        <v>67299001</v>
      </c>
      <c r="E61" s="17" t="s">
        <v>118</v>
      </c>
      <c r="F61" s="2">
        <v>31</v>
      </c>
      <c r="G61" s="28">
        <v>32907</v>
      </c>
      <c r="H61" s="17" t="s">
        <v>830</v>
      </c>
      <c r="I61" s="27">
        <v>2592</v>
      </c>
      <c r="J61" s="6" t="s">
        <v>830</v>
      </c>
      <c r="K61" s="62">
        <v>14</v>
      </c>
      <c r="L61" s="28">
        <v>33636</v>
      </c>
      <c r="M61" s="17" t="s">
        <v>833</v>
      </c>
      <c r="N61" s="27">
        <v>2842</v>
      </c>
      <c r="O61" s="6" t="s">
        <v>833</v>
      </c>
      <c r="P61" s="62">
        <v>17</v>
      </c>
      <c r="Q61" s="28">
        <v>57583</v>
      </c>
      <c r="R61" s="17" t="s">
        <v>830</v>
      </c>
      <c r="S61" s="27">
        <v>4490</v>
      </c>
      <c r="T61" s="6" t="s">
        <v>830</v>
      </c>
      <c r="U61" s="63">
        <v>15</v>
      </c>
    </row>
    <row r="62" spans="1:21" s="2" customFormat="1" ht="11.1" customHeight="1" x14ac:dyDescent="0.2">
      <c r="A62" s="18" t="s">
        <v>334</v>
      </c>
      <c r="B62" s="22">
        <v>6</v>
      </c>
      <c r="C62" s="16">
        <v>4</v>
      </c>
      <c r="D62" s="16">
        <v>67309001</v>
      </c>
      <c r="E62" s="17" t="s">
        <v>119</v>
      </c>
      <c r="F62" s="2">
        <v>31</v>
      </c>
      <c r="G62" s="28">
        <v>33774</v>
      </c>
      <c r="H62" s="17" t="s">
        <v>830</v>
      </c>
      <c r="I62" s="27">
        <v>2699</v>
      </c>
      <c r="J62" s="6" t="s">
        <v>830</v>
      </c>
      <c r="K62" s="62">
        <v>14</v>
      </c>
      <c r="L62" s="28">
        <v>34263</v>
      </c>
      <c r="M62" s="17" t="s">
        <v>833</v>
      </c>
      <c r="N62" s="27">
        <v>2896</v>
      </c>
      <c r="O62" s="6" t="s">
        <v>833</v>
      </c>
      <c r="P62" s="62">
        <v>17</v>
      </c>
      <c r="Q62" s="28">
        <v>59797</v>
      </c>
      <c r="R62" s="17" t="s">
        <v>830</v>
      </c>
      <c r="S62" s="27">
        <v>4640</v>
      </c>
      <c r="T62" s="6" t="s">
        <v>830</v>
      </c>
      <c r="U62" s="63">
        <v>15</v>
      </c>
    </row>
    <row r="63" spans="1:21" s="2" customFormat="1" ht="11.1" customHeight="1" x14ac:dyDescent="0.2">
      <c r="A63" s="18" t="s">
        <v>334</v>
      </c>
      <c r="B63" s="22">
        <v>6</v>
      </c>
      <c r="C63" s="16">
        <v>4</v>
      </c>
      <c r="D63" s="16">
        <v>66319001</v>
      </c>
      <c r="E63" s="17" t="s">
        <v>120</v>
      </c>
      <c r="F63" s="2">
        <v>31</v>
      </c>
      <c r="G63" s="28">
        <v>34271</v>
      </c>
      <c r="H63" s="17" t="s">
        <v>830</v>
      </c>
      <c r="I63" s="27">
        <v>2671</v>
      </c>
      <c r="J63" s="6" t="s">
        <v>830</v>
      </c>
      <c r="K63" s="62">
        <v>14</v>
      </c>
      <c r="L63" s="28">
        <v>33672</v>
      </c>
      <c r="M63" s="17" t="s">
        <v>833</v>
      </c>
      <c r="N63" s="27">
        <v>2833</v>
      </c>
      <c r="O63" s="6" t="s">
        <v>833</v>
      </c>
      <c r="P63" s="62">
        <v>17</v>
      </c>
      <c r="Q63" s="28">
        <v>59893</v>
      </c>
      <c r="R63" s="17" t="s">
        <v>830</v>
      </c>
      <c r="S63" s="27">
        <v>4611</v>
      </c>
      <c r="T63" s="6" t="s">
        <v>830</v>
      </c>
      <c r="U63" s="63">
        <v>15</v>
      </c>
    </row>
    <row r="64" spans="1:21" s="2" customFormat="1" ht="11.1" customHeight="1" x14ac:dyDescent="0.2">
      <c r="A64" s="18" t="s">
        <v>334</v>
      </c>
      <c r="B64" s="22">
        <v>6</v>
      </c>
      <c r="C64" s="16">
        <v>4</v>
      </c>
      <c r="D64" s="16">
        <v>66329005</v>
      </c>
      <c r="E64" s="17" t="s">
        <v>121</v>
      </c>
      <c r="F64" s="2">
        <v>31</v>
      </c>
      <c r="G64" s="28">
        <v>37578</v>
      </c>
      <c r="H64" s="17" t="s">
        <v>830</v>
      </c>
      <c r="I64" s="27">
        <v>2586</v>
      </c>
      <c r="J64" s="6" t="s">
        <v>840</v>
      </c>
      <c r="K64" s="62">
        <v>14</v>
      </c>
      <c r="L64" s="28">
        <v>34904</v>
      </c>
      <c r="M64" s="17" t="s">
        <v>833</v>
      </c>
      <c r="N64" s="27">
        <v>2873</v>
      </c>
      <c r="O64" s="6" t="s">
        <v>829</v>
      </c>
      <c r="P64" s="62">
        <v>16</v>
      </c>
      <c r="Q64" s="28">
        <v>67714</v>
      </c>
      <c r="R64" s="17" t="s">
        <v>830</v>
      </c>
      <c r="S64" s="27">
        <v>4870</v>
      </c>
      <c r="T64" s="6" t="s">
        <v>831</v>
      </c>
      <c r="U64" s="63">
        <v>16</v>
      </c>
    </row>
    <row r="65" spans="1:21" s="2" customFormat="1" ht="11.1" customHeight="1" x14ac:dyDescent="0.2">
      <c r="A65" s="18" t="s">
        <v>334</v>
      </c>
      <c r="B65" s="22">
        <v>6</v>
      </c>
      <c r="C65" s="16">
        <v>4</v>
      </c>
      <c r="D65" s="16">
        <v>66329005</v>
      </c>
      <c r="E65" s="17" t="s">
        <v>122</v>
      </c>
      <c r="F65" s="2">
        <v>0</v>
      </c>
      <c r="G65" s="28"/>
      <c r="H65" s="17"/>
      <c r="I65" s="27"/>
      <c r="J65" s="6"/>
      <c r="K65" s="62"/>
      <c r="L65" s="28"/>
      <c r="M65" s="17"/>
      <c r="N65" s="27"/>
      <c r="O65" s="6"/>
      <c r="P65" s="62"/>
      <c r="Q65" s="28"/>
      <c r="R65" s="17"/>
      <c r="S65" s="27"/>
      <c r="T65" s="6"/>
      <c r="U65" s="63"/>
    </row>
    <row r="66" spans="1:21" s="2" customFormat="1" ht="11.1" customHeight="1" x14ac:dyDescent="0.2">
      <c r="A66" s="18" t="s">
        <v>334</v>
      </c>
      <c r="B66" s="22">
        <v>6</v>
      </c>
      <c r="C66" s="16">
        <v>4</v>
      </c>
      <c r="D66" s="16">
        <v>66329051</v>
      </c>
      <c r="E66" s="17" t="s">
        <v>123</v>
      </c>
      <c r="F66" s="2">
        <v>29</v>
      </c>
      <c r="G66" s="28">
        <v>43434</v>
      </c>
      <c r="H66" s="17" t="s">
        <v>830</v>
      </c>
      <c r="I66" s="27">
        <v>3226</v>
      </c>
      <c r="J66" s="6" t="s">
        <v>830</v>
      </c>
      <c r="K66" s="62">
        <v>14</v>
      </c>
      <c r="L66" s="28">
        <v>40769</v>
      </c>
      <c r="M66" s="17" t="s">
        <v>838</v>
      </c>
      <c r="N66" s="27">
        <v>3118</v>
      </c>
      <c r="O66" s="6" t="s">
        <v>829</v>
      </c>
      <c r="P66" s="62">
        <v>16</v>
      </c>
      <c r="Q66" s="28">
        <v>78865</v>
      </c>
      <c r="R66" s="17" t="s">
        <v>830</v>
      </c>
      <c r="S66" s="27">
        <v>6007</v>
      </c>
      <c r="T66" s="6" t="s">
        <v>830</v>
      </c>
      <c r="U66" s="63">
        <v>15</v>
      </c>
    </row>
    <row r="67" spans="1:21" s="2" customFormat="1" ht="11.1" customHeight="1" x14ac:dyDescent="0.2">
      <c r="A67" s="18" t="s">
        <v>334</v>
      </c>
      <c r="B67" s="22">
        <v>6</v>
      </c>
      <c r="C67" s="16">
        <v>6</v>
      </c>
      <c r="D67" s="16">
        <v>66329052</v>
      </c>
      <c r="E67" s="17" t="s">
        <v>124</v>
      </c>
      <c r="F67" s="2">
        <v>29</v>
      </c>
      <c r="G67" s="28">
        <v>50686</v>
      </c>
      <c r="H67" s="17" t="s">
        <v>830</v>
      </c>
      <c r="I67" s="27">
        <v>3666</v>
      </c>
      <c r="J67" s="6" t="s">
        <v>830</v>
      </c>
      <c r="K67" s="62">
        <v>14</v>
      </c>
      <c r="L67" s="28">
        <v>46225</v>
      </c>
      <c r="M67" s="17" t="s">
        <v>838</v>
      </c>
      <c r="N67" s="27">
        <v>3513</v>
      </c>
      <c r="O67" s="6" t="s">
        <v>829</v>
      </c>
      <c r="P67" s="62">
        <v>16</v>
      </c>
      <c r="Q67" s="28">
        <v>91983</v>
      </c>
      <c r="R67" s="17" t="s">
        <v>830</v>
      </c>
      <c r="S67" s="27">
        <v>6906</v>
      </c>
      <c r="T67" s="6" t="s">
        <v>830</v>
      </c>
      <c r="U67" s="63">
        <v>15</v>
      </c>
    </row>
    <row r="68" spans="1:21" s="2" customFormat="1" ht="11.1" customHeight="1" x14ac:dyDescent="0.2">
      <c r="A68" s="18" t="s">
        <v>334</v>
      </c>
      <c r="B68" s="22">
        <v>6</v>
      </c>
      <c r="C68" s="16">
        <v>4</v>
      </c>
      <c r="D68" s="16">
        <v>66329001</v>
      </c>
      <c r="E68" s="17" t="s">
        <v>125</v>
      </c>
      <c r="F68" s="2">
        <v>0</v>
      </c>
      <c r="G68" s="28"/>
      <c r="H68" s="17"/>
      <c r="I68" s="27"/>
      <c r="J68" s="6"/>
      <c r="K68" s="62"/>
      <c r="L68" s="28"/>
      <c r="M68" s="17"/>
      <c r="N68" s="27"/>
      <c r="O68" s="6"/>
      <c r="P68" s="62"/>
      <c r="Q68" s="28"/>
      <c r="R68" s="17"/>
      <c r="S68" s="27"/>
      <c r="T68" s="6"/>
      <c r="U68" s="63"/>
    </row>
    <row r="69" spans="1:21" s="2" customFormat="1" ht="11.1" customHeight="1" x14ac:dyDescent="0.2">
      <c r="A69" s="18" t="s">
        <v>334</v>
      </c>
      <c r="B69" s="22">
        <v>6</v>
      </c>
      <c r="C69" s="16">
        <v>4</v>
      </c>
      <c r="D69" s="16">
        <v>66339052</v>
      </c>
      <c r="E69" s="17" t="s">
        <v>126</v>
      </c>
      <c r="F69" s="2">
        <v>0</v>
      </c>
      <c r="G69" s="28"/>
      <c r="H69" s="17"/>
      <c r="I69" s="27"/>
      <c r="J69" s="6"/>
      <c r="K69" s="62"/>
      <c r="L69" s="28"/>
      <c r="M69" s="17"/>
      <c r="N69" s="27"/>
      <c r="O69" s="6"/>
      <c r="P69" s="62"/>
      <c r="Q69" s="28"/>
      <c r="R69" s="17"/>
      <c r="S69" s="27"/>
      <c r="T69" s="6"/>
      <c r="U69" s="63"/>
    </row>
    <row r="70" spans="1:21" s="2" customFormat="1" ht="11.1" customHeight="1" x14ac:dyDescent="0.2">
      <c r="A70" s="18" t="s">
        <v>334</v>
      </c>
      <c r="B70" s="22">
        <v>6</v>
      </c>
      <c r="C70" s="16">
        <v>4</v>
      </c>
      <c r="D70" s="16">
        <v>66339053</v>
      </c>
      <c r="E70" s="17" t="s">
        <v>127</v>
      </c>
      <c r="F70" s="2">
        <v>28</v>
      </c>
      <c r="G70" s="28">
        <v>26077</v>
      </c>
      <c r="H70" s="17" t="s">
        <v>830</v>
      </c>
      <c r="I70" s="27">
        <v>2695</v>
      </c>
      <c r="J70" s="6" t="s">
        <v>830</v>
      </c>
      <c r="K70" s="62">
        <v>16</v>
      </c>
      <c r="L70" s="28">
        <v>23389</v>
      </c>
      <c r="M70" s="17" t="s">
        <v>831</v>
      </c>
      <c r="N70" s="27">
        <v>2252</v>
      </c>
      <c r="O70" s="6" t="s">
        <v>831</v>
      </c>
      <c r="P70" s="62">
        <v>17</v>
      </c>
      <c r="Q70" s="28">
        <v>47203</v>
      </c>
      <c r="R70" s="17" t="s">
        <v>830</v>
      </c>
      <c r="S70" s="27">
        <v>4569</v>
      </c>
      <c r="T70" s="6" t="s">
        <v>830</v>
      </c>
      <c r="U70" s="63">
        <v>16</v>
      </c>
    </row>
    <row r="71" spans="1:21" s="2" customFormat="1" ht="11.1" customHeight="1" x14ac:dyDescent="0.2">
      <c r="A71" s="18" t="s">
        <v>334</v>
      </c>
      <c r="B71" s="22">
        <v>6</v>
      </c>
      <c r="C71" s="16">
        <v>4</v>
      </c>
      <c r="D71" s="16">
        <v>65339054</v>
      </c>
      <c r="E71" s="17" t="s">
        <v>128</v>
      </c>
      <c r="F71" s="2">
        <v>28</v>
      </c>
      <c r="G71" s="28">
        <v>19764</v>
      </c>
      <c r="H71" s="17" t="s">
        <v>830</v>
      </c>
      <c r="I71" s="27">
        <v>1664</v>
      </c>
      <c r="J71" s="6" t="s">
        <v>830</v>
      </c>
      <c r="K71" s="62">
        <v>16</v>
      </c>
      <c r="L71" s="28">
        <v>19244</v>
      </c>
      <c r="M71" s="17" t="s">
        <v>834</v>
      </c>
      <c r="N71" s="27">
        <v>1648</v>
      </c>
      <c r="O71" s="6" t="s">
        <v>834</v>
      </c>
      <c r="P71" s="62">
        <v>8</v>
      </c>
      <c r="Q71" s="28">
        <v>35850</v>
      </c>
      <c r="R71" s="17" t="s">
        <v>830</v>
      </c>
      <c r="S71" s="27">
        <v>2921</v>
      </c>
      <c r="T71" s="6" t="s">
        <v>830</v>
      </c>
      <c r="U71" s="63">
        <v>16</v>
      </c>
    </row>
    <row r="72" spans="1:21" s="2" customFormat="1" ht="11.1" customHeight="1" x14ac:dyDescent="0.2">
      <c r="A72" s="18" t="s">
        <v>334</v>
      </c>
      <c r="B72" s="22">
        <v>6</v>
      </c>
      <c r="C72" s="16">
        <v>4</v>
      </c>
      <c r="D72" s="16">
        <v>65359001</v>
      </c>
      <c r="E72" s="17" t="s">
        <v>129</v>
      </c>
      <c r="F72" s="2">
        <v>27</v>
      </c>
      <c r="G72" s="28">
        <v>16000</v>
      </c>
      <c r="H72" s="17" t="s">
        <v>830</v>
      </c>
      <c r="I72" s="27">
        <v>1514</v>
      </c>
      <c r="J72" s="6" t="s">
        <v>840</v>
      </c>
      <c r="K72" s="62">
        <v>18</v>
      </c>
      <c r="L72" s="28">
        <v>16638</v>
      </c>
      <c r="M72" s="17" t="s">
        <v>834</v>
      </c>
      <c r="N72" s="27">
        <v>1378</v>
      </c>
      <c r="O72" s="6" t="s">
        <v>831</v>
      </c>
      <c r="P72" s="62">
        <v>13</v>
      </c>
      <c r="Q72" s="28">
        <v>28797</v>
      </c>
      <c r="R72" s="17" t="s">
        <v>830</v>
      </c>
      <c r="S72" s="27">
        <v>2292</v>
      </c>
      <c r="T72" s="6" t="s">
        <v>828</v>
      </c>
      <c r="U72" s="63">
        <v>14</v>
      </c>
    </row>
    <row r="73" spans="1:21" s="2" customFormat="1" ht="11.1" customHeight="1" x14ac:dyDescent="0.2">
      <c r="A73" s="18" t="s">
        <v>334</v>
      </c>
      <c r="B73" s="22">
        <v>6</v>
      </c>
      <c r="C73" s="16">
        <v>4</v>
      </c>
      <c r="D73" s="16">
        <v>65379239</v>
      </c>
      <c r="E73" s="17" t="s">
        <v>130</v>
      </c>
      <c r="F73" s="2">
        <v>31</v>
      </c>
      <c r="G73" s="28">
        <v>14064</v>
      </c>
      <c r="H73" s="17" t="s">
        <v>830</v>
      </c>
      <c r="I73" s="27">
        <v>1151</v>
      </c>
      <c r="J73" s="6" t="s">
        <v>828</v>
      </c>
      <c r="K73" s="62">
        <v>15</v>
      </c>
      <c r="L73" s="28">
        <v>13757</v>
      </c>
      <c r="M73" s="17" t="s">
        <v>831</v>
      </c>
      <c r="N73" s="27">
        <v>1214</v>
      </c>
      <c r="O73" s="6" t="s">
        <v>831</v>
      </c>
      <c r="P73" s="62">
        <v>12</v>
      </c>
      <c r="Q73" s="28">
        <v>23712</v>
      </c>
      <c r="R73" s="17" t="s">
        <v>830</v>
      </c>
      <c r="S73" s="27">
        <v>1886</v>
      </c>
      <c r="T73" s="6" t="s">
        <v>831</v>
      </c>
      <c r="U73" s="63">
        <v>12</v>
      </c>
    </row>
    <row r="74" spans="1:21" s="2" customFormat="1" ht="11.1" customHeight="1" x14ac:dyDescent="0.2">
      <c r="A74" s="18" t="s">
        <v>334</v>
      </c>
      <c r="B74" s="22">
        <v>6</v>
      </c>
      <c r="C74" s="16">
        <v>4</v>
      </c>
      <c r="D74" s="16">
        <v>65389236</v>
      </c>
      <c r="E74" s="17" t="s">
        <v>131</v>
      </c>
      <c r="F74" s="2">
        <v>31</v>
      </c>
      <c r="G74" s="28">
        <v>11558</v>
      </c>
      <c r="H74" s="17" t="s">
        <v>830</v>
      </c>
      <c r="I74" s="27">
        <v>905</v>
      </c>
      <c r="J74" s="6" t="s">
        <v>828</v>
      </c>
      <c r="K74" s="62">
        <v>15</v>
      </c>
      <c r="L74" s="28">
        <v>11544</v>
      </c>
      <c r="M74" s="17" t="s">
        <v>831</v>
      </c>
      <c r="N74" s="27">
        <v>1047</v>
      </c>
      <c r="O74" s="6" t="s">
        <v>831</v>
      </c>
      <c r="P74" s="62">
        <v>14</v>
      </c>
      <c r="Q74" s="28">
        <v>19296</v>
      </c>
      <c r="R74" s="17" t="s">
        <v>830</v>
      </c>
      <c r="S74" s="27">
        <v>1500</v>
      </c>
      <c r="T74" s="6" t="s">
        <v>831</v>
      </c>
      <c r="U74" s="63">
        <v>15</v>
      </c>
    </row>
    <row r="75" spans="1:21" s="2" customFormat="1" ht="11.1" customHeight="1" x14ac:dyDescent="0.2">
      <c r="A75" s="18" t="s">
        <v>334</v>
      </c>
      <c r="B75" s="22">
        <v>6</v>
      </c>
      <c r="C75" s="16">
        <v>4</v>
      </c>
      <c r="D75" s="16">
        <v>65389238</v>
      </c>
      <c r="E75" s="17" t="s">
        <v>132</v>
      </c>
      <c r="F75" s="2">
        <v>31</v>
      </c>
      <c r="G75" s="28">
        <v>11390</v>
      </c>
      <c r="H75" s="17" t="s">
        <v>830</v>
      </c>
      <c r="I75" s="27">
        <v>917</v>
      </c>
      <c r="J75" s="6" t="s">
        <v>828</v>
      </c>
      <c r="K75" s="62">
        <v>15</v>
      </c>
      <c r="L75" s="28">
        <v>11644</v>
      </c>
      <c r="M75" s="17" t="s">
        <v>831</v>
      </c>
      <c r="N75" s="27">
        <v>1092</v>
      </c>
      <c r="O75" s="6" t="s">
        <v>831</v>
      </c>
      <c r="P75" s="62">
        <v>14</v>
      </c>
      <c r="Q75" s="28">
        <v>19170</v>
      </c>
      <c r="R75" s="17" t="s">
        <v>830</v>
      </c>
      <c r="S75" s="27">
        <v>1517</v>
      </c>
      <c r="T75" s="6" t="s">
        <v>831</v>
      </c>
      <c r="U75" s="63">
        <v>14</v>
      </c>
    </row>
    <row r="76" spans="1:21" s="2" customFormat="1" ht="11.1" customHeight="1" x14ac:dyDescent="0.2">
      <c r="A76" s="18" t="s">
        <v>334</v>
      </c>
      <c r="B76" s="22">
        <v>6</v>
      </c>
      <c r="C76" s="16">
        <v>4</v>
      </c>
      <c r="D76" s="16">
        <v>64399020</v>
      </c>
      <c r="E76" s="17" t="s">
        <v>133</v>
      </c>
      <c r="F76" s="2">
        <v>31</v>
      </c>
      <c r="G76" s="28">
        <v>12707</v>
      </c>
      <c r="H76" s="17" t="s">
        <v>830</v>
      </c>
      <c r="I76" s="27">
        <v>1060</v>
      </c>
      <c r="J76" s="6" t="s">
        <v>830</v>
      </c>
      <c r="K76" s="62">
        <v>17</v>
      </c>
      <c r="L76" s="28">
        <v>13246</v>
      </c>
      <c r="M76" s="17" t="s">
        <v>831</v>
      </c>
      <c r="N76" s="27">
        <v>1244</v>
      </c>
      <c r="O76" s="6" t="s">
        <v>831</v>
      </c>
      <c r="P76" s="62">
        <v>14</v>
      </c>
      <c r="Q76" s="28">
        <v>20310</v>
      </c>
      <c r="R76" s="17" t="s">
        <v>830</v>
      </c>
      <c r="S76" s="27">
        <v>1720</v>
      </c>
      <c r="T76" s="6" t="s">
        <v>831</v>
      </c>
      <c r="U76" s="63">
        <v>14</v>
      </c>
    </row>
    <row r="77" spans="1:21" s="2" customFormat="1" ht="11.1" customHeight="1" x14ac:dyDescent="0.2">
      <c r="A77" s="18" t="s">
        <v>334</v>
      </c>
      <c r="B77" s="22">
        <v>6</v>
      </c>
      <c r="C77" s="16">
        <v>5</v>
      </c>
      <c r="D77" s="16">
        <v>63419008</v>
      </c>
      <c r="E77" s="17" t="s">
        <v>134</v>
      </c>
      <c r="F77" s="2">
        <v>22</v>
      </c>
      <c r="G77" s="28">
        <v>10489</v>
      </c>
      <c r="H77" s="17" t="s">
        <v>830</v>
      </c>
      <c r="I77" s="27">
        <v>807</v>
      </c>
      <c r="J77" s="6" t="s">
        <v>828</v>
      </c>
      <c r="K77" s="62">
        <v>18</v>
      </c>
      <c r="L77" s="28">
        <v>10503</v>
      </c>
      <c r="M77" s="17" t="s">
        <v>831</v>
      </c>
      <c r="N77" s="27">
        <v>591</v>
      </c>
      <c r="O77" s="6" t="s">
        <v>834</v>
      </c>
      <c r="P77" s="62">
        <v>16</v>
      </c>
      <c r="Q77" s="28">
        <v>16194</v>
      </c>
      <c r="R77" s="17" t="s">
        <v>830</v>
      </c>
      <c r="S77" s="27">
        <v>1149</v>
      </c>
      <c r="T77" s="6" t="s">
        <v>828</v>
      </c>
      <c r="U77" s="63">
        <v>15</v>
      </c>
    </row>
    <row r="78" spans="1:21" s="2" customFormat="1" ht="11.1" customHeight="1" x14ac:dyDescent="0.2">
      <c r="A78" s="18" t="s">
        <v>334</v>
      </c>
      <c r="B78" s="22">
        <v>7</v>
      </c>
      <c r="C78" s="16">
        <v>4</v>
      </c>
      <c r="D78" s="16">
        <v>59269052</v>
      </c>
      <c r="E78" s="17" t="s">
        <v>135</v>
      </c>
      <c r="F78" s="2">
        <v>31</v>
      </c>
      <c r="G78" s="28">
        <v>26562</v>
      </c>
      <c r="H78" s="17" t="s">
        <v>830</v>
      </c>
      <c r="I78" s="27">
        <v>2394</v>
      </c>
      <c r="J78" s="6" t="s">
        <v>830</v>
      </c>
      <c r="K78" s="62">
        <v>17</v>
      </c>
      <c r="L78" s="28">
        <v>24483</v>
      </c>
      <c r="M78" s="17" t="s">
        <v>831</v>
      </c>
      <c r="N78" s="27">
        <v>2217</v>
      </c>
      <c r="O78" s="6" t="s">
        <v>841</v>
      </c>
      <c r="P78" s="62">
        <v>16</v>
      </c>
      <c r="Q78" s="28">
        <v>49937</v>
      </c>
      <c r="R78" s="17" t="s">
        <v>830</v>
      </c>
      <c r="S78" s="27">
        <v>4279</v>
      </c>
      <c r="T78" s="6" t="s">
        <v>830</v>
      </c>
      <c r="U78" s="63">
        <v>15</v>
      </c>
    </row>
    <row r="79" spans="1:21" s="2" customFormat="1" ht="11.1" customHeight="1" x14ac:dyDescent="0.2">
      <c r="A79" s="18" t="s">
        <v>334</v>
      </c>
      <c r="B79" s="22">
        <v>7</v>
      </c>
      <c r="C79" s="16">
        <v>4</v>
      </c>
      <c r="D79" s="16">
        <v>59269002</v>
      </c>
      <c r="E79" s="17" t="s">
        <v>135</v>
      </c>
      <c r="F79" s="2">
        <v>31</v>
      </c>
      <c r="G79" s="28">
        <v>26234</v>
      </c>
      <c r="H79" s="17" t="s">
        <v>830</v>
      </c>
      <c r="I79" s="27">
        <v>2392</v>
      </c>
      <c r="J79" s="6" t="s">
        <v>830</v>
      </c>
      <c r="K79" s="62">
        <v>17</v>
      </c>
      <c r="L79" s="28">
        <v>24491</v>
      </c>
      <c r="M79" s="17" t="s">
        <v>831</v>
      </c>
      <c r="N79" s="27">
        <v>2167</v>
      </c>
      <c r="O79" s="6" t="s">
        <v>831</v>
      </c>
      <c r="P79" s="62">
        <v>16</v>
      </c>
      <c r="Q79" s="28">
        <v>49295</v>
      </c>
      <c r="R79" s="17" t="s">
        <v>830</v>
      </c>
      <c r="S79" s="27">
        <v>4244</v>
      </c>
      <c r="T79" s="6" t="s">
        <v>830</v>
      </c>
      <c r="U79" s="63">
        <v>17</v>
      </c>
    </row>
    <row r="80" spans="1:21" s="2" customFormat="1" ht="11.1" customHeight="1" x14ac:dyDescent="0.2">
      <c r="A80" s="18" t="s">
        <v>334</v>
      </c>
      <c r="B80" s="22">
        <v>7</v>
      </c>
      <c r="C80" s="16">
        <v>4</v>
      </c>
      <c r="D80" s="16">
        <v>60269001</v>
      </c>
      <c r="E80" s="17" t="s">
        <v>136</v>
      </c>
      <c r="F80" s="2">
        <v>0</v>
      </c>
      <c r="G80" s="28"/>
      <c r="H80" s="17"/>
      <c r="I80" s="27"/>
      <c r="J80" s="6"/>
      <c r="K80" s="62"/>
      <c r="L80" s="28"/>
      <c r="M80" s="17"/>
      <c r="N80" s="27"/>
      <c r="O80" s="6"/>
      <c r="P80" s="62"/>
      <c r="Q80" s="28"/>
      <c r="R80" s="17"/>
      <c r="S80" s="27"/>
      <c r="T80" s="6"/>
      <c r="U80" s="63"/>
    </row>
    <row r="81" spans="1:21" s="2" customFormat="1" ht="11.1" customHeight="1" x14ac:dyDescent="0.2">
      <c r="A81" s="18" t="s">
        <v>334</v>
      </c>
      <c r="B81" s="22">
        <v>7</v>
      </c>
      <c r="C81" s="16">
        <v>4</v>
      </c>
      <c r="D81" s="16">
        <v>60269020</v>
      </c>
      <c r="E81" s="17" t="s">
        <v>137</v>
      </c>
      <c r="F81" s="2">
        <v>31</v>
      </c>
      <c r="G81" s="28">
        <v>33258</v>
      </c>
      <c r="H81" s="17" t="s">
        <v>830</v>
      </c>
      <c r="I81" s="27">
        <v>2678</v>
      </c>
      <c r="J81" s="6" t="s">
        <v>841</v>
      </c>
      <c r="K81" s="62">
        <v>14</v>
      </c>
      <c r="L81" s="28">
        <v>32632</v>
      </c>
      <c r="M81" s="17" t="s">
        <v>831</v>
      </c>
      <c r="N81" s="27">
        <v>2741</v>
      </c>
      <c r="O81" s="6" t="s">
        <v>831</v>
      </c>
      <c r="P81" s="62">
        <v>14</v>
      </c>
      <c r="Q81" s="28">
        <v>64936</v>
      </c>
      <c r="R81" s="17" t="s">
        <v>830</v>
      </c>
      <c r="S81" s="27">
        <v>5318</v>
      </c>
      <c r="T81" s="6" t="s">
        <v>831</v>
      </c>
      <c r="U81" s="63">
        <v>15</v>
      </c>
    </row>
    <row r="82" spans="1:21" s="2" customFormat="1" ht="11.1" customHeight="1" x14ac:dyDescent="0.2">
      <c r="A82" s="18" t="s">
        <v>334</v>
      </c>
      <c r="B82" s="22">
        <v>7</v>
      </c>
      <c r="C82" s="16">
        <v>4</v>
      </c>
      <c r="D82" s="16">
        <v>62269053</v>
      </c>
      <c r="E82" s="17" t="s">
        <v>138</v>
      </c>
      <c r="F82" s="2">
        <v>31</v>
      </c>
      <c r="G82" s="28">
        <v>20187</v>
      </c>
      <c r="H82" s="17" t="s">
        <v>828</v>
      </c>
      <c r="I82" s="27">
        <v>1941</v>
      </c>
      <c r="J82" s="6" t="s">
        <v>841</v>
      </c>
      <c r="K82" s="62">
        <v>14</v>
      </c>
      <c r="L82" s="28">
        <v>21717</v>
      </c>
      <c r="M82" s="17" t="s">
        <v>830</v>
      </c>
      <c r="N82" s="27">
        <v>2017</v>
      </c>
      <c r="O82" s="6" t="s">
        <v>830</v>
      </c>
      <c r="P82" s="62">
        <v>16</v>
      </c>
      <c r="Q82" s="28">
        <v>41522</v>
      </c>
      <c r="R82" s="17" t="s">
        <v>830</v>
      </c>
      <c r="S82" s="27">
        <v>3563</v>
      </c>
      <c r="T82" s="6" t="s">
        <v>832</v>
      </c>
      <c r="U82" s="63">
        <v>15</v>
      </c>
    </row>
    <row r="83" spans="1:21" s="2" customFormat="1" ht="11.1" customHeight="1" x14ac:dyDescent="0.2">
      <c r="A83" s="18" t="s">
        <v>334</v>
      </c>
      <c r="B83" s="22">
        <v>7</v>
      </c>
      <c r="C83" s="16">
        <v>4</v>
      </c>
      <c r="D83" s="16">
        <v>62269052</v>
      </c>
      <c r="E83" s="17" t="s">
        <v>139</v>
      </c>
      <c r="F83" s="2">
        <v>31</v>
      </c>
      <c r="G83" s="28">
        <v>16445</v>
      </c>
      <c r="H83" s="17" t="s">
        <v>831</v>
      </c>
      <c r="I83" s="27">
        <v>1736</v>
      </c>
      <c r="J83" s="6" t="s">
        <v>831</v>
      </c>
      <c r="K83" s="62">
        <v>16</v>
      </c>
      <c r="L83" s="28">
        <v>13779</v>
      </c>
      <c r="M83" s="17" t="s">
        <v>830</v>
      </c>
      <c r="N83" s="27">
        <v>1454</v>
      </c>
      <c r="O83" s="6" t="s">
        <v>830</v>
      </c>
      <c r="P83" s="62">
        <v>16</v>
      </c>
      <c r="Q83" s="28">
        <v>29603</v>
      </c>
      <c r="R83" s="17" t="s">
        <v>831</v>
      </c>
      <c r="S83" s="27">
        <v>2744</v>
      </c>
      <c r="T83" s="6" t="s">
        <v>831</v>
      </c>
      <c r="U83" s="63">
        <v>16</v>
      </c>
    </row>
    <row r="84" spans="1:21" s="2" customFormat="1" ht="11.1" customHeight="1" x14ac:dyDescent="0.2">
      <c r="A84" s="18" t="s">
        <v>334</v>
      </c>
      <c r="B84" s="22">
        <v>7</v>
      </c>
      <c r="C84" s="16">
        <v>4</v>
      </c>
      <c r="D84" s="16">
        <v>62269002</v>
      </c>
      <c r="E84" s="17" t="s">
        <v>140</v>
      </c>
      <c r="F84" s="2">
        <v>31</v>
      </c>
      <c r="G84" s="28">
        <v>17311</v>
      </c>
      <c r="H84" s="17" t="s">
        <v>831</v>
      </c>
      <c r="I84" s="27">
        <v>1844</v>
      </c>
      <c r="J84" s="6" t="s">
        <v>831</v>
      </c>
      <c r="K84" s="62">
        <v>16</v>
      </c>
      <c r="L84" s="28">
        <v>15460</v>
      </c>
      <c r="M84" s="17" t="s">
        <v>830</v>
      </c>
      <c r="N84" s="27">
        <v>1580</v>
      </c>
      <c r="O84" s="6" t="s">
        <v>830</v>
      </c>
      <c r="P84" s="62">
        <v>16</v>
      </c>
      <c r="Q84" s="28">
        <v>31590</v>
      </c>
      <c r="R84" s="17" t="s">
        <v>831</v>
      </c>
      <c r="S84" s="27">
        <v>3101</v>
      </c>
      <c r="T84" s="6" t="s">
        <v>830</v>
      </c>
      <c r="U84" s="63">
        <v>17</v>
      </c>
    </row>
    <row r="85" spans="1:21" s="2" customFormat="1" ht="11.1" customHeight="1" x14ac:dyDescent="0.2">
      <c r="A85" s="18" t="s">
        <v>334</v>
      </c>
      <c r="B85" s="22">
        <v>7</v>
      </c>
      <c r="C85" s="16">
        <v>4</v>
      </c>
      <c r="D85" s="16">
        <v>63269084</v>
      </c>
      <c r="E85" s="17" t="s">
        <v>141</v>
      </c>
      <c r="F85" s="2">
        <v>0</v>
      </c>
      <c r="G85" s="28"/>
      <c r="H85" s="17"/>
      <c r="I85" s="27"/>
      <c r="J85" s="6"/>
      <c r="K85" s="62"/>
      <c r="L85" s="28"/>
      <c r="M85" s="17"/>
      <c r="N85" s="27"/>
      <c r="O85" s="6"/>
      <c r="P85" s="62"/>
      <c r="Q85" s="28"/>
      <c r="R85" s="17"/>
      <c r="S85" s="27"/>
      <c r="T85" s="6"/>
      <c r="U85" s="63"/>
    </row>
    <row r="86" spans="1:21" s="2" customFormat="1" ht="11.1" customHeight="1" x14ac:dyDescent="0.2">
      <c r="A86" s="18" t="s">
        <v>334</v>
      </c>
      <c r="B86" s="22">
        <v>7</v>
      </c>
      <c r="C86" s="16">
        <v>4</v>
      </c>
      <c r="D86" s="16">
        <v>64279001</v>
      </c>
      <c r="E86" s="17" t="s">
        <v>142</v>
      </c>
      <c r="F86" s="2">
        <v>0</v>
      </c>
      <c r="G86" s="28"/>
      <c r="H86" s="17"/>
      <c r="I86" s="27"/>
      <c r="J86" s="6"/>
      <c r="K86" s="62"/>
      <c r="L86" s="28"/>
      <c r="M86" s="17"/>
      <c r="N86" s="27"/>
      <c r="O86" s="6"/>
      <c r="P86" s="62"/>
      <c r="Q86" s="28"/>
      <c r="R86" s="17"/>
      <c r="S86" s="27"/>
      <c r="T86" s="6"/>
      <c r="U86" s="63"/>
    </row>
    <row r="87" spans="1:21" s="2" customFormat="1" ht="11.1" customHeight="1" x14ac:dyDescent="0.2">
      <c r="A87" s="18" t="s">
        <v>334</v>
      </c>
      <c r="B87" s="22">
        <v>7</v>
      </c>
      <c r="C87" s="16">
        <v>4</v>
      </c>
      <c r="D87" s="16">
        <v>64279083</v>
      </c>
      <c r="E87" s="17" t="s">
        <v>143</v>
      </c>
      <c r="F87" s="2">
        <v>0</v>
      </c>
      <c r="G87" s="28"/>
      <c r="H87" s="17"/>
      <c r="I87" s="27"/>
      <c r="J87" s="6"/>
      <c r="K87" s="62"/>
      <c r="L87" s="28"/>
      <c r="M87" s="17"/>
      <c r="N87" s="27"/>
      <c r="O87" s="6"/>
      <c r="P87" s="62"/>
      <c r="Q87" s="28"/>
      <c r="R87" s="17"/>
      <c r="S87" s="27"/>
      <c r="T87" s="6"/>
      <c r="U87" s="63"/>
    </row>
    <row r="88" spans="1:21" s="2" customFormat="1" ht="11.1" customHeight="1" x14ac:dyDescent="0.2">
      <c r="A88" s="18" t="s">
        <v>334</v>
      </c>
      <c r="B88" s="22">
        <v>7</v>
      </c>
      <c r="C88" s="16">
        <v>4</v>
      </c>
      <c r="D88" s="16">
        <v>65279082</v>
      </c>
      <c r="E88" s="17" t="s">
        <v>144</v>
      </c>
      <c r="F88" s="2">
        <v>0</v>
      </c>
      <c r="G88" s="28"/>
      <c r="H88" s="17"/>
      <c r="I88" s="27"/>
      <c r="J88" s="6"/>
      <c r="K88" s="62"/>
      <c r="L88" s="28"/>
      <c r="M88" s="17"/>
      <c r="N88" s="27"/>
      <c r="O88" s="6"/>
      <c r="P88" s="62"/>
      <c r="Q88" s="28"/>
      <c r="R88" s="17"/>
      <c r="S88" s="27"/>
      <c r="T88" s="6"/>
      <c r="U88" s="63"/>
    </row>
    <row r="89" spans="1:21" s="2" customFormat="1" ht="11.1" customHeight="1" x14ac:dyDescent="0.2">
      <c r="A89" s="18" t="s">
        <v>334</v>
      </c>
      <c r="B89" s="22">
        <v>7</v>
      </c>
      <c r="C89" s="16">
        <v>4</v>
      </c>
      <c r="D89" s="16">
        <v>66279001</v>
      </c>
      <c r="E89" s="17" t="s">
        <v>145</v>
      </c>
      <c r="F89" s="2">
        <v>31</v>
      </c>
      <c r="G89" s="28">
        <v>16432</v>
      </c>
      <c r="H89" s="17" t="s">
        <v>830</v>
      </c>
      <c r="I89" s="27">
        <v>1885</v>
      </c>
      <c r="J89" s="6" t="s">
        <v>830</v>
      </c>
      <c r="K89" s="62">
        <v>17</v>
      </c>
      <c r="L89" s="28">
        <v>17937</v>
      </c>
      <c r="M89" s="17" t="s">
        <v>831</v>
      </c>
      <c r="N89" s="27">
        <v>1786</v>
      </c>
      <c r="O89" s="6" t="s">
        <v>831</v>
      </c>
      <c r="P89" s="62">
        <v>15</v>
      </c>
      <c r="Q89" s="28">
        <v>33542</v>
      </c>
      <c r="R89" s="17" t="s">
        <v>830</v>
      </c>
      <c r="S89" s="27">
        <v>3496</v>
      </c>
      <c r="T89" s="6" t="s">
        <v>830</v>
      </c>
      <c r="U89" s="63">
        <v>17</v>
      </c>
    </row>
    <row r="90" spans="1:21" s="2" customFormat="1" ht="11.1" customHeight="1" x14ac:dyDescent="0.2">
      <c r="A90" s="18" t="s">
        <v>334</v>
      </c>
      <c r="B90" s="22">
        <v>7</v>
      </c>
      <c r="C90" s="16">
        <v>4</v>
      </c>
      <c r="D90" s="16">
        <v>67279081</v>
      </c>
      <c r="E90" s="17" t="s">
        <v>146</v>
      </c>
      <c r="F90" s="2">
        <v>0</v>
      </c>
      <c r="G90" s="28"/>
      <c r="H90" s="17"/>
      <c r="I90" s="27"/>
      <c r="J90" s="6"/>
      <c r="K90" s="62"/>
      <c r="L90" s="28"/>
      <c r="M90" s="17"/>
      <c r="N90" s="27"/>
      <c r="O90" s="6"/>
      <c r="P90" s="62"/>
      <c r="Q90" s="28"/>
      <c r="R90" s="17"/>
      <c r="S90" s="27"/>
      <c r="T90" s="6"/>
      <c r="U90" s="63"/>
    </row>
    <row r="91" spans="1:21" s="2" customFormat="1" ht="11.1" customHeight="1" x14ac:dyDescent="0.2">
      <c r="A91" s="18" t="s">
        <v>334</v>
      </c>
      <c r="B91" s="22">
        <v>7</v>
      </c>
      <c r="C91" s="16">
        <v>4</v>
      </c>
      <c r="D91" s="16">
        <v>67279004</v>
      </c>
      <c r="E91" s="17" t="s">
        <v>147</v>
      </c>
      <c r="F91" s="2">
        <v>31</v>
      </c>
      <c r="G91" s="28">
        <v>25804</v>
      </c>
      <c r="H91" s="17" t="s">
        <v>830</v>
      </c>
      <c r="I91" s="27">
        <v>2807</v>
      </c>
      <c r="J91" s="6" t="s">
        <v>830</v>
      </c>
      <c r="K91" s="62">
        <v>17</v>
      </c>
      <c r="L91" s="28">
        <v>26678</v>
      </c>
      <c r="M91" s="17" t="s">
        <v>831</v>
      </c>
      <c r="N91" s="27">
        <v>2669</v>
      </c>
      <c r="O91" s="6" t="s">
        <v>831</v>
      </c>
      <c r="P91" s="62">
        <v>15</v>
      </c>
      <c r="Q91" s="28">
        <v>51192</v>
      </c>
      <c r="R91" s="17" t="s">
        <v>830</v>
      </c>
      <c r="S91" s="27">
        <v>5167</v>
      </c>
      <c r="T91" s="6" t="s">
        <v>830</v>
      </c>
      <c r="U91" s="63">
        <v>17</v>
      </c>
    </row>
    <row r="92" spans="1:21" s="2" customFormat="1" ht="11.1" customHeight="1" x14ac:dyDescent="0.2">
      <c r="A92" s="18" t="s">
        <v>334</v>
      </c>
      <c r="B92" s="22">
        <v>7</v>
      </c>
      <c r="C92" s="16">
        <v>4</v>
      </c>
      <c r="D92" s="16">
        <v>76269230</v>
      </c>
      <c r="E92" s="17" t="s">
        <v>148</v>
      </c>
      <c r="F92" s="2">
        <v>0</v>
      </c>
      <c r="G92" s="28"/>
      <c r="H92" s="17"/>
      <c r="I92" s="27"/>
      <c r="J92" s="6"/>
      <c r="K92" s="62"/>
      <c r="L92" s="28"/>
      <c r="M92" s="17"/>
      <c r="N92" s="27"/>
      <c r="O92" s="6"/>
      <c r="P92" s="62"/>
      <c r="Q92" s="28"/>
      <c r="R92" s="17"/>
      <c r="S92" s="27"/>
      <c r="T92" s="6"/>
      <c r="U92" s="63"/>
    </row>
    <row r="93" spans="1:21" s="2" customFormat="1" ht="11.1" customHeight="1" x14ac:dyDescent="0.2">
      <c r="A93" s="18" t="s">
        <v>334</v>
      </c>
      <c r="B93" s="22">
        <v>7</v>
      </c>
      <c r="C93" s="16">
        <v>5</v>
      </c>
      <c r="D93" s="16">
        <v>80269231</v>
      </c>
      <c r="E93" s="17" t="s">
        <v>149</v>
      </c>
      <c r="F93" s="2">
        <v>31</v>
      </c>
      <c r="G93" s="28">
        <v>15510</v>
      </c>
      <c r="H93" s="17" t="s">
        <v>830</v>
      </c>
      <c r="I93" s="27">
        <v>1235</v>
      </c>
      <c r="J93" s="6" t="s">
        <v>842</v>
      </c>
      <c r="K93" s="62">
        <v>12</v>
      </c>
      <c r="L93" s="28">
        <v>35480</v>
      </c>
      <c r="M93" s="17" t="s">
        <v>843</v>
      </c>
      <c r="N93" s="27">
        <v>3679</v>
      </c>
      <c r="O93" s="6" t="s">
        <v>843</v>
      </c>
      <c r="P93" s="62">
        <v>11</v>
      </c>
      <c r="Q93" s="28">
        <v>49750</v>
      </c>
      <c r="R93" s="17" t="s">
        <v>843</v>
      </c>
      <c r="S93" s="27">
        <v>4832</v>
      </c>
      <c r="T93" s="6" t="s">
        <v>843</v>
      </c>
      <c r="U93" s="63">
        <v>11</v>
      </c>
    </row>
    <row r="94" spans="1:21" s="2" customFormat="1" ht="11.1" customHeight="1" x14ac:dyDescent="0.2">
      <c r="A94" s="18" t="s">
        <v>334</v>
      </c>
      <c r="B94" s="22">
        <v>7</v>
      </c>
      <c r="C94" s="16">
        <v>4</v>
      </c>
      <c r="D94" s="16">
        <v>83289097</v>
      </c>
      <c r="E94" s="17" t="s">
        <v>150</v>
      </c>
      <c r="F94" s="2">
        <v>31</v>
      </c>
      <c r="G94" s="28">
        <v>20363</v>
      </c>
      <c r="H94" s="17" t="s">
        <v>842</v>
      </c>
      <c r="I94" s="27">
        <v>2188</v>
      </c>
      <c r="J94" s="6" t="s">
        <v>842</v>
      </c>
      <c r="K94" s="62">
        <v>11</v>
      </c>
      <c r="L94" s="28">
        <v>23054</v>
      </c>
      <c r="M94" s="17" t="s">
        <v>829</v>
      </c>
      <c r="N94" s="27">
        <v>2517</v>
      </c>
      <c r="O94" s="6" t="s">
        <v>844</v>
      </c>
      <c r="P94" s="62">
        <v>17</v>
      </c>
      <c r="Q94" s="28">
        <v>39222</v>
      </c>
      <c r="R94" s="17" t="s">
        <v>843</v>
      </c>
      <c r="S94" s="27">
        <v>3927</v>
      </c>
      <c r="T94" s="6" t="s">
        <v>831</v>
      </c>
      <c r="U94" s="63">
        <v>12</v>
      </c>
    </row>
    <row r="95" spans="1:21" s="2" customFormat="1" ht="11.1" customHeight="1" x14ac:dyDescent="0.2">
      <c r="A95" s="18" t="s">
        <v>334</v>
      </c>
      <c r="B95" s="22">
        <v>7</v>
      </c>
      <c r="C95" s="16">
        <v>4</v>
      </c>
      <c r="D95" s="16">
        <v>83289996</v>
      </c>
      <c r="E95" s="17" t="s">
        <v>151</v>
      </c>
      <c r="F95" s="2">
        <v>31</v>
      </c>
      <c r="G95" s="28">
        <v>14464</v>
      </c>
      <c r="H95" s="17" t="s">
        <v>831</v>
      </c>
      <c r="I95" s="27">
        <v>1401</v>
      </c>
      <c r="J95" s="6" t="s">
        <v>831</v>
      </c>
      <c r="K95" s="62">
        <v>12</v>
      </c>
      <c r="L95" s="28">
        <v>17360</v>
      </c>
      <c r="M95" s="17" t="s">
        <v>829</v>
      </c>
      <c r="N95" s="27">
        <v>1721</v>
      </c>
      <c r="O95" s="6" t="s">
        <v>831</v>
      </c>
      <c r="P95" s="62">
        <v>11</v>
      </c>
      <c r="Q95" s="28">
        <v>29530</v>
      </c>
      <c r="R95" s="17" t="s">
        <v>831</v>
      </c>
      <c r="S95" s="27">
        <v>2942</v>
      </c>
      <c r="T95" s="6" t="s">
        <v>831</v>
      </c>
      <c r="U95" s="63">
        <v>11</v>
      </c>
    </row>
    <row r="96" spans="1:21" s="2" customFormat="1" ht="11.1" customHeight="1" x14ac:dyDescent="0.2">
      <c r="A96" s="18" t="s">
        <v>334</v>
      </c>
      <c r="B96" s="22">
        <v>7</v>
      </c>
      <c r="C96" s="16">
        <v>2</v>
      </c>
      <c r="D96" s="16">
        <v>83289998</v>
      </c>
      <c r="E96" s="17" t="s">
        <v>152</v>
      </c>
      <c r="F96" s="2">
        <v>31</v>
      </c>
      <c r="G96" s="28">
        <v>834</v>
      </c>
      <c r="H96" s="17" t="s">
        <v>830</v>
      </c>
      <c r="I96" s="27">
        <v>97</v>
      </c>
      <c r="J96" s="6" t="s">
        <v>845</v>
      </c>
      <c r="K96" s="62">
        <v>17</v>
      </c>
      <c r="L96" s="28">
        <v>7900</v>
      </c>
      <c r="M96" s="17" t="s">
        <v>844</v>
      </c>
      <c r="N96" s="27">
        <v>1202</v>
      </c>
      <c r="O96" s="6" t="s">
        <v>844</v>
      </c>
      <c r="P96" s="62">
        <v>16</v>
      </c>
      <c r="Q96" s="28">
        <v>8665</v>
      </c>
      <c r="R96" s="17" t="s">
        <v>844</v>
      </c>
      <c r="S96" s="27">
        <v>1254</v>
      </c>
      <c r="T96" s="6" t="s">
        <v>844</v>
      </c>
      <c r="U96" s="63">
        <v>16</v>
      </c>
    </row>
    <row r="97" spans="1:21" s="2" customFormat="1" ht="11.1" customHeight="1" x14ac:dyDescent="0.2">
      <c r="A97" s="18" t="s">
        <v>334</v>
      </c>
      <c r="B97" s="22">
        <v>7</v>
      </c>
      <c r="C97" s="16">
        <v>4</v>
      </c>
      <c r="D97" s="16">
        <v>83289001</v>
      </c>
      <c r="E97" s="17" t="s">
        <v>153</v>
      </c>
      <c r="F97" s="2">
        <v>31</v>
      </c>
      <c r="G97" s="28">
        <v>14457</v>
      </c>
      <c r="H97" s="17" t="s">
        <v>831</v>
      </c>
      <c r="I97" s="27">
        <v>1402</v>
      </c>
      <c r="J97" s="6" t="s">
        <v>831</v>
      </c>
      <c r="K97" s="62">
        <v>12</v>
      </c>
      <c r="L97" s="28">
        <v>17411</v>
      </c>
      <c r="M97" s="17" t="s">
        <v>829</v>
      </c>
      <c r="N97" s="27">
        <v>1735</v>
      </c>
      <c r="O97" s="6" t="s">
        <v>831</v>
      </c>
      <c r="P97" s="62">
        <v>11</v>
      </c>
      <c r="Q97" s="28">
        <v>29514</v>
      </c>
      <c r="R97" s="17" t="s">
        <v>831</v>
      </c>
      <c r="S97" s="27">
        <v>2958</v>
      </c>
      <c r="T97" s="6" t="s">
        <v>831</v>
      </c>
      <c r="U97" s="63">
        <v>11</v>
      </c>
    </row>
    <row r="98" spans="1:21" s="2" customFormat="1" ht="11.1" customHeight="1" x14ac:dyDescent="0.2">
      <c r="A98" s="18" t="s">
        <v>334</v>
      </c>
      <c r="B98" s="22">
        <v>7</v>
      </c>
      <c r="C98" s="16">
        <v>4</v>
      </c>
      <c r="D98" s="16">
        <v>83289997</v>
      </c>
      <c r="E98" s="17" t="s">
        <v>154</v>
      </c>
      <c r="F98" s="2">
        <v>31</v>
      </c>
      <c r="G98" s="28">
        <v>20316</v>
      </c>
      <c r="H98" s="17" t="s">
        <v>842</v>
      </c>
      <c r="I98" s="27">
        <v>2161</v>
      </c>
      <c r="J98" s="6" t="s">
        <v>842</v>
      </c>
      <c r="K98" s="62">
        <v>12</v>
      </c>
      <c r="L98" s="28">
        <v>17360</v>
      </c>
      <c r="M98" s="17" t="s">
        <v>829</v>
      </c>
      <c r="N98" s="27">
        <v>1721</v>
      </c>
      <c r="O98" s="6" t="s">
        <v>831</v>
      </c>
      <c r="P98" s="62">
        <v>11</v>
      </c>
      <c r="Q98" s="28">
        <v>34092</v>
      </c>
      <c r="R98" s="17" t="s">
        <v>831</v>
      </c>
      <c r="S98" s="27">
        <v>3418</v>
      </c>
      <c r="T98" s="6" t="s">
        <v>844</v>
      </c>
      <c r="U98" s="63">
        <v>12</v>
      </c>
    </row>
    <row r="99" spans="1:21" s="2" customFormat="1" ht="11.1" customHeight="1" x14ac:dyDescent="0.2">
      <c r="A99" s="18" t="s">
        <v>334</v>
      </c>
      <c r="B99" s="22">
        <v>7</v>
      </c>
      <c r="C99" s="16">
        <v>2</v>
      </c>
      <c r="D99" s="16">
        <v>83289995</v>
      </c>
      <c r="E99" s="17" t="s">
        <v>155</v>
      </c>
      <c r="F99" s="2">
        <v>31</v>
      </c>
      <c r="G99" s="28">
        <v>7162</v>
      </c>
      <c r="H99" s="17" t="s">
        <v>830</v>
      </c>
      <c r="I99" s="27">
        <v>990</v>
      </c>
      <c r="J99" s="6" t="s">
        <v>844</v>
      </c>
      <c r="K99" s="62">
        <v>9</v>
      </c>
      <c r="L99" s="28">
        <v>716</v>
      </c>
      <c r="M99" s="17" t="s">
        <v>830</v>
      </c>
      <c r="N99" s="27">
        <v>93</v>
      </c>
      <c r="O99" s="6" t="s">
        <v>846</v>
      </c>
      <c r="P99" s="62">
        <v>13</v>
      </c>
      <c r="Q99" s="28">
        <v>7878</v>
      </c>
      <c r="R99" s="17" t="s">
        <v>830</v>
      </c>
      <c r="S99" s="27">
        <v>1014</v>
      </c>
      <c r="T99" s="6" t="s">
        <v>844</v>
      </c>
      <c r="U99" s="63">
        <v>9</v>
      </c>
    </row>
    <row r="100" spans="1:21" s="2" customFormat="1" ht="11.1" customHeight="1" x14ac:dyDescent="0.2">
      <c r="A100" s="18" t="s">
        <v>334</v>
      </c>
      <c r="B100" s="22">
        <v>7</v>
      </c>
      <c r="C100" s="16">
        <v>4</v>
      </c>
      <c r="D100" s="16">
        <v>83289999</v>
      </c>
      <c r="E100" s="17" t="s">
        <v>156</v>
      </c>
      <c r="F100" s="2">
        <v>31</v>
      </c>
      <c r="G100" s="28">
        <v>13786</v>
      </c>
      <c r="H100" s="17" t="s">
        <v>831</v>
      </c>
      <c r="I100" s="27">
        <v>1346</v>
      </c>
      <c r="J100" s="6" t="s">
        <v>831</v>
      </c>
      <c r="K100" s="62">
        <v>14</v>
      </c>
      <c r="L100" s="28">
        <v>16757</v>
      </c>
      <c r="M100" s="17" t="s">
        <v>829</v>
      </c>
      <c r="N100" s="27">
        <v>1664</v>
      </c>
      <c r="O100" s="6" t="s">
        <v>831</v>
      </c>
      <c r="P100" s="62">
        <v>11</v>
      </c>
      <c r="Q100" s="28">
        <v>28096</v>
      </c>
      <c r="R100" s="17" t="s">
        <v>831</v>
      </c>
      <c r="S100" s="27">
        <v>2818</v>
      </c>
      <c r="T100" s="6" t="s">
        <v>831</v>
      </c>
      <c r="U100" s="63">
        <v>11</v>
      </c>
    </row>
    <row r="101" spans="1:21" s="2" customFormat="1" ht="11.1" customHeight="1" thickBot="1" x14ac:dyDescent="0.25">
      <c r="A101" s="23" t="s">
        <v>334</v>
      </c>
      <c r="B101" s="24">
        <v>7</v>
      </c>
      <c r="C101" s="25">
        <v>4</v>
      </c>
      <c r="D101" s="25">
        <v>84299002</v>
      </c>
      <c r="E101" s="26" t="s">
        <v>157</v>
      </c>
      <c r="F101" s="35">
        <v>31</v>
      </c>
      <c r="G101" s="36">
        <v>12872</v>
      </c>
      <c r="H101" s="26" t="s">
        <v>831</v>
      </c>
      <c r="I101" s="35">
        <v>1261</v>
      </c>
      <c r="J101" s="129" t="s">
        <v>831</v>
      </c>
      <c r="K101" s="130">
        <v>13</v>
      </c>
      <c r="L101" s="36">
        <v>15978</v>
      </c>
      <c r="M101" s="26" t="s">
        <v>829</v>
      </c>
      <c r="N101" s="35">
        <v>1454</v>
      </c>
      <c r="O101" s="129" t="s">
        <v>831</v>
      </c>
      <c r="P101" s="130">
        <v>11</v>
      </c>
      <c r="Q101" s="36">
        <v>26224</v>
      </c>
      <c r="R101" s="26" t="s">
        <v>831</v>
      </c>
      <c r="S101" s="35">
        <v>2582</v>
      </c>
      <c r="T101" s="129" t="s">
        <v>831</v>
      </c>
      <c r="U101" s="131">
        <v>12</v>
      </c>
    </row>
    <row r="102" spans="1:21" s="2" customFormat="1" ht="11.1" customHeight="1" x14ac:dyDescent="0.2">
      <c r="A102" s="18" t="s">
        <v>334</v>
      </c>
      <c r="B102" s="22">
        <v>7</v>
      </c>
      <c r="C102" s="16">
        <v>2</v>
      </c>
      <c r="D102" s="16">
        <v>84299001</v>
      </c>
      <c r="E102" s="17" t="s">
        <v>158</v>
      </c>
      <c r="F102" s="2">
        <v>31</v>
      </c>
      <c r="G102" s="28">
        <v>15040</v>
      </c>
      <c r="H102" s="17" t="s">
        <v>845</v>
      </c>
      <c r="I102" s="27">
        <v>1236</v>
      </c>
      <c r="J102" s="6" t="s">
        <v>831</v>
      </c>
      <c r="K102" s="62">
        <v>12</v>
      </c>
      <c r="L102" s="28">
        <v>14951</v>
      </c>
      <c r="M102" s="17" t="s">
        <v>829</v>
      </c>
      <c r="N102" s="27">
        <v>1179</v>
      </c>
      <c r="O102" s="6" t="s">
        <v>831</v>
      </c>
      <c r="P102" s="62">
        <v>11</v>
      </c>
      <c r="Q102" s="28">
        <v>25072</v>
      </c>
      <c r="R102" s="17" t="s">
        <v>831</v>
      </c>
      <c r="S102" s="27">
        <v>2363</v>
      </c>
      <c r="T102" s="6" t="s">
        <v>831</v>
      </c>
      <c r="U102" s="63">
        <v>11</v>
      </c>
    </row>
    <row r="103" spans="1:21" s="2" customFormat="1" ht="11.1" customHeight="1" x14ac:dyDescent="0.2">
      <c r="A103" s="18" t="s">
        <v>334</v>
      </c>
      <c r="B103" s="22">
        <v>8</v>
      </c>
      <c r="C103" s="16">
        <v>6</v>
      </c>
      <c r="D103" s="16">
        <v>75279130</v>
      </c>
      <c r="E103" s="17" t="s">
        <v>159</v>
      </c>
      <c r="F103" s="2">
        <v>31</v>
      </c>
      <c r="G103" s="28">
        <v>35017</v>
      </c>
      <c r="H103" s="17" t="s">
        <v>828</v>
      </c>
      <c r="I103" s="27">
        <v>2662</v>
      </c>
      <c r="J103" s="6" t="s">
        <v>830</v>
      </c>
      <c r="K103" s="62">
        <v>18</v>
      </c>
      <c r="L103" s="28">
        <v>33511</v>
      </c>
      <c r="M103" s="17" t="s">
        <v>830</v>
      </c>
      <c r="N103" s="27">
        <v>3061</v>
      </c>
      <c r="O103" s="6" t="s">
        <v>831</v>
      </c>
      <c r="P103" s="62">
        <v>15</v>
      </c>
      <c r="Q103" s="28">
        <v>68053</v>
      </c>
      <c r="R103" s="17" t="s">
        <v>828</v>
      </c>
      <c r="S103" s="27">
        <v>5280</v>
      </c>
      <c r="T103" s="6" t="s">
        <v>839</v>
      </c>
      <c r="U103" s="63">
        <v>17</v>
      </c>
    </row>
    <row r="104" spans="1:21" s="2" customFormat="1" ht="11.1" customHeight="1" x14ac:dyDescent="0.2">
      <c r="A104" s="18" t="s">
        <v>334</v>
      </c>
      <c r="B104" s="22">
        <v>8</v>
      </c>
      <c r="C104" s="16">
        <v>6</v>
      </c>
      <c r="D104" s="16">
        <v>75279012</v>
      </c>
      <c r="E104" s="17" t="s">
        <v>160</v>
      </c>
      <c r="F104" s="2">
        <v>31</v>
      </c>
      <c r="G104" s="28">
        <v>35369</v>
      </c>
      <c r="H104" s="17" t="s">
        <v>828</v>
      </c>
      <c r="I104" s="27">
        <v>2660</v>
      </c>
      <c r="J104" s="6" t="s">
        <v>828</v>
      </c>
      <c r="K104" s="62">
        <v>18</v>
      </c>
      <c r="L104" s="28">
        <v>33853</v>
      </c>
      <c r="M104" s="17" t="s">
        <v>830</v>
      </c>
      <c r="N104" s="27">
        <v>3060</v>
      </c>
      <c r="O104" s="6" t="s">
        <v>833</v>
      </c>
      <c r="P104" s="62">
        <v>17</v>
      </c>
      <c r="Q104" s="28">
        <v>68614</v>
      </c>
      <c r="R104" s="17" t="s">
        <v>828</v>
      </c>
      <c r="S104" s="27">
        <v>5315</v>
      </c>
      <c r="T104" s="6" t="s">
        <v>839</v>
      </c>
      <c r="U104" s="63">
        <v>17</v>
      </c>
    </row>
    <row r="105" spans="1:21" s="2" customFormat="1" ht="11.1" customHeight="1" x14ac:dyDescent="0.2">
      <c r="A105" s="18" t="s">
        <v>334</v>
      </c>
      <c r="B105" s="22">
        <v>8</v>
      </c>
      <c r="C105" s="16">
        <v>6</v>
      </c>
      <c r="D105" s="16">
        <v>75289012</v>
      </c>
      <c r="E105" s="17" t="s">
        <v>161</v>
      </c>
      <c r="F105" s="2">
        <v>31</v>
      </c>
      <c r="G105" s="28">
        <v>32787</v>
      </c>
      <c r="H105" s="17" t="s">
        <v>828</v>
      </c>
      <c r="I105" s="27">
        <v>2447</v>
      </c>
      <c r="J105" s="6" t="s">
        <v>839</v>
      </c>
      <c r="K105" s="62">
        <v>9</v>
      </c>
      <c r="L105" s="28">
        <v>32145</v>
      </c>
      <c r="M105" s="17" t="s">
        <v>829</v>
      </c>
      <c r="N105" s="27">
        <v>2953</v>
      </c>
      <c r="O105" s="6" t="s">
        <v>831</v>
      </c>
      <c r="P105" s="62">
        <v>15</v>
      </c>
      <c r="Q105" s="28">
        <v>63932</v>
      </c>
      <c r="R105" s="17" t="s">
        <v>830</v>
      </c>
      <c r="S105" s="27">
        <v>4988</v>
      </c>
      <c r="T105" s="6" t="s">
        <v>831</v>
      </c>
      <c r="U105" s="63">
        <v>15</v>
      </c>
    </row>
    <row r="106" spans="1:21" s="2" customFormat="1" ht="11.1" customHeight="1" x14ac:dyDescent="0.2">
      <c r="A106" s="18" t="s">
        <v>334</v>
      </c>
      <c r="B106" s="22">
        <v>8</v>
      </c>
      <c r="C106" s="16">
        <v>6</v>
      </c>
      <c r="D106" s="16">
        <v>75289010</v>
      </c>
      <c r="E106" s="17" t="s">
        <v>162</v>
      </c>
      <c r="F106" s="2">
        <v>31</v>
      </c>
      <c r="G106" s="28">
        <v>32874</v>
      </c>
      <c r="H106" s="17" t="s">
        <v>828</v>
      </c>
      <c r="I106" s="27">
        <v>2546</v>
      </c>
      <c r="J106" s="6" t="s">
        <v>839</v>
      </c>
      <c r="K106" s="62">
        <v>9</v>
      </c>
      <c r="L106" s="28">
        <v>32422</v>
      </c>
      <c r="M106" s="17" t="s">
        <v>829</v>
      </c>
      <c r="N106" s="27">
        <v>3031</v>
      </c>
      <c r="O106" s="6" t="s">
        <v>833</v>
      </c>
      <c r="P106" s="62">
        <v>13</v>
      </c>
      <c r="Q106" s="28">
        <v>63724</v>
      </c>
      <c r="R106" s="17" t="s">
        <v>828</v>
      </c>
      <c r="S106" s="27">
        <v>5162</v>
      </c>
      <c r="T106" s="6" t="s">
        <v>831</v>
      </c>
      <c r="U106" s="63">
        <v>14</v>
      </c>
    </row>
    <row r="107" spans="1:21" s="2" customFormat="1" ht="11.1" customHeight="1" x14ac:dyDescent="0.2">
      <c r="A107" s="18" t="s">
        <v>334</v>
      </c>
      <c r="B107" s="22">
        <v>8</v>
      </c>
      <c r="C107" s="16">
        <v>6</v>
      </c>
      <c r="D107" s="16">
        <v>75309010</v>
      </c>
      <c r="E107" s="17" t="s">
        <v>163</v>
      </c>
      <c r="F107" s="2">
        <v>31</v>
      </c>
      <c r="G107" s="28">
        <v>34458</v>
      </c>
      <c r="H107" s="17" t="s">
        <v>828</v>
      </c>
      <c r="I107" s="27">
        <v>2718</v>
      </c>
      <c r="J107" s="6" t="s">
        <v>839</v>
      </c>
      <c r="K107" s="62">
        <v>9</v>
      </c>
      <c r="L107" s="28">
        <v>33089</v>
      </c>
      <c r="M107" s="17" t="s">
        <v>829</v>
      </c>
      <c r="N107" s="27">
        <v>3007</v>
      </c>
      <c r="O107" s="6" t="s">
        <v>832</v>
      </c>
      <c r="P107" s="62">
        <v>15</v>
      </c>
      <c r="Q107" s="28">
        <v>66981</v>
      </c>
      <c r="R107" s="17" t="s">
        <v>828</v>
      </c>
      <c r="S107" s="27">
        <v>5304</v>
      </c>
      <c r="T107" s="6" t="s">
        <v>828</v>
      </c>
      <c r="U107" s="63">
        <v>17</v>
      </c>
    </row>
    <row r="108" spans="1:21" s="2" customFormat="1" ht="11.1" customHeight="1" x14ac:dyDescent="0.2">
      <c r="A108" s="18" t="s">
        <v>334</v>
      </c>
      <c r="B108" s="22">
        <v>8</v>
      </c>
      <c r="C108" s="16">
        <v>6</v>
      </c>
      <c r="D108" s="16">
        <v>75319133</v>
      </c>
      <c r="E108" s="17" t="s">
        <v>164</v>
      </c>
      <c r="F108" s="2">
        <v>31</v>
      </c>
      <c r="G108" s="28">
        <v>38133</v>
      </c>
      <c r="H108" s="17" t="s">
        <v>828</v>
      </c>
      <c r="I108" s="27">
        <v>3371</v>
      </c>
      <c r="J108" s="6" t="s">
        <v>839</v>
      </c>
      <c r="K108" s="62">
        <v>8</v>
      </c>
      <c r="L108" s="28">
        <v>36345</v>
      </c>
      <c r="M108" s="17" t="s">
        <v>830</v>
      </c>
      <c r="N108" s="27">
        <v>3327</v>
      </c>
      <c r="O108" s="6" t="s">
        <v>828</v>
      </c>
      <c r="P108" s="62">
        <v>17</v>
      </c>
      <c r="Q108" s="28">
        <v>74155</v>
      </c>
      <c r="R108" s="17" t="s">
        <v>828</v>
      </c>
      <c r="S108" s="27">
        <v>5927</v>
      </c>
      <c r="T108" s="6" t="s">
        <v>830</v>
      </c>
      <c r="U108" s="63">
        <v>16</v>
      </c>
    </row>
    <row r="109" spans="1:21" s="2" customFormat="1" ht="11.1" customHeight="1" x14ac:dyDescent="0.2">
      <c r="A109" s="18" t="s">
        <v>334</v>
      </c>
      <c r="B109" s="22">
        <v>8</v>
      </c>
      <c r="C109" s="16">
        <v>6</v>
      </c>
      <c r="D109" s="16">
        <v>75319131</v>
      </c>
      <c r="E109" s="17" t="s">
        <v>165</v>
      </c>
      <c r="F109" s="2">
        <v>31</v>
      </c>
      <c r="G109" s="28">
        <v>40694</v>
      </c>
      <c r="H109" s="17" t="s">
        <v>828</v>
      </c>
      <c r="I109" s="27">
        <v>3677</v>
      </c>
      <c r="J109" s="6" t="s">
        <v>839</v>
      </c>
      <c r="K109" s="62">
        <v>8</v>
      </c>
      <c r="L109" s="28">
        <v>39722</v>
      </c>
      <c r="M109" s="17" t="s">
        <v>830</v>
      </c>
      <c r="N109" s="27">
        <v>3643</v>
      </c>
      <c r="O109" s="6" t="s">
        <v>828</v>
      </c>
      <c r="P109" s="62">
        <v>17</v>
      </c>
      <c r="Q109" s="28">
        <v>80189</v>
      </c>
      <c r="R109" s="17" t="s">
        <v>828</v>
      </c>
      <c r="S109" s="27">
        <v>6404</v>
      </c>
      <c r="T109" s="6" t="s">
        <v>828</v>
      </c>
      <c r="U109" s="63">
        <v>17</v>
      </c>
    </row>
    <row r="110" spans="1:21" s="2" customFormat="1" ht="11.1" customHeight="1" x14ac:dyDescent="0.2">
      <c r="A110" s="18" t="s">
        <v>334</v>
      </c>
      <c r="B110" s="22">
        <v>8</v>
      </c>
      <c r="C110" s="16">
        <v>8</v>
      </c>
      <c r="D110" s="16">
        <v>75319010</v>
      </c>
      <c r="E110" s="17" t="s">
        <v>166</v>
      </c>
      <c r="F110" s="2">
        <v>31</v>
      </c>
      <c r="G110" s="28">
        <v>58188</v>
      </c>
      <c r="H110" s="17" t="s">
        <v>828</v>
      </c>
      <c r="I110" s="27">
        <v>4938</v>
      </c>
      <c r="J110" s="6" t="s">
        <v>839</v>
      </c>
      <c r="K110" s="62">
        <v>8</v>
      </c>
      <c r="L110" s="28">
        <v>56853</v>
      </c>
      <c r="M110" s="17" t="s">
        <v>830</v>
      </c>
      <c r="N110" s="27">
        <v>4918</v>
      </c>
      <c r="O110" s="6" t="s">
        <v>839</v>
      </c>
      <c r="P110" s="62">
        <v>17</v>
      </c>
      <c r="Q110" s="28">
        <v>113980</v>
      </c>
      <c r="R110" s="17" t="s">
        <v>828</v>
      </c>
      <c r="S110" s="27">
        <v>9199</v>
      </c>
      <c r="T110" s="6" t="s">
        <v>839</v>
      </c>
      <c r="U110" s="63">
        <v>17</v>
      </c>
    </row>
    <row r="111" spans="1:21" s="2" customFormat="1" ht="11.1" customHeight="1" x14ac:dyDescent="0.2">
      <c r="A111" s="18" t="s">
        <v>334</v>
      </c>
      <c r="B111" s="22">
        <v>8</v>
      </c>
      <c r="C111" s="16">
        <v>6</v>
      </c>
      <c r="D111" s="16">
        <v>75319009</v>
      </c>
      <c r="E111" s="17" t="s">
        <v>167</v>
      </c>
      <c r="F111" s="2">
        <v>31</v>
      </c>
      <c r="G111" s="28">
        <v>51955</v>
      </c>
      <c r="H111" s="17" t="s">
        <v>828</v>
      </c>
      <c r="I111" s="27">
        <v>4164</v>
      </c>
      <c r="J111" s="6" t="s">
        <v>839</v>
      </c>
      <c r="K111" s="62">
        <v>9</v>
      </c>
      <c r="L111" s="28">
        <v>50115</v>
      </c>
      <c r="M111" s="17" t="s">
        <v>830</v>
      </c>
      <c r="N111" s="27">
        <v>4307</v>
      </c>
      <c r="O111" s="6" t="s">
        <v>828</v>
      </c>
      <c r="P111" s="62">
        <v>17</v>
      </c>
      <c r="Q111" s="28">
        <v>101193</v>
      </c>
      <c r="R111" s="17" t="s">
        <v>828</v>
      </c>
      <c r="S111" s="27">
        <v>8063</v>
      </c>
      <c r="T111" s="6" t="s">
        <v>828</v>
      </c>
      <c r="U111" s="63">
        <v>17</v>
      </c>
    </row>
    <row r="112" spans="1:21" s="2" customFormat="1" ht="11.1" customHeight="1" x14ac:dyDescent="0.2">
      <c r="A112" s="18" t="s">
        <v>334</v>
      </c>
      <c r="B112" s="22">
        <v>8</v>
      </c>
      <c r="C112" s="16">
        <v>6</v>
      </c>
      <c r="D112" s="16">
        <v>75319008</v>
      </c>
      <c r="E112" s="17" t="s">
        <v>168</v>
      </c>
      <c r="F112" s="2">
        <v>31</v>
      </c>
      <c r="G112" s="28">
        <v>47165</v>
      </c>
      <c r="H112" s="17" t="s">
        <v>828</v>
      </c>
      <c r="I112" s="27">
        <v>3926</v>
      </c>
      <c r="J112" s="6" t="s">
        <v>839</v>
      </c>
      <c r="K112" s="62">
        <v>9</v>
      </c>
      <c r="L112" s="28">
        <v>46089</v>
      </c>
      <c r="M112" s="17" t="s">
        <v>830</v>
      </c>
      <c r="N112" s="27">
        <v>3932</v>
      </c>
      <c r="O112" s="6" t="s">
        <v>828</v>
      </c>
      <c r="P112" s="62">
        <v>18</v>
      </c>
      <c r="Q112" s="28">
        <v>92494</v>
      </c>
      <c r="R112" s="17" t="s">
        <v>828</v>
      </c>
      <c r="S112" s="27">
        <v>7290</v>
      </c>
      <c r="T112" s="6" t="s">
        <v>828</v>
      </c>
      <c r="U112" s="63">
        <v>17</v>
      </c>
    </row>
    <row r="113" spans="1:21" s="2" customFormat="1" ht="11.1" customHeight="1" x14ac:dyDescent="0.2">
      <c r="A113" s="18" t="s">
        <v>334</v>
      </c>
      <c r="B113" s="22">
        <v>8</v>
      </c>
      <c r="C113" s="16">
        <v>6</v>
      </c>
      <c r="D113" s="16">
        <v>76329132</v>
      </c>
      <c r="E113" s="17" t="s">
        <v>169</v>
      </c>
      <c r="F113" s="2">
        <v>31</v>
      </c>
      <c r="G113" s="28">
        <v>42909</v>
      </c>
      <c r="H113" s="17" t="s">
        <v>828</v>
      </c>
      <c r="I113" s="27">
        <v>3831</v>
      </c>
      <c r="J113" s="6" t="s">
        <v>839</v>
      </c>
      <c r="K113" s="62">
        <v>9</v>
      </c>
      <c r="L113" s="28">
        <v>42010</v>
      </c>
      <c r="M113" s="17" t="s">
        <v>828</v>
      </c>
      <c r="N113" s="27">
        <v>3797</v>
      </c>
      <c r="O113" s="6" t="s">
        <v>828</v>
      </c>
      <c r="P113" s="62">
        <v>17</v>
      </c>
      <c r="Q113" s="28">
        <v>84919</v>
      </c>
      <c r="R113" s="17" t="s">
        <v>828</v>
      </c>
      <c r="S113" s="27">
        <v>6735</v>
      </c>
      <c r="T113" s="6" t="s">
        <v>828</v>
      </c>
      <c r="U113" s="63">
        <v>17</v>
      </c>
    </row>
    <row r="114" spans="1:21" s="2" customFormat="1" ht="11.1" customHeight="1" x14ac:dyDescent="0.2">
      <c r="A114" s="18" t="s">
        <v>334</v>
      </c>
      <c r="B114" s="22">
        <v>8</v>
      </c>
      <c r="C114" s="16">
        <v>6</v>
      </c>
      <c r="D114" s="16">
        <v>76329133</v>
      </c>
      <c r="E114" s="17" t="s">
        <v>170</v>
      </c>
      <c r="F114" s="2">
        <v>31</v>
      </c>
      <c r="G114" s="28">
        <v>43010</v>
      </c>
      <c r="H114" s="17" t="s">
        <v>828</v>
      </c>
      <c r="I114" s="27">
        <v>3853</v>
      </c>
      <c r="J114" s="6" t="s">
        <v>835</v>
      </c>
      <c r="K114" s="62">
        <v>9</v>
      </c>
      <c r="L114" s="28">
        <v>41945</v>
      </c>
      <c r="M114" s="17" t="s">
        <v>830</v>
      </c>
      <c r="N114" s="27">
        <v>3909</v>
      </c>
      <c r="O114" s="6" t="s">
        <v>828</v>
      </c>
      <c r="P114" s="62">
        <v>17</v>
      </c>
      <c r="Q114" s="28">
        <v>84725</v>
      </c>
      <c r="R114" s="17" t="s">
        <v>830</v>
      </c>
      <c r="S114" s="27">
        <v>6825</v>
      </c>
      <c r="T114" s="6" t="s">
        <v>828</v>
      </c>
      <c r="U114" s="63">
        <v>17</v>
      </c>
    </row>
    <row r="115" spans="1:21" s="2" customFormat="1" ht="11.1" customHeight="1" x14ac:dyDescent="0.2">
      <c r="A115" s="18" t="s">
        <v>334</v>
      </c>
      <c r="B115" s="22">
        <v>8</v>
      </c>
      <c r="C115" s="16">
        <v>6</v>
      </c>
      <c r="D115" s="16">
        <v>76339001</v>
      </c>
      <c r="E115" s="17" t="s">
        <v>171</v>
      </c>
      <c r="F115" s="2">
        <v>31</v>
      </c>
      <c r="G115" s="28">
        <v>47426</v>
      </c>
      <c r="H115" s="17" t="s">
        <v>828</v>
      </c>
      <c r="I115" s="27">
        <v>4262</v>
      </c>
      <c r="J115" s="6" t="s">
        <v>834</v>
      </c>
      <c r="K115" s="62">
        <v>7</v>
      </c>
      <c r="L115" s="28">
        <v>45846</v>
      </c>
      <c r="M115" s="17" t="s">
        <v>830</v>
      </c>
      <c r="N115" s="27">
        <v>4351</v>
      </c>
      <c r="O115" s="6" t="s">
        <v>828</v>
      </c>
      <c r="P115" s="62">
        <v>17</v>
      </c>
      <c r="Q115" s="28">
        <v>92614</v>
      </c>
      <c r="R115" s="17" t="s">
        <v>830</v>
      </c>
      <c r="S115" s="27">
        <v>7411</v>
      </c>
      <c r="T115" s="6" t="s">
        <v>828</v>
      </c>
      <c r="U115" s="63">
        <v>17</v>
      </c>
    </row>
    <row r="116" spans="1:21" s="2" customFormat="1" ht="11.1" customHeight="1" x14ac:dyDescent="0.2">
      <c r="A116" s="18" t="s">
        <v>334</v>
      </c>
      <c r="B116" s="22">
        <v>8</v>
      </c>
      <c r="C116" s="16">
        <v>6</v>
      </c>
      <c r="D116" s="16">
        <v>77339003</v>
      </c>
      <c r="E116" s="17" t="s">
        <v>172</v>
      </c>
      <c r="F116" s="2">
        <v>31</v>
      </c>
      <c r="G116" s="28">
        <v>49116</v>
      </c>
      <c r="H116" s="17" t="s">
        <v>828</v>
      </c>
      <c r="I116" s="27">
        <v>4635</v>
      </c>
      <c r="J116" s="6" t="s">
        <v>834</v>
      </c>
      <c r="K116" s="62">
        <v>7</v>
      </c>
      <c r="L116" s="28">
        <v>47435</v>
      </c>
      <c r="M116" s="17" t="s">
        <v>830</v>
      </c>
      <c r="N116" s="27">
        <v>4554</v>
      </c>
      <c r="O116" s="6" t="s">
        <v>828</v>
      </c>
      <c r="P116" s="62">
        <v>17</v>
      </c>
      <c r="Q116" s="28">
        <v>95982</v>
      </c>
      <c r="R116" s="17" t="s">
        <v>830</v>
      </c>
      <c r="S116" s="27">
        <v>7679</v>
      </c>
      <c r="T116" s="6" t="s">
        <v>828</v>
      </c>
      <c r="U116" s="63">
        <v>17</v>
      </c>
    </row>
    <row r="117" spans="1:21" s="2" customFormat="1" ht="11.1" customHeight="1" x14ac:dyDescent="0.2">
      <c r="A117" s="18" t="s">
        <v>334</v>
      </c>
      <c r="B117" s="22">
        <v>8</v>
      </c>
      <c r="C117" s="16">
        <v>6</v>
      </c>
      <c r="D117" s="16">
        <v>77349003</v>
      </c>
      <c r="E117" s="17" t="s">
        <v>173</v>
      </c>
      <c r="F117" s="2">
        <v>31</v>
      </c>
      <c r="G117" s="28">
        <v>49950</v>
      </c>
      <c r="H117" s="17" t="s">
        <v>828</v>
      </c>
      <c r="I117" s="27">
        <v>4478</v>
      </c>
      <c r="J117" s="6" t="s">
        <v>834</v>
      </c>
      <c r="K117" s="62">
        <v>7</v>
      </c>
      <c r="L117" s="28">
        <v>47392</v>
      </c>
      <c r="M117" s="17" t="s">
        <v>830</v>
      </c>
      <c r="N117" s="27">
        <v>4602</v>
      </c>
      <c r="O117" s="6" t="s">
        <v>828</v>
      </c>
      <c r="P117" s="62">
        <v>17</v>
      </c>
      <c r="Q117" s="28">
        <v>96618</v>
      </c>
      <c r="R117" s="17" t="s">
        <v>830</v>
      </c>
      <c r="S117" s="27">
        <v>7740</v>
      </c>
      <c r="T117" s="6" t="s">
        <v>828</v>
      </c>
      <c r="U117" s="63">
        <v>17</v>
      </c>
    </row>
    <row r="118" spans="1:21" s="2" customFormat="1" ht="11.1" customHeight="1" x14ac:dyDescent="0.2">
      <c r="A118" s="18" t="s">
        <v>334</v>
      </c>
      <c r="B118" s="22">
        <v>8</v>
      </c>
      <c r="C118" s="16">
        <v>6</v>
      </c>
      <c r="D118" s="16">
        <v>77349002</v>
      </c>
      <c r="E118" s="17" t="s">
        <v>174</v>
      </c>
      <c r="F118" s="2">
        <v>31</v>
      </c>
      <c r="G118" s="28">
        <v>58914</v>
      </c>
      <c r="H118" s="17" t="s">
        <v>828</v>
      </c>
      <c r="I118" s="27">
        <v>5499</v>
      </c>
      <c r="J118" s="6" t="s">
        <v>837</v>
      </c>
      <c r="K118" s="62">
        <v>7</v>
      </c>
      <c r="L118" s="28">
        <v>56394</v>
      </c>
      <c r="M118" s="17" t="s">
        <v>830</v>
      </c>
      <c r="N118" s="27">
        <v>5144</v>
      </c>
      <c r="O118" s="6" t="s">
        <v>828</v>
      </c>
      <c r="P118" s="62">
        <v>17</v>
      </c>
      <c r="Q118" s="28">
        <v>115127</v>
      </c>
      <c r="R118" s="17" t="s">
        <v>830</v>
      </c>
      <c r="S118" s="27">
        <v>8719</v>
      </c>
      <c r="T118" s="6" t="s">
        <v>839</v>
      </c>
      <c r="U118" s="63">
        <v>18</v>
      </c>
    </row>
    <row r="119" spans="1:21" s="2" customFormat="1" ht="11.1" customHeight="1" x14ac:dyDescent="0.2">
      <c r="A119" s="18" t="s">
        <v>334</v>
      </c>
      <c r="B119" s="22">
        <v>8</v>
      </c>
      <c r="C119" s="16">
        <v>4</v>
      </c>
      <c r="D119" s="16">
        <v>78349142</v>
      </c>
      <c r="E119" s="17" t="s">
        <v>175</v>
      </c>
      <c r="F119" s="2">
        <v>0</v>
      </c>
      <c r="G119" s="28"/>
      <c r="H119" s="17"/>
      <c r="I119" s="27"/>
      <c r="J119" s="6"/>
      <c r="K119" s="62"/>
      <c r="L119" s="28"/>
      <c r="M119" s="17"/>
      <c r="N119" s="27"/>
      <c r="O119" s="6"/>
      <c r="P119" s="62"/>
      <c r="Q119" s="28"/>
      <c r="R119" s="17"/>
      <c r="S119" s="27"/>
      <c r="T119" s="6"/>
      <c r="U119" s="63"/>
    </row>
    <row r="120" spans="1:21" s="2" customFormat="1" ht="11.1" customHeight="1" x14ac:dyDescent="0.2">
      <c r="A120" s="18" t="s">
        <v>334</v>
      </c>
      <c r="B120" s="22">
        <v>8</v>
      </c>
      <c r="C120" s="16">
        <v>4</v>
      </c>
      <c r="D120" s="16">
        <v>78349141</v>
      </c>
      <c r="E120" s="17" t="s">
        <v>176</v>
      </c>
      <c r="F120" s="2">
        <v>31</v>
      </c>
      <c r="G120" s="28">
        <v>25606</v>
      </c>
      <c r="H120" s="17" t="s">
        <v>830</v>
      </c>
      <c r="I120" s="27">
        <v>2647</v>
      </c>
      <c r="J120" s="6" t="s">
        <v>847</v>
      </c>
      <c r="K120" s="62">
        <v>8</v>
      </c>
      <c r="L120" s="28">
        <v>25716</v>
      </c>
      <c r="M120" s="17" t="s">
        <v>828</v>
      </c>
      <c r="N120" s="27">
        <v>2641</v>
      </c>
      <c r="O120" s="6" t="s">
        <v>839</v>
      </c>
      <c r="P120" s="62">
        <v>18</v>
      </c>
      <c r="Q120" s="28">
        <v>51310</v>
      </c>
      <c r="R120" s="17" t="s">
        <v>828</v>
      </c>
      <c r="S120" s="27">
        <v>4511</v>
      </c>
      <c r="T120" s="6" t="s">
        <v>828</v>
      </c>
      <c r="U120" s="63">
        <v>17</v>
      </c>
    </row>
    <row r="121" spans="1:21" s="2" customFormat="1" ht="11.1" customHeight="1" x14ac:dyDescent="0.2">
      <c r="A121" s="18" t="s">
        <v>334</v>
      </c>
      <c r="B121" s="22">
        <v>8</v>
      </c>
      <c r="C121" s="16">
        <v>4</v>
      </c>
      <c r="D121" s="16">
        <v>78349140</v>
      </c>
      <c r="E121" s="17" t="s">
        <v>177</v>
      </c>
      <c r="F121" s="2">
        <v>31</v>
      </c>
      <c r="G121" s="28">
        <v>18971</v>
      </c>
      <c r="H121" s="17" t="s">
        <v>830</v>
      </c>
      <c r="I121" s="27">
        <v>1972</v>
      </c>
      <c r="J121" s="6" t="s">
        <v>837</v>
      </c>
      <c r="K121" s="62">
        <v>9</v>
      </c>
      <c r="L121" s="28">
        <v>20081</v>
      </c>
      <c r="M121" s="17" t="s">
        <v>828</v>
      </c>
      <c r="N121" s="27">
        <v>1801</v>
      </c>
      <c r="O121" s="6" t="s">
        <v>828</v>
      </c>
      <c r="P121" s="62">
        <v>17</v>
      </c>
      <c r="Q121" s="28">
        <v>38726</v>
      </c>
      <c r="R121" s="17" t="s">
        <v>830</v>
      </c>
      <c r="S121" s="27">
        <v>3292</v>
      </c>
      <c r="T121" s="6" t="s">
        <v>834</v>
      </c>
      <c r="U121" s="63">
        <v>8</v>
      </c>
    </row>
    <row r="122" spans="1:21" s="2" customFormat="1" ht="11.1" customHeight="1" x14ac:dyDescent="0.2">
      <c r="A122" s="18" t="s">
        <v>334</v>
      </c>
      <c r="B122" s="22">
        <v>8</v>
      </c>
      <c r="C122" s="16">
        <v>7</v>
      </c>
      <c r="D122" s="16">
        <v>79359082</v>
      </c>
      <c r="E122" s="17" t="s">
        <v>178</v>
      </c>
      <c r="F122" s="2">
        <v>0</v>
      </c>
      <c r="G122" s="28"/>
      <c r="H122" s="17"/>
      <c r="I122" s="27"/>
      <c r="J122" s="6"/>
      <c r="K122" s="62"/>
      <c r="L122" s="28"/>
      <c r="M122" s="17"/>
      <c r="N122" s="27"/>
      <c r="O122" s="6"/>
      <c r="P122" s="62"/>
      <c r="Q122" s="28"/>
      <c r="R122" s="17"/>
      <c r="S122" s="27"/>
      <c r="T122" s="6"/>
      <c r="U122" s="63"/>
    </row>
    <row r="123" spans="1:21" s="2" customFormat="1" ht="11.1" customHeight="1" x14ac:dyDescent="0.2">
      <c r="A123" s="18" t="s">
        <v>334</v>
      </c>
      <c r="B123" s="22">
        <v>8</v>
      </c>
      <c r="C123" s="16">
        <v>8</v>
      </c>
      <c r="D123" s="16">
        <v>80369016</v>
      </c>
      <c r="E123" s="17" t="s">
        <v>179</v>
      </c>
      <c r="F123" s="2">
        <v>0</v>
      </c>
      <c r="G123" s="28"/>
      <c r="H123" s="17"/>
      <c r="I123" s="27"/>
      <c r="J123" s="6"/>
      <c r="K123" s="62"/>
      <c r="L123" s="28"/>
      <c r="M123" s="17"/>
      <c r="N123" s="27"/>
      <c r="O123" s="6"/>
      <c r="P123" s="62"/>
      <c r="Q123" s="28"/>
      <c r="R123" s="17"/>
      <c r="S123" s="27"/>
      <c r="T123" s="6"/>
      <c r="U123" s="63"/>
    </row>
    <row r="124" spans="1:21" s="2" customFormat="1" ht="11.1" customHeight="1" x14ac:dyDescent="0.2">
      <c r="A124" s="18" t="s">
        <v>334</v>
      </c>
      <c r="B124" s="22">
        <v>8</v>
      </c>
      <c r="C124" s="16">
        <v>8</v>
      </c>
      <c r="D124" s="16">
        <v>80369171</v>
      </c>
      <c r="E124" s="17" t="s">
        <v>180</v>
      </c>
      <c r="F124" s="2">
        <v>31</v>
      </c>
      <c r="G124" s="28">
        <v>76839</v>
      </c>
      <c r="H124" s="17" t="s">
        <v>830</v>
      </c>
      <c r="I124" s="27">
        <v>5973</v>
      </c>
      <c r="J124" s="6" t="s">
        <v>830</v>
      </c>
      <c r="K124" s="62">
        <v>16</v>
      </c>
      <c r="L124" s="28">
        <v>65773</v>
      </c>
      <c r="M124" s="17" t="s">
        <v>831</v>
      </c>
      <c r="N124" s="27">
        <v>5962</v>
      </c>
      <c r="O124" s="6" t="s">
        <v>844</v>
      </c>
      <c r="P124" s="62">
        <v>15</v>
      </c>
      <c r="Q124" s="28">
        <v>133702</v>
      </c>
      <c r="R124" s="17" t="s">
        <v>843</v>
      </c>
      <c r="S124" s="27">
        <v>11589</v>
      </c>
      <c r="T124" s="6" t="s">
        <v>832</v>
      </c>
      <c r="U124" s="63">
        <v>14</v>
      </c>
    </row>
    <row r="125" spans="1:21" s="2" customFormat="1" ht="11.1" customHeight="1" x14ac:dyDescent="0.2">
      <c r="A125" s="18" t="s">
        <v>334</v>
      </c>
      <c r="B125" s="22">
        <v>8</v>
      </c>
      <c r="C125" s="16">
        <v>6</v>
      </c>
      <c r="D125" s="16">
        <v>81369018</v>
      </c>
      <c r="E125" s="17" t="s">
        <v>181</v>
      </c>
      <c r="F125" s="2">
        <v>28</v>
      </c>
      <c r="G125" s="28">
        <v>57597</v>
      </c>
      <c r="H125" s="17" t="s">
        <v>830</v>
      </c>
      <c r="I125" s="27">
        <v>4491</v>
      </c>
      <c r="J125" s="6" t="s">
        <v>830</v>
      </c>
      <c r="K125" s="62">
        <v>16</v>
      </c>
      <c r="L125" s="28">
        <v>61951</v>
      </c>
      <c r="M125" s="17" t="s">
        <v>829</v>
      </c>
      <c r="N125" s="27">
        <v>4808</v>
      </c>
      <c r="O125" s="6" t="s">
        <v>832</v>
      </c>
      <c r="P125" s="62">
        <v>13</v>
      </c>
      <c r="Q125" s="28">
        <v>105824</v>
      </c>
      <c r="R125" s="17" t="s">
        <v>843</v>
      </c>
      <c r="S125" s="27">
        <v>8543</v>
      </c>
      <c r="T125" s="6" t="s">
        <v>831</v>
      </c>
      <c r="U125" s="63">
        <v>13</v>
      </c>
    </row>
    <row r="126" spans="1:21" s="2" customFormat="1" ht="11.1" customHeight="1" x14ac:dyDescent="0.2">
      <c r="A126" s="18" t="s">
        <v>334</v>
      </c>
      <c r="B126" s="22">
        <v>8</v>
      </c>
      <c r="C126" s="16">
        <v>6</v>
      </c>
      <c r="D126" s="16">
        <v>81369019</v>
      </c>
      <c r="E126" s="17" t="s">
        <v>182</v>
      </c>
      <c r="F126" s="2">
        <v>0</v>
      </c>
      <c r="G126" s="28"/>
      <c r="H126" s="17"/>
      <c r="I126" s="27"/>
      <c r="J126" s="6"/>
      <c r="K126" s="62"/>
      <c r="L126" s="28"/>
      <c r="M126" s="17"/>
      <c r="N126" s="27"/>
      <c r="O126" s="6"/>
      <c r="P126" s="62"/>
      <c r="Q126" s="28"/>
      <c r="R126" s="17"/>
      <c r="S126" s="27"/>
      <c r="T126" s="6"/>
      <c r="U126" s="63"/>
    </row>
    <row r="127" spans="1:21" s="2" customFormat="1" ht="11.1" customHeight="1" x14ac:dyDescent="0.2">
      <c r="A127" s="18" t="s">
        <v>334</v>
      </c>
      <c r="B127" s="22">
        <v>8</v>
      </c>
      <c r="C127" s="16">
        <v>6</v>
      </c>
      <c r="D127" s="16">
        <v>81389020</v>
      </c>
      <c r="E127" s="17" t="s">
        <v>183</v>
      </c>
      <c r="F127" s="2">
        <v>31</v>
      </c>
      <c r="G127" s="28">
        <v>54202</v>
      </c>
      <c r="H127" s="17" t="s">
        <v>830</v>
      </c>
      <c r="I127" s="27">
        <v>4328</v>
      </c>
      <c r="J127" s="6" t="s">
        <v>830</v>
      </c>
      <c r="K127" s="62">
        <v>18</v>
      </c>
      <c r="L127" s="28">
        <v>55998</v>
      </c>
      <c r="M127" s="17" t="s">
        <v>829</v>
      </c>
      <c r="N127" s="27">
        <v>4482</v>
      </c>
      <c r="O127" s="6" t="s">
        <v>832</v>
      </c>
      <c r="P127" s="62">
        <v>13</v>
      </c>
      <c r="Q127" s="28">
        <v>101015</v>
      </c>
      <c r="R127" s="17" t="s">
        <v>831</v>
      </c>
      <c r="S127" s="27">
        <v>8539</v>
      </c>
      <c r="T127" s="6" t="s">
        <v>831</v>
      </c>
      <c r="U127" s="63">
        <v>13</v>
      </c>
    </row>
    <row r="128" spans="1:21" s="2" customFormat="1" ht="11.1" customHeight="1" x14ac:dyDescent="0.2">
      <c r="A128" s="18" t="s">
        <v>334</v>
      </c>
      <c r="B128" s="22">
        <v>8</v>
      </c>
      <c r="C128" s="16">
        <v>6</v>
      </c>
      <c r="D128" s="16">
        <v>81389180</v>
      </c>
      <c r="E128" s="17" t="s">
        <v>184</v>
      </c>
      <c r="F128" s="2">
        <v>0</v>
      </c>
      <c r="G128" s="28"/>
      <c r="H128" s="17"/>
      <c r="I128" s="27"/>
      <c r="J128" s="6"/>
      <c r="K128" s="62"/>
      <c r="L128" s="28"/>
      <c r="M128" s="17"/>
      <c r="N128" s="27"/>
      <c r="O128" s="6"/>
      <c r="P128" s="62"/>
      <c r="Q128" s="28"/>
      <c r="R128" s="17"/>
      <c r="S128" s="27"/>
      <c r="T128" s="6"/>
      <c r="U128" s="63"/>
    </row>
    <row r="129" spans="1:21" s="2" customFormat="1" ht="11.1" customHeight="1" x14ac:dyDescent="0.2">
      <c r="A129" s="18" t="s">
        <v>334</v>
      </c>
      <c r="B129" s="22">
        <v>8</v>
      </c>
      <c r="C129" s="16">
        <v>4</v>
      </c>
      <c r="D129" s="16">
        <v>81389023</v>
      </c>
      <c r="E129" s="17" t="s">
        <v>185</v>
      </c>
      <c r="F129" s="2">
        <v>31</v>
      </c>
      <c r="G129" s="28">
        <v>37858</v>
      </c>
      <c r="H129" s="17" t="s">
        <v>830</v>
      </c>
      <c r="I129" s="27">
        <v>3037</v>
      </c>
      <c r="J129" s="6" t="s">
        <v>843</v>
      </c>
      <c r="K129" s="62">
        <v>14</v>
      </c>
      <c r="L129" s="28">
        <v>38756</v>
      </c>
      <c r="M129" s="17" t="s">
        <v>829</v>
      </c>
      <c r="N129" s="27">
        <v>3136</v>
      </c>
      <c r="O129" s="6" t="s">
        <v>842</v>
      </c>
      <c r="P129" s="62">
        <v>12</v>
      </c>
      <c r="Q129" s="28">
        <v>70470</v>
      </c>
      <c r="R129" s="17" t="s">
        <v>831</v>
      </c>
      <c r="S129" s="27">
        <v>5800</v>
      </c>
      <c r="T129" s="6" t="s">
        <v>843</v>
      </c>
      <c r="U129" s="63">
        <v>13</v>
      </c>
    </row>
    <row r="130" spans="1:21" s="2" customFormat="1" ht="11.1" customHeight="1" x14ac:dyDescent="0.2">
      <c r="A130" s="18" t="s">
        <v>334</v>
      </c>
      <c r="B130" s="22">
        <v>8</v>
      </c>
      <c r="C130" s="16">
        <v>4</v>
      </c>
      <c r="D130" s="16">
        <v>81409026</v>
      </c>
      <c r="E130" s="17" t="s">
        <v>186</v>
      </c>
      <c r="F130" s="2">
        <v>0</v>
      </c>
      <c r="G130" s="28"/>
      <c r="H130" s="17"/>
      <c r="I130" s="27"/>
      <c r="J130" s="6"/>
      <c r="K130" s="62"/>
      <c r="L130" s="28"/>
      <c r="M130" s="17"/>
      <c r="N130" s="27"/>
      <c r="O130" s="6"/>
      <c r="P130" s="62"/>
      <c r="Q130" s="28"/>
      <c r="R130" s="17"/>
      <c r="S130" s="27"/>
      <c r="T130" s="6"/>
      <c r="U130" s="63"/>
    </row>
    <row r="131" spans="1:21" s="2" customFormat="1" ht="11.1" customHeight="1" x14ac:dyDescent="0.2">
      <c r="A131" s="18" t="s">
        <v>334</v>
      </c>
      <c r="B131" s="22">
        <v>8</v>
      </c>
      <c r="C131" s="16">
        <v>4</v>
      </c>
      <c r="D131" s="16">
        <v>81409028</v>
      </c>
      <c r="E131" s="17" t="s">
        <v>187</v>
      </c>
      <c r="F131" s="2">
        <v>31</v>
      </c>
      <c r="G131" s="28">
        <v>31896</v>
      </c>
      <c r="H131" s="17" t="s">
        <v>830</v>
      </c>
      <c r="I131" s="27">
        <v>3037</v>
      </c>
      <c r="J131" s="6" t="s">
        <v>831</v>
      </c>
      <c r="K131" s="62">
        <v>14</v>
      </c>
      <c r="L131" s="28">
        <v>38213</v>
      </c>
      <c r="M131" s="17" t="s">
        <v>829</v>
      </c>
      <c r="N131" s="27">
        <v>2954</v>
      </c>
      <c r="O131" s="6" t="s">
        <v>831</v>
      </c>
      <c r="P131" s="62">
        <v>12</v>
      </c>
      <c r="Q131" s="28">
        <v>64602</v>
      </c>
      <c r="R131" s="17" t="s">
        <v>831</v>
      </c>
      <c r="S131" s="27">
        <v>5817</v>
      </c>
      <c r="T131" s="6" t="s">
        <v>831</v>
      </c>
      <c r="U131" s="63">
        <v>14</v>
      </c>
    </row>
    <row r="132" spans="1:21" s="2" customFormat="1" ht="11.1" customHeight="1" x14ac:dyDescent="0.2">
      <c r="A132" s="18" t="s">
        <v>334</v>
      </c>
      <c r="B132" s="22">
        <v>8</v>
      </c>
      <c r="C132" s="16">
        <v>4</v>
      </c>
      <c r="D132" s="16">
        <v>81419030</v>
      </c>
      <c r="E132" s="17" t="s">
        <v>188</v>
      </c>
      <c r="F132" s="2">
        <v>29</v>
      </c>
      <c r="G132" s="28">
        <v>30487</v>
      </c>
      <c r="H132" s="17" t="s">
        <v>843</v>
      </c>
      <c r="I132" s="27">
        <v>2784</v>
      </c>
      <c r="J132" s="6" t="s">
        <v>831</v>
      </c>
      <c r="K132" s="62">
        <v>14</v>
      </c>
      <c r="L132" s="28">
        <v>37161</v>
      </c>
      <c r="M132" s="17" t="s">
        <v>829</v>
      </c>
      <c r="N132" s="27">
        <v>2847</v>
      </c>
      <c r="O132" s="6" t="s">
        <v>829</v>
      </c>
      <c r="P132" s="62">
        <v>14</v>
      </c>
      <c r="Q132" s="28">
        <v>60393</v>
      </c>
      <c r="R132" s="17" t="s">
        <v>831</v>
      </c>
      <c r="S132" s="27">
        <v>5375</v>
      </c>
      <c r="T132" s="6" t="s">
        <v>831</v>
      </c>
      <c r="U132" s="63">
        <v>14</v>
      </c>
    </row>
    <row r="133" spans="1:21" s="2" customFormat="1" ht="11.1" customHeight="1" x14ac:dyDescent="0.2">
      <c r="A133" s="18" t="s">
        <v>334</v>
      </c>
      <c r="B133" s="22">
        <v>8</v>
      </c>
      <c r="C133" s="16">
        <v>4</v>
      </c>
      <c r="D133" s="16">
        <v>81419032</v>
      </c>
      <c r="E133" s="17" t="s">
        <v>189</v>
      </c>
      <c r="F133" s="2">
        <v>15</v>
      </c>
      <c r="G133" s="28">
        <v>31087</v>
      </c>
      <c r="H133" s="17" t="s">
        <v>843</v>
      </c>
      <c r="I133" s="27">
        <v>2863</v>
      </c>
      <c r="J133" s="6" t="s">
        <v>831</v>
      </c>
      <c r="K133" s="62">
        <v>15</v>
      </c>
      <c r="L133" s="28">
        <v>36737</v>
      </c>
      <c r="M133" s="17" t="s">
        <v>829</v>
      </c>
      <c r="N133" s="27">
        <v>2937</v>
      </c>
      <c r="O133" s="6" t="s">
        <v>829</v>
      </c>
      <c r="P133" s="62">
        <v>14</v>
      </c>
      <c r="Q133" s="28">
        <v>59309</v>
      </c>
      <c r="R133" s="17" t="s">
        <v>831</v>
      </c>
      <c r="S133" s="27">
        <v>4831</v>
      </c>
      <c r="T133" s="6" t="s">
        <v>842</v>
      </c>
      <c r="U133" s="63">
        <v>13</v>
      </c>
    </row>
    <row r="134" spans="1:21" s="2" customFormat="1" ht="11.1" customHeight="1" x14ac:dyDescent="0.2">
      <c r="A134" s="18" t="s">
        <v>334</v>
      </c>
      <c r="B134" s="22">
        <v>8</v>
      </c>
      <c r="C134" s="16">
        <v>4</v>
      </c>
      <c r="D134" s="16">
        <v>81429033</v>
      </c>
      <c r="E134" s="17" t="s">
        <v>190</v>
      </c>
      <c r="F134" s="2">
        <v>0</v>
      </c>
      <c r="G134" s="28"/>
      <c r="H134" s="17"/>
      <c r="I134" s="27"/>
      <c r="J134" s="6"/>
      <c r="K134" s="62"/>
      <c r="L134" s="28"/>
      <c r="M134" s="17"/>
      <c r="N134" s="27"/>
      <c r="O134" s="6"/>
      <c r="P134" s="62"/>
      <c r="Q134" s="28"/>
      <c r="R134" s="17"/>
      <c r="S134" s="27"/>
      <c r="T134" s="6"/>
      <c r="U134" s="63"/>
    </row>
    <row r="135" spans="1:21" s="2" customFormat="1" ht="11.1" customHeight="1" x14ac:dyDescent="0.2">
      <c r="A135" s="18" t="s">
        <v>334</v>
      </c>
      <c r="B135" s="22">
        <v>8</v>
      </c>
      <c r="C135" s="16">
        <v>4</v>
      </c>
      <c r="D135" s="16">
        <v>81429034</v>
      </c>
      <c r="E135" s="17" t="s">
        <v>191</v>
      </c>
      <c r="F135" s="2">
        <v>31</v>
      </c>
      <c r="G135" s="28">
        <v>23778</v>
      </c>
      <c r="H135" s="17" t="s">
        <v>828</v>
      </c>
      <c r="I135" s="27">
        <v>2254</v>
      </c>
      <c r="J135" s="6" t="s">
        <v>843</v>
      </c>
      <c r="K135" s="62">
        <v>12</v>
      </c>
      <c r="L135" s="28">
        <v>30704</v>
      </c>
      <c r="M135" s="17" t="s">
        <v>831</v>
      </c>
      <c r="N135" s="27">
        <v>2572</v>
      </c>
      <c r="O135" s="6" t="s">
        <v>846</v>
      </c>
      <c r="P135" s="62">
        <v>16</v>
      </c>
      <c r="Q135" s="28">
        <v>45568</v>
      </c>
      <c r="R135" s="17" t="s">
        <v>831</v>
      </c>
      <c r="S135" s="27">
        <v>4194</v>
      </c>
      <c r="T135" s="6" t="s">
        <v>843</v>
      </c>
      <c r="U135" s="63">
        <v>12</v>
      </c>
    </row>
    <row r="136" spans="1:21" s="2" customFormat="1" ht="11.1" customHeight="1" x14ac:dyDescent="0.2">
      <c r="A136" s="18" t="s">
        <v>334</v>
      </c>
      <c r="B136" s="22">
        <v>8</v>
      </c>
      <c r="C136" s="16">
        <v>4</v>
      </c>
      <c r="D136" s="16">
        <v>82439035</v>
      </c>
      <c r="E136" s="17" t="s">
        <v>192</v>
      </c>
      <c r="F136" s="2">
        <v>0</v>
      </c>
      <c r="G136" s="28"/>
      <c r="H136" s="17"/>
      <c r="I136" s="27"/>
      <c r="J136" s="6"/>
      <c r="K136" s="62"/>
      <c r="L136" s="28"/>
      <c r="M136" s="17"/>
      <c r="N136" s="27"/>
      <c r="O136" s="6"/>
      <c r="P136" s="62"/>
      <c r="Q136" s="28"/>
      <c r="R136" s="17"/>
      <c r="S136" s="27"/>
      <c r="T136" s="6"/>
      <c r="U136" s="63"/>
    </row>
    <row r="137" spans="1:21" s="2" customFormat="1" ht="11.1" customHeight="1" x14ac:dyDescent="0.2">
      <c r="A137" s="18" t="s">
        <v>334</v>
      </c>
      <c r="B137" s="22">
        <v>8</v>
      </c>
      <c r="C137" s="16">
        <v>4</v>
      </c>
      <c r="D137" s="16">
        <v>82439036</v>
      </c>
      <c r="E137" s="17" t="s">
        <v>193</v>
      </c>
      <c r="F137" s="2">
        <v>0</v>
      </c>
      <c r="G137" s="28"/>
      <c r="H137" s="17"/>
      <c r="I137" s="27"/>
      <c r="J137" s="6"/>
      <c r="K137" s="62"/>
      <c r="L137" s="28"/>
      <c r="M137" s="17"/>
      <c r="N137" s="27"/>
      <c r="O137" s="6"/>
      <c r="P137" s="62"/>
      <c r="Q137" s="28"/>
      <c r="R137" s="17"/>
      <c r="S137" s="27"/>
      <c r="T137" s="6"/>
      <c r="U137" s="63"/>
    </row>
    <row r="138" spans="1:21" s="2" customFormat="1" ht="11.1" customHeight="1" x14ac:dyDescent="0.2">
      <c r="A138" s="18" t="s">
        <v>334</v>
      </c>
      <c r="B138" s="22">
        <v>9</v>
      </c>
      <c r="C138" s="16">
        <v>6</v>
      </c>
      <c r="D138" s="16">
        <v>56369003</v>
      </c>
      <c r="E138" s="17" t="s">
        <v>194</v>
      </c>
      <c r="F138" s="2">
        <v>31</v>
      </c>
      <c r="G138" s="28">
        <v>31801</v>
      </c>
      <c r="H138" s="17" t="s">
        <v>843</v>
      </c>
      <c r="I138" s="27">
        <v>3314</v>
      </c>
      <c r="J138" s="6" t="s">
        <v>843</v>
      </c>
      <c r="K138" s="62">
        <v>11</v>
      </c>
      <c r="L138" s="28">
        <v>23470</v>
      </c>
      <c r="M138" s="17" t="s">
        <v>831</v>
      </c>
      <c r="N138" s="27">
        <v>2728</v>
      </c>
      <c r="O138" s="6" t="s">
        <v>831</v>
      </c>
      <c r="P138" s="62">
        <v>14</v>
      </c>
      <c r="Q138" s="28">
        <v>51892</v>
      </c>
      <c r="R138" s="17" t="s">
        <v>830</v>
      </c>
      <c r="S138" s="27">
        <v>5396</v>
      </c>
      <c r="T138" s="6" t="s">
        <v>831</v>
      </c>
      <c r="U138" s="63">
        <v>14</v>
      </c>
    </row>
    <row r="139" spans="1:21" s="2" customFormat="1" ht="11.1" customHeight="1" x14ac:dyDescent="0.2">
      <c r="A139" s="18" t="s">
        <v>334</v>
      </c>
      <c r="B139" s="22">
        <v>9</v>
      </c>
      <c r="C139" s="16">
        <v>6</v>
      </c>
      <c r="D139" s="16">
        <v>56369004</v>
      </c>
      <c r="E139" s="17" t="s">
        <v>195</v>
      </c>
      <c r="F139" s="2">
        <v>31</v>
      </c>
      <c r="G139" s="28">
        <v>36880</v>
      </c>
      <c r="H139" s="17" t="s">
        <v>833</v>
      </c>
      <c r="I139" s="27">
        <v>3628</v>
      </c>
      <c r="J139" s="6" t="s">
        <v>831</v>
      </c>
      <c r="K139" s="62">
        <v>14</v>
      </c>
      <c r="L139" s="28">
        <v>36284</v>
      </c>
      <c r="M139" s="17" t="s">
        <v>830</v>
      </c>
      <c r="N139" s="27">
        <v>2984</v>
      </c>
      <c r="O139" s="6" t="s">
        <v>840</v>
      </c>
      <c r="P139" s="62">
        <v>15</v>
      </c>
      <c r="Q139" s="28">
        <v>68165</v>
      </c>
      <c r="R139" s="17" t="s">
        <v>830</v>
      </c>
      <c r="S139" s="27">
        <v>6121</v>
      </c>
      <c r="T139" s="6" t="s">
        <v>831</v>
      </c>
      <c r="U139" s="63">
        <v>14</v>
      </c>
    </row>
    <row r="140" spans="1:21" s="2" customFormat="1" ht="11.1" customHeight="1" x14ac:dyDescent="0.2">
      <c r="A140" s="18" t="s">
        <v>334</v>
      </c>
      <c r="B140" s="22">
        <v>9</v>
      </c>
      <c r="C140" s="16">
        <v>6</v>
      </c>
      <c r="D140" s="16">
        <v>57369001</v>
      </c>
      <c r="E140" s="17" t="s">
        <v>196</v>
      </c>
      <c r="F140" s="2">
        <v>31</v>
      </c>
      <c r="G140" s="28">
        <v>40455</v>
      </c>
      <c r="H140" s="17" t="s">
        <v>833</v>
      </c>
      <c r="I140" s="27">
        <v>3716</v>
      </c>
      <c r="J140" s="6" t="s">
        <v>830</v>
      </c>
      <c r="K140" s="62">
        <v>15</v>
      </c>
      <c r="L140" s="28">
        <v>40087</v>
      </c>
      <c r="M140" s="17" t="s">
        <v>830</v>
      </c>
      <c r="N140" s="27">
        <v>3391</v>
      </c>
      <c r="O140" s="6" t="s">
        <v>828</v>
      </c>
      <c r="P140" s="62">
        <v>15</v>
      </c>
      <c r="Q140" s="28">
        <v>78035</v>
      </c>
      <c r="R140" s="17" t="s">
        <v>830</v>
      </c>
      <c r="S140" s="27">
        <v>6959</v>
      </c>
      <c r="T140" s="6" t="s">
        <v>830</v>
      </c>
      <c r="U140" s="63">
        <v>15</v>
      </c>
    </row>
    <row r="141" spans="1:21" s="2" customFormat="1" ht="11.1" customHeight="1" x14ac:dyDescent="0.2">
      <c r="A141" s="18" t="s">
        <v>334</v>
      </c>
      <c r="B141" s="22">
        <v>9</v>
      </c>
      <c r="C141" s="16">
        <v>6</v>
      </c>
      <c r="D141" s="16">
        <v>58369001</v>
      </c>
      <c r="E141" s="17" t="s">
        <v>197</v>
      </c>
      <c r="F141" s="2">
        <v>31</v>
      </c>
      <c r="G141" s="28">
        <v>40321</v>
      </c>
      <c r="H141" s="17" t="s">
        <v>833</v>
      </c>
      <c r="I141" s="27">
        <v>3655</v>
      </c>
      <c r="J141" s="6" t="s">
        <v>830</v>
      </c>
      <c r="K141" s="62">
        <v>15</v>
      </c>
      <c r="L141" s="28">
        <v>39478</v>
      </c>
      <c r="M141" s="17" t="s">
        <v>830</v>
      </c>
      <c r="N141" s="27">
        <v>3358</v>
      </c>
      <c r="O141" s="6" t="s">
        <v>830</v>
      </c>
      <c r="P141" s="62">
        <v>17</v>
      </c>
      <c r="Q141" s="28">
        <v>76800</v>
      </c>
      <c r="R141" s="17" t="s">
        <v>830</v>
      </c>
      <c r="S141" s="27">
        <v>6826</v>
      </c>
      <c r="T141" s="6" t="s">
        <v>830</v>
      </c>
      <c r="U141" s="63">
        <v>15</v>
      </c>
    </row>
    <row r="142" spans="1:21" s="2" customFormat="1" ht="11.1" customHeight="1" x14ac:dyDescent="0.2">
      <c r="A142" s="18" t="s">
        <v>334</v>
      </c>
      <c r="B142" s="22">
        <v>9</v>
      </c>
      <c r="C142" s="16">
        <v>6</v>
      </c>
      <c r="D142" s="16">
        <v>59359051</v>
      </c>
      <c r="E142" s="17" t="s">
        <v>198</v>
      </c>
      <c r="F142" s="2">
        <v>0</v>
      </c>
      <c r="G142" s="28"/>
      <c r="H142" s="17"/>
      <c r="I142" s="27"/>
      <c r="J142" s="6"/>
      <c r="K142" s="62"/>
      <c r="L142" s="28"/>
      <c r="M142" s="17"/>
      <c r="N142" s="27"/>
      <c r="O142" s="6"/>
      <c r="P142" s="62"/>
      <c r="Q142" s="28"/>
      <c r="R142" s="17"/>
      <c r="S142" s="27"/>
      <c r="T142" s="6"/>
      <c r="U142" s="63"/>
    </row>
    <row r="143" spans="1:21" s="2" customFormat="1" ht="11.1" customHeight="1" x14ac:dyDescent="0.2">
      <c r="A143" s="18" t="s">
        <v>334</v>
      </c>
      <c r="B143" s="22">
        <v>9</v>
      </c>
      <c r="C143" s="16">
        <v>6</v>
      </c>
      <c r="D143" s="16">
        <v>59359052</v>
      </c>
      <c r="E143" s="17" t="s">
        <v>199</v>
      </c>
      <c r="F143" s="2">
        <v>31</v>
      </c>
      <c r="G143" s="28">
        <v>41121</v>
      </c>
      <c r="H143" s="17" t="s">
        <v>830</v>
      </c>
      <c r="I143" s="27">
        <v>3872</v>
      </c>
      <c r="J143" s="6" t="s">
        <v>838</v>
      </c>
      <c r="K143" s="62">
        <v>8</v>
      </c>
      <c r="L143" s="28">
        <v>42142</v>
      </c>
      <c r="M143" s="17" t="s">
        <v>830</v>
      </c>
      <c r="N143" s="27">
        <v>3704</v>
      </c>
      <c r="O143" s="6" t="s">
        <v>828</v>
      </c>
      <c r="P143" s="62">
        <v>14</v>
      </c>
      <c r="Q143" s="28">
        <v>83263</v>
      </c>
      <c r="R143" s="17" t="s">
        <v>830</v>
      </c>
      <c r="S143" s="27">
        <v>7214</v>
      </c>
      <c r="T143" s="6" t="s">
        <v>830</v>
      </c>
      <c r="U143" s="63">
        <v>15</v>
      </c>
    </row>
    <row r="144" spans="1:21" s="2" customFormat="1" ht="11.1" customHeight="1" x14ac:dyDescent="0.2">
      <c r="A144" s="18" t="s">
        <v>334</v>
      </c>
      <c r="B144" s="22">
        <v>9</v>
      </c>
      <c r="C144" s="16">
        <v>6</v>
      </c>
      <c r="D144" s="16">
        <v>60359003</v>
      </c>
      <c r="E144" s="17" t="s">
        <v>200</v>
      </c>
      <c r="F144" s="2">
        <v>31</v>
      </c>
      <c r="G144" s="28">
        <v>39622</v>
      </c>
      <c r="H144" s="17" t="s">
        <v>830</v>
      </c>
      <c r="I144" s="27">
        <v>3745</v>
      </c>
      <c r="J144" s="6" t="s">
        <v>838</v>
      </c>
      <c r="K144" s="62">
        <v>8</v>
      </c>
      <c r="L144" s="28">
        <v>41183</v>
      </c>
      <c r="M144" s="17" t="s">
        <v>830</v>
      </c>
      <c r="N144" s="27">
        <v>3602</v>
      </c>
      <c r="O144" s="6" t="s">
        <v>828</v>
      </c>
      <c r="P144" s="62">
        <v>14</v>
      </c>
      <c r="Q144" s="28">
        <v>80805</v>
      </c>
      <c r="R144" s="17" t="s">
        <v>830</v>
      </c>
      <c r="S144" s="27">
        <v>6652</v>
      </c>
      <c r="T144" s="6" t="s">
        <v>830</v>
      </c>
      <c r="U144" s="63">
        <v>14</v>
      </c>
    </row>
    <row r="145" spans="1:21" s="2" customFormat="1" ht="11.1" customHeight="1" x14ac:dyDescent="0.2">
      <c r="A145" s="18" t="s">
        <v>334</v>
      </c>
      <c r="B145" s="22">
        <v>9</v>
      </c>
      <c r="C145" s="16">
        <v>6</v>
      </c>
      <c r="D145" s="16">
        <v>60359002</v>
      </c>
      <c r="E145" s="17" t="s">
        <v>201</v>
      </c>
      <c r="F145" s="2">
        <v>31</v>
      </c>
      <c r="G145" s="28">
        <v>38579</v>
      </c>
      <c r="H145" s="17" t="s">
        <v>843</v>
      </c>
      <c r="I145" s="27">
        <v>3350</v>
      </c>
      <c r="J145" s="6" t="s">
        <v>831</v>
      </c>
      <c r="K145" s="62">
        <v>15</v>
      </c>
      <c r="L145" s="28">
        <v>39836</v>
      </c>
      <c r="M145" s="17" t="s">
        <v>830</v>
      </c>
      <c r="N145" s="27">
        <v>3288</v>
      </c>
      <c r="O145" s="6" t="s">
        <v>828</v>
      </c>
      <c r="P145" s="62">
        <v>15</v>
      </c>
      <c r="Q145" s="28">
        <v>77289</v>
      </c>
      <c r="R145" s="17" t="s">
        <v>830</v>
      </c>
      <c r="S145" s="27">
        <v>6378</v>
      </c>
      <c r="T145" s="6" t="s">
        <v>830</v>
      </c>
      <c r="U145" s="63">
        <v>14</v>
      </c>
    </row>
    <row r="146" spans="1:21" s="2" customFormat="1" ht="11.1" customHeight="1" x14ac:dyDescent="0.2">
      <c r="A146" s="18" t="s">
        <v>334</v>
      </c>
      <c r="B146" s="22">
        <v>9</v>
      </c>
      <c r="C146" s="16">
        <v>6</v>
      </c>
      <c r="D146" s="16">
        <v>62359001</v>
      </c>
      <c r="E146" s="17" t="s">
        <v>202</v>
      </c>
      <c r="F146" s="2">
        <v>0</v>
      </c>
      <c r="G146" s="28"/>
      <c r="H146" s="17"/>
      <c r="I146" s="27"/>
      <c r="J146" s="6"/>
      <c r="K146" s="62"/>
      <c r="L146" s="28"/>
      <c r="M146" s="17"/>
      <c r="N146" s="27"/>
      <c r="O146" s="6"/>
      <c r="P146" s="62"/>
      <c r="Q146" s="28"/>
      <c r="R146" s="17"/>
      <c r="S146" s="27"/>
      <c r="T146" s="6"/>
      <c r="U146" s="63"/>
    </row>
    <row r="147" spans="1:21" s="2" customFormat="1" ht="11.1" customHeight="1" x14ac:dyDescent="0.2">
      <c r="A147" s="18" t="s">
        <v>334</v>
      </c>
      <c r="B147" s="22">
        <v>9</v>
      </c>
      <c r="C147" s="16">
        <v>6</v>
      </c>
      <c r="D147" s="16">
        <v>62349001</v>
      </c>
      <c r="E147" s="17" t="s">
        <v>203</v>
      </c>
      <c r="F147" s="2">
        <v>0</v>
      </c>
      <c r="G147" s="28"/>
      <c r="H147" s="17"/>
      <c r="I147" s="27"/>
      <c r="J147" s="6"/>
      <c r="K147" s="62"/>
      <c r="L147" s="28"/>
      <c r="M147" s="17"/>
      <c r="N147" s="27"/>
      <c r="O147" s="6"/>
      <c r="P147" s="62"/>
      <c r="Q147" s="28"/>
      <c r="R147" s="17"/>
      <c r="S147" s="27"/>
      <c r="T147" s="6"/>
      <c r="U147" s="63"/>
    </row>
    <row r="148" spans="1:21" s="2" customFormat="1" ht="11.1" customHeight="1" thickBot="1" x14ac:dyDescent="0.25">
      <c r="A148" s="23" t="s">
        <v>334</v>
      </c>
      <c r="B148" s="24">
        <v>9</v>
      </c>
      <c r="C148" s="25">
        <v>6</v>
      </c>
      <c r="D148" s="25">
        <v>64339004</v>
      </c>
      <c r="E148" s="26" t="s">
        <v>204</v>
      </c>
      <c r="F148" s="35">
        <v>22</v>
      </c>
      <c r="G148" s="36">
        <v>48697</v>
      </c>
      <c r="H148" s="26" t="s">
        <v>830</v>
      </c>
      <c r="I148" s="35">
        <v>4292</v>
      </c>
      <c r="J148" s="129" t="s">
        <v>838</v>
      </c>
      <c r="K148" s="130">
        <v>8</v>
      </c>
      <c r="L148" s="36">
        <v>44966</v>
      </c>
      <c r="M148" s="26" t="s">
        <v>830</v>
      </c>
      <c r="N148" s="35">
        <v>4025</v>
      </c>
      <c r="O148" s="129" t="s">
        <v>830</v>
      </c>
      <c r="P148" s="130">
        <v>15</v>
      </c>
      <c r="Q148" s="36">
        <v>93663</v>
      </c>
      <c r="R148" s="26" t="s">
        <v>830</v>
      </c>
      <c r="S148" s="35">
        <v>6440</v>
      </c>
      <c r="T148" s="129" t="s">
        <v>839</v>
      </c>
      <c r="U148" s="131">
        <v>17</v>
      </c>
    </row>
    <row r="149" spans="1:21" s="2" customFormat="1" ht="11.1" customHeight="1" x14ac:dyDescent="0.2">
      <c r="A149" s="18" t="s">
        <v>334</v>
      </c>
      <c r="B149" s="22">
        <v>9</v>
      </c>
      <c r="C149" s="16">
        <v>6</v>
      </c>
      <c r="D149" s="16">
        <v>65339053</v>
      </c>
      <c r="E149" s="17" t="s">
        <v>205</v>
      </c>
      <c r="F149" s="2">
        <v>31</v>
      </c>
      <c r="G149" s="28">
        <v>46276</v>
      </c>
      <c r="H149" s="17" t="s">
        <v>843</v>
      </c>
      <c r="I149" s="27">
        <v>4385</v>
      </c>
      <c r="J149" s="6" t="s">
        <v>838</v>
      </c>
      <c r="K149" s="62">
        <v>8</v>
      </c>
      <c r="L149" s="28">
        <v>46830</v>
      </c>
      <c r="M149" s="17" t="s">
        <v>830</v>
      </c>
      <c r="N149" s="27">
        <v>3998</v>
      </c>
      <c r="O149" s="6" t="s">
        <v>837</v>
      </c>
      <c r="P149" s="62">
        <v>18</v>
      </c>
      <c r="Q149" s="28">
        <v>92774</v>
      </c>
      <c r="R149" s="17" t="s">
        <v>830</v>
      </c>
      <c r="S149" s="27">
        <v>7399</v>
      </c>
      <c r="T149" s="6" t="s">
        <v>830</v>
      </c>
      <c r="U149" s="63">
        <v>15</v>
      </c>
    </row>
    <row r="150" spans="1:21" s="2" customFormat="1" ht="11.1" customHeight="1" x14ac:dyDescent="0.2">
      <c r="A150" s="18" t="s">
        <v>334</v>
      </c>
      <c r="B150" s="22">
        <v>9</v>
      </c>
      <c r="C150" s="16">
        <v>6</v>
      </c>
      <c r="D150" s="16">
        <v>65339060</v>
      </c>
      <c r="E150" s="17" t="s">
        <v>206</v>
      </c>
      <c r="F150" s="2">
        <v>31</v>
      </c>
      <c r="G150" s="28">
        <v>62983</v>
      </c>
      <c r="H150" s="17" t="s">
        <v>830</v>
      </c>
      <c r="I150" s="27">
        <v>4874</v>
      </c>
      <c r="J150" s="6" t="s">
        <v>843</v>
      </c>
      <c r="K150" s="62">
        <v>11</v>
      </c>
      <c r="L150" s="28">
        <v>61581</v>
      </c>
      <c r="M150" s="17" t="s">
        <v>830</v>
      </c>
      <c r="N150" s="27">
        <v>4853</v>
      </c>
      <c r="O150" s="6" t="s">
        <v>832</v>
      </c>
      <c r="P150" s="62">
        <v>14</v>
      </c>
      <c r="Q150" s="28">
        <v>124564</v>
      </c>
      <c r="R150" s="17" t="s">
        <v>830</v>
      </c>
      <c r="S150" s="27">
        <v>9173</v>
      </c>
      <c r="T150" s="6" t="s">
        <v>832</v>
      </c>
      <c r="U150" s="63">
        <v>15</v>
      </c>
    </row>
    <row r="151" spans="1:21" s="2" customFormat="1" ht="11.1" customHeight="1" x14ac:dyDescent="0.2">
      <c r="A151" s="18" t="s">
        <v>334</v>
      </c>
      <c r="B151" s="22">
        <v>9</v>
      </c>
      <c r="C151" s="16">
        <v>6</v>
      </c>
      <c r="D151" s="16">
        <v>65339055</v>
      </c>
      <c r="E151" s="17" t="s">
        <v>207</v>
      </c>
      <c r="F151" s="2">
        <v>31</v>
      </c>
      <c r="G151" s="28">
        <v>61865</v>
      </c>
      <c r="H151" s="17" t="s">
        <v>830</v>
      </c>
      <c r="I151" s="27">
        <v>4856</v>
      </c>
      <c r="J151" s="6" t="s">
        <v>843</v>
      </c>
      <c r="K151" s="62">
        <v>11</v>
      </c>
      <c r="L151" s="28">
        <v>59719</v>
      </c>
      <c r="M151" s="17" t="s">
        <v>830</v>
      </c>
      <c r="N151" s="27">
        <v>4796</v>
      </c>
      <c r="O151" s="6" t="s">
        <v>832</v>
      </c>
      <c r="P151" s="62">
        <v>14</v>
      </c>
      <c r="Q151" s="28">
        <v>121584</v>
      </c>
      <c r="R151" s="17" t="s">
        <v>830</v>
      </c>
      <c r="S151" s="27">
        <v>9197</v>
      </c>
      <c r="T151" s="6" t="s">
        <v>832</v>
      </c>
      <c r="U151" s="63">
        <v>15</v>
      </c>
    </row>
    <row r="152" spans="1:21" s="2" customFormat="1" ht="11.1" customHeight="1" x14ac:dyDescent="0.2">
      <c r="A152" s="18" t="s">
        <v>334</v>
      </c>
      <c r="B152" s="22">
        <v>9</v>
      </c>
      <c r="C152" s="16">
        <v>6</v>
      </c>
      <c r="D152" s="16">
        <v>66339054</v>
      </c>
      <c r="E152" s="17" t="s">
        <v>208</v>
      </c>
      <c r="F152" s="2">
        <v>31</v>
      </c>
      <c r="G152" s="28">
        <v>44839</v>
      </c>
      <c r="H152" s="17" t="s">
        <v>843</v>
      </c>
      <c r="I152" s="27">
        <v>3803</v>
      </c>
      <c r="J152" s="6" t="s">
        <v>843</v>
      </c>
      <c r="K152" s="62">
        <v>12</v>
      </c>
      <c r="L152" s="28">
        <v>41079</v>
      </c>
      <c r="M152" s="17" t="s">
        <v>829</v>
      </c>
      <c r="N152" s="27">
        <v>3861</v>
      </c>
      <c r="O152" s="6" t="s">
        <v>828</v>
      </c>
      <c r="P152" s="62">
        <v>17</v>
      </c>
      <c r="Q152" s="28">
        <v>78548</v>
      </c>
      <c r="R152" s="17" t="s">
        <v>843</v>
      </c>
      <c r="S152" s="27">
        <v>7077</v>
      </c>
      <c r="T152" s="6" t="s">
        <v>843</v>
      </c>
      <c r="U152" s="63">
        <v>12</v>
      </c>
    </row>
    <row r="153" spans="1:21" s="2" customFormat="1" ht="11.1" customHeight="1" x14ac:dyDescent="0.2">
      <c r="A153" s="18" t="s">
        <v>334</v>
      </c>
      <c r="B153" s="22">
        <v>9</v>
      </c>
      <c r="C153" s="16">
        <v>6</v>
      </c>
      <c r="D153" s="16">
        <v>66339002</v>
      </c>
      <c r="E153" s="17" t="s">
        <v>209</v>
      </c>
      <c r="F153" s="2">
        <v>31</v>
      </c>
      <c r="G153" s="28">
        <v>51442</v>
      </c>
      <c r="H153" s="17" t="s">
        <v>843</v>
      </c>
      <c r="I153" s="27">
        <v>4501</v>
      </c>
      <c r="J153" s="6" t="s">
        <v>830</v>
      </c>
      <c r="K153" s="62">
        <v>17</v>
      </c>
      <c r="L153" s="28">
        <v>48836</v>
      </c>
      <c r="M153" s="17" t="s">
        <v>829</v>
      </c>
      <c r="N153" s="27">
        <v>4337</v>
      </c>
      <c r="O153" s="6" t="s">
        <v>829</v>
      </c>
      <c r="P153" s="62">
        <v>15</v>
      </c>
      <c r="Q153" s="28">
        <v>95760</v>
      </c>
      <c r="R153" s="17" t="s">
        <v>843</v>
      </c>
      <c r="S153" s="27">
        <v>7840</v>
      </c>
      <c r="T153" s="6" t="s">
        <v>830</v>
      </c>
      <c r="U153" s="63">
        <v>17</v>
      </c>
    </row>
    <row r="154" spans="1:21" s="2" customFormat="1" ht="11.1" customHeight="1" x14ac:dyDescent="0.2">
      <c r="A154" s="18" t="s">
        <v>334</v>
      </c>
      <c r="B154" s="22">
        <v>9</v>
      </c>
      <c r="C154" s="16">
        <v>6</v>
      </c>
      <c r="D154" s="16">
        <v>68339001</v>
      </c>
      <c r="E154" s="17" t="s">
        <v>210</v>
      </c>
      <c r="F154" s="2">
        <v>31</v>
      </c>
      <c r="G154" s="28">
        <v>48929</v>
      </c>
      <c r="H154" s="17" t="s">
        <v>843</v>
      </c>
      <c r="I154" s="27">
        <v>4275</v>
      </c>
      <c r="J154" s="6" t="s">
        <v>843</v>
      </c>
      <c r="K154" s="62">
        <v>10</v>
      </c>
      <c r="L154" s="28">
        <v>46973</v>
      </c>
      <c r="M154" s="17" t="s">
        <v>829</v>
      </c>
      <c r="N154" s="27">
        <v>4213</v>
      </c>
      <c r="O154" s="6" t="s">
        <v>829</v>
      </c>
      <c r="P154" s="62">
        <v>15</v>
      </c>
      <c r="Q154" s="28">
        <v>90873</v>
      </c>
      <c r="R154" s="17" t="s">
        <v>843</v>
      </c>
      <c r="S154" s="27">
        <v>7497</v>
      </c>
      <c r="T154" s="6" t="s">
        <v>843</v>
      </c>
      <c r="U154" s="63">
        <v>11</v>
      </c>
    </row>
    <row r="155" spans="1:21" s="2" customFormat="1" ht="11.1" customHeight="1" x14ac:dyDescent="0.2">
      <c r="A155" s="18" t="s">
        <v>334</v>
      </c>
      <c r="B155" s="22">
        <v>9</v>
      </c>
      <c r="C155" s="16">
        <v>6</v>
      </c>
      <c r="D155" s="16">
        <v>69349061</v>
      </c>
      <c r="E155" s="17" t="s">
        <v>211</v>
      </c>
      <c r="F155" s="2">
        <v>31</v>
      </c>
      <c r="G155" s="28">
        <v>48760</v>
      </c>
      <c r="H155" s="17" t="s">
        <v>843</v>
      </c>
      <c r="I155" s="27">
        <v>4174</v>
      </c>
      <c r="J155" s="6" t="s">
        <v>843</v>
      </c>
      <c r="K155" s="62">
        <v>11</v>
      </c>
      <c r="L155" s="28">
        <v>46482</v>
      </c>
      <c r="M155" s="17" t="s">
        <v>829</v>
      </c>
      <c r="N155" s="27">
        <v>4226</v>
      </c>
      <c r="O155" s="6" t="s">
        <v>829</v>
      </c>
      <c r="P155" s="62">
        <v>15</v>
      </c>
      <c r="Q155" s="28">
        <v>90128</v>
      </c>
      <c r="R155" s="17" t="s">
        <v>843</v>
      </c>
      <c r="S155" s="27">
        <v>7504</v>
      </c>
      <c r="T155" s="6" t="s">
        <v>843</v>
      </c>
      <c r="U155" s="63">
        <v>11</v>
      </c>
    </row>
    <row r="156" spans="1:21" s="2" customFormat="1" ht="11.1" customHeight="1" x14ac:dyDescent="0.2">
      <c r="A156" s="18" t="s">
        <v>334</v>
      </c>
      <c r="B156" s="22">
        <v>9</v>
      </c>
      <c r="C156" s="16">
        <v>6</v>
      </c>
      <c r="D156" s="16">
        <v>72349090</v>
      </c>
      <c r="E156" s="17" t="s">
        <v>212</v>
      </c>
      <c r="F156" s="2">
        <v>31</v>
      </c>
      <c r="G156" s="28">
        <v>55374</v>
      </c>
      <c r="H156" s="17" t="s">
        <v>843</v>
      </c>
      <c r="I156" s="27">
        <v>4636</v>
      </c>
      <c r="J156" s="6" t="s">
        <v>843</v>
      </c>
      <c r="K156" s="62">
        <v>11</v>
      </c>
      <c r="L156" s="28">
        <v>51229</v>
      </c>
      <c r="M156" s="17" t="s">
        <v>829</v>
      </c>
      <c r="N156" s="27">
        <v>4434</v>
      </c>
      <c r="O156" s="6" t="s">
        <v>832</v>
      </c>
      <c r="P156" s="62">
        <v>15</v>
      </c>
      <c r="Q156" s="28">
        <v>102569</v>
      </c>
      <c r="R156" s="17" t="s">
        <v>843</v>
      </c>
      <c r="S156" s="27">
        <v>8456</v>
      </c>
      <c r="T156" s="6" t="s">
        <v>843</v>
      </c>
      <c r="U156" s="63">
        <v>11</v>
      </c>
    </row>
    <row r="157" spans="1:21" s="2" customFormat="1" ht="11.1" customHeight="1" x14ac:dyDescent="0.2">
      <c r="A157" s="18" t="s">
        <v>334</v>
      </c>
      <c r="B157" s="22">
        <v>9</v>
      </c>
      <c r="C157" s="16">
        <v>6</v>
      </c>
      <c r="D157" s="16">
        <v>72349052</v>
      </c>
      <c r="E157" s="17" t="s">
        <v>213</v>
      </c>
      <c r="F157" s="2">
        <v>31</v>
      </c>
      <c r="G157" s="28">
        <v>63719</v>
      </c>
      <c r="H157" s="17" t="s">
        <v>830</v>
      </c>
      <c r="I157" s="27">
        <v>5207</v>
      </c>
      <c r="J157" s="6" t="s">
        <v>830</v>
      </c>
      <c r="K157" s="62">
        <v>15</v>
      </c>
      <c r="L157" s="28">
        <v>57754</v>
      </c>
      <c r="M157" s="17" t="s">
        <v>829</v>
      </c>
      <c r="N157" s="27">
        <v>4979</v>
      </c>
      <c r="O157" s="6" t="s">
        <v>829</v>
      </c>
      <c r="P157" s="62">
        <v>15</v>
      </c>
      <c r="Q157" s="28">
        <v>119682</v>
      </c>
      <c r="R157" s="17" t="s">
        <v>830</v>
      </c>
      <c r="S157" s="27">
        <v>9656</v>
      </c>
      <c r="T157" s="6" t="s">
        <v>830</v>
      </c>
      <c r="U157" s="63">
        <v>17</v>
      </c>
    </row>
    <row r="158" spans="1:21" s="2" customFormat="1" ht="11.1" customHeight="1" x14ac:dyDescent="0.2">
      <c r="A158" s="18" t="s">
        <v>334</v>
      </c>
      <c r="B158" s="22">
        <v>9</v>
      </c>
      <c r="C158" s="16">
        <v>6</v>
      </c>
      <c r="D158" s="16">
        <v>72349054</v>
      </c>
      <c r="E158" s="17" t="s">
        <v>214</v>
      </c>
      <c r="F158" s="2">
        <v>29</v>
      </c>
      <c r="G158" s="28">
        <v>60450</v>
      </c>
      <c r="H158" s="17" t="s">
        <v>830</v>
      </c>
      <c r="I158" s="27">
        <v>4983</v>
      </c>
      <c r="J158" s="6" t="s">
        <v>830</v>
      </c>
      <c r="K158" s="62">
        <v>15</v>
      </c>
      <c r="L158" s="28">
        <v>56331</v>
      </c>
      <c r="M158" s="17" t="s">
        <v>829</v>
      </c>
      <c r="N158" s="27">
        <v>4930</v>
      </c>
      <c r="O158" s="6" t="s">
        <v>829</v>
      </c>
      <c r="P158" s="62">
        <v>14</v>
      </c>
      <c r="Q158" s="28">
        <v>113026</v>
      </c>
      <c r="R158" s="17" t="s">
        <v>830</v>
      </c>
      <c r="S158" s="27">
        <v>9027</v>
      </c>
      <c r="T158" s="6" t="s">
        <v>843</v>
      </c>
      <c r="U158" s="63">
        <v>11</v>
      </c>
    </row>
    <row r="159" spans="1:21" s="2" customFormat="1" ht="11.1" customHeight="1" x14ac:dyDescent="0.2">
      <c r="A159" s="18" t="s">
        <v>334</v>
      </c>
      <c r="B159" s="22">
        <v>9</v>
      </c>
      <c r="C159" s="16">
        <v>6</v>
      </c>
      <c r="D159" s="16">
        <v>73359056</v>
      </c>
      <c r="E159" s="17" t="s">
        <v>215</v>
      </c>
      <c r="F159" s="2">
        <v>31</v>
      </c>
      <c r="G159" s="28">
        <v>54345</v>
      </c>
      <c r="H159" s="17" t="s">
        <v>843</v>
      </c>
      <c r="I159" s="27">
        <v>4245</v>
      </c>
      <c r="J159" s="6" t="s">
        <v>843</v>
      </c>
      <c r="K159" s="62">
        <v>11</v>
      </c>
      <c r="L159" s="28">
        <v>67451</v>
      </c>
      <c r="M159" s="17" t="s">
        <v>829</v>
      </c>
      <c r="N159" s="27">
        <v>4868</v>
      </c>
      <c r="O159" s="6" t="s">
        <v>829</v>
      </c>
      <c r="P159" s="62">
        <v>14</v>
      </c>
      <c r="Q159" s="28">
        <v>113189</v>
      </c>
      <c r="R159" s="17" t="s">
        <v>843</v>
      </c>
      <c r="S159" s="27">
        <v>8570</v>
      </c>
      <c r="T159" s="6" t="s">
        <v>843</v>
      </c>
      <c r="U159" s="63">
        <v>11</v>
      </c>
    </row>
    <row r="160" spans="1:21" s="2" customFormat="1" ht="11.1" customHeight="1" x14ac:dyDescent="0.2">
      <c r="A160" s="18" t="s">
        <v>334</v>
      </c>
      <c r="B160" s="22">
        <v>9</v>
      </c>
      <c r="C160" s="16">
        <v>6</v>
      </c>
      <c r="D160" s="16">
        <v>74359001</v>
      </c>
      <c r="E160" s="17" t="s">
        <v>216</v>
      </c>
      <c r="F160" s="2">
        <v>31</v>
      </c>
      <c r="G160" s="28">
        <v>50345</v>
      </c>
      <c r="H160" s="17" t="s">
        <v>843</v>
      </c>
      <c r="I160" s="27">
        <v>4004</v>
      </c>
      <c r="J160" s="6" t="s">
        <v>843</v>
      </c>
      <c r="K160" s="62">
        <v>10</v>
      </c>
      <c r="L160" s="28">
        <v>50529</v>
      </c>
      <c r="M160" s="17" t="s">
        <v>829</v>
      </c>
      <c r="N160" s="27">
        <v>4372</v>
      </c>
      <c r="O160" s="6" t="s">
        <v>829</v>
      </c>
      <c r="P160" s="62">
        <v>14</v>
      </c>
      <c r="Q160" s="28">
        <v>94663</v>
      </c>
      <c r="R160" s="17" t="s">
        <v>843</v>
      </c>
      <c r="S160" s="27">
        <v>7788</v>
      </c>
      <c r="T160" s="6" t="s">
        <v>843</v>
      </c>
      <c r="U160" s="63">
        <v>11</v>
      </c>
    </row>
    <row r="161" spans="1:21" s="2" customFormat="1" ht="11.1" customHeight="1" x14ac:dyDescent="0.2">
      <c r="A161" s="18" t="s">
        <v>334</v>
      </c>
      <c r="B161" s="22">
        <v>9</v>
      </c>
      <c r="C161" s="16">
        <v>6</v>
      </c>
      <c r="D161" s="16">
        <v>74359110</v>
      </c>
      <c r="E161" s="17" t="s">
        <v>217</v>
      </c>
      <c r="F161" s="2">
        <v>0</v>
      </c>
      <c r="G161" s="28"/>
      <c r="H161" s="17"/>
      <c r="I161" s="27"/>
      <c r="J161" s="6"/>
      <c r="K161" s="62"/>
      <c r="L161" s="28"/>
      <c r="M161" s="17"/>
      <c r="N161" s="27"/>
      <c r="O161" s="6"/>
      <c r="P161" s="62"/>
      <c r="Q161" s="28"/>
      <c r="R161" s="17"/>
      <c r="S161" s="27"/>
      <c r="T161" s="6"/>
      <c r="U161" s="63"/>
    </row>
    <row r="162" spans="1:21" s="2" customFormat="1" ht="11.1" customHeight="1" x14ac:dyDescent="0.2">
      <c r="A162" s="18" t="s">
        <v>334</v>
      </c>
      <c r="B162" s="22">
        <v>9</v>
      </c>
      <c r="C162" s="16">
        <v>6</v>
      </c>
      <c r="D162" s="16">
        <v>75359058</v>
      </c>
      <c r="E162" s="17" t="s">
        <v>218</v>
      </c>
      <c r="F162" s="2">
        <v>0</v>
      </c>
      <c r="G162" s="28"/>
      <c r="H162" s="17"/>
      <c r="I162" s="27"/>
      <c r="J162" s="6"/>
      <c r="K162" s="62"/>
      <c r="L162" s="28"/>
      <c r="M162" s="17"/>
      <c r="N162" s="27"/>
      <c r="O162" s="6"/>
      <c r="P162" s="62"/>
      <c r="Q162" s="28"/>
      <c r="R162" s="17"/>
      <c r="S162" s="27"/>
      <c r="T162" s="6"/>
      <c r="U162" s="63"/>
    </row>
    <row r="163" spans="1:21" s="2" customFormat="1" ht="11.1" customHeight="1" x14ac:dyDescent="0.2">
      <c r="A163" s="18" t="s">
        <v>334</v>
      </c>
      <c r="B163" s="22">
        <v>9</v>
      </c>
      <c r="C163" s="16">
        <v>6</v>
      </c>
      <c r="D163" s="16">
        <v>75359059</v>
      </c>
      <c r="E163" s="17" t="s">
        <v>219</v>
      </c>
      <c r="F163" s="2">
        <v>0</v>
      </c>
      <c r="G163" s="28"/>
      <c r="H163" s="17"/>
      <c r="I163" s="27"/>
      <c r="J163" s="6"/>
      <c r="K163" s="62"/>
      <c r="L163" s="28"/>
      <c r="M163" s="17"/>
      <c r="N163" s="27"/>
      <c r="O163" s="6"/>
      <c r="P163" s="62"/>
      <c r="Q163" s="28"/>
      <c r="R163" s="17"/>
      <c r="S163" s="27"/>
      <c r="T163" s="6"/>
      <c r="U163" s="63"/>
    </row>
    <row r="164" spans="1:21" s="2" customFormat="1" ht="11.1" customHeight="1" x14ac:dyDescent="0.2">
      <c r="A164" s="18" t="s">
        <v>334</v>
      </c>
      <c r="B164" s="22">
        <v>9</v>
      </c>
      <c r="C164" s="16">
        <v>8</v>
      </c>
      <c r="D164" s="16">
        <v>76359060</v>
      </c>
      <c r="E164" s="17" t="s">
        <v>220</v>
      </c>
      <c r="F164" s="2">
        <v>31</v>
      </c>
      <c r="G164" s="28">
        <v>79559</v>
      </c>
      <c r="H164" s="17" t="s">
        <v>830</v>
      </c>
      <c r="I164" s="27">
        <v>6033</v>
      </c>
      <c r="J164" s="6" t="s">
        <v>839</v>
      </c>
      <c r="K164" s="62">
        <v>9</v>
      </c>
      <c r="L164" s="28">
        <v>61651</v>
      </c>
      <c r="M164" s="17" t="s">
        <v>830</v>
      </c>
      <c r="N164" s="27">
        <v>5635</v>
      </c>
      <c r="O164" s="6" t="s">
        <v>835</v>
      </c>
      <c r="P164" s="62">
        <v>17</v>
      </c>
      <c r="Q164" s="28">
        <v>141210</v>
      </c>
      <c r="R164" s="17" t="s">
        <v>830</v>
      </c>
      <c r="S164" s="27">
        <v>10456</v>
      </c>
      <c r="T164" s="6" t="s">
        <v>828</v>
      </c>
      <c r="U164" s="63">
        <v>18</v>
      </c>
    </row>
    <row r="165" spans="1:21" s="2" customFormat="1" ht="11.1" customHeight="1" x14ac:dyDescent="0.2">
      <c r="A165" s="18" t="s">
        <v>334</v>
      </c>
      <c r="B165" s="22">
        <v>9</v>
      </c>
      <c r="C165" s="16">
        <v>8</v>
      </c>
      <c r="D165" s="16">
        <v>77359061</v>
      </c>
      <c r="E165" s="17" t="s">
        <v>221</v>
      </c>
      <c r="F165" s="2">
        <v>31</v>
      </c>
      <c r="G165" s="28">
        <v>79296</v>
      </c>
      <c r="H165" s="17" t="s">
        <v>830</v>
      </c>
      <c r="I165" s="27">
        <v>6226</v>
      </c>
      <c r="J165" s="6" t="s">
        <v>838</v>
      </c>
      <c r="K165" s="62">
        <v>7</v>
      </c>
      <c r="L165" s="28">
        <v>79232</v>
      </c>
      <c r="M165" s="17" t="s">
        <v>830</v>
      </c>
      <c r="N165" s="27">
        <v>7185</v>
      </c>
      <c r="O165" s="6" t="s">
        <v>835</v>
      </c>
      <c r="P165" s="62">
        <v>17</v>
      </c>
      <c r="Q165" s="28">
        <v>158528</v>
      </c>
      <c r="R165" s="17" t="s">
        <v>830</v>
      </c>
      <c r="S165" s="27">
        <v>11863</v>
      </c>
      <c r="T165" s="6" t="s">
        <v>828</v>
      </c>
      <c r="U165" s="63">
        <v>18</v>
      </c>
    </row>
    <row r="166" spans="1:21" s="2" customFormat="1" ht="11.1" customHeight="1" x14ac:dyDescent="0.2">
      <c r="A166" s="18" t="s">
        <v>334</v>
      </c>
      <c r="B166" s="22">
        <v>9</v>
      </c>
      <c r="C166" s="16">
        <v>8</v>
      </c>
      <c r="D166" s="16">
        <v>77359062</v>
      </c>
      <c r="E166" s="17" t="s">
        <v>222</v>
      </c>
      <c r="F166" s="2">
        <v>31</v>
      </c>
      <c r="G166" s="28">
        <v>84991</v>
      </c>
      <c r="H166" s="17" t="s">
        <v>830</v>
      </c>
      <c r="I166" s="27">
        <v>6287</v>
      </c>
      <c r="J166" s="6" t="s">
        <v>837</v>
      </c>
      <c r="K166" s="62">
        <v>8</v>
      </c>
      <c r="L166" s="28">
        <v>81519</v>
      </c>
      <c r="M166" s="17" t="s">
        <v>828</v>
      </c>
      <c r="N166" s="27">
        <v>7102</v>
      </c>
      <c r="O166" s="6" t="s">
        <v>835</v>
      </c>
      <c r="P166" s="62">
        <v>17</v>
      </c>
      <c r="Q166" s="28">
        <v>166024</v>
      </c>
      <c r="R166" s="17" t="s">
        <v>830</v>
      </c>
      <c r="S166" s="27">
        <v>12393</v>
      </c>
      <c r="T166" s="6" t="s">
        <v>828</v>
      </c>
      <c r="U166" s="63">
        <v>18</v>
      </c>
    </row>
    <row r="167" spans="1:21" s="2" customFormat="1" ht="11.1" customHeight="1" x14ac:dyDescent="0.2">
      <c r="A167" s="18" t="s">
        <v>334</v>
      </c>
      <c r="B167" s="22">
        <v>9</v>
      </c>
      <c r="C167" s="16">
        <v>8</v>
      </c>
      <c r="D167" s="16">
        <v>77359115</v>
      </c>
      <c r="E167" s="17" t="s">
        <v>223</v>
      </c>
      <c r="F167" s="2">
        <v>0</v>
      </c>
      <c r="G167" s="28"/>
      <c r="H167" s="17"/>
      <c r="I167" s="27"/>
      <c r="J167" s="6"/>
      <c r="K167" s="62"/>
      <c r="L167" s="28"/>
      <c r="M167" s="17"/>
      <c r="N167" s="27"/>
      <c r="O167" s="6"/>
      <c r="P167" s="62"/>
      <c r="Q167" s="28"/>
      <c r="R167" s="17"/>
      <c r="S167" s="27"/>
      <c r="T167" s="6"/>
      <c r="U167" s="63"/>
    </row>
    <row r="168" spans="1:21" s="2" customFormat="1" ht="11.1" customHeight="1" x14ac:dyDescent="0.2">
      <c r="A168" s="18" t="s">
        <v>334</v>
      </c>
      <c r="B168" s="22">
        <v>9</v>
      </c>
      <c r="C168" s="16">
        <v>2</v>
      </c>
      <c r="D168" s="16">
        <v>77359066</v>
      </c>
      <c r="E168" s="17" t="s">
        <v>224</v>
      </c>
      <c r="F168" s="2">
        <v>31</v>
      </c>
      <c r="G168" s="28">
        <v>70618</v>
      </c>
      <c r="H168" s="17" t="s">
        <v>828</v>
      </c>
      <c r="I168" s="27">
        <v>6254</v>
      </c>
      <c r="J168" s="6" t="s">
        <v>847</v>
      </c>
      <c r="K168" s="62">
        <v>7</v>
      </c>
      <c r="L168" s="28">
        <v>74420</v>
      </c>
      <c r="M168" s="17" t="s">
        <v>828</v>
      </c>
      <c r="N168" s="27">
        <v>6453</v>
      </c>
      <c r="O168" s="6" t="s">
        <v>848</v>
      </c>
      <c r="P168" s="62">
        <v>17</v>
      </c>
      <c r="Q168" s="28">
        <v>145038</v>
      </c>
      <c r="R168" s="17" t="s">
        <v>828</v>
      </c>
      <c r="S168" s="27">
        <v>10885</v>
      </c>
      <c r="T168" s="6" t="s">
        <v>837</v>
      </c>
      <c r="U168" s="63">
        <v>18</v>
      </c>
    </row>
    <row r="169" spans="1:21" s="2" customFormat="1" ht="11.1" customHeight="1" x14ac:dyDescent="0.2">
      <c r="A169" s="18" t="s">
        <v>334</v>
      </c>
      <c r="B169" s="22">
        <v>9</v>
      </c>
      <c r="C169" s="16">
        <v>6</v>
      </c>
      <c r="D169" s="16">
        <v>77359120</v>
      </c>
      <c r="E169" s="17" t="s">
        <v>225</v>
      </c>
      <c r="F169" s="2">
        <v>31</v>
      </c>
      <c r="G169" s="28">
        <v>62453</v>
      </c>
      <c r="H169" s="17" t="s">
        <v>828</v>
      </c>
      <c r="I169" s="27">
        <v>5125</v>
      </c>
      <c r="J169" s="6" t="s">
        <v>839</v>
      </c>
      <c r="K169" s="62">
        <v>8</v>
      </c>
      <c r="L169" s="28">
        <v>64011</v>
      </c>
      <c r="M169" s="17" t="s">
        <v>839</v>
      </c>
      <c r="N169" s="27">
        <v>5263</v>
      </c>
      <c r="O169" s="6" t="s">
        <v>839</v>
      </c>
      <c r="P169" s="62">
        <v>17</v>
      </c>
      <c r="Q169" s="28">
        <v>126460</v>
      </c>
      <c r="R169" s="17" t="s">
        <v>828</v>
      </c>
      <c r="S169" s="27">
        <v>9101</v>
      </c>
      <c r="T169" s="6" t="s">
        <v>837</v>
      </c>
      <c r="U169" s="63">
        <v>9</v>
      </c>
    </row>
    <row r="170" spans="1:21" s="2" customFormat="1" ht="11.1" customHeight="1" x14ac:dyDescent="0.2">
      <c r="A170" s="18" t="s">
        <v>334</v>
      </c>
      <c r="B170" s="22">
        <v>9</v>
      </c>
      <c r="C170" s="16">
        <v>4</v>
      </c>
      <c r="D170" s="16">
        <v>78359064</v>
      </c>
      <c r="E170" s="17" t="s">
        <v>226</v>
      </c>
      <c r="F170" s="2">
        <v>31</v>
      </c>
      <c r="G170" s="28">
        <v>48634</v>
      </c>
      <c r="H170" s="17" t="s">
        <v>830</v>
      </c>
      <c r="I170" s="27">
        <v>3456</v>
      </c>
      <c r="J170" s="6" t="s">
        <v>828</v>
      </c>
      <c r="K170" s="62">
        <v>7</v>
      </c>
      <c r="L170" s="28">
        <v>51617</v>
      </c>
      <c r="M170" s="17" t="s">
        <v>828</v>
      </c>
      <c r="N170" s="27">
        <v>3990</v>
      </c>
      <c r="O170" s="6" t="s">
        <v>838</v>
      </c>
      <c r="P170" s="62">
        <v>7</v>
      </c>
      <c r="Q170" s="28">
        <v>99201</v>
      </c>
      <c r="R170" s="17" t="s">
        <v>830</v>
      </c>
      <c r="S170" s="27">
        <v>7218</v>
      </c>
      <c r="T170" s="6" t="s">
        <v>838</v>
      </c>
      <c r="U170" s="63">
        <v>7</v>
      </c>
    </row>
    <row r="171" spans="1:21" s="2" customFormat="1" ht="11.1" customHeight="1" x14ac:dyDescent="0.2">
      <c r="A171" s="18" t="s">
        <v>334</v>
      </c>
      <c r="B171" s="22">
        <v>45</v>
      </c>
      <c r="C171" s="16">
        <v>4</v>
      </c>
      <c r="D171" s="16">
        <v>59209004</v>
      </c>
      <c r="E171" s="17" t="s">
        <v>227</v>
      </c>
      <c r="F171" s="2">
        <v>26</v>
      </c>
      <c r="G171" s="28">
        <v>22418</v>
      </c>
      <c r="H171" s="17" t="s">
        <v>828</v>
      </c>
      <c r="I171" s="27">
        <v>1883</v>
      </c>
      <c r="J171" s="6" t="s">
        <v>834</v>
      </c>
      <c r="K171" s="62">
        <v>8</v>
      </c>
      <c r="L171" s="28">
        <v>21914</v>
      </c>
      <c r="M171" s="17" t="s">
        <v>828</v>
      </c>
      <c r="N171" s="27">
        <v>1923</v>
      </c>
      <c r="O171" s="6" t="s">
        <v>849</v>
      </c>
      <c r="P171" s="62">
        <v>9</v>
      </c>
      <c r="Q171" s="28">
        <v>44332</v>
      </c>
      <c r="R171" s="17" t="s">
        <v>828</v>
      </c>
      <c r="S171" s="27">
        <v>3650</v>
      </c>
      <c r="T171" s="6" t="s">
        <v>834</v>
      </c>
      <c r="U171" s="63">
        <v>8</v>
      </c>
    </row>
    <row r="172" spans="1:21" s="2" customFormat="1" ht="11.1" customHeight="1" x14ac:dyDescent="0.2">
      <c r="A172" s="18" t="s">
        <v>334</v>
      </c>
      <c r="B172" s="22">
        <v>45</v>
      </c>
      <c r="C172" s="16">
        <v>4</v>
      </c>
      <c r="D172" s="16">
        <v>59209050</v>
      </c>
      <c r="E172" s="17" t="s">
        <v>228</v>
      </c>
      <c r="F172" s="2">
        <v>26</v>
      </c>
      <c r="G172" s="28">
        <v>23685</v>
      </c>
      <c r="H172" s="17" t="s">
        <v>828</v>
      </c>
      <c r="I172" s="27">
        <v>2025</v>
      </c>
      <c r="J172" s="6" t="s">
        <v>834</v>
      </c>
      <c r="K172" s="62">
        <v>8</v>
      </c>
      <c r="L172" s="28">
        <v>23271</v>
      </c>
      <c r="M172" s="17" t="s">
        <v>828</v>
      </c>
      <c r="N172" s="27">
        <v>2058</v>
      </c>
      <c r="O172" s="6" t="s">
        <v>849</v>
      </c>
      <c r="P172" s="62">
        <v>9</v>
      </c>
      <c r="Q172" s="28">
        <v>46956</v>
      </c>
      <c r="R172" s="17" t="s">
        <v>828</v>
      </c>
      <c r="S172" s="27">
        <v>3920</v>
      </c>
      <c r="T172" s="6" t="s">
        <v>849</v>
      </c>
      <c r="U172" s="63">
        <v>8</v>
      </c>
    </row>
    <row r="173" spans="1:21" s="2" customFormat="1" ht="11.1" customHeight="1" x14ac:dyDescent="0.2">
      <c r="A173" s="18" t="s">
        <v>334</v>
      </c>
      <c r="B173" s="22">
        <v>70</v>
      </c>
      <c r="C173" s="16">
        <v>4</v>
      </c>
      <c r="D173" s="16">
        <v>59269203</v>
      </c>
      <c r="E173" s="17" t="s">
        <v>229</v>
      </c>
      <c r="F173" s="2">
        <v>31</v>
      </c>
      <c r="G173" s="28">
        <v>27079</v>
      </c>
      <c r="H173" s="17" t="s">
        <v>830</v>
      </c>
      <c r="I173" s="27">
        <v>2312</v>
      </c>
      <c r="J173" s="6" t="s">
        <v>830</v>
      </c>
      <c r="K173" s="62">
        <v>16</v>
      </c>
      <c r="L173" s="28">
        <v>24428</v>
      </c>
      <c r="M173" s="17" t="s">
        <v>834</v>
      </c>
      <c r="N173" s="27">
        <v>2181</v>
      </c>
      <c r="O173" s="6" t="s">
        <v>833</v>
      </c>
      <c r="P173" s="62">
        <v>17</v>
      </c>
      <c r="Q173" s="28">
        <v>49430</v>
      </c>
      <c r="R173" s="17" t="s">
        <v>830</v>
      </c>
      <c r="S173" s="27">
        <v>4101</v>
      </c>
      <c r="T173" s="6" t="s">
        <v>830</v>
      </c>
      <c r="U173" s="63">
        <v>16</v>
      </c>
    </row>
    <row r="174" spans="1:21" s="2" customFormat="1" ht="11.1" customHeight="1" x14ac:dyDescent="0.2">
      <c r="A174" s="18" t="s">
        <v>334</v>
      </c>
      <c r="B174" s="22">
        <v>70</v>
      </c>
      <c r="C174" s="16">
        <v>4</v>
      </c>
      <c r="D174" s="16">
        <v>59269233</v>
      </c>
      <c r="E174" s="17" t="s">
        <v>230</v>
      </c>
      <c r="F174" s="2">
        <v>31</v>
      </c>
      <c r="G174" s="28">
        <v>29448</v>
      </c>
      <c r="H174" s="17" t="s">
        <v>830</v>
      </c>
      <c r="I174" s="27">
        <v>2326</v>
      </c>
      <c r="J174" s="6" t="s">
        <v>830</v>
      </c>
      <c r="K174" s="62">
        <v>16</v>
      </c>
      <c r="L174" s="28">
        <v>26728</v>
      </c>
      <c r="M174" s="17" t="s">
        <v>834</v>
      </c>
      <c r="N174" s="27">
        <v>2304</v>
      </c>
      <c r="O174" s="6" t="s">
        <v>830</v>
      </c>
      <c r="P174" s="62">
        <v>15</v>
      </c>
      <c r="Q174" s="28">
        <v>53946</v>
      </c>
      <c r="R174" s="17" t="s">
        <v>830</v>
      </c>
      <c r="S174" s="27">
        <v>4524</v>
      </c>
      <c r="T174" s="6" t="s">
        <v>830</v>
      </c>
      <c r="U174" s="63">
        <v>16</v>
      </c>
    </row>
    <row r="175" spans="1:21" s="2" customFormat="1" ht="11.1" customHeight="1" x14ac:dyDescent="0.2">
      <c r="A175" s="18" t="s">
        <v>334</v>
      </c>
      <c r="B175" s="22">
        <v>70</v>
      </c>
      <c r="C175" s="16">
        <v>4</v>
      </c>
      <c r="D175" s="16">
        <v>59269234</v>
      </c>
      <c r="E175" s="17" t="s">
        <v>231</v>
      </c>
      <c r="F175" s="2">
        <v>31</v>
      </c>
      <c r="G175" s="28">
        <v>27134</v>
      </c>
      <c r="H175" s="17" t="s">
        <v>830</v>
      </c>
      <c r="I175" s="27">
        <v>2802</v>
      </c>
      <c r="J175" s="6" t="s">
        <v>834</v>
      </c>
      <c r="K175" s="62">
        <v>8</v>
      </c>
      <c r="L175" s="28">
        <v>25633</v>
      </c>
      <c r="M175" s="17" t="s">
        <v>830</v>
      </c>
      <c r="N175" s="27">
        <v>2680</v>
      </c>
      <c r="O175" s="6" t="s">
        <v>830</v>
      </c>
      <c r="P175" s="62">
        <v>15</v>
      </c>
      <c r="Q175" s="28">
        <v>52767</v>
      </c>
      <c r="R175" s="17" t="s">
        <v>830</v>
      </c>
      <c r="S175" s="27">
        <v>4614</v>
      </c>
      <c r="T175" s="6" t="s">
        <v>830</v>
      </c>
      <c r="U175" s="63">
        <v>16</v>
      </c>
    </row>
    <row r="176" spans="1:21" s="2" customFormat="1" ht="11.1" customHeight="1" x14ac:dyDescent="0.2">
      <c r="A176" s="18" t="s">
        <v>334</v>
      </c>
      <c r="B176" s="22">
        <v>70</v>
      </c>
      <c r="C176" s="16">
        <v>4</v>
      </c>
      <c r="D176" s="16">
        <v>59279104</v>
      </c>
      <c r="E176" s="17" t="s">
        <v>232</v>
      </c>
      <c r="F176" s="2">
        <v>31</v>
      </c>
      <c r="G176" s="28">
        <v>25910</v>
      </c>
      <c r="H176" s="17" t="s">
        <v>830</v>
      </c>
      <c r="I176" s="27">
        <v>2483</v>
      </c>
      <c r="J176" s="6" t="s">
        <v>838</v>
      </c>
      <c r="K176" s="62">
        <v>8</v>
      </c>
      <c r="L176" s="28">
        <v>23559</v>
      </c>
      <c r="M176" s="17" t="s">
        <v>830</v>
      </c>
      <c r="N176" s="27">
        <v>2466</v>
      </c>
      <c r="O176" s="6" t="s">
        <v>830</v>
      </c>
      <c r="P176" s="62">
        <v>15</v>
      </c>
      <c r="Q176" s="28">
        <v>49469</v>
      </c>
      <c r="R176" s="17" t="s">
        <v>830</v>
      </c>
      <c r="S176" s="27">
        <v>4321</v>
      </c>
      <c r="T176" s="6" t="s">
        <v>830</v>
      </c>
      <c r="U176" s="63">
        <v>15</v>
      </c>
    </row>
    <row r="177" spans="1:21" s="2" customFormat="1" ht="11.1" customHeight="1" x14ac:dyDescent="0.2">
      <c r="A177" s="18" t="s">
        <v>334</v>
      </c>
      <c r="B177" s="22">
        <v>70</v>
      </c>
      <c r="C177" s="16">
        <v>4</v>
      </c>
      <c r="D177" s="16">
        <v>59279002</v>
      </c>
      <c r="E177" s="17" t="s">
        <v>233</v>
      </c>
      <c r="F177" s="2">
        <v>31</v>
      </c>
      <c r="G177" s="28">
        <v>23914</v>
      </c>
      <c r="H177" s="17" t="s">
        <v>830</v>
      </c>
      <c r="I177" s="27">
        <v>2122</v>
      </c>
      <c r="J177" s="6" t="s">
        <v>830</v>
      </c>
      <c r="K177" s="62">
        <v>16</v>
      </c>
      <c r="L177" s="28">
        <v>21424</v>
      </c>
      <c r="M177" s="17" t="s">
        <v>830</v>
      </c>
      <c r="N177" s="27">
        <v>1896</v>
      </c>
      <c r="O177" s="6" t="s">
        <v>841</v>
      </c>
      <c r="P177" s="62">
        <v>17</v>
      </c>
      <c r="Q177" s="28">
        <v>45338</v>
      </c>
      <c r="R177" s="17" t="s">
        <v>830</v>
      </c>
      <c r="S177" s="27">
        <v>3904</v>
      </c>
      <c r="T177" s="6" t="s">
        <v>830</v>
      </c>
      <c r="U177" s="63">
        <v>16</v>
      </c>
    </row>
    <row r="178" spans="1:21" s="2" customFormat="1" ht="11.1" customHeight="1" x14ac:dyDescent="0.2">
      <c r="A178" s="18" t="s">
        <v>334</v>
      </c>
      <c r="B178" s="22">
        <v>70</v>
      </c>
      <c r="C178" s="16">
        <v>4</v>
      </c>
      <c r="D178" s="16">
        <v>59279001</v>
      </c>
      <c r="E178" s="17" t="s">
        <v>234</v>
      </c>
      <c r="F178" s="2">
        <v>31</v>
      </c>
      <c r="G178" s="28">
        <v>21135</v>
      </c>
      <c r="H178" s="17" t="s">
        <v>830</v>
      </c>
      <c r="I178" s="27">
        <v>2119</v>
      </c>
      <c r="J178" s="6" t="s">
        <v>830</v>
      </c>
      <c r="K178" s="62">
        <v>15</v>
      </c>
      <c r="L178" s="28">
        <v>20051</v>
      </c>
      <c r="M178" s="17" t="s">
        <v>830</v>
      </c>
      <c r="N178" s="27">
        <v>2344</v>
      </c>
      <c r="O178" s="6" t="s">
        <v>834</v>
      </c>
      <c r="P178" s="62">
        <v>8</v>
      </c>
      <c r="Q178" s="28">
        <v>41186</v>
      </c>
      <c r="R178" s="17" t="s">
        <v>830</v>
      </c>
      <c r="S178" s="27">
        <v>3620</v>
      </c>
      <c r="T178" s="6" t="s">
        <v>830</v>
      </c>
      <c r="U178" s="63">
        <v>15</v>
      </c>
    </row>
    <row r="179" spans="1:21" s="2" customFormat="1" ht="11.1" customHeight="1" x14ac:dyDescent="0.2">
      <c r="A179" s="18" t="s">
        <v>334</v>
      </c>
      <c r="B179" s="22">
        <v>70</v>
      </c>
      <c r="C179" s="16">
        <v>4</v>
      </c>
      <c r="D179" s="16">
        <v>59279105</v>
      </c>
      <c r="E179" s="17" t="s">
        <v>235</v>
      </c>
      <c r="F179" s="2">
        <v>26</v>
      </c>
      <c r="G179" s="28">
        <v>20919</v>
      </c>
      <c r="H179" s="17" t="s">
        <v>830</v>
      </c>
      <c r="I179" s="27">
        <v>2124</v>
      </c>
      <c r="J179" s="6" t="s">
        <v>830</v>
      </c>
      <c r="K179" s="62">
        <v>15</v>
      </c>
      <c r="L179" s="28">
        <v>19251</v>
      </c>
      <c r="M179" s="17" t="s">
        <v>830</v>
      </c>
      <c r="N179" s="27">
        <v>2243</v>
      </c>
      <c r="O179" s="6" t="s">
        <v>838</v>
      </c>
      <c r="P179" s="62">
        <v>8</v>
      </c>
      <c r="Q179" s="28">
        <v>40170</v>
      </c>
      <c r="R179" s="17" t="s">
        <v>830</v>
      </c>
      <c r="S179" s="27">
        <v>3543</v>
      </c>
      <c r="T179" s="6" t="s">
        <v>830</v>
      </c>
      <c r="U179" s="63">
        <v>15</v>
      </c>
    </row>
    <row r="180" spans="1:21" s="2" customFormat="1" ht="11.1" customHeight="1" x14ac:dyDescent="0.2">
      <c r="A180" s="18" t="s">
        <v>334</v>
      </c>
      <c r="B180" s="22">
        <v>70</v>
      </c>
      <c r="C180" s="16">
        <v>4</v>
      </c>
      <c r="D180" s="16">
        <v>59289001</v>
      </c>
      <c r="E180" s="17" t="s">
        <v>236</v>
      </c>
      <c r="F180" s="2">
        <v>15</v>
      </c>
      <c r="G180" s="28">
        <v>16609</v>
      </c>
      <c r="H180" s="17" t="s">
        <v>830</v>
      </c>
      <c r="I180" s="27">
        <v>1598</v>
      </c>
      <c r="J180" s="6" t="s">
        <v>830</v>
      </c>
      <c r="K180" s="62">
        <v>16</v>
      </c>
      <c r="L180" s="28">
        <v>15178</v>
      </c>
      <c r="M180" s="17" t="s">
        <v>830</v>
      </c>
      <c r="N180" s="27">
        <v>1591</v>
      </c>
      <c r="O180" s="6" t="s">
        <v>838</v>
      </c>
      <c r="P180" s="62">
        <v>8</v>
      </c>
      <c r="Q180" s="28">
        <v>31787</v>
      </c>
      <c r="R180" s="17" t="s">
        <v>830</v>
      </c>
      <c r="S180" s="27">
        <v>2776</v>
      </c>
      <c r="T180" s="6" t="s">
        <v>830</v>
      </c>
      <c r="U180" s="63">
        <v>16</v>
      </c>
    </row>
    <row r="181" spans="1:21" s="2" customFormat="1" ht="11.1" customHeight="1" x14ac:dyDescent="0.2">
      <c r="A181" s="18" t="s">
        <v>334</v>
      </c>
      <c r="B181" s="22">
        <v>70</v>
      </c>
      <c r="C181" s="16">
        <v>4</v>
      </c>
      <c r="D181" s="16">
        <v>60299003</v>
      </c>
      <c r="E181" s="17" t="s">
        <v>237</v>
      </c>
      <c r="F181" s="2">
        <v>31</v>
      </c>
      <c r="G181" s="28">
        <v>14567</v>
      </c>
      <c r="H181" s="17" t="s">
        <v>830</v>
      </c>
      <c r="I181" s="27">
        <v>1362</v>
      </c>
      <c r="J181" s="6" t="s">
        <v>830</v>
      </c>
      <c r="K181" s="62">
        <v>16</v>
      </c>
      <c r="L181" s="28">
        <v>13045</v>
      </c>
      <c r="M181" s="17" t="s">
        <v>831</v>
      </c>
      <c r="N181" s="27">
        <v>1447</v>
      </c>
      <c r="O181" s="6" t="s">
        <v>833</v>
      </c>
      <c r="P181" s="62">
        <v>17</v>
      </c>
      <c r="Q181" s="28">
        <v>27522</v>
      </c>
      <c r="R181" s="17" t="s">
        <v>830</v>
      </c>
      <c r="S181" s="27">
        <v>2455</v>
      </c>
      <c r="T181" s="6" t="s">
        <v>830</v>
      </c>
      <c r="U181" s="63">
        <v>16</v>
      </c>
    </row>
    <row r="182" spans="1:21" s="2" customFormat="1" ht="11.1" customHeight="1" x14ac:dyDescent="0.2">
      <c r="A182" s="18" t="s">
        <v>334</v>
      </c>
      <c r="B182" s="22">
        <v>70</v>
      </c>
      <c r="C182" s="16">
        <v>4</v>
      </c>
      <c r="D182" s="16">
        <v>60299002</v>
      </c>
      <c r="E182" s="17" t="s">
        <v>238</v>
      </c>
      <c r="F182" s="2">
        <v>31</v>
      </c>
      <c r="G182" s="28">
        <v>14404</v>
      </c>
      <c r="H182" s="17" t="s">
        <v>830</v>
      </c>
      <c r="I182" s="27">
        <v>1280</v>
      </c>
      <c r="J182" s="6" t="s">
        <v>830</v>
      </c>
      <c r="K182" s="62">
        <v>16</v>
      </c>
      <c r="L182" s="28">
        <v>13058</v>
      </c>
      <c r="M182" s="17" t="s">
        <v>831</v>
      </c>
      <c r="N182" s="27">
        <v>1417</v>
      </c>
      <c r="O182" s="6" t="s">
        <v>833</v>
      </c>
      <c r="P182" s="62">
        <v>17</v>
      </c>
      <c r="Q182" s="28">
        <v>27135</v>
      </c>
      <c r="R182" s="17" t="s">
        <v>830</v>
      </c>
      <c r="S182" s="27">
        <v>2437</v>
      </c>
      <c r="T182" s="6" t="s">
        <v>830</v>
      </c>
      <c r="U182" s="63">
        <v>16</v>
      </c>
    </row>
    <row r="183" spans="1:21" s="2" customFormat="1" ht="11.1" customHeight="1" x14ac:dyDescent="0.2">
      <c r="A183" s="18" t="s">
        <v>334</v>
      </c>
      <c r="B183" s="22">
        <v>70</v>
      </c>
      <c r="C183" s="16">
        <v>4</v>
      </c>
      <c r="D183" s="16">
        <v>60309001</v>
      </c>
      <c r="E183" s="17" t="s">
        <v>239</v>
      </c>
      <c r="F183" s="2">
        <v>31</v>
      </c>
      <c r="G183" s="28">
        <v>17116</v>
      </c>
      <c r="H183" s="17" t="s">
        <v>830</v>
      </c>
      <c r="I183" s="27">
        <v>1436</v>
      </c>
      <c r="J183" s="6" t="s">
        <v>830</v>
      </c>
      <c r="K183" s="62">
        <v>14</v>
      </c>
      <c r="L183" s="28">
        <v>15291</v>
      </c>
      <c r="M183" s="17" t="s">
        <v>830</v>
      </c>
      <c r="N183" s="27">
        <v>1513</v>
      </c>
      <c r="O183" s="6" t="s">
        <v>833</v>
      </c>
      <c r="P183" s="62">
        <v>17</v>
      </c>
      <c r="Q183" s="28">
        <v>32407</v>
      </c>
      <c r="R183" s="17" t="s">
        <v>830</v>
      </c>
      <c r="S183" s="27">
        <v>2829</v>
      </c>
      <c r="T183" s="6" t="s">
        <v>830</v>
      </c>
      <c r="U183" s="63">
        <v>16</v>
      </c>
    </row>
    <row r="184" spans="1:21" s="2" customFormat="1" ht="11.1" customHeight="1" x14ac:dyDescent="0.2">
      <c r="A184" s="18" t="s">
        <v>334</v>
      </c>
      <c r="B184" s="22">
        <v>70</v>
      </c>
      <c r="C184" s="16">
        <v>4</v>
      </c>
      <c r="D184" s="16">
        <v>60309002</v>
      </c>
      <c r="E184" s="17" t="s">
        <v>240</v>
      </c>
      <c r="F184" s="2">
        <v>31</v>
      </c>
      <c r="G184" s="28">
        <v>18554</v>
      </c>
      <c r="H184" s="17" t="s">
        <v>830</v>
      </c>
      <c r="I184" s="27">
        <v>1575</v>
      </c>
      <c r="J184" s="6" t="s">
        <v>838</v>
      </c>
      <c r="K184" s="62">
        <v>8</v>
      </c>
      <c r="L184" s="28">
        <v>16916</v>
      </c>
      <c r="M184" s="17" t="s">
        <v>830</v>
      </c>
      <c r="N184" s="27">
        <v>1690</v>
      </c>
      <c r="O184" s="6" t="s">
        <v>830</v>
      </c>
      <c r="P184" s="62">
        <v>16</v>
      </c>
      <c r="Q184" s="28">
        <v>35470</v>
      </c>
      <c r="R184" s="17" t="s">
        <v>830</v>
      </c>
      <c r="S184" s="27">
        <v>3125</v>
      </c>
      <c r="T184" s="6" t="s">
        <v>830</v>
      </c>
      <c r="U184" s="63">
        <v>16</v>
      </c>
    </row>
    <row r="185" spans="1:21" s="2" customFormat="1" ht="11.1" customHeight="1" x14ac:dyDescent="0.2">
      <c r="A185" s="18" t="s">
        <v>334</v>
      </c>
      <c r="B185" s="22">
        <v>70</v>
      </c>
      <c r="C185" s="16">
        <v>4</v>
      </c>
      <c r="D185" s="16">
        <v>60319105</v>
      </c>
      <c r="E185" s="17" t="s">
        <v>241</v>
      </c>
      <c r="F185" s="2">
        <v>31</v>
      </c>
      <c r="G185" s="28">
        <v>26231</v>
      </c>
      <c r="H185" s="17" t="s">
        <v>830</v>
      </c>
      <c r="I185" s="27">
        <v>2153</v>
      </c>
      <c r="J185" s="6" t="s">
        <v>834</v>
      </c>
      <c r="K185" s="62">
        <v>8</v>
      </c>
      <c r="L185" s="28">
        <v>23732</v>
      </c>
      <c r="M185" s="17" t="s">
        <v>830</v>
      </c>
      <c r="N185" s="27">
        <v>2311</v>
      </c>
      <c r="O185" s="6" t="s">
        <v>830</v>
      </c>
      <c r="P185" s="62">
        <v>16</v>
      </c>
      <c r="Q185" s="28">
        <v>49963</v>
      </c>
      <c r="R185" s="17" t="s">
        <v>830</v>
      </c>
      <c r="S185" s="27">
        <v>4382</v>
      </c>
      <c r="T185" s="6" t="s">
        <v>830</v>
      </c>
      <c r="U185" s="63">
        <v>16</v>
      </c>
    </row>
    <row r="186" spans="1:21" s="2" customFormat="1" ht="11.1" customHeight="1" x14ac:dyDescent="0.2">
      <c r="A186" s="18" t="s">
        <v>334</v>
      </c>
      <c r="B186" s="22">
        <v>70</v>
      </c>
      <c r="C186" s="16">
        <v>4</v>
      </c>
      <c r="D186" s="16">
        <v>60319001</v>
      </c>
      <c r="E186" s="17" t="s">
        <v>242</v>
      </c>
      <c r="F186" s="2">
        <v>31</v>
      </c>
      <c r="G186" s="28">
        <v>29177</v>
      </c>
      <c r="H186" s="17" t="s">
        <v>830</v>
      </c>
      <c r="I186" s="27">
        <v>2404</v>
      </c>
      <c r="J186" s="6" t="s">
        <v>830</v>
      </c>
      <c r="K186" s="62">
        <v>14</v>
      </c>
      <c r="L186" s="28">
        <v>26240</v>
      </c>
      <c r="M186" s="17" t="s">
        <v>830</v>
      </c>
      <c r="N186" s="27">
        <v>2490</v>
      </c>
      <c r="O186" s="6" t="s">
        <v>830</v>
      </c>
      <c r="P186" s="62">
        <v>16</v>
      </c>
      <c r="Q186" s="28">
        <v>55417</v>
      </c>
      <c r="R186" s="17" t="s">
        <v>830</v>
      </c>
      <c r="S186" s="27">
        <v>4857</v>
      </c>
      <c r="T186" s="6" t="s">
        <v>830</v>
      </c>
      <c r="U186" s="63">
        <v>16</v>
      </c>
    </row>
    <row r="187" spans="1:21" s="2" customFormat="1" ht="11.1" customHeight="1" x14ac:dyDescent="0.2">
      <c r="A187" s="18" t="s">
        <v>334</v>
      </c>
      <c r="B187" s="22">
        <v>70</v>
      </c>
      <c r="C187" s="16">
        <v>4</v>
      </c>
      <c r="D187" s="16">
        <v>60319104</v>
      </c>
      <c r="E187" s="17" t="s">
        <v>243</v>
      </c>
      <c r="F187" s="2">
        <v>31</v>
      </c>
      <c r="G187" s="28">
        <v>26093</v>
      </c>
      <c r="H187" s="17" t="s">
        <v>830</v>
      </c>
      <c r="I187" s="27">
        <v>2411</v>
      </c>
      <c r="J187" s="6" t="s">
        <v>830</v>
      </c>
      <c r="K187" s="62">
        <v>16</v>
      </c>
      <c r="L187" s="28">
        <v>23482</v>
      </c>
      <c r="M187" s="17" t="s">
        <v>830</v>
      </c>
      <c r="N187" s="27">
        <v>2444</v>
      </c>
      <c r="O187" s="6" t="s">
        <v>838</v>
      </c>
      <c r="P187" s="62">
        <v>8</v>
      </c>
      <c r="Q187" s="28">
        <v>49575</v>
      </c>
      <c r="R187" s="17" t="s">
        <v>830</v>
      </c>
      <c r="S187" s="27">
        <v>4400</v>
      </c>
      <c r="T187" s="6" t="s">
        <v>830</v>
      </c>
      <c r="U187" s="63">
        <v>16</v>
      </c>
    </row>
    <row r="188" spans="1:21" s="2" customFormat="1" ht="11.1" customHeight="1" x14ac:dyDescent="0.2">
      <c r="A188" s="18" t="s">
        <v>334</v>
      </c>
      <c r="B188" s="22">
        <v>70</v>
      </c>
      <c r="C188" s="16">
        <v>4</v>
      </c>
      <c r="D188" s="16">
        <v>60319012</v>
      </c>
      <c r="E188" s="17" t="s">
        <v>244</v>
      </c>
      <c r="F188" s="2">
        <v>31</v>
      </c>
      <c r="G188" s="28">
        <v>14475</v>
      </c>
      <c r="H188" s="17" t="s">
        <v>830</v>
      </c>
      <c r="I188" s="27">
        <v>1267</v>
      </c>
      <c r="J188" s="6" t="s">
        <v>830</v>
      </c>
      <c r="K188" s="62">
        <v>15</v>
      </c>
      <c r="L188" s="28">
        <v>13373</v>
      </c>
      <c r="M188" s="17" t="s">
        <v>834</v>
      </c>
      <c r="N188" s="27">
        <v>1431</v>
      </c>
      <c r="O188" s="6" t="s">
        <v>838</v>
      </c>
      <c r="P188" s="62">
        <v>8</v>
      </c>
      <c r="Q188" s="28">
        <v>26859</v>
      </c>
      <c r="R188" s="17" t="s">
        <v>830</v>
      </c>
      <c r="S188" s="27">
        <v>2367</v>
      </c>
      <c r="T188" s="6" t="s">
        <v>830</v>
      </c>
      <c r="U188" s="63">
        <v>16</v>
      </c>
    </row>
    <row r="189" spans="1:21" s="2" customFormat="1" ht="11.1" customHeight="1" x14ac:dyDescent="0.2">
      <c r="A189" s="18" t="s">
        <v>334</v>
      </c>
      <c r="B189" s="22">
        <v>70</v>
      </c>
      <c r="C189" s="16">
        <v>4</v>
      </c>
      <c r="D189" s="16">
        <v>59359053</v>
      </c>
      <c r="E189" s="17" t="s">
        <v>245</v>
      </c>
      <c r="F189" s="2">
        <v>31</v>
      </c>
      <c r="G189" s="28">
        <v>14145</v>
      </c>
      <c r="H189" s="17" t="s">
        <v>830</v>
      </c>
      <c r="I189" s="27">
        <v>1269</v>
      </c>
      <c r="J189" s="6" t="s">
        <v>830</v>
      </c>
      <c r="K189" s="62">
        <v>14</v>
      </c>
      <c r="L189" s="28">
        <v>12916</v>
      </c>
      <c r="M189" s="17" t="s">
        <v>834</v>
      </c>
      <c r="N189" s="27">
        <v>1254</v>
      </c>
      <c r="O189" s="6" t="s">
        <v>836</v>
      </c>
      <c r="P189" s="62">
        <v>8</v>
      </c>
      <c r="Q189" s="28">
        <v>26138</v>
      </c>
      <c r="R189" s="17" t="s">
        <v>830</v>
      </c>
      <c r="S189" s="27">
        <v>2345</v>
      </c>
      <c r="T189" s="6" t="s">
        <v>838</v>
      </c>
      <c r="U189" s="63">
        <v>8</v>
      </c>
    </row>
    <row r="190" spans="1:21" s="2" customFormat="1" ht="11.1" customHeight="1" x14ac:dyDescent="0.2">
      <c r="A190" s="18" t="s">
        <v>334</v>
      </c>
      <c r="B190" s="22">
        <v>71</v>
      </c>
      <c r="C190" s="16">
        <v>4</v>
      </c>
      <c r="D190" s="16">
        <v>55289166</v>
      </c>
      <c r="E190" s="17" t="s">
        <v>246</v>
      </c>
      <c r="F190" s="2">
        <v>31</v>
      </c>
      <c r="G190" s="28">
        <v>8128</v>
      </c>
      <c r="H190" s="17" t="s">
        <v>838</v>
      </c>
      <c r="I190" s="27">
        <v>852</v>
      </c>
      <c r="J190" s="6" t="s">
        <v>833</v>
      </c>
      <c r="K190" s="62">
        <v>17</v>
      </c>
      <c r="L190" s="28">
        <v>8936</v>
      </c>
      <c r="M190" s="17" t="s">
        <v>830</v>
      </c>
      <c r="N190" s="27">
        <v>875</v>
      </c>
      <c r="O190" s="6" t="s">
        <v>830</v>
      </c>
      <c r="P190" s="62">
        <v>16</v>
      </c>
      <c r="Q190" s="28">
        <v>14789</v>
      </c>
      <c r="R190" s="17" t="s">
        <v>830</v>
      </c>
      <c r="S190" s="27">
        <v>1341</v>
      </c>
      <c r="T190" s="6" t="s">
        <v>828</v>
      </c>
      <c r="U190" s="63">
        <v>16</v>
      </c>
    </row>
    <row r="191" spans="1:21" s="2" customFormat="1" ht="11.1" customHeight="1" x14ac:dyDescent="0.2">
      <c r="A191" s="18" t="s">
        <v>334</v>
      </c>
      <c r="B191" s="22">
        <v>71</v>
      </c>
      <c r="C191" s="16">
        <v>4</v>
      </c>
      <c r="D191" s="16">
        <v>58269167</v>
      </c>
      <c r="E191" s="17" t="s">
        <v>247</v>
      </c>
      <c r="F191" s="2">
        <v>31</v>
      </c>
      <c r="G191" s="28">
        <v>13708</v>
      </c>
      <c r="H191" s="17" t="s">
        <v>834</v>
      </c>
      <c r="I191" s="27">
        <v>1590</v>
      </c>
      <c r="J191" s="6" t="s">
        <v>834</v>
      </c>
      <c r="K191" s="62">
        <v>8</v>
      </c>
      <c r="L191" s="28">
        <v>15637</v>
      </c>
      <c r="M191" s="17" t="s">
        <v>830</v>
      </c>
      <c r="N191" s="27">
        <v>1542</v>
      </c>
      <c r="O191" s="6" t="s">
        <v>828</v>
      </c>
      <c r="P191" s="62">
        <v>16</v>
      </c>
      <c r="Q191" s="28">
        <v>27617</v>
      </c>
      <c r="R191" s="17" t="s">
        <v>830</v>
      </c>
      <c r="S191" s="27">
        <v>2430</v>
      </c>
      <c r="T191" s="6" t="s">
        <v>828</v>
      </c>
      <c r="U191" s="63">
        <v>16</v>
      </c>
    </row>
    <row r="192" spans="1:21" s="2" customFormat="1" ht="11.1" customHeight="1" x14ac:dyDescent="0.2">
      <c r="A192" s="18" t="s">
        <v>334</v>
      </c>
      <c r="B192" s="22">
        <v>71</v>
      </c>
      <c r="C192" s="16">
        <v>4</v>
      </c>
      <c r="D192" s="16">
        <v>59269232</v>
      </c>
      <c r="E192" s="17" t="s">
        <v>248</v>
      </c>
      <c r="F192" s="2">
        <v>31</v>
      </c>
      <c r="G192" s="28">
        <v>13379</v>
      </c>
      <c r="H192" s="17" t="s">
        <v>834</v>
      </c>
      <c r="I192" s="27">
        <v>1585</v>
      </c>
      <c r="J192" s="6" t="s">
        <v>834</v>
      </c>
      <c r="K192" s="62">
        <v>8</v>
      </c>
      <c r="L192" s="28">
        <v>14997</v>
      </c>
      <c r="M192" s="17" t="s">
        <v>830</v>
      </c>
      <c r="N192" s="27">
        <v>1598</v>
      </c>
      <c r="O192" s="6" t="s">
        <v>828</v>
      </c>
      <c r="P192" s="62">
        <v>15</v>
      </c>
      <c r="Q192" s="28">
        <v>26545</v>
      </c>
      <c r="R192" s="17" t="s">
        <v>830</v>
      </c>
      <c r="S192" s="27">
        <v>2421</v>
      </c>
      <c r="T192" s="6" t="s">
        <v>830</v>
      </c>
      <c r="U192" s="63">
        <v>15</v>
      </c>
    </row>
    <row r="193" spans="1:21" s="2" customFormat="1" ht="11.1" customHeight="1" x14ac:dyDescent="0.2">
      <c r="A193" s="18" t="s">
        <v>334</v>
      </c>
      <c r="B193" s="22">
        <v>72</v>
      </c>
      <c r="C193" s="16">
        <v>4</v>
      </c>
      <c r="D193" s="16">
        <v>56369005</v>
      </c>
      <c r="E193" s="17" t="s">
        <v>249</v>
      </c>
      <c r="F193" s="2">
        <v>31</v>
      </c>
      <c r="G193" s="28">
        <v>21319</v>
      </c>
      <c r="H193" s="17" t="s">
        <v>830</v>
      </c>
      <c r="I193" s="27">
        <v>1898</v>
      </c>
      <c r="J193" s="6" t="s">
        <v>830</v>
      </c>
      <c r="K193" s="62">
        <v>16</v>
      </c>
      <c r="L193" s="28">
        <v>21612</v>
      </c>
      <c r="M193" s="17" t="s">
        <v>833</v>
      </c>
      <c r="N193" s="27">
        <v>1915</v>
      </c>
      <c r="O193" s="6" t="s">
        <v>833</v>
      </c>
      <c r="P193" s="62">
        <v>14</v>
      </c>
      <c r="Q193" s="28">
        <v>33212</v>
      </c>
      <c r="R193" s="17" t="s">
        <v>830</v>
      </c>
      <c r="S193" s="27">
        <v>3024</v>
      </c>
      <c r="T193" s="6" t="s">
        <v>831</v>
      </c>
      <c r="U193" s="63">
        <v>15</v>
      </c>
    </row>
    <row r="194" spans="1:21" s="2" customFormat="1" ht="11.1" customHeight="1" x14ac:dyDescent="0.2">
      <c r="A194" s="18" t="s">
        <v>334</v>
      </c>
      <c r="B194" s="22">
        <v>72</v>
      </c>
      <c r="C194" s="16">
        <v>4</v>
      </c>
      <c r="D194" s="16">
        <v>56379002</v>
      </c>
      <c r="E194" s="17" t="s">
        <v>250</v>
      </c>
      <c r="F194" s="2">
        <v>31</v>
      </c>
      <c r="G194" s="28">
        <v>23444</v>
      </c>
      <c r="H194" s="17" t="s">
        <v>830</v>
      </c>
      <c r="I194" s="27">
        <v>2086</v>
      </c>
      <c r="J194" s="6" t="s">
        <v>830</v>
      </c>
      <c r="K194" s="62">
        <v>15</v>
      </c>
      <c r="L194" s="28">
        <v>23400</v>
      </c>
      <c r="M194" s="17" t="s">
        <v>833</v>
      </c>
      <c r="N194" s="27">
        <v>2132</v>
      </c>
      <c r="O194" s="6" t="s">
        <v>831</v>
      </c>
      <c r="P194" s="62">
        <v>14</v>
      </c>
      <c r="Q194" s="28">
        <v>39479</v>
      </c>
      <c r="R194" s="17" t="s">
        <v>830</v>
      </c>
      <c r="S194" s="27">
        <v>3535</v>
      </c>
      <c r="T194" s="6" t="s">
        <v>831</v>
      </c>
      <c r="U194" s="63">
        <v>14</v>
      </c>
    </row>
    <row r="195" spans="1:21" s="2" customFormat="1" ht="11.1" customHeight="1" thickBot="1" x14ac:dyDescent="0.25">
      <c r="A195" s="23" t="s">
        <v>334</v>
      </c>
      <c r="B195" s="24">
        <v>72</v>
      </c>
      <c r="C195" s="25">
        <v>4</v>
      </c>
      <c r="D195" s="25">
        <v>56379003</v>
      </c>
      <c r="E195" s="26" t="s">
        <v>251</v>
      </c>
      <c r="F195" s="35">
        <v>31</v>
      </c>
      <c r="G195" s="36">
        <v>24658</v>
      </c>
      <c r="H195" s="26" t="s">
        <v>830</v>
      </c>
      <c r="I195" s="35">
        <v>2226</v>
      </c>
      <c r="J195" s="129" t="s">
        <v>830</v>
      </c>
      <c r="K195" s="130">
        <v>16</v>
      </c>
      <c r="L195" s="36">
        <v>26292</v>
      </c>
      <c r="M195" s="26" t="s">
        <v>833</v>
      </c>
      <c r="N195" s="35">
        <v>2211</v>
      </c>
      <c r="O195" s="129" t="s">
        <v>833</v>
      </c>
      <c r="P195" s="130">
        <v>13</v>
      </c>
      <c r="Q195" s="36">
        <v>41036</v>
      </c>
      <c r="R195" s="26" t="s">
        <v>830</v>
      </c>
      <c r="S195" s="35">
        <v>3664</v>
      </c>
      <c r="T195" s="129" t="s">
        <v>831</v>
      </c>
      <c r="U195" s="131">
        <v>14</v>
      </c>
    </row>
    <row r="196" spans="1:21" s="2" customFormat="1" ht="11.1" customHeight="1" x14ac:dyDescent="0.2">
      <c r="A196" s="18" t="s">
        <v>334</v>
      </c>
      <c r="B196" s="22">
        <v>73</v>
      </c>
      <c r="C196" s="16">
        <v>4</v>
      </c>
      <c r="D196" s="16">
        <v>56319165</v>
      </c>
      <c r="E196" s="17" t="s">
        <v>252</v>
      </c>
      <c r="F196" s="2">
        <v>31</v>
      </c>
      <c r="G196" s="28">
        <v>7691</v>
      </c>
      <c r="H196" s="17" t="s">
        <v>834</v>
      </c>
      <c r="I196" s="27">
        <v>949</v>
      </c>
      <c r="J196" s="6" t="s">
        <v>834</v>
      </c>
      <c r="K196" s="62">
        <v>8</v>
      </c>
      <c r="L196" s="28">
        <v>8696</v>
      </c>
      <c r="M196" s="17" t="s">
        <v>830</v>
      </c>
      <c r="N196" s="27">
        <v>927</v>
      </c>
      <c r="O196" s="6" t="s">
        <v>830</v>
      </c>
      <c r="P196" s="62">
        <v>15</v>
      </c>
      <c r="Q196" s="28">
        <v>16049</v>
      </c>
      <c r="R196" s="17" t="s">
        <v>830</v>
      </c>
      <c r="S196" s="27">
        <v>1479</v>
      </c>
      <c r="T196" s="6" t="s">
        <v>830</v>
      </c>
      <c r="U196" s="63">
        <v>16</v>
      </c>
    </row>
    <row r="197" spans="1:21" s="2" customFormat="1" ht="11.1" customHeight="1" x14ac:dyDescent="0.2">
      <c r="A197" s="18" t="s">
        <v>334</v>
      </c>
      <c r="B197" s="22">
        <v>73</v>
      </c>
      <c r="C197" s="16">
        <v>4</v>
      </c>
      <c r="D197" s="16">
        <v>58329235</v>
      </c>
      <c r="E197" s="17" t="s">
        <v>253</v>
      </c>
      <c r="F197" s="2">
        <v>31</v>
      </c>
      <c r="G197" s="28">
        <v>8696</v>
      </c>
      <c r="H197" s="17" t="s">
        <v>834</v>
      </c>
      <c r="I197" s="27">
        <v>932</v>
      </c>
      <c r="J197" s="6" t="s">
        <v>834</v>
      </c>
      <c r="K197" s="62">
        <v>8</v>
      </c>
      <c r="L197" s="28">
        <v>9874</v>
      </c>
      <c r="M197" s="17" t="s">
        <v>830</v>
      </c>
      <c r="N197" s="27">
        <v>932</v>
      </c>
      <c r="O197" s="6" t="s">
        <v>830</v>
      </c>
      <c r="P197" s="62">
        <v>16</v>
      </c>
      <c r="Q197" s="28">
        <v>18230</v>
      </c>
      <c r="R197" s="17" t="s">
        <v>830</v>
      </c>
      <c r="S197" s="27">
        <v>1641</v>
      </c>
      <c r="T197" s="6" t="s">
        <v>830</v>
      </c>
      <c r="U197" s="63">
        <v>16</v>
      </c>
    </row>
    <row r="198" spans="1:21" s="2" customFormat="1" ht="11.1" customHeight="1" x14ac:dyDescent="0.2">
      <c r="A198" s="18" t="s">
        <v>334</v>
      </c>
      <c r="B198" s="22">
        <v>73</v>
      </c>
      <c r="C198" s="16">
        <v>4</v>
      </c>
      <c r="D198" s="16">
        <v>58329236</v>
      </c>
      <c r="E198" s="17" t="s">
        <v>254</v>
      </c>
      <c r="F198" s="2">
        <v>31</v>
      </c>
      <c r="G198" s="28">
        <v>13434</v>
      </c>
      <c r="H198" s="17" t="s">
        <v>834</v>
      </c>
      <c r="I198" s="27">
        <v>1424</v>
      </c>
      <c r="J198" s="6" t="s">
        <v>850</v>
      </c>
      <c r="K198" s="62">
        <v>8</v>
      </c>
      <c r="L198" s="28">
        <v>14636</v>
      </c>
      <c r="M198" s="17" t="s">
        <v>830</v>
      </c>
      <c r="N198" s="27">
        <v>1285</v>
      </c>
      <c r="O198" s="6" t="s">
        <v>830</v>
      </c>
      <c r="P198" s="62">
        <v>16</v>
      </c>
      <c r="Q198" s="28">
        <v>27918</v>
      </c>
      <c r="R198" s="17" t="s">
        <v>830</v>
      </c>
      <c r="S198" s="27">
        <v>2653</v>
      </c>
      <c r="T198" s="6" t="s">
        <v>850</v>
      </c>
      <c r="U198" s="63">
        <v>8</v>
      </c>
    </row>
    <row r="199" spans="1:21" s="2" customFormat="1" ht="11.1" customHeight="1" x14ac:dyDescent="0.2">
      <c r="A199" s="18" t="s">
        <v>334</v>
      </c>
      <c r="B199" s="22">
        <v>73</v>
      </c>
      <c r="C199" s="16">
        <v>4</v>
      </c>
      <c r="D199" s="16">
        <v>59319105</v>
      </c>
      <c r="E199" s="17" t="s">
        <v>255</v>
      </c>
      <c r="F199" s="2">
        <v>0</v>
      </c>
      <c r="G199" s="28"/>
      <c r="H199" s="17"/>
      <c r="I199" s="27"/>
      <c r="J199" s="6"/>
      <c r="K199" s="62"/>
      <c r="L199" s="28"/>
      <c r="M199" s="17"/>
      <c r="N199" s="27"/>
      <c r="O199" s="6"/>
      <c r="P199" s="62"/>
      <c r="Q199" s="28"/>
      <c r="R199" s="17"/>
      <c r="S199" s="27"/>
      <c r="T199" s="6"/>
      <c r="U199" s="63"/>
    </row>
    <row r="200" spans="1:21" s="2" customFormat="1" ht="11.1" customHeight="1" x14ac:dyDescent="0.2">
      <c r="A200" s="18" t="s">
        <v>334</v>
      </c>
      <c r="B200" s="22">
        <v>73</v>
      </c>
      <c r="C200" s="16">
        <v>4</v>
      </c>
      <c r="D200" s="16">
        <v>60319100</v>
      </c>
      <c r="E200" s="17" t="s">
        <v>256</v>
      </c>
      <c r="F200" s="2">
        <v>31</v>
      </c>
      <c r="G200" s="28">
        <v>22264</v>
      </c>
      <c r="H200" s="17" t="s">
        <v>830</v>
      </c>
      <c r="I200" s="27">
        <v>2656</v>
      </c>
      <c r="J200" s="6" t="s">
        <v>838</v>
      </c>
      <c r="K200" s="62">
        <v>8</v>
      </c>
      <c r="L200" s="28">
        <v>23597</v>
      </c>
      <c r="M200" s="17" t="s">
        <v>830</v>
      </c>
      <c r="N200" s="27">
        <v>2351</v>
      </c>
      <c r="O200" s="6" t="s">
        <v>851</v>
      </c>
      <c r="P200" s="62">
        <v>17</v>
      </c>
      <c r="Q200" s="28">
        <v>45861</v>
      </c>
      <c r="R200" s="17" t="s">
        <v>830</v>
      </c>
      <c r="S200" s="27">
        <v>4113</v>
      </c>
      <c r="T200" s="6" t="s">
        <v>838</v>
      </c>
      <c r="U200" s="63">
        <v>8</v>
      </c>
    </row>
    <row r="201" spans="1:21" s="2" customFormat="1" ht="11.1" customHeight="1" x14ac:dyDescent="0.2">
      <c r="A201" s="18" t="s">
        <v>334</v>
      </c>
      <c r="B201" s="22">
        <v>73</v>
      </c>
      <c r="C201" s="16">
        <v>4</v>
      </c>
      <c r="D201" s="16">
        <v>60319111</v>
      </c>
      <c r="E201" s="17" t="s">
        <v>257</v>
      </c>
      <c r="F201" s="2">
        <v>31</v>
      </c>
      <c r="G201" s="28">
        <v>31703</v>
      </c>
      <c r="H201" s="17" t="s">
        <v>830</v>
      </c>
      <c r="I201" s="27">
        <v>3107</v>
      </c>
      <c r="J201" s="6" t="s">
        <v>838</v>
      </c>
      <c r="K201" s="62">
        <v>8</v>
      </c>
      <c r="L201" s="28">
        <v>33059</v>
      </c>
      <c r="M201" s="17" t="s">
        <v>830</v>
      </c>
      <c r="N201" s="27">
        <v>2945</v>
      </c>
      <c r="O201" s="6" t="s">
        <v>839</v>
      </c>
      <c r="P201" s="62">
        <v>17</v>
      </c>
      <c r="Q201" s="28">
        <v>64762</v>
      </c>
      <c r="R201" s="17" t="s">
        <v>830</v>
      </c>
      <c r="S201" s="27">
        <v>5685</v>
      </c>
      <c r="T201" s="6" t="s">
        <v>830</v>
      </c>
      <c r="U201" s="63">
        <v>16</v>
      </c>
    </row>
    <row r="202" spans="1:21" s="2" customFormat="1" ht="11.1" customHeight="1" x14ac:dyDescent="0.2">
      <c r="A202" s="18" t="s">
        <v>334</v>
      </c>
      <c r="B202" s="22">
        <v>73</v>
      </c>
      <c r="C202" s="16">
        <v>4</v>
      </c>
      <c r="D202" s="16">
        <v>60319002</v>
      </c>
      <c r="E202" s="17" t="s">
        <v>258</v>
      </c>
      <c r="F202" s="2">
        <v>31</v>
      </c>
      <c r="G202" s="28">
        <v>30270</v>
      </c>
      <c r="H202" s="17" t="s">
        <v>830</v>
      </c>
      <c r="I202" s="27">
        <v>2901</v>
      </c>
      <c r="J202" s="6" t="s">
        <v>838</v>
      </c>
      <c r="K202" s="62">
        <v>8</v>
      </c>
      <c r="L202" s="28">
        <v>32437</v>
      </c>
      <c r="M202" s="17" t="s">
        <v>830</v>
      </c>
      <c r="N202" s="27">
        <v>2870</v>
      </c>
      <c r="O202" s="6" t="s">
        <v>830</v>
      </c>
      <c r="P202" s="62">
        <v>16</v>
      </c>
      <c r="Q202" s="28">
        <v>62707</v>
      </c>
      <c r="R202" s="17" t="s">
        <v>830</v>
      </c>
      <c r="S202" s="27">
        <v>5515</v>
      </c>
      <c r="T202" s="6" t="s">
        <v>830</v>
      </c>
      <c r="U202" s="63">
        <v>16</v>
      </c>
    </row>
    <row r="203" spans="1:21" s="2" customFormat="1" ht="11.1" customHeight="1" x14ac:dyDescent="0.2">
      <c r="A203" s="18" t="s">
        <v>334</v>
      </c>
      <c r="B203" s="22">
        <v>73</v>
      </c>
      <c r="C203" s="16">
        <v>4</v>
      </c>
      <c r="D203" s="16">
        <v>61319104</v>
      </c>
      <c r="E203" s="17" t="s">
        <v>259</v>
      </c>
      <c r="F203" s="2">
        <v>5</v>
      </c>
      <c r="G203" s="28"/>
      <c r="H203" s="17"/>
      <c r="I203" s="27"/>
      <c r="J203" s="6"/>
      <c r="K203" s="62"/>
      <c r="L203" s="28"/>
      <c r="M203" s="17"/>
      <c r="N203" s="27"/>
      <c r="O203" s="6"/>
      <c r="P203" s="62"/>
      <c r="Q203" s="28"/>
      <c r="R203" s="17"/>
      <c r="S203" s="27"/>
      <c r="T203" s="6"/>
      <c r="U203" s="63"/>
    </row>
    <row r="204" spans="1:21" s="2" customFormat="1" ht="11.1" customHeight="1" x14ac:dyDescent="0.2">
      <c r="A204" s="18" t="s">
        <v>334</v>
      </c>
      <c r="B204" s="22">
        <v>73</v>
      </c>
      <c r="C204" s="16">
        <v>4</v>
      </c>
      <c r="D204" s="16">
        <v>61319085</v>
      </c>
      <c r="E204" s="17" t="s">
        <v>260</v>
      </c>
      <c r="F204" s="2">
        <v>31</v>
      </c>
      <c r="G204" s="28">
        <v>26745</v>
      </c>
      <c r="H204" s="17" t="s">
        <v>830</v>
      </c>
      <c r="I204" s="27">
        <v>2249</v>
      </c>
      <c r="J204" s="6" t="s">
        <v>838</v>
      </c>
      <c r="K204" s="62">
        <v>8</v>
      </c>
      <c r="L204" s="28">
        <v>28141</v>
      </c>
      <c r="M204" s="17" t="s">
        <v>830</v>
      </c>
      <c r="N204" s="27">
        <v>2448</v>
      </c>
      <c r="O204" s="6" t="s">
        <v>830</v>
      </c>
      <c r="P204" s="62">
        <v>17</v>
      </c>
      <c r="Q204" s="28">
        <v>54886</v>
      </c>
      <c r="R204" s="17" t="s">
        <v>830</v>
      </c>
      <c r="S204" s="27">
        <v>4675</v>
      </c>
      <c r="T204" s="6" t="s">
        <v>830</v>
      </c>
      <c r="U204" s="63">
        <v>16</v>
      </c>
    </row>
    <row r="205" spans="1:21" s="2" customFormat="1" ht="11.1" customHeight="1" x14ac:dyDescent="0.2">
      <c r="A205" s="18" t="s">
        <v>334</v>
      </c>
      <c r="B205" s="22">
        <v>73</v>
      </c>
      <c r="C205" s="16">
        <v>4</v>
      </c>
      <c r="D205" s="16">
        <v>61329086</v>
      </c>
      <c r="E205" s="17" t="s">
        <v>261</v>
      </c>
      <c r="F205" s="2">
        <v>31</v>
      </c>
      <c r="G205" s="28">
        <v>26735</v>
      </c>
      <c r="H205" s="17" t="s">
        <v>830</v>
      </c>
      <c r="I205" s="27">
        <v>2316</v>
      </c>
      <c r="J205" s="6" t="s">
        <v>835</v>
      </c>
      <c r="K205" s="62">
        <v>8</v>
      </c>
      <c r="L205" s="28">
        <v>28599</v>
      </c>
      <c r="M205" s="17" t="s">
        <v>830</v>
      </c>
      <c r="N205" s="27">
        <v>2540</v>
      </c>
      <c r="O205" s="6" t="s">
        <v>830</v>
      </c>
      <c r="P205" s="62">
        <v>16</v>
      </c>
      <c r="Q205" s="28">
        <v>55334</v>
      </c>
      <c r="R205" s="17" t="s">
        <v>830</v>
      </c>
      <c r="S205" s="27">
        <v>4730</v>
      </c>
      <c r="T205" s="6" t="s">
        <v>830</v>
      </c>
      <c r="U205" s="63">
        <v>16</v>
      </c>
    </row>
    <row r="206" spans="1:21" s="2" customFormat="1" ht="11.1" customHeight="1" x14ac:dyDescent="0.2">
      <c r="A206" s="18" t="s">
        <v>334</v>
      </c>
      <c r="B206" s="22">
        <v>73</v>
      </c>
      <c r="C206" s="16">
        <v>4</v>
      </c>
      <c r="D206" s="16">
        <v>62329002</v>
      </c>
      <c r="E206" s="17" t="s">
        <v>262</v>
      </c>
      <c r="F206" s="2">
        <v>0</v>
      </c>
      <c r="G206" s="28"/>
      <c r="H206" s="17"/>
      <c r="I206" s="27"/>
      <c r="J206" s="6"/>
      <c r="K206" s="62"/>
      <c r="L206" s="28"/>
      <c r="M206" s="17"/>
      <c r="N206" s="27"/>
      <c r="O206" s="6"/>
      <c r="P206" s="62"/>
      <c r="Q206" s="28"/>
      <c r="R206" s="17"/>
      <c r="S206" s="27"/>
      <c r="T206" s="6"/>
      <c r="U206" s="63"/>
    </row>
    <row r="207" spans="1:21" s="2" customFormat="1" ht="11.1" customHeight="1" x14ac:dyDescent="0.2">
      <c r="A207" s="18" t="s">
        <v>334</v>
      </c>
      <c r="B207" s="22">
        <v>73</v>
      </c>
      <c r="C207" s="16">
        <v>4</v>
      </c>
      <c r="D207" s="16">
        <v>62329001</v>
      </c>
      <c r="E207" s="17" t="s">
        <v>263</v>
      </c>
      <c r="F207" s="2">
        <v>0</v>
      </c>
      <c r="G207" s="28"/>
      <c r="H207" s="17"/>
      <c r="I207" s="27"/>
      <c r="J207" s="6"/>
      <c r="K207" s="62"/>
      <c r="L207" s="28"/>
      <c r="M207" s="17"/>
      <c r="N207" s="27"/>
      <c r="O207" s="6"/>
      <c r="P207" s="62"/>
      <c r="Q207" s="28"/>
      <c r="R207" s="17"/>
      <c r="S207" s="27"/>
      <c r="T207" s="6"/>
      <c r="U207" s="63"/>
    </row>
    <row r="208" spans="1:21" s="2" customFormat="1" ht="11.1" customHeight="1" x14ac:dyDescent="0.2">
      <c r="A208" s="18" t="s">
        <v>334</v>
      </c>
      <c r="B208" s="22">
        <v>73</v>
      </c>
      <c r="C208" s="16">
        <v>4</v>
      </c>
      <c r="D208" s="16">
        <v>63329001</v>
      </c>
      <c r="E208" s="17" t="s">
        <v>264</v>
      </c>
      <c r="F208" s="2">
        <v>0</v>
      </c>
      <c r="G208" s="28"/>
      <c r="H208" s="17"/>
      <c r="I208" s="27"/>
      <c r="J208" s="6"/>
      <c r="K208" s="62"/>
      <c r="L208" s="28"/>
      <c r="M208" s="17"/>
      <c r="N208" s="27"/>
      <c r="O208" s="6"/>
      <c r="P208" s="62"/>
      <c r="Q208" s="28"/>
      <c r="R208" s="17"/>
      <c r="S208" s="27"/>
      <c r="T208" s="6"/>
      <c r="U208" s="63"/>
    </row>
    <row r="209" spans="1:21" s="2" customFormat="1" ht="11.1" customHeight="1" x14ac:dyDescent="0.2">
      <c r="A209" s="18" t="s">
        <v>334</v>
      </c>
      <c r="B209" s="22">
        <v>73</v>
      </c>
      <c r="C209" s="16">
        <v>4</v>
      </c>
      <c r="D209" s="16">
        <v>63329128</v>
      </c>
      <c r="E209" s="17" t="s">
        <v>265</v>
      </c>
      <c r="F209" s="2">
        <v>31</v>
      </c>
      <c r="G209" s="28">
        <v>33949</v>
      </c>
      <c r="H209" s="17" t="s">
        <v>830</v>
      </c>
      <c r="I209" s="27">
        <v>3777</v>
      </c>
      <c r="J209" s="6" t="s">
        <v>841</v>
      </c>
      <c r="K209" s="62">
        <v>8</v>
      </c>
      <c r="L209" s="28">
        <v>35687</v>
      </c>
      <c r="M209" s="17" t="s">
        <v>830</v>
      </c>
      <c r="N209" s="27">
        <v>3571</v>
      </c>
      <c r="O209" s="6" t="s">
        <v>837</v>
      </c>
      <c r="P209" s="62">
        <v>17</v>
      </c>
      <c r="Q209" s="28">
        <v>69636</v>
      </c>
      <c r="R209" s="17" t="s">
        <v>830</v>
      </c>
      <c r="S209" s="27">
        <v>5935</v>
      </c>
      <c r="T209" s="6" t="s">
        <v>830</v>
      </c>
      <c r="U209" s="63">
        <v>16</v>
      </c>
    </row>
    <row r="210" spans="1:21" s="2" customFormat="1" ht="11.1" customHeight="1" x14ac:dyDescent="0.2">
      <c r="A210" s="18" t="s">
        <v>334</v>
      </c>
      <c r="B210" s="22">
        <v>73</v>
      </c>
      <c r="C210" s="16">
        <v>4</v>
      </c>
      <c r="D210" s="16">
        <v>63319002</v>
      </c>
      <c r="E210" s="17" t="s">
        <v>266</v>
      </c>
      <c r="F210" s="2">
        <v>31</v>
      </c>
      <c r="G210" s="28">
        <v>39559</v>
      </c>
      <c r="H210" s="17" t="s">
        <v>830</v>
      </c>
      <c r="I210" s="27">
        <v>5054</v>
      </c>
      <c r="J210" s="6" t="s">
        <v>841</v>
      </c>
      <c r="K210" s="62">
        <v>8</v>
      </c>
      <c r="L210" s="28">
        <v>39433</v>
      </c>
      <c r="M210" s="17" t="s">
        <v>830</v>
      </c>
      <c r="N210" s="27">
        <v>4052</v>
      </c>
      <c r="O210" s="6" t="s">
        <v>837</v>
      </c>
      <c r="P210" s="62">
        <v>17</v>
      </c>
      <c r="Q210" s="28">
        <v>78992</v>
      </c>
      <c r="R210" s="17" t="s">
        <v>830</v>
      </c>
      <c r="S210" s="27">
        <v>6937</v>
      </c>
      <c r="T210" s="6" t="s">
        <v>841</v>
      </c>
      <c r="U210" s="63">
        <v>8</v>
      </c>
    </row>
    <row r="211" spans="1:21" s="2" customFormat="1" ht="11.1" customHeight="1" x14ac:dyDescent="0.2">
      <c r="A211" s="18" t="s">
        <v>334</v>
      </c>
      <c r="B211" s="22">
        <v>73</v>
      </c>
      <c r="C211" s="16">
        <v>4</v>
      </c>
      <c r="D211" s="16">
        <v>63319003</v>
      </c>
      <c r="E211" s="17" t="s">
        <v>267</v>
      </c>
      <c r="F211" s="2">
        <v>0</v>
      </c>
      <c r="G211" s="28"/>
      <c r="H211" s="17"/>
      <c r="I211" s="27"/>
      <c r="J211" s="6"/>
      <c r="K211" s="62"/>
      <c r="L211" s="28"/>
      <c r="M211" s="17"/>
      <c r="N211" s="27"/>
      <c r="O211" s="6"/>
      <c r="P211" s="62"/>
      <c r="Q211" s="28"/>
      <c r="R211" s="17"/>
      <c r="S211" s="27"/>
      <c r="T211" s="6"/>
      <c r="U211" s="63"/>
    </row>
    <row r="212" spans="1:21" s="2" customFormat="1" ht="11.1" customHeight="1" x14ac:dyDescent="0.2">
      <c r="A212" s="18" t="s">
        <v>334</v>
      </c>
      <c r="B212" s="22">
        <v>73</v>
      </c>
      <c r="C212" s="16">
        <v>4</v>
      </c>
      <c r="D212" s="16">
        <v>64319102</v>
      </c>
      <c r="E212" s="17" t="s">
        <v>268</v>
      </c>
      <c r="F212" s="2">
        <v>0</v>
      </c>
      <c r="G212" s="28"/>
      <c r="H212" s="17"/>
      <c r="I212" s="27"/>
      <c r="J212" s="6"/>
      <c r="K212" s="62"/>
      <c r="L212" s="28"/>
      <c r="M212" s="17"/>
      <c r="N212" s="27"/>
      <c r="O212" s="6"/>
      <c r="P212" s="62"/>
      <c r="Q212" s="28"/>
      <c r="R212" s="17"/>
      <c r="S212" s="27"/>
      <c r="T212" s="6"/>
      <c r="U212" s="63"/>
    </row>
    <row r="213" spans="1:21" s="2" customFormat="1" ht="11.1" customHeight="1" x14ac:dyDescent="0.2">
      <c r="A213" s="18" t="s">
        <v>334</v>
      </c>
      <c r="B213" s="22">
        <v>73</v>
      </c>
      <c r="C213" s="16">
        <v>4</v>
      </c>
      <c r="D213" s="16">
        <v>64319052</v>
      </c>
      <c r="E213" s="17" t="s">
        <v>269</v>
      </c>
      <c r="F213" s="2">
        <v>31</v>
      </c>
      <c r="G213" s="28">
        <v>44074</v>
      </c>
      <c r="H213" s="17" t="s">
        <v>830</v>
      </c>
      <c r="I213" s="27">
        <v>3905</v>
      </c>
      <c r="J213" s="6" t="s">
        <v>841</v>
      </c>
      <c r="K213" s="62">
        <v>8</v>
      </c>
      <c r="L213" s="28">
        <v>45326</v>
      </c>
      <c r="M213" s="17" t="s">
        <v>830</v>
      </c>
      <c r="N213" s="27">
        <v>4275</v>
      </c>
      <c r="O213" s="6" t="s">
        <v>834</v>
      </c>
      <c r="P213" s="62">
        <v>9</v>
      </c>
      <c r="Q213" s="28">
        <v>89400</v>
      </c>
      <c r="R213" s="17" t="s">
        <v>830</v>
      </c>
      <c r="S213" s="27">
        <v>8075</v>
      </c>
      <c r="T213" s="6" t="s">
        <v>835</v>
      </c>
      <c r="U213" s="63">
        <v>8</v>
      </c>
    </row>
    <row r="214" spans="1:21" s="2" customFormat="1" ht="11.1" customHeight="1" x14ac:dyDescent="0.2">
      <c r="A214" s="18" t="s">
        <v>334</v>
      </c>
      <c r="B214" s="22">
        <v>73</v>
      </c>
      <c r="C214" s="16">
        <v>4</v>
      </c>
      <c r="D214" s="16">
        <v>64319053</v>
      </c>
      <c r="E214" s="17" t="s">
        <v>270</v>
      </c>
      <c r="F214" s="2">
        <v>31</v>
      </c>
      <c r="G214" s="28">
        <v>38622</v>
      </c>
      <c r="H214" s="17" t="s">
        <v>828</v>
      </c>
      <c r="I214" s="27">
        <v>3664</v>
      </c>
      <c r="J214" s="6" t="s">
        <v>835</v>
      </c>
      <c r="K214" s="62">
        <v>8</v>
      </c>
      <c r="L214" s="28">
        <v>37490</v>
      </c>
      <c r="M214" s="17" t="s">
        <v>830</v>
      </c>
      <c r="N214" s="27">
        <v>3395</v>
      </c>
      <c r="O214" s="6" t="s">
        <v>838</v>
      </c>
      <c r="P214" s="62">
        <v>8</v>
      </c>
      <c r="Q214" s="28">
        <v>76102</v>
      </c>
      <c r="R214" s="17" t="s">
        <v>830</v>
      </c>
      <c r="S214" s="27">
        <v>7034</v>
      </c>
      <c r="T214" s="6" t="s">
        <v>835</v>
      </c>
      <c r="U214" s="63">
        <v>8</v>
      </c>
    </row>
    <row r="215" spans="1:21" s="2" customFormat="1" ht="11.1" customHeight="1" x14ac:dyDescent="0.2">
      <c r="A215" s="18" t="s">
        <v>334</v>
      </c>
      <c r="B215" s="22">
        <v>73</v>
      </c>
      <c r="C215" s="16">
        <v>4</v>
      </c>
      <c r="D215" s="16">
        <v>64319101</v>
      </c>
      <c r="E215" s="17" t="s">
        <v>271</v>
      </c>
      <c r="F215" s="2">
        <v>0</v>
      </c>
      <c r="G215" s="28"/>
      <c r="H215" s="17"/>
      <c r="I215" s="27"/>
      <c r="J215" s="6"/>
      <c r="K215" s="62"/>
      <c r="L215" s="28"/>
      <c r="M215" s="17"/>
      <c r="N215" s="27"/>
      <c r="O215" s="6"/>
      <c r="P215" s="62"/>
      <c r="Q215" s="28"/>
      <c r="R215" s="17"/>
      <c r="S215" s="27"/>
      <c r="T215" s="6"/>
      <c r="U215" s="63"/>
    </row>
    <row r="216" spans="1:21" s="2" customFormat="1" ht="11.1" customHeight="1" x14ac:dyDescent="0.2">
      <c r="A216" s="18" t="s">
        <v>334</v>
      </c>
      <c r="B216" s="22">
        <v>73</v>
      </c>
      <c r="C216" s="16">
        <v>4</v>
      </c>
      <c r="D216" s="16">
        <v>64319101</v>
      </c>
      <c r="E216" s="17" t="s">
        <v>272</v>
      </c>
      <c r="F216" s="2">
        <v>31</v>
      </c>
      <c r="G216" s="28">
        <v>35676</v>
      </c>
      <c r="H216" s="17" t="s">
        <v>830</v>
      </c>
      <c r="I216" s="27">
        <v>3256</v>
      </c>
      <c r="J216" s="6" t="s">
        <v>838</v>
      </c>
      <c r="K216" s="62">
        <v>8</v>
      </c>
      <c r="L216" s="28">
        <v>37344</v>
      </c>
      <c r="M216" s="17" t="s">
        <v>828</v>
      </c>
      <c r="N216" s="27">
        <v>3488</v>
      </c>
      <c r="O216" s="6" t="s">
        <v>835</v>
      </c>
      <c r="P216" s="62">
        <v>8</v>
      </c>
      <c r="Q216" s="28">
        <v>72993</v>
      </c>
      <c r="R216" s="17" t="s">
        <v>830</v>
      </c>
      <c r="S216" s="27">
        <v>6721</v>
      </c>
      <c r="T216" s="6" t="s">
        <v>835</v>
      </c>
      <c r="U216" s="63">
        <v>8</v>
      </c>
    </row>
    <row r="217" spans="1:21" s="2" customFormat="1" ht="11.1" customHeight="1" x14ac:dyDescent="0.2">
      <c r="A217" s="18" t="s">
        <v>334</v>
      </c>
      <c r="B217" s="22">
        <v>73</v>
      </c>
      <c r="C217" s="16">
        <v>4</v>
      </c>
      <c r="D217" s="16">
        <v>65329111</v>
      </c>
      <c r="E217" s="17" t="s">
        <v>273</v>
      </c>
      <c r="F217" s="2">
        <v>31</v>
      </c>
      <c r="G217" s="28">
        <v>42266</v>
      </c>
      <c r="H217" s="17" t="s">
        <v>830</v>
      </c>
      <c r="I217" s="27">
        <v>3640</v>
      </c>
      <c r="J217" s="6" t="s">
        <v>852</v>
      </c>
      <c r="K217" s="62">
        <v>16</v>
      </c>
      <c r="L217" s="28">
        <v>38783</v>
      </c>
      <c r="M217" s="17" t="s">
        <v>830</v>
      </c>
      <c r="N217" s="27">
        <v>3346</v>
      </c>
      <c r="O217" s="6" t="s">
        <v>838</v>
      </c>
      <c r="P217" s="62">
        <v>8</v>
      </c>
      <c r="Q217" s="28">
        <v>81049</v>
      </c>
      <c r="R217" s="17" t="s">
        <v>830</v>
      </c>
      <c r="S217" s="27">
        <v>6801</v>
      </c>
      <c r="T217" s="6" t="s">
        <v>838</v>
      </c>
      <c r="U217" s="63">
        <v>8</v>
      </c>
    </row>
    <row r="218" spans="1:21" s="2" customFormat="1" ht="11.1" customHeight="1" x14ac:dyDescent="0.2">
      <c r="A218" s="18" t="s">
        <v>334</v>
      </c>
      <c r="B218" s="22">
        <v>73</v>
      </c>
      <c r="C218" s="16">
        <v>4</v>
      </c>
      <c r="D218" s="16">
        <v>66329004</v>
      </c>
      <c r="E218" s="17" t="s">
        <v>274</v>
      </c>
      <c r="F218" s="2">
        <v>31</v>
      </c>
      <c r="G218" s="28">
        <v>50575</v>
      </c>
      <c r="H218" s="17" t="s">
        <v>830</v>
      </c>
      <c r="I218" s="27">
        <v>4269</v>
      </c>
      <c r="J218" s="6" t="s">
        <v>835</v>
      </c>
      <c r="K218" s="62">
        <v>8</v>
      </c>
      <c r="L218" s="28">
        <v>51424</v>
      </c>
      <c r="M218" s="17" t="s">
        <v>830</v>
      </c>
      <c r="N218" s="27">
        <v>4375</v>
      </c>
      <c r="O218" s="6" t="s">
        <v>834</v>
      </c>
      <c r="P218" s="62">
        <v>17</v>
      </c>
      <c r="Q218" s="28">
        <v>101999</v>
      </c>
      <c r="R218" s="17" t="s">
        <v>830</v>
      </c>
      <c r="S218" s="27">
        <v>7887</v>
      </c>
      <c r="T218" s="6" t="s">
        <v>835</v>
      </c>
      <c r="U218" s="63">
        <v>8</v>
      </c>
    </row>
    <row r="219" spans="1:21" s="2" customFormat="1" ht="11.1" customHeight="1" x14ac:dyDescent="0.2">
      <c r="A219" s="18" t="s">
        <v>334</v>
      </c>
      <c r="B219" s="22">
        <v>73</v>
      </c>
      <c r="C219" s="16">
        <v>4</v>
      </c>
      <c r="D219" s="16">
        <v>66329002</v>
      </c>
      <c r="E219" s="17" t="s">
        <v>275</v>
      </c>
      <c r="F219" s="2">
        <v>0</v>
      </c>
      <c r="G219" s="28"/>
      <c r="H219" s="17"/>
      <c r="I219" s="27"/>
      <c r="J219" s="6"/>
      <c r="K219" s="62"/>
      <c r="L219" s="28"/>
      <c r="M219" s="17"/>
      <c r="N219" s="27"/>
      <c r="O219" s="6"/>
      <c r="P219" s="62"/>
      <c r="Q219" s="28"/>
      <c r="R219" s="17"/>
      <c r="S219" s="27"/>
      <c r="T219" s="6"/>
      <c r="U219" s="63"/>
    </row>
    <row r="220" spans="1:21" s="2" customFormat="1" ht="11.1" customHeight="1" x14ac:dyDescent="0.2">
      <c r="A220" s="18" t="s">
        <v>334</v>
      </c>
      <c r="B220" s="22">
        <v>73</v>
      </c>
      <c r="C220" s="16">
        <v>4</v>
      </c>
      <c r="D220" s="16">
        <v>66329104</v>
      </c>
      <c r="E220" s="17" t="s">
        <v>276</v>
      </c>
      <c r="F220" s="2">
        <v>31</v>
      </c>
      <c r="G220" s="28">
        <v>51079</v>
      </c>
      <c r="H220" s="17" t="s">
        <v>830</v>
      </c>
      <c r="I220" s="27">
        <v>4433</v>
      </c>
      <c r="J220" s="6" t="s">
        <v>841</v>
      </c>
      <c r="K220" s="62">
        <v>17</v>
      </c>
      <c r="L220" s="28">
        <v>50044</v>
      </c>
      <c r="M220" s="17" t="s">
        <v>830</v>
      </c>
      <c r="N220" s="27">
        <v>4163</v>
      </c>
      <c r="O220" s="6" t="s">
        <v>847</v>
      </c>
      <c r="P220" s="62">
        <v>7</v>
      </c>
      <c r="Q220" s="28">
        <v>101123</v>
      </c>
      <c r="R220" s="17" t="s">
        <v>830</v>
      </c>
      <c r="S220" s="27">
        <v>7884</v>
      </c>
      <c r="T220" s="6" t="s">
        <v>850</v>
      </c>
      <c r="U220" s="63">
        <v>17</v>
      </c>
    </row>
    <row r="221" spans="1:21" s="2" customFormat="1" ht="11.1" customHeight="1" x14ac:dyDescent="0.2">
      <c r="A221" s="18" t="s">
        <v>334</v>
      </c>
      <c r="B221" s="22">
        <v>73</v>
      </c>
      <c r="C221" s="16">
        <v>6</v>
      </c>
      <c r="D221" s="16">
        <v>66329102</v>
      </c>
      <c r="E221" s="17" t="s">
        <v>277</v>
      </c>
      <c r="F221" s="2">
        <v>31</v>
      </c>
      <c r="G221" s="28">
        <v>28285</v>
      </c>
      <c r="H221" s="17" t="s">
        <v>828</v>
      </c>
      <c r="I221" s="27">
        <v>3024</v>
      </c>
      <c r="J221" s="6" t="s">
        <v>828</v>
      </c>
      <c r="K221" s="62">
        <v>16</v>
      </c>
      <c r="L221" s="28">
        <v>24203</v>
      </c>
      <c r="M221" s="17" t="s">
        <v>828</v>
      </c>
      <c r="N221" s="27">
        <v>2182</v>
      </c>
      <c r="O221" s="6" t="s">
        <v>836</v>
      </c>
      <c r="P221" s="62">
        <v>7</v>
      </c>
      <c r="Q221" s="28">
        <v>52488</v>
      </c>
      <c r="R221" s="17" t="s">
        <v>828</v>
      </c>
      <c r="S221" s="27">
        <v>4848</v>
      </c>
      <c r="T221" s="6" t="s">
        <v>828</v>
      </c>
      <c r="U221" s="63">
        <v>16</v>
      </c>
    </row>
    <row r="222" spans="1:21" s="2" customFormat="1" ht="11.1" customHeight="1" x14ac:dyDescent="0.2">
      <c r="A222" s="18" t="s">
        <v>334</v>
      </c>
      <c r="B222" s="22">
        <v>73</v>
      </c>
      <c r="C222" s="16">
        <v>6</v>
      </c>
      <c r="D222" s="16">
        <v>66339003</v>
      </c>
      <c r="E222" s="17" t="s">
        <v>278</v>
      </c>
      <c r="F222" s="2">
        <v>31</v>
      </c>
      <c r="G222" s="28">
        <v>26750</v>
      </c>
      <c r="H222" s="17" t="s">
        <v>828</v>
      </c>
      <c r="I222" s="27">
        <v>3024</v>
      </c>
      <c r="J222" s="6" t="s">
        <v>828</v>
      </c>
      <c r="K222" s="62">
        <v>17</v>
      </c>
      <c r="L222" s="28">
        <v>23103</v>
      </c>
      <c r="M222" s="17" t="s">
        <v>828</v>
      </c>
      <c r="N222" s="27">
        <v>2178</v>
      </c>
      <c r="O222" s="6" t="s">
        <v>852</v>
      </c>
      <c r="P222" s="62">
        <v>15</v>
      </c>
      <c r="Q222" s="28">
        <v>49853</v>
      </c>
      <c r="R222" s="17" t="s">
        <v>828</v>
      </c>
      <c r="S222" s="27">
        <v>4674</v>
      </c>
      <c r="T222" s="6" t="s">
        <v>828</v>
      </c>
      <c r="U222" s="63">
        <v>17</v>
      </c>
    </row>
    <row r="223" spans="1:21" s="2" customFormat="1" ht="11.1" customHeight="1" x14ac:dyDescent="0.2">
      <c r="A223" s="18" t="s">
        <v>334</v>
      </c>
      <c r="B223" s="22">
        <v>73</v>
      </c>
      <c r="C223" s="16">
        <v>4</v>
      </c>
      <c r="D223" s="16">
        <v>66339101</v>
      </c>
      <c r="E223" s="17" t="s">
        <v>279</v>
      </c>
      <c r="F223" s="2">
        <v>31</v>
      </c>
      <c r="G223" s="28">
        <v>16794</v>
      </c>
      <c r="H223" s="17" t="s">
        <v>828</v>
      </c>
      <c r="I223" s="27">
        <v>2099</v>
      </c>
      <c r="J223" s="6" t="s">
        <v>828</v>
      </c>
      <c r="K223" s="62">
        <v>17</v>
      </c>
      <c r="L223" s="28">
        <v>14415</v>
      </c>
      <c r="M223" s="17" t="s">
        <v>828</v>
      </c>
      <c r="N223" s="27">
        <v>1720</v>
      </c>
      <c r="O223" s="6" t="s">
        <v>852</v>
      </c>
      <c r="P223" s="62">
        <v>15</v>
      </c>
      <c r="Q223" s="28">
        <v>31209</v>
      </c>
      <c r="R223" s="17" t="s">
        <v>828</v>
      </c>
      <c r="S223" s="27">
        <v>3251</v>
      </c>
      <c r="T223" s="6" t="s">
        <v>828</v>
      </c>
      <c r="U223" s="63">
        <v>17</v>
      </c>
    </row>
    <row r="224" spans="1:21" s="2" customFormat="1" ht="11.1" customHeight="1" x14ac:dyDescent="0.2">
      <c r="A224" s="18" t="s">
        <v>334</v>
      </c>
      <c r="B224" s="22">
        <v>81</v>
      </c>
      <c r="C224" s="16">
        <v>4</v>
      </c>
      <c r="D224" s="16">
        <v>62249053</v>
      </c>
      <c r="E224" s="17" t="s">
        <v>280</v>
      </c>
      <c r="F224" s="2">
        <v>31</v>
      </c>
      <c r="G224" s="28">
        <v>16279</v>
      </c>
      <c r="H224" s="17" t="s">
        <v>831</v>
      </c>
      <c r="I224" s="27">
        <v>1637</v>
      </c>
      <c r="J224" s="6" t="s">
        <v>831</v>
      </c>
      <c r="K224" s="62">
        <v>14</v>
      </c>
      <c r="L224" s="28">
        <v>15832</v>
      </c>
      <c r="M224" s="17" t="s">
        <v>828</v>
      </c>
      <c r="N224" s="27">
        <v>1261</v>
      </c>
      <c r="O224" s="6" t="s">
        <v>839</v>
      </c>
      <c r="P224" s="62">
        <v>17</v>
      </c>
      <c r="Q224" s="28">
        <v>30647</v>
      </c>
      <c r="R224" s="17" t="s">
        <v>830</v>
      </c>
      <c r="S224" s="27">
        <v>2624</v>
      </c>
      <c r="T224" s="6" t="s">
        <v>830</v>
      </c>
      <c r="U224" s="63">
        <v>16</v>
      </c>
    </row>
    <row r="225" spans="1:21" s="2" customFormat="1" ht="11.1" customHeight="1" x14ac:dyDescent="0.2">
      <c r="A225" s="18" t="s">
        <v>334</v>
      </c>
      <c r="B225" s="22">
        <v>92</v>
      </c>
      <c r="C225" s="16">
        <v>4</v>
      </c>
      <c r="D225" s="16">
        <v>77359005</v>
      </c>
      <c r="E225" s="17" t="s">
        <v>281</v>
      </c>
      <c r="F225" s="2">
        <v>31</v>
      </c>
      <c r="G225" s="28">
        <v>33853</v>
      </c>
      <c r="H225" s="17" t="s">
        <v>837</v>
      </c>
      <c r="I225" s="27">
        <v>3169</v>
      </c>
      <c r="J225" s="6" t="s">
        <v>828</v>
      </c>
      <c r="K225" s="62">
        <v>14</v>
      </c>
      <c r="L225" s="28">
        <v>35201</v>
      </c>
      <c r="M225" s="17" t="s">
        <v>850</v>
      </c>
      <c r="N225" s="27">
        <v>3439</v>
      </c>
      <c r="O225" s="6" t="s">
        <v>835</v>
      </c>
      <c r="P225" s="62">
        <v>8</v>
      </c>
      <c r="Q225" s="28">
        <v>66445</v>
      </c>
      <c r="R225" s="17" t="s">
        <v>837</v>
      </c>
      <c r="S225" s="27">
        <v>5814</v>
      </c>
      <c r="T225" s="6" t="s">
        <v>849</v>
      </c>
      <c r="U225" s="63">
        <v>8</v>
      </c>
    </row>
    <row r="226" spans="1:21" s="2" customFormat="1" ht="11.1" customHeight="1" x14ac:dyDescent="0.2">
      <c r="A226" s="18" t="s">
        <v>334</v>
      </c>
      <c r="B226" s="22">
        <v>92</v>
      </c>
      <c r="C226" s="16">
        <v>4</v>
      </c>
      <c r="D226" s="16">
        <v>77359006</v>
      </c>
      <c r="E226" s="17" t="s">
        <v>282</v>
      </c>
      <c r="F226" s="2">
        <v>31</v>
      </c>
      <c r="G226" s="28">
        <v>34738</v>
      </c>
      <c r="H226" s="17" t="s">
        <v>837</v>
      </c>
      <c r="I226" s="27">
        <v>2904</v>
      </c>
      <c r="J226" s="6" t="s">
        <v>828</v>
      </c>
      <c r="K226" s="62">
        <v>14</v>
      </c>
      <c r="L226" s="28">
        <v>33717</v>
      </c>
      <c r="M226" s="17" t="s">
        <v>830</v>
      </c>
      <c r="N226" s="27">
        <v>3152</v>
      </c>
      <c r="O226" s="6" t="s">
        <v>835</v>
      </c>
      <c r="P226" s="62">
        <v>8</v>
      </c>
      <c r="Q226" s="28">
        <v>67334</v>
      </c>
      <c r="R226" s="17" t="s">
        <v>837</v>
      </c>
      <c r="S226" s="27">
        <v>5644</v>
      </c>
      <c r="T226" s="6" t="s">
        <v>835</v>
      </c>
      <c r="U226" s="63">
        <v>8</v>
      </c>
    </row>
    <row r="227" spans="1:21" s="2" customFormat="1" ht="11.1" customHeight="1" x14ac:dyDescent="0.2">
      <c r="A227" s="18" t="s">
        <v>334</v>
      </c>
      <c r="B227" s="22">
        <v>92</v>
      </c>
      <c r="C227" s="16">
        <v>4</v>
      </c>
      <c r="D227" s="16">
        <v>76359004</v>
      </c>
      <c r="E227" s="17" t="s">
        <v>283</v>
      </c>
      <c r="F227" s="2">
        <v>31</v>
      </c>
      <c r="G227" s="28">
        <v>39390</v>
      </c>
      <c r="H227" s="17" t="s">
        <v>837</v>
      </c>
      <c r="I227" s="27">
        <v>3495</v>
      </c>
      <c r="J227" s="6" t="s">
        <v>837</v>
      </c>
      <c r="K227" s="62">
        <v>17</v>
      </c>
      <c r="L227" s="28">
        <v>38613</v>
      </c>
      <c r="M227" s="17" t="s">
        <v>830</v>
      </c>
      <c r="N227" s="27">
        <v>3674</v>
      </c>
      <c r="O227" s="6" t="s">
        <v>835</v>
      </c>
      <c r="P227" s="62">
        <v>8</v>
      </c>
      <c r="Q227" s="28">
        <v>76431</v>
      </c>
      <c r="R227" s="17" t="s">
        <v>837</v>
      </c>
      <c r="S227" s="27">
        <v>6418</v>
      </c>
      <c r="T227" s="6" t="s">
        <v>835</v>
      </c>
      <c r="U227" s="63">
        <v>8</v>
      </c>
    </row>
    <row r="228" spans="1:21" s="2" customFormat="1" ht="11.1" customHeight="1" x14ac:dyDescent="0.2">
      <c r="A228" s="18" t="s">
        <v>334</v>
      </c>
      <c r="B228" s="22">
        <v>92</v>
      </c>
      <c r="C228" s="16">
        <v>6</v>
      </c>
      <c r="D228" s="16">
        <v>76359007</v>
      </c>
      <c r="E228" s="17" t="s">
        <v>284</v>
      </c>
      <c r="F228" s="2">
        <v>31</v>
      </c>
      <c r="G228" s="28">
        <v>58027</v>
      </c>
      <c r="H228" s="17" t="s">
        <v>828</v>
      </c>
      <c r="I228" s="27">
        <v>5028</v>
      </c>
      <c r="J228" s="6" t="s">
        <v>837</v>
      </c>
      <c r="K228" s="62">
        <v>18</v>
      </c>
      <c r="L228" s="28">
        <v>57312</v>
      </c>
      <c r="M228" s="17" t="s">
        <v>837</v>
      </c>
      <c r="N228" s="27">
        <v>4509</v>
      </c>
      <c r="O228" s="6" t="s">
        <v>837</v>
      </c>
      <c r="P228" s="62">
        <v>8</v>
      </c>
      <c r="Q228" s="28">
        <v>115053</v>
      </c>
      <c r="R228" s="17" t="s">
        <v>837</v>
      </c>
      <c r="S228" s="27">
        <v>8883</v>
      </c>
      <c r="T228" s="6" t="s">
        <v>839</v>
      </c>
      <c r="U228" s="63">
        <v>17</v>
      </c>
    </row>
    <row r="229" spans="1:21" s="2" customFormat="1" ht="11.1" customHeight="1" x14ac:dyDescent="0.2">
      <c r="A229" s="18" t="s">
        <v>334</v>
      </c>
      <c r="B229" s="22">
        <v>92</v>
      </c>
      <c r="C229" s="16">
        <v>6</v>
      </c>
      <c r="D229" s="16">
        <v>76369008</v>
      </c>
      <c r="E229" s="17" t="s">
        <v>285</v>
      </c>
      <c r="F229" s="2">
        <v>31</v>
      </c>
      <c r="G229" s="28">
        <v>58099</v>
      </c>
      <c r="H229" s="17" t="s">
        <v>828</v>
      </c>
      <c r="I229" s="27">
        <v>5136</v>
      </c>
      <c r="J229" s="6" t="s">
        <v>837</v>
      </c>
      <c r="K229" s="62">
        <v>18</v>
      </c>
      <c r="L229" s="28">
        <v>56840</v>
      </c>
      <c r="M229" s="17" t="s">
        <v>837</v>
      </c>
      <c r="N229" s="27">
        <v>4389</v>
      </c>
      <c r="O229" s="6" t="s">
        <v>838</v>
      </c>
      <c r="P229" s="62">
        <v>8</v>
      </c>
      <c r="Q229" s="28">
        <v>114354</v>
      </c>
      <c r="R229" s="17" t="s">
        <v>837</v>
      </c>
      <c r="S229" s="27">
        <v>8837</v>
      </c>
      <c r="T229" s="6" t="s">
        <v>837</v>
      </c>
      <c r="U229" s="63">
        <v>18</v>
      </c>
    </row>
    <row r="230" spans="1:21" s="2" customFormat="1" ht="11.1" customHeight="1" x14ac:dyDescent="0.2">
      <c r="A230" s="18" t="s">
        <v>334</v>
      </c>
      <c r="B230" s="22">
        <v>92</v>
      </c>
      <c r="C230" s="16">
        <v>4</v>
      </c>
      <c r="D230" s="16">
        <v>76369009</v>
      </c>
      <c r="E230" s="17" t="s">
        <v>286</v>
      </c>
      <c r="F230" s="2">
        <v>30</v>
      </c>
      <c r="G230" s="28">
        <v>30889</v>
      </c>
      <c r="H230" s="17" t="s">
        <v>830</v>
      </c>
      <c r="I230" s="27">
        <v>3276</v>
      </c>
      <c r="J230" s="6" t="s">
        <v>835</v>
      </c>
      <c r="K230" s="62">
        <v>18</v>
      </c>
      <c r="L230" s="28">
        <v>27408</v>
      </c>
      <c r="M230" s="17" t="s">
        <v>837</v>
      </c>
      <c r="N230" s="27">
        <v>3258</v>
      </c>
      <c r="O230" s="6" t="s">
        <v>850</v>
      </c>
      <c r="P230" s="62">
        <v>7</v>
      </c>
      <c r="Q230" s="28">
        <v>57187</v>
      </c>
      <c r="R230" s="17" t="s">
        <v>830</v>
      </c>
      <c r="S230" s="27">
        <v>4780</v>
      </c>
      <c r="T230" s="6" t="s">
        <v>837</v>
      </c>
      <c r="U230" s="63">
        <v>18</v>
      </c>
    </row>
    <row r="231" spans="1:21" s="2" customFormat="1" ht="11.1" customHeight="1" x14ac:dyDescent="0.2">
      <c r="A231" s="18" t="s">
        <v>334</v>
      </c>
      <c r="B231" s="22">
        <v>92</v>
      </c>
      <c r="C231" s="16">
        <v>4</v>
      </c>
      <c r="D231" s="16">
        <v>76369010</v>
      </c>
      <c r="E231" s="17" t="s">
        <v>287</v>
      </c>
      <c r="F231" s="2">
        <v>31</v>
      </c>
      <c r="G231" s="28">
        <v>30325</v>
      </c>
      <c r="H231" s="17" t="s">
        <v>830</v>
      </c>
      <c r="I231" s="27">
        <v>3274</v>
      </c>
      <c r="J231" s="6" t="s">
        <v>835</v>
      </c>
      <c r="K231" s="62">
        <v>18</v>
      </c>
      <c r="L231" s="28">
        <v>27756</v>
      </c>
      <c r="M231" s="17" t="s">
        <v>838</v>
      </c>
      <c r="N231" s="27">
        <v>3647</v>
      </c>
      <c r="O231" s="6" t="s">
        <v>853</v>
      </c>
      <c r="P231" s="62">
        <v>8</v>
      </c>
      <c r="Q231" s="28">
        <v>56841</v>
      </c>
      <c r="R231" s="17" t="s">
        <v>830</v>
      </c>
      <c r="S231" s="27">
        <v>4909</v>
      </c>
      <c r="T231" s="6" t="s">
        <v>839</v>
      </c>
      <c r="U231" s="63">
        <v>8</v>
      </c>
    </row>
    <row r="232" spans="1:21" s="2" customFormat="1" ht="11.1" customHeight="1" x14ac:dyDescent="0.2">
      <c r="A232" s="18" t="s">
        <v>334</v>
      </c>
      <c r="B232" s="22">
        <v>92</v>
      </c>
      <c r="C232" s="16">
        <v>4</v>
      </c>
      <c r="D232" s="16">
        <v>75379010</v>
      </c>
      <c r="E232" s="17" t="s">
        <v>288</v>
      </c>
      <c r="F232" s="2">
        <v>31</v>
      </c>
      <c r="G232" s="28">
        <v>23759</v>
      </c>
      <c r="H232" s="17" t="s">
        <v>830</v>
      </c>
      <c r="I232" s="27">
        <v>2442</v>
      </c>
      <c r="J232" s="6" t="s">
        <v>830</v>
      </c>
      <c r="K232" s="62">
        <v>17</v>
      </c>
      <c r="L232" s="28">
        <v>21727</v>
      </c>
      <c r="M232" s="17" t="s">
        <v>838</v>
      </c>
      <c r="N232" s="27">
        <v>2819</v>
      </c>
      <c r="O232" s="6" t="s">
        <v>838</v>
      </c>
      <c r="P232" s="62">
        <v>7</v>
      </c>
      <c r="Q232" s="28">
        <v>43994</v>
      </c>
      <c r="R232" s="17" t="s">
        <v>830</v>
      </c>
      <c r="S232" s="27">
        <v>3803</v>
      </c>
      <c r="T232" s="6" t="s">
        <v>830</v>
      </c>
      <c r="U232" s="63">
        <v>17</v>
      </c>
    </row>
    <row r="233" spans="1:21" s="2" customFormat="1" ht="11.1" customHeight="1" x14ac:dyDescent="0.2">
      <c r="A233" s="18" t="s">
        <v>334</v>
      </c>
      <c r="B233" s="22">
        <v>92</v>
      </c>
      <c r="C233" s="16">
        <v>4</v>
      </c>
      <c r="D233" s="16">
        <v>74389014</v>
      </c>
      <c r="E233" s="17" t="s">
        <v>289</v>
      </c>
      <c r="F233" s="2">
        <v>31</v>
      </c>
      <c r="G233" s="28">
        <v>26410</v>
      </c>
      <c r="H233" s="17" t="s">
        <v>830</v>
      </c>
      <c r="I233" s="27">
        <v>2385</v>
      </c>
      <c r="J233" s="6" t="s">
        <v>830</v>
      </c>
      <c r="K233" s="62">
        <v>16</v>
      </c>
      <c r="L233" s="28">
        <v>22667</v>
      </c>
      <c r="M233" s="17" t="s">
        <v>838</v>
      </c>
      <c r="N233" s="27">
        <v>2073</v>
      </c>
      <c r="O233" s="6" t="s">
        <v>838</v>
      </c>
      <c r="P233" s="62">
        <v>7</v>
      </c>
      <c r="Q233" s="28">
        <v>47737</v>
      </c>
      <c r="R233" s="17" t="s">
        <v>830</v>
      </c>
      <c r="S233" s="27">
        <v>4008</v>
      </c>
      <c r="T233" s="6" t="s">
        <v>830</v>
      </c>
      <c r="U233" s="63">
        <v>16</v>
      </c>
    </row>
    <row r="234" spans="1:21" s="2" customFormat="1" ht="11.1" customHeight="1" x14ac:dyDescent="0.2">
      <c r="A234" s="18" t="s">
        <v>334</v>
      </c>
      <c r="B234" s="22">
        <v>92</v>
      </c>
      <c r="C234" s="16">
        <v>4</v>
      </c>
      <c r="D234" s="16">
        <v>73419019</v>
      </c>
      <c r="E234" s="17" t="s">
        <v>290</v>
      </c>
      <c r="F234" s="2">
        <v>31</v>
      </c>
      <c r="G234" s="28">
        <v>20787</v>
      </c>
      <c r="H234" s="17" t="s">
        <v>830</v>
      </c>
      <c r="I234" s="27">
        <v>1962</v>
      </c>
      <c r="J234" s="6" t="s">
        <v>830</v>
      </c>
      <c r="K234" s="62">
        <v>14</v>
      </c>
      <c r="L234" s="28">
        <v>17954</v>
      </c>
      <c r="M234" s="17" t="s">
        <v>838</v>
      </c>
      <c r="N234" s="27">
        <v>1799</v>
      </c>
      <c r="O234" s="6" t="s">
        <v>838</v>
      </c>
      <c r="P234" s="62">
        <v>7</v>
      </c>
      <c r="Q234" s="28">
        <v>36684</v>
      </c>
      <c r="R234" s="17" t="s">
        <v>830</v>
      </c>
      <c r="S234" s="27">
        <v>3165</v>
      </c>
      <c r="T234" s="6" t="s">
        <v>830</v>
      </c>
      <c r="U234" s="63">
        <v>14</v>
      </c>
    </row>
    <row r="235" spans="1:21" s="2" customFormat="1" ht="11.1" customHeight="1" x14ac:dyDescent="0.2">
      <c r="A235" s="18" t="s">
        <v>334</v>
      </c>
      <c r="B235" s="22">
        <v>93</v>
      </c>
      <c r="C235" s="16">
        <v>4</v>
      </c>
      <c r="D235" s="16">
        <v>56379004</v>
      </c>
      <c r="E235" s="17" t="s">
        <v>291</v>
      </c>
      <c r="F235" s="2">
        <v>31</v>
      </c>
      <c r="G235" s="28">
        <v>11440</v>
      </c>
      <c r="H235" s="17" t="s">
        <v>830</v>
      </c>
      <c r="I235" s="27">
        <v>1293</v>
      </c>
      <c r="J235" s="6" t="s">
        <v>843</v>
      </c>
      <c r="K235" s="62">
        <v>12</v>
      </c>
      <c r="L235" s="28">
        <v>12311</v>
      </c>
      <c r="M235" s="17" t="s">
        <v>830</v>
      </c>
      <c r="N235" s="27">
        <v>1384</v>
      </c>
      <c r="O235" s="6" t="s">
        <v>831</v>
      </c>
      <c r="P235" s="62">
        <v>14</v>
      </c>
      <c r="Q235" s="28">
        <v>23751</v>
      </c>
      <c r="R235" s="17" t="s">
        <v>830</v>
      </c>
      <c r="S235" s="27">
        <v>2331</v>
      </c>
      <c r="T235" s="6" t="s">
        <v>831</v>
      </c>
      <c r="U235" s="63">
        <v>14</v>
      </c>
    </row>
    <row r="236" spans="1:21" s="2" customFormat="1" ht="11.1" customHeight="1" x14ac:dyDescent="0.2">
      <c r="A236" s="18" t="s">
        <v>334</v>
      </c>
      <c r="B236" s="22">
        <v>93</v>
      </c>
      <c r="C236" s="16">
        <v>4</v>
      </c>
      <c r="D236" s="16">
        <v>58389011</v>
      </c>
      <c r="E236" s="17" t="s">
        <v>292</v>
      </c>
      <c r="F236" s="2">
        <v>31</v>
      </c>
      <c r="G236" s="28">
        <v>13044</v>
      </c>
      <c r="H236" s="17" t="s">
        <v>830</v>
      </c>
      <c r="I236" s="27">
        <v>1285</v>
      </c>
      <c r="J236" s="6" t="s">
        <v>840</v>
      </c>
      <c r="K236" s="62">
        <v>14</v>
      </c>
      <c r="L236" s="28">
        <v>13946</v>
      </c>
      <c r="M236" s="17" t="s">
        <v>830</v>
      </c>
      <c r="N236" s="27">
        <v>1569</v>
      </c>
      <c r="O236" s="6" t="s">
        <v>830</v>
      </c>
      <c r="P236" s="62">
        <v>16</v>
      </c>
      <c r="Q236" s="28">
        <v>26990</v>
      </c>
      <c r="R236" s="17" t="s">
        <v>830</v>
      </c>
      <c r="S236" s="27">
        <v>2802</v>
      </c>
      <c r="T236" s="6" t="s">
        <v>830</v>
      </c>
      <c r="U236" s="63">
        <v>16</v>
      </c>
    </row>
    <row r="237" spans="1:21" s="2" customFormat="1" ht="11.1" customHeight="1" x14ac:dyDescent="0.2">
      <c r="A237" s="18" t="s">
        <v>334</v>
      </c>
      <c r="B237" s="22">
        <v>93</v>
      </c>
      <c r="C237" s="16">
        <v>4</v>
      </c>
      <c r="D237" s="16">
        <v>64389001</v>
      </c>
      <c r="E237" s="17" t="s">
        <v>293</v>
      </c>
      <c r="F237" s="2">
        <v>31</v>
      </c>
      <c r="G237" s="28">
        <v>18794</v>
      </c>
      <c r="H237" s="17" t="s">
        <v>830</v>
      </c>
      <c r="I237" s="27">
        <v>1670</v>
      </c>
      <c r="J237" s="6" t="s">
        <v>830</v>
      </c>
      <c r="K237" s="62">
        <v>17</v>
      </c>
      <c r="L237" s="28">
        <v>20586</v>
      </c>
      <c r="M237" s="17" t="s">
        <v>830</v>
      </c>
      <c r="N237" s="27">
        <v>1857</v>
      </c>
      <c r="O237" s="6" t="s">
        <v>830</v>
      </c>
      <c r="P237" s="62">
        <v>14</v>
      </c>
      <c r="Q237" s="28">
        <v>39380</v>
      </c>
      <c r="R237" s="17" t="s">
        <v>830</v>
      </c>
      <c r="S237" s="27">
        <v>3379</v>
      </c>
      <c r="T237" s="6" t="s">
        <v>830</v>
      </c>
      <c r="U237" s="63">
        <v>15</v>
      </c>
    </row>
    <row r="238" spans="1:21" s="2" customFormat="1" ht="11.1" customHeight="1" x14ac:dyDescent="0.2">
      <c r="A238" s="18" t="s">
        <v>334</v>
      </c>
      <c r="B238" s="22">
        <v>93</v>
      </c>
      <c r="C238" s="16">
        <v>4</v>
      </c>
      <c r="D238" s="16">
        <v>64399010</v>
      </c>
      <c r="E238" s="17" t="s">
        <v>294</v>
      </c>
      <c r="F238" s="2">
        <v>31</v>
      </c>
      <c r="G238" s="28">
        <v>18094</v>
      </c>
      <c r="H238" s="17" t="s">
        <v>834</v>
      </c>
      <c r="I238" s="27">
        <v>1591</v>
      </c>
      <c r="J238" s="6" t="s">
        <v>830</v>
      </c>
      <c r="K238" s="62">
        <v>17</v>
      </c>
      <c r="L238" s="28">
        <v>21053</v>
      </c>
      <c r="M238" s="17" t="s">
        <v>830</v>
      </c>
      <c r="N238" s="27">
        <v>1861</v>
      </c>
      <c r="O238" s="6" t="s">
        <v>830</v>
      </c>
      <c r="P238" s="62">
        <v>14</v>
      </c>
      <c r="Q238" s="28">
        <v>38983</v>
      </c>
      <c r="R238" s="17" t="s">
        <v>830</v>
      </c>
      <c r="S238" s="27">
        <v>3324</v>
      </c>
      <c r="T238" s="6" t="s">
        <v>830</v>
      </c>
      <c r="U238" s="63">
        <v>17</v>
      </c>
    </row>
    <row r="239" spans="1:21" s="2" customFormat="1" ht="11.1" customHeight="1" x14ac:dyDescent="0.2">
      <c r="A239" s="18" t="s">
        <v>334</v>
      </c>
      <c r="B239" s="22">
        <v>93</v>
      </c>
      <c r="C239" s="16">
        <v>4</v>
      </c>
      <c r="D239" s="16">
        <v>66389002</v>
      </c>
      <c r="E239" s="17" t="s">
        <v>295</v>
      </c>
      <c r="F239" s="2">
        <v>31</v>
      </c>
      <c r="G239" s="28">
        <v>23853</v>
      </c>
      <c r="H239" s="17" t="s">
        <v>830</v>
      </c>
      <c r="I239" s="27">
        <v>2068</v>
      </c>
      <c r="J239" s="6" t="s">
        <v>830</v>
      </c>
      <c r="K239" s="62">
        <v>17</v>
      </c>
      <c r="L239" s="28">
        <v>26033</v>
      </c>
      <c r="M239" s="17" t="s">
        <v>830</v>
      </c>
      <c r="N239" s="27">
        <v>2424</v>
      </c>
      <c r="O239" s="6" t="s">
        <v>830</v>
      </c>
      <c r="P239" s="62">
        <v>16</v>
      </c>
      <c r="Q239" s="28">
        <v>49886</v>
      </c>
      <c r="R239" s="17" t="s">
        <v>830</v>
      </c>
      <c r="S239" s="27">
        <v>4281</v>
      </c>
      <c r="T239" s="6" t="s">
        <v>830</v>
      </c>
      <c r="U239" s="63">
        <v>16</v>
      </c>
    </row>
    <row r="240" spans="1:21" s="2" customFormat="1" ht="11.1" customHeight="1" x14ac:dyDescent="0.2">
      <c r="A240" s="18" t="s">
        <v>334</v>
      </c>
      <c r="B240" s="22">
        <v>93</v>
      </c>
      <c r="C240" s="16">
        <v>4</v>
      </c>
      <c r="D240" s="16">
        <v>69389047</v>
      </c>
      <c r="E240" s="17" t="s">
        <v>296</v>
      </c>
      <c r="F240" s="2">
        <v>31</v>
      </c>
      <c r="G240" s="28">
        <v>37660</v>
      </c>
      <c r="H240" s="17" t="s">
        <v>830</v>
      </c>
      <c r="I240" s="27">
        <v>3771</v>
      </c>
      <c r="J240" s="6" t="s">
        <v>835</v>
      </c>
      <c r="K240" s="62">
        <v>8</v>
      </c>
      <c r="L240" s="28">
        <v>39645</v>
      </c>
      <c r="M240" s="17" t="s">
        <v>830</v>
      </c>
      <c r="N240" s="27">
        <v>3686</v>
      </c>
      <c r="O240" s="6" t="s">
        <v>839</v>
      </c>
      <c r="P240" s="62">
        <v>17</v>
      </c>
      <c r="Q240" s="28">
        <v>77305</v>
      </c>
      <c r="R240" s="17" t="s">
        <v>830</v>
      </c>
      <c r="S240" s="27">
        <v>6227</v>
      </c>
      <c r="T240" s="6" t="s">
        <v>828</v>
      </c>
      <c r="U240" s="63">
        <v>14</v>
      </c>
    </row>
    <row r="241" spans="1:21" s="2" customFormat="1" ht="11.1" customHeight="1" x14ac:dyDescent="0.2">
      <c r="A241" s="18" t="s">
        <v>334</v>
      </c>
      <c r="B241" s="22">
        <v>93</v>
      </c>
      <c r="C241" s="16">
        <v>4</v>
      </c>
      <c r="D241" s="16">
        <v>69389044</v>
      </c>
      <c r="E241" s="17" t="s">
        <v>297</v>
      </c>
      <c r="F241" s="2">
        <v>31</v>
      </c>
      <c r="G241" s="28">
        <v>35407</v>
      </c>
      <c r="H241" s="17" t="s">
        <v>830</v>
      </c>
      <c r="I241" s="27">
        <v>2855</v>
      </c>
      <c r="J241" s="6" t="s">
        <v>835</v>
      </c>
      <c r="K241" s="62">
        <v>8</v>
      </c>
      <c r="L241" s="28">
        <v>38289</v>
      </c>
      <c r="M241" s="17" t="s">
        <v>828</v>
      </c>
      <c r="N241" s="27">
        <v>3174</v>
      </c>
      <c r="O241" s="6" t="s">
        <v>853</v>
      </c>
      <c r="P241" s="62">
        <v>8</v>
      </c>
      <c r="Q241" s="28">
        <v>72925</v>
      </c>
      <c r="R241" s="17" t="s">
        <v>830</v>
      </c>
      <c r="S241" s="27">
        <v>5937</v>
      </c>
      <c r="T241" s="6" t="s">
        <v>835</v>
      </c>
      <c r="U241" s="63">
        <v>8</v>
      </c>
    </row>
    <row r="242" spans="1:21" s="2" customFormat="1" ht="11.1" customHeight="1" thickBot="1" x14ac:dyDescent="0.25">
      <c r="A242" s="23" t="s">
        <v>334</v>
      </c>
      <c r="B242" s="24">
        <v>93</v>
      </c>
      <c r="C242" s="25">
        <v>5</v>
      </c>
      <c r="D242" s="25">
        <v>70389042</v>
      </c>
      <c r="E242" s="26" t="s">
        <v>298</v>
      </c>
      <c r="F242" s="35">
        <v>0</v>
      </c>
      <c r="G242" s="36"/>
      <c r="H242" s="26"/>
      <c r="I242" s="35"/>
      <c r="J242" s="129"/>
      <c r="K242" s="130"/>
      <c r="L242" s="36"/>
      <c r="M242" s="26"/>
      <c r="N242" s="35"/>
      <c r="O242" s="129"/>
      <c r="P242" s="130"/>
      <c r="Q242" s="36"/>
      <c r="R242" s="26"/>
      <c r="S242" s="35"/>
      <c r="T242" s="129"/>
      <c r="U242" s="131"/>
    </row>
    <row r="243" spans="1:21" s="2" customFormat="1" ht="11.1" customHeight="1" x14ac:dyDescent="0.2">
      <c r="A243" s="18" t="s">
        <v>334</v>
      </c>
      <c r="B243" s="22">
        <v>93</v>
      </c>
      <c r="C243" s="16">
        <v>4</v>
      </c>
      <c r="D243" s="16">
        <v>72379036</v>
      </c>
      <c r="E243" s="17" t="s">
        <v>299</v>
      </c>
      <c r="F243" s="2">
        <v>31</v>
      </c>
      <c r="G243" s="28">
        <v>13160</v>
      </c>
      <c r="H243" s="17" t="s">
        <v>830</v>
      </c>
      <c r="I243" s="27">
        <v>1252</v>
      </c>
      <c r="J243" s="6" t="s">
        <v>835</v>
      </c>
      <c r="K243" s="62">
        <v>9</v>
      </c>
      <c r="L243" s="28">
        <v>15082</v>
      </c>
      <c r="M243" s="17" t="s">
        <v>830</v>
      </c>
      <c r="N243" s="27">
        <v>1425</v>
      </c>
      <c r="O243" s="6" t="s">
        <v>828</v>
      </c>
      <c r="P243" s="62">
        <v>16</v>
      </c>
      <c r="Q243" s="28">
        <v>28242</v>
      </c>
      <c r="R243" s="17" t="s">
        <v>830</v>
      </c>
      <c r="S243" s="27">
        <v>2386</v>
      </c>
      <c r="T243" s="6" t="s">
        <v>828</v>
      </c>
      <c r="U243" s="63">
        <v>16</v>
      </c>
    </row>
    <row r="244" spans="1:21" s="2" customFormat="1" ht="11.1" customHeight="1" x14ac:dyDescent="0.2">
      <c r="A244" s="18" t="s">
        <v>334</v>
      </c>
      <c r="B244" s="22">
        <v>93</v>
      </c>
      <c r="C244" s="16">
        <v>4</v>
      </c>
      <c r="D244" s="16">
        <v>81389190</v>
      </c>
      <c r="E244" s="17" t="s">
        <v>300</v>
      </c>
      <c r="F244" s="2">
        <v>31</v>
      </c>
      <c r="G244" s="28">
        <v>37597</v>
      </c>
      <c r="H244" s="17" t="s">
        <v>842</v>
      </c>
      <c r="I244" s="27">
        <v>3247</v>
      </c>
      <c r="J244" s="6" t="s">
        <v>842</v>
      </c>
      <c r="K244" s="62">
        <v>8</v>
      </c>
      <c r="L244" s="28">
        <v>37040</v>
      </c>
      <c r="M244" s="17" t="s">
        <v>829</v>
      </c>
      <c r="N244" s="27">
        <v>3255</v>
      </c>
      <c r="O244" s="6" t="s">
        <v>845</v>
      </c>
      <c r="P244" s="62">
        <v>16</v>
      </c>
      <c r="Q244" s="28">
        <v>72821</v>
      </c>
      <c r="R244" s="17" t="s">
        <v>843</v>
      </c>
      <c r="S244" s="27">
        <v>5808</v>
      </c>
      <c r="T244" s="6" t="s">
        <v>854</v>
      </c>
      <c r="U244" s="63">
        <v>14</v>
      </c>
    </row>
    <row r="245" spans="1:21" s="2" customFormat="1" ht="11.1" customHeight="1" x14ac:dyDescent="0.2">
      <c r="A245" s="18" t="s">
        <v>334</v>
      </c>
      <c r="B245" s="22">
        <v>93</v>
      </c>
      <c r="C245" s="16">
        <v>4</v>
      </c>
      <c r="D245" s="16">
        <v>83399191</v>
      </c>
      <c r="E245" s="17" t="s">
        <v>301</v>
      </c>
      <c r="F245" s="2">
        <v>31</v>
      </c>
      <c r="G245" s="28">
        <v>33438</v>
      </c>
      <c r="H245" s="17" t="s">
        <v>843</v>
      </c>
      <c r="I245" s="27">
        <v>2862</v>
      </c>
      <c r="J245" s="6" t="s">
        <v>842</v>
      </c>
      <c r="K245" s="62">
        <v>17</v>
      </c>
      <c r="L245" s="28">
        <v>23531</v>
      </c>
      <c r="M245" s="17" t="s">
        <v>843</v>
      </c>
      <c r="N245" s="27">
        <v>2227</v>
      </c>
      <c r="O245" s="6" t="s">
        <v>854</v>
      </c>
      <c r="P245" s="62">
        <v>12</v>
      </c>
      <c r="Q245" s="28">
        <v>56969</v>
      </c>
      <c r="R245" s="17" t="s">
        <v>843</v>
      </c>
      <c r="S245" s="27">
        <v>4552</v>
      </c>
      <c r="T245" s="6" t="s">
        <v>854</v>
      </c>
      <c r="U245" s="63">
        <v>12</v>
      </c>
    </row>
    <row r="246" spans="1:21" s="2" customFormat="1" ht="11.1" customHeight="1" x14ac:dyDescent="0.2">
      <c r="A246" s="18" t="s">
        <v>334</v>
      </c>
      <c r="B246" s="22">
        <v>94</v>
      </c>
      <c r="C246" s="16">
        <v>6</v>
      </c>
      <c r="D246" s="16">
        <v>78369100</v>
      </c>
      <c r="E246" s="17" t="s">
        <v>302</v>
      </c>
      <c r="F246" s="2">
        <v>31</v>
      </c>
      <c r="G246" s="28">
        <v>40466</v>
      </c>
      <c r="H246" s="17" t="s">
        <v>828</v>
      </c>
      <c r="I246" s="27">
        <v>3589</v>
      </c>
      <c r="J246" s="6" t="s">
        <v>848</v>
      </c>
      <c r="K246" s="62">
        <v>18</v>
      </c>
      <c r="L246" s="28">
        <v>42881</v>
      </c>
      <c r="M246" s="17" t="s">
        <v>828</v>
      </c>
      <c r="N246" s="27">
        <v>4118</v>
      </c>
      <c r="O246" s="6" t="s">
        <v>830</v>
      </c>
      <c r="P246" s="62">
        <v>8</v>
      </c>
      <c r="Q246" s="28">
        <v>83347</v>
      </c>
      <c r="R246" s="17" t="s">
        <v>828</v>
      </c>
      <c r="S246" s="27">
        <v>6570</v>
      </c>
      <c r="T246" s="6" t="s">
        <v>838</v>
      </c>
      <c r="U246" s="63">
        <v>9</v>
      </c>
    </row>
    <row r="247" spans="1:21" s="2" customFormat="1" ht="11.1" customHeight="1" x14ac:dyDescent="0.2">
      <c r="A247" s="18" t="s">
        <v>334</v>
      </c>
      <c r="B247" s="22">
        <v>94</v>
      </c>
      <c r="C247" s="16">
        <v>6</v>
      </c>
      <c r="D247" s="16">
        <v>78369111</v>
      </c>
      <c r="E247" s="17" t="s">
        <v>303</v>
      </c>
      <c r="F247" s="2">
        <v>0</v>
      </c>
      <c r="G247" s="28"/>
      <c r="H247" s="17"/>
      <c r="I247" s="27"/>
      <c r="J247" s="6"/>
      <c r="K247" s="62"/>
      <c r="L247" s="28"/>
      <c r="M247" s="17"/>
      <c r="N247" s="27"/>
      <c r="O247" s="6"/>
      <c r="P247" s="62"/>
      <c r="Q247" s="28"/>
      <c r="R247" s="17"/>
      <c r="S247" s="27"/>
      <c r="T247" s="6"/>
      <c r="U247" s="63"/>
    </row>
    <row r="248" spans="1:21" s="2" customFormat="1" ht="11.1" customHeight="1" x14ac:dyDescent="0.2">
      <c r="A248" s="18" t="s">
        <v>334</v>
      </c>
      <c r="B248" s="22">
        <v>94</v>
      </c>
      <c r="C248" s="16">
        <v>6</v>
      </c>
      <c r="D248" s="16">
        <v>78369112</v>
      </c>
      <c r="E248" s="17" t="s">
        <v>304</v>
      </c>
      <c r="F248" s="2">
        <v>31</v>
      </c>
      <c r="G248" s="28">
        <v>41280</v>
      </c>
      <c r="H248" s="17" t="s">
        <v>828</v>
      </c>
      <c r="I248" s="27">
        <v>4591</v>
      </c>
      <c r="J248" s="6" t="s">
        <v>850</v>
      </c>
      <c r="K248" s="62">
        <v>19</v>
      </c>
      <c r="L248" s="28">
        <v>36969</v>
      </c>
      <c r="M248" s="17" t="s">
        <v>839</v>
      </c>
      <c r="N248" s="27">
        <v>4418</v>
      </c>
      <c r="O248" s="6" t="s">
        <v>828</v>
      </c>
      <c r="P248" s="62">
        <v>9</v>
      </c>
      <c r="Q248" s="28">
        <v>78041</v>
      </c>
      <c r="R248" s="17" t="s">
        <v>828</v>
      </c>
      <c r="S248" s="27">
        <v>6443</v>
      </c>
      <c r="T248" s="6" t="s">
        <v>828</v>
      </c>
      <c r="U248" s="63">
        <v>17</v>
      </c>
    </row>
    <row r="249" spans="1:21" s="2" customFormat="1" ht="11.1" customHeight="1" x14ac:dyDescent="0.2">
      <c r="A249" s="18" t="s">
        <v>334</v>
      </c>
      <c r="B249" s="22">
        <v>94</v>
      </c>
      <c r="C249" s="16">
        <v>4</v>
      </c>
      <c r="D249" s="16">
        <v>78369840</v>
      </c>
      <c r="E249" s="17" t="s">
        <v>305</v>
      </c>
      <c r="F249" s="2">
        <v>0</v>
      </c>
      <c r="G249" s="28"/>
      <c r="H249" s="17"/>
      <c r="I249" s="27"/>
      <c r="J249" s="6"/>
      <c r="K249" s="62"/>
      <c r="L249" s="28"/>
      <c r="M249" s="17"/>
      <c r="N249" s="27"/>
      <c r="O249" s="6"/>
      <c r="P249" s="62"/>
      <c r="Q249" s="28"/>
      <c r="R249" s="17"/>
      <c r="S249" s="27"/>
      <c r="T249" s="6"/>
      <c r="U249" s="63"/>
    </row>
    <row r="250" spans="1:21" s="2" customFormat="1" ht="11.1" customHeight="1" x14ac:dyDescent="0.2">
      <c r="A250" s="18" t="s">
        <v>334</v>
      </c>
      <c r="B250" s="22">
        <v>94</v>
      </c>
      <c r="C250" s="16">
        <v>4</v>
      </c>
      <c r="D250" s="16">
        <v>77409001</v>
      </c>
      <c r="E250" s="17" t="s">
        <v>306</v>
      </c>
      <c r="F250" s="2">
        <v>31</v>
      </c>
      <c r="G250" s="28">
        <v>12743</v>
      </c>
      <c r="H250" s="17" t="s">
        <v>830</v>
      </c>
      <c r="I250" s="27">
        <v>1013</v>
      </c>
      <c r="J250" s="6" t="s">
        <v>830</v>
      </c>
      <c r="K250" s="62">
        <v>15</v>
      </c>
      <c r="L250" s="28">
        <v>11658</v>
      </c>
      <c r="M250" s="17" t="s">
        <v>838</v>
      </c>
      <c r="N250" s="27">
        <v>901</v>
      </c>
      <c r="O250" s="6" t="s">
        <v>839</v>
      </c>
      <c r="P250" s="62">
        <v>9</v>
      </c>
      <c r="Q250" s="28">
        <v>22925</v>
      </c>
      <c r="R250" s="17" t="s">
        <v>830</v>
      </c>
      <c r="S250" s="27">
        <v>1800</v>
      </c>
      <c r="T250" s="6" t="s">
        <v>853</v>
      </c>
      <c r="U250" s="63">
        <v>17</v>
      </c>
    </row>
    <row r="251" spans="1:21" s="2" customFormat="1" ht="11.1" customHeight="1" x14ac:dyDescent="0.2">
      <c r="A251" s="18" t="s">
        <v>334</v>
      </c>
      <c r="B251" s="22">
        <v>95</v>
      </c>
      <c r="C251" s="16">
        <v>6</v>
      </c>
      <c r="D251" s="16">
        <v>79349043</v>
      </c>
      <c r="E251" s="17" t="s">
        <v>307</v>
      </c>
      <c r="F251" s="2">
        <v>31</v>
      </c>
      <c r="G251" s="28">
        <v>39725</v>
      </c>
      <c r="H251" s="17" t="s">
        <v>830</v>
      </c>
      <c r="I251" s="27">
        <v>3380</v>
      </c>
      <c r="J251" s="6" t="s">
        <v>843</v>
      </c>
      <c r="K251" s="62">
        <v>12</v>
      </c>
      <c r="L251" s="28">
        <v>39058</v>
      </c>
      <c r="M251" s="17" t="s">
        <v>830</v>
      </c>
      <c r="N251" s="27">
        <v>4145</v>
      </c>
      <c r="O251" s="6" t="s">
        <v>839</v>
      </c>
      <c r="P251" s="62">
        <v>8</v>
      </c>
      <c r="Q251" s="28">
        <v>78783</v>
      </c>
      <c r="R251" s="17" t="s">
        <v>830</v>
      </c>
      <c r="S251" s="27">
        <v>6336</v>
      </c>
      <c r="T251" s="6" t="s">
        <v>847</v>
      </c>
      <c r="U251" s="63">
        <v>8</v>
      </c>
    </row>
    <row r="252" spans="1:21" s="2" customFormat="1" ht="11.1" customHeight="1" x14ac:dyDescent="0.2">
      <c r="A252" s="18" t="s">
        <v>334</v>
      </c>
      <c r="B252" s="22">
        <v>95</v>
      </c>
      <c r="C252" s="16">
        <v>8</v>
      </c>
      <c r="D252" s="16">
        <v>79349151</v>
      </c>
      <c r="E252" s="17" t="s">
        <v>308</v>
      </c>
      <c r="F252" s="2">
        <v>31</v>
      </c>
      <c r="G252" s="28">
        <v>35154</v>
      </c>
      <c r="H252" s="17" t="s">
        <v>830</v>
      </c>
      <c r="I252" s="27">
        <v>3420</v>
      </c>
      <c r="J252" s="6" t="s">
        <v>843</v>
      </c>
      <c r="K252" s="62">
        <v>12</v>
      </c>
      <c r="L252" s="28">
        <v>32864</v>
      </c>
      <c r="M252" s="17" t="s">
        <v>830</v>
      </c>
      <c r="N252" s="27">
        <v>4177</v>
      </c>
      <c r="O252" s="6" t="s">
        <v>845</v>
      </c>
      <c r="P252" s="62">
        <v>18</v>
      </c>
      <c r="Q252" s="28">
        <v>68018</v>
      </c>
      <c r="R252" s="17" t="s">
        <v>830</v>
      </c>
      <c r="S252" s="27">
        <v>5585</v>
      </c>
      <c r="T252" s="6" t="s">
        <v>838</v>
      </c>
      <c r="U252" s="63">
        <v>8</v>
      </c>
    </row>
    <row r="253" spans="1:21" s="2" customFormat="1" ht="11.1" customHeight="1" x14ac:dyDescent="0.2">
      <c r="A253" s="18" t="s">
        <v>334</v>
      </c>
      <c r="B253" s="22">
        <v>95</v>
      </c>
      <c r="C253" s="16">
        <v>4</v>
      </c>
      <c r="D253" s="16">
        <v>81349161</v>
      </c>
      <c r="E253" s="17" t="s">
        <v>309</v>
      </c>
      <c r="F253" s="2">
        <v>0</v>
      </c>
      <c r="G253" s="28"/>
      <c r="H253" s="17"/>
      <c r="I253" s="27"/>
      <c r="J253" s="6"/>
      <c r="K253" s="62"/>
      <c r="L253" s="28"/>
      <c r="M253" s="17"/>
      <c r="N253" s="27"/>
      <c r="O253" s="6"/>
      <c r="P253" s="62"/>
      <c r="Q253" s="28"/>
      <c r="R253" s="17"/>
      <c r="S253" s="27"/>
      <c r="T253" s="6"/>
      <c r="U253" s="63"/>
    </row>
    <row r="254" spans="1:21" s="2" customFormat="1" ht="11.1" customHeight="1" x14ac:dyDescent="0.2">
      <c r="A254" s="18" t="s">
        <v>334</v>
      </c>
      <c r="B254" s="22">
        <v>95</v>
      </c>
      <c r="C254" s="16">
        <v>4</v>
      </c>
      <c r="D254" s="16">
        <v>83339051</v>
      </c>
      <c r="E254" s="17" t="s">
        <v>310</v>
      </c>
      <c r="F254" s="2">
        <v>0</v>
      </c>
      <c r="G254" s="28"/>
      <c r="H254" s="17"/>
      <c r="I254" s="27"/>
      <c r="J254" s="6"/>
      <c r="K254" s="62"/>
      <c r="L254" s="28"/>
      <c r="M254" s="17"/>
      <c r="N254" s="27"/>
      <c r="O254" s="6"/>
      <c r="P254" s="62"/>
      <c r="Q254" s="28"/>
      <c r="R254" s="17"/>
      <c r="S254" s="27"/>
      <c r="T254" s="6"/>
      <c r="U254" s="63"/>
    </row>
    <row r="255" spans="1:21" s="2" customFormat="1" ht="11.1" customHeight="1" x14ac:dyDescent="0.2">
      <c r="A255" s="18" t="s">
        <v>334</v>
      </c>
      <c r="B255" s="22">
        <v>96</v>
      </c>
      <c r="C255" s="16">
        <v>5</v>
      </c>
      <c r="D255" s="16">
        <v>84249050</v>
      </c>
      <c r="E255" s="17" t="s">
        <v>311</v>
      </c>
      <c r="F255" s="2">
        <v>31</v>
      </c>
      <c r="G255" s="28">
        <v>25884</v>
      </c>
      <c r="H255" s="17" t="s">
        <v>829</v>
      </c>
      <c r="I255" s="27">
        <v>2600</v>
      </c>
      <c r="J255" s="6" t="s">
        <v>829</v>
      </c>
      <c r="K255" s="62">
        <v>12</v>
      </c>
      <c r="L255" s="28">
        <v>21493</v>
      </c>
      <c r="M255" s="17" t="s">
        <v>831</v>
      </c>
      <c r="N255" s="27">
        <v>2289</v>
      </c>
      <c r="O255" s="6" t="s">
        <v>842</v>
      </c>
      <c r="P255" s="62">
        <v>8</v>
      </c>
      <c r="Q255" s="28">
        <v>41581</v>
      </c>
      <c r="R255" s="17" t="s">
        <v>829</v>
      </c>
      <c r="S255" s="27">
        <v>3762</v>
      </c>
      <c r="T255" s="6" t="s">
        <v>843</v>
      </c>
      <c r="U255" s="63">
        <v>11</v>
      </c>
    </row>
    <row r="256" spans="1:21" s="2" customFormat="1" ht="11.1" customHeight="1" x14ac:dyDescent="0.2">
      <c r="A256" s="18" t="s">
        <v>334</v>
      </c>
      <c r="B256" s="22">
        <v>96</v>
      </c>
      <c r="C256" s="16">
        <v>6</v>
      </c>
      <c r="D256" s="16">
        <v>78349106</v>
      </c>
      <c r="E256" s="17" t="s">
        <v>312</v>
      </c>
      <c r="F256" s="2">
        <v>31</v>
      </c>
      <c r="G256" s="28">
        <v>56763</v>
      </c>
      <c r="H256" s="17" t="s">
        <v>830</v>
      </c>
      <c r="I256" s="27">
        <v>4498</v>
      </c>
      <c r="J256" s="6" t="s">
        <v>837</v>
      </c>
      <c r="K256" s="62">
        <v>8</v>
      </c>
      <c r="L256" s="28">
        <v>58554</v>
      </c>
      <c r="M256" s="17" t="s">
        <v>828</v>
      </c>
      <c r="N256" s="27">
        <v>5206</v>
      </c>
      <c r="O256" s="6" t="s">
        <v>839</v>
      </c>
      <c r="P256" s="62">
        <v>17</v>
      </c>
      <c r="Q256" s="28">
        <v>114603</v>
      </c>
      <c r="R256" s="17" t="s">
        <v>830</v>
      </c>
      <c r="S256" s="27">
        <v>9202</v>
      </c>
      <c r="T256" s="6" t="s">
        <v>837</v>
      </c>
      <c r="U256" s="63">
        <v>18</v>
      </c>
    </row>
    <row r="257" spans="1:21" s="2" customFormat="1" ht="11.1" customHeight="1" x14ac:dyDescent="0.2">
      <c r="A257" s="18" t="s">
        <v>334</v>
      </c>
      <c r="B257" s="22">
        <v>96</v>
      </c>
      <c r="C257" s="16">
        <v>4</v>
      </c>
      <c r="D257" s="16">
        <v>79289050</v>
      </c>
      <c r="E257" s="17" t="s">
        <v>313</v>
      </c>
      <c r="F257" s="2">
        <v>31</v>
      </c>
      <c r="G257" s="28">
        <v>21136</v>
      </c>
      <c r="H257" s="17" t="s">
        <v>830</v>
      </c>
      <c r="I257" s="27">
        <v>1670</v>
      </c>
      <c r="J257" s="6" t="s">
        <v>830</v>
      </c>
      <c r="K257" s="62">
        <v>16</v>
      </c>
      <c r="L257" s="28">
        <v>20507</v>
      </c>
      <c r="M257" s="17" t="s">
        <v>828</v>
      </c>
      <c r="N257" s="27">
        <v>1720</v>
      </c>
      <c r="O257" s="6" t="s">
        <v>830</v>
      </c>
      <c r="P257" s="62">
        <v>16</v>
      </c>
      <c r="Q257" s="28">
        <v>41286</v>
      </c>
      <c r="R257" s="17" t="s">
        <v>830</v>
      </c>
      <c r="S257" s="27">
        <v>3390</v>
      </c>
      <c r="T257" s="6" t="s">
        <v>830</v>
      </c>
      <c r="U257" s="63">
        <v>16</v>
      </c>
    </row>
    <row r="258" spans="1:21" s="2" customFormat="1" ht="11.1" customHeight="1" x14ac:dyDescent="0.2">
      <c r="A258" s="18" t="s">
        <v>334</v>
      </c>
      <c r="B258" s="22">
        <v>96</v>
      </c>
      <c r="C258" s="16">
        <v>4</v>
      </c>
      <c r="D258" s="16">
        <v>79319137</v>
      </c>
      <c r="E258" s="17" t="s">
        <v>314</v>
      </c>
      <c r="F258" s="2">
        <v>31</v>
      </c>
      <c r="G258" s="28">
        <v>33971</v>
      </c>
      <c r="H258" s="17" t="s">
        <v>830</v>
      </c>
      <c r="I258" s="27">
        <v>2662</v>
      </c>
      <c r="J258" s="6" t="s">
        <v>839</v>
      </c>
      <c r="K258" s="62">
        <v>8</v>
      </c>
      <c r="L258" s="28">
        <v>32862</v>
      </c>
      <c r="M258" s="17" t="s">
        <v>828</v>
      </c>
      <c r="N258" s="27">
        <v>2819</v>
      </c>
      <c r="O258" s="6" t="s">
        <v>828</v>
      </c>
      <c r="P258" s="62">
        <v>17</v>
      </c>
      <c r="Q258" s="28">
        <v>66631</v>
      </c>
      <c r="R258" s="17" t="s">
        <v>828</v>
      </c>
      <c r="S258" s="27">
        <v>5353</v>
      </c>
      <c r="T258" s="6" t="s">
        <v>830</v>
      </c>
      <c r="U258" s="63">
        <v>18</v>
      </c>
    </row>
    <row r="259" spans="1:21" s="2" customFormat="1" ht="11.1" customHeight="1" x14ac:dyDescent="0.2">
      <c r="A259" s="18" t="s">
        <v>334</v>
      </c>
      <c r="B259" s="22">
        <v>96</v>
      </c>
      <c r="C259" s="16">
        <v>6</v>
      </c>
      <c r="D259" s="16">
        <v>78349222</v>
      </c>
      <c r="E259" s="17" t="s">
        <v>315</v>
      </c>
      <c r="F259" s="2">
        <v>31</v>
      </c>
      <c r="G259" s="28">
        <v>58332</v>
      </c>
      <c r="H259" s="17" t="s">
        <v>830</v>
      </c>
      <c r="I259" s="27">
        <v>5738</v>
      </c>
      <c r="J259" s="6" t="s">
        <v>847</v>
      </c>
      <c r="K259" s="62">
        <v>8</v>
      </c>
      <c r="L259" s="28">
        <v>55754</v>
      </c>
      <c r="M259" s="17" t="s">
        <v>830</v>
      </c>
      <c r="N259" s="27">
        <v>5313</v>
      </c>
      <c r="O259" s="6" t="s">
        <v>839</v>
      </c>
      <c r="P259" s="62">
        <v>18</v>
      </c>
      <c r="Q259" s="28">
        <v>114086</v>
      </c>
      <c r="R259" s="17" t="s">
        <v>830</v>
      </c>
      <c r="S259" s="27">
        <v>9269</v>
      </c>
      <c r="T259" s="6" t="s">
        <v>837</v>
      </c>
      <c r="U259" s="63">
        <v>18</v>
      </c>
    </row>
    <row r="260" spans="1:21" s="2" customFormat="1" ht="11.1" customHeight="1" x14ac:dyDescent="0.2">
      <c r="A260" s="18" t="s">
        <v>334</v>
      </c>
      <c r="B260" s="22">
        <v>99</v>
      </c>
      <c r="C260" s="16">
        <v>4</v>
      </c>
      <c r="D260" s="16">
        <v>78349151</v>
      </c>
      <c r="E260" s="17" t="s">
        <v>316</v>
      </c>
      <c r="F260" s="2">
        <v>31</v>
      </c>
      <c r="G260" s="28">
        <v>41772</v>
      </c>
      <c r="H260" s="17" t="s">
        <v>828</v>
      </c>
      <c r="I260" s="27">
        <v>3473</v>
      </c>
      <c r="J260" s="6" t="s">
        <v>839</v>
      </c>
      <c r="K260" s="62">
        <v>18</v>
      </c>
      <c r="L260" s="28">
        <v>44912</v>
      </c>
      <c r="M260" s="17" t="s">
        <v>830</v>
      </c>
      <c r="N260" s="27">
        <v>3584</v>
      </c>
      <c r="O260" s="6" t="s">
        <v>837</v>
      </c>
      <c r="P260" s="62">
        <v>18</v>
      </c>
      <c r="Q260" s="28">
        <v>85400</v>
      </c>
      <c r="R260" s="17" t="s">
        <v>830</v>
      </c>
      <c r="S260" s="27">
        <v>7042</v>
      </c>
      <c r="T260" s="6" t="s">
        <v>837</v>
      </c>
      <c r="U260" s="63">
        <v>18</v>
      </c>
    </row>
    <row r="261" spans="1:21" s="2" customFormat="1" ht="11.1" customHeight="1" x14ac:dyDescent="0.2">
      <c r="A261" s="18" t="s">
        <v>334</v>
      </c>
      <c r="B261" s="22">
        <v>99</v>
      </c>
      <c r="C261" s="16">
        <v>4</v>
      </c>
      <c r="D261" s="16">
        <v>78349152</v>
      </c>
      <c r="E261" s="17" t="s">
        <v>317</v>
      </c>
      <c r="F261" s="2">
        <v>31</v>
      </c>
      <c r="G261" s="28">
        <v>34043</v>
      </c>
      <c r="H261" s="17" t="s">
        <v>828</v>
      </c>
      <c r="I261" s="27">
        <v>3042</v>
      </c>
      <c r="J261" s="6" t="s">
        <v>838</v>
      </c>
      <c r="K261" s="62">
        <v>7</v>
      </c>
      <c r="L261" s="28">
        <v>33826</v>
      </c>
      <c r="M261" s="17" t="s">
        <v>830</v>
      </c>
      <c r="N261" s="27">
        <v>2880</v>
      </c>
      <c r="O261" s="6" t="s">
        <v>830</v>
      </c>
      <c r="P261" s="62">
        <v>18</v>
      </c>
      <c r="Q261" s="28">
        <v>66838</v>
      </c>
      <c r="R261" s="17" t="s">
        <v>830</v>
      </c>
      <c r="S261" s="27">
        <v>5326</v>
      </c>
      <c r="T261" s="6" t="s">
        <v>837</v>
      </c>
      <c r="U261" s="63">
        <v>18</v>
      </c>
    </row>
    <row r="262" spans="1:21" s="2" customFormat="1" ht="11.1" customHeight="1" x14ac:dyDescent="0.2">
      <c r="A262" s="18" t="s">
        <v>334</v>
      </c>
      <c r="B262" s="22">
        <v>99</v>
      </c>
      <c r="C262" s="16">
        <v>4</v>
      </c>
      <c r="D262" s="16">
        <v>77349004</v>
      </c>
      <c r="E262" s="17" t="s">
        <v>318</v>
      </c>
      <c r="F262" s="2">
        <v>31</v>
      </c>
      <c r="G262" s="28">
        <v>33883</v>
      </c>
      <c r="H262" s="17" t="s">
        <v>847</v>
      </c>
      <c r="I262" s="27">
        <v>2946</v>
      </c>
      <c r="J262" s="6" t="s">
        <v>847</v>
      </c>
      <c r="K262" s="62">
        <v>16</v>
      </c>
      <c r="L262" s="28">
        <v>29655</v>
      </c>
      <c r="M262" s="17" t="s">
        <v>830</v>
      </c>
      <c r="N262" s="27">
        <v>2929</v>
      </c>
      <c r="O262" s="6" t="s">
        <v>836</v>
      </c>
      <c r="P262" s="62">
        <v>7</v>
      </c>
      <c r="Q262" s="28">
        <v>62878</v>
      </c>
      <c r="R262" s="17" t="s">
        <v>830</v>
      </c>
      <c r="S262" s="27">
        <v>4569</v>
      </c>
      <c r="T262" s="6" t="s">
        <v>830</v>
      </c>
      <c r="U262" s="63">
        <v>16</v>
      </c>
    </row>
    <row r="263" spans="1:21" s="2" customFormat="1" ht="11.1" customHeight="1" x14ac:dyDescent="0.2">
      <c r="A263" s="18" t="s">
        <v>334</v>
      </c>
      <c r="B263" s="22">
        <v>99</v>
      </c>
      <c r="C263" s="16">
        <v>6</v>
      </c>
      <c r="D263" s="16">
        <v>77349005</v>
      </c>
      <c r="E263" s="17" t="s">
        <v>319</v>
      </c>
      <c r="F263" s="2">
        <v>31</v>
      </c>
      <c r="G263" s="28">
        <v>68412</v>
      </c>
      <c r="H263" s="17" t="s">
        <v>828</v>
      </c>
      <c r="I263" s="27">
        <v>5721</v>
      </c>
      <c r="J263" s="6" t="s">
        <v>848</v>
      </c>
      <c r="K263" s="62">
        <v>7</v>
      </c>
      <c r="L263" s="28">
        <v>67891</v>
      </c>
      <c r="M263" s="17" t="s">
        <v>830</v>
      </c>
      <c r="N263" s="27">
        <v>5725</v>
      </c>
      <c r="O263" s="6" t="s">
        <v>837</v>
      </c>
      <c r="P263" s="62">
        <v>17</v>
      </c>
      <c r="Q263" s="28">
        <v>135097</v>
      </c>
      <c r="R263" s="17" t="s">
        <v>830</v>
      </c>
      <c r="S263" s="27">
        <v>10027</v>
      </c>
      <c r="T263" s="6" t="s">
        <v>837</v>
      </c>
      <c r="U263" s="63">
        <v>18</v>
      </c>
    </row>
    <row r="264" spans="1:21" s="2" customFormat="1" ht="11.1" customHeight="1" x14ac:dyDescent="0.2">
      <c r="A264" s="18" t="s">
        <v>334</v>
      </c>
      <c r="B264" s="22">
        <v>99</v>
      </c>
      <c r="C264" s="16">
        <v>6</v>
      </c>
      <c r="D264" s="16">
        <v>77359001</v>
      </c>
      <c r="E264" s="17" t="s">
        <v>320</v>
      </c>
      <c r="F264" s="2">
        <v>0</v>
      </c>
      <c r="G264" s="28"/>
      <c r="H264" s="17"/>
      <c r="I264" s="27"/>
      <c r="J264" s="6"/>
      <c r="K264" s="62"/>
      <c r="L264" s="28"/>
      <c r="M264" s="17"/>
      <c r="N264" s="27"/>
      <c r="O264" s="6"/>
      <c r="P264" s="62"/>
      <c r="Q264" s="28"/>
      <c r="R264" s="17"/>
      <c r="S264" s="27"/>
      <c r="T264" s="6"/>
      <c r="U264" s="63"/>
    </row>
    <row r="265" spans="1:21" s="2" customFormat="1" ht="11.1" customHeight="1" x14ac:dyDescent="0.2">
      <c r="A265" s="18" t="s">
        <v>334</v>
      </c>
      <c r="B265" s="22">
        <v>99</v>
      </c>
      <c r="C265" s="16">
        <v>6</v>
      </c>
      <c r="D265" s="16">
        <v>77359100</v>
      </c>
      <c r="E265" s="17" t="s">
        <v>321</v>
      </c>
      <c r="F265" s="2">
        <v>31</v>
      </c>
      <c r="G265" s="28">
        <v>69024</v>
      </c>
      <c r="H265" s="17" t="s">
        <v>828</v>
      </c>
      <c r="I265" s="27">
        <v>6012</v>
      </c>
      <c r="J265" s="6" t="s">
        <v>828</v>
      </c>
      <c r="K265" s="62">
        <v>8</v>
      </c>
      <c r="L265" s="28">
        <v>64450</v>
      </c>
      <c r="M265" s="17" t="s">
        <v>830</v>
      </c>
      <c r="N265" s="27">
        <v>4962</v>
      </c>
      <c r="O265" s="6" t="s">
        <v>835</v>
      </c>
      <c r="P265" s="62">
        <v>16</v>
      </c>
      <c r="Q265" s="28">
        <v>132461</v>
      </c>
      <c r="R265" s="17" t="s">
        <v>830</v>
      </c>
      <c r="S265" s="27">
        <v>10662</v>
      </c>
      <c r="T265" s="6" t="s">
        <v>838</v>
      </c>
      <c r="U265" s="63">
        <v>8</v>
      </c>
    </row>
    <row r="266" spans="1:21" s="2" customFormat="1" ht="11.1" customHeight="1" x14ac:dyDescent="0.2">
      <c r="A266" s="18" t="s">
        <v>334</v>
      </c>
      <c r="B266" s="22">
        <v>99</v>
      </c>
      <c r="C266" s="16">
        <v>6</v>
      </c>
      <c r="D266" s="16">
        <v>77359210</v>
      </c>
      <c r="E266" s="17" t="s">
        <v>322</v>
      </c>
      <c r="F266" s="2">
        <v>31</v>
      </c>
      <c r="G266" s="28">
        <v>49344</v>
      </c>
      <c r="H266" s="17" t="s">
        <v>830</v>
      </c>
      <c r="I266" s="27">
        <v>5025</v>
      </c>
      <c r="J266" s="6" t="s">
        <v>828</v>
      </c>
      <c r="K266" s="62">
        <v>8</v>
      </c>
      <c r="L266" s="28">
        <v>44373</v>
      </c>
      <c r="M266" s="17" t="s">
        <v>830</v>
      </c>
      <c r="N266" s="27">
        <v>4225</v>
      </c>
      <c r="O266" s="6" t="s">
        <v>839</v>
      </c>
      <c r="P266" s="62">
        <v>16</v>
      </c>
      <c r="Q266" s="28">
        <v>93717</v>
      </c>
      <c r="R266" s="17" t="s">
        <v>830</v>
      </c>
      <c r="S266" s="27">
        <v>8202</v>
      </c>
      <c r="T266" s="6" t="s">
        <v>849</v>
      </c>
      <c r="U266" s="63">
        <v>8</v>
      </c>
    </row>
    <row r="267" spans="1:21" s="2" customFormat="1" ht="11.1" customHeight="1" x14ac:dyDescent="0.2">
      <c r="A267" s="18" t="s">
        <v>334</v>
      </c>
      <c r="B267" s="22">
        <v>99</v>
      </c>
      <c r="C267" s="16">
        <v>2</v>
      </c>
      <c r="D267" s="16">
        <v>77359215</v>
      </c>
      <c r="E267" s="17" t="s">
        <v>323</v>
      </c>
      <c r="F267" s="2">
        <v>0</v>
      </c>
      <c r="G267" s="28"/>
      <c r="H267" s="17"/>
      <c r="I267" s="27"/>
      <c r="J267" s="6"/>
      <c r="K267" s="62"/>
      <c r="L267" s="28"/>
      <c r="M267" s="17"/>
      <c r="N267" s="27"/>
      <c r="O267" s="6"/>
      <c r="P267" s="62"/>
      <c r="Q267" s="28"/>
      <c r="R267" s="17"/>
      <c r="S267" s="27"/>
      <c r="T267" s="6"/>
      <c r="U267" s="63"/>
    </row>
    <row r="268" spans="1:21" s="2" customFormat="1" ht="11.1" customHeight="1" x14ac:dyDescent="0.2">
      <c r="A268" s="18" t="s">
        <v>334</v>
      </c>
      <c r="B268" s="22">
        <v>99</v>
      </c>
      <c r="C268" s="16">
        <v>8</v>
      </c>
      <c r="D268" s="16">
        <v>77359010</v>
      </c>
      <c r="E268" s="17" t="s">
        <v>324</v>
      </c>
      <c r="F268" s="2">
        <v>31</v>
      </c>
      <c r="G268" s="28">
        <v>78202</v>
      </c>
      <c r="H268" s="17" t="s">
        <v>830</v>
      </c>
      <c r="I268" s="27">
        <v>6151</v>
      </c>
      <c r="J268" s="6" t="s">
        <v>839</v>
      </c>
      <c r="K268" s="62">
        <v>9</v>
      </c>
      <c r="L268" s="28">
        <v>74548</v>
      </c>
      <c r="M268" s="17" t="s">
        <v>829</v>
      </c>
      <c r="N268" s="27">
        <v>5916</v>
      </c>
      <c r="O268" s="6" t="s">
        <v>829</v>
      </c>
      <c r="P268" s="62">
        <v>14</v>
      </c>
      <c r="Q268" s="28">
        <v>142883</v>
      </c>
      <c r="R268" s="17" t="s">
        <v>830</v>
      </c>
      <c r="S268" s="27">
        <v>11147</v>
      </c>
      <c r="T268" s="6" t="s">
        <v>839</v>
      </c>
      <c r="U268" s="63">
        <v>17</v>
      </c>
    </row>
    <row r="269" spans="1:21" s="2" customFormat="1" ht="11.1" customHeight="1" x14ac:dyDescent="0.2">
      <c r="A269" s="18" t="s">
        <v>334</v>
      </c>
      <c r="B269" s="22">
        <v>99</v>
      </c>
      <c r="C269" s="16">
        <v>8</v>
      </c>
      <c r="D269" s="16">
        <v>78369211</v>
      </c>
      <c r="E269" s="17" t="s">
        <v>325</v>
      </c>
      <c r="F269" s="2">
        <v>31</v>
      </c>
      <c r="G269" s="28">
        <v>85430</v>
      </c>
      <c r="H269" s="17" t="s">
        <v>830</v>
      </c>
      <c r="I269" s="27">
        <v>6632</v>
      </c>
      <c r="J269" s="6" t="s">
        <v>830</v>
      </c>
      <c r="K269" s="62">
        <v>16</v>
      </c>
      <c r="L269" s="28">
        <v>74917</v>
      </c>
      <c r="M269" s="17" t="s">
        <v>829</v>
      </c>
      <c r="N269" s="27">
        <v>6393</v>
      </c>
      <c r="O269" s="6" t="s">
        <v>838</v>
      </c>
      <c r="P269" s="62">
        <v>8</v>
      </c>
      <c r="Q269" s="28">
        <v>150652</v>
      </c>
      <c r="R269" s="17" t="s">
        <v>830</v>
      </c>
      <c r="S269" s="27">
        <v>11333</v>
      </c>
      <c r="T269" s="6" t="s">
        <v>830</v>
      </c>
      <c r="U269" s="63">
        <v>18</v>
      </c>
    </row>
    <row r="270" spans="1:21" s="2" customFormat="1" ht="11.1" customHeight="1" x14ac:dyDescent="0.2">
      <c r="A270" s="18" t="s">
        <v>334</v>
      </c>
      <c r="B270" s="22">
        <v>99</v>
      </c>
      <c r="C270" s="16">
        <v>8</v>
      </c>
      <c r="D270" s="16">
        <v>78369212</v>
      </c>
      <c r="E270" s="17" t="s">
        <v>326</v>
      </c>
      <c r="F270" s="2">
        <v>31</v>
      </c>
      <c r="G270" s="28">
        <v>76095</v>
      </c>
      <c r="H270" s="17" t="s">
        <v>830</v>
      </c>
      <c r="I270" s="27">
        <v>5962</v>
      </c>
      <c r="J270" s="6" t="s">
        <v>830</v>
      </c>
      <c r="K270" s="62">
        <v>18</v>
      </c>
      <c r="L270" s="28">
        <v>74933</v>
      </c>
      <c r="M270" s="17" t="s">
        <v>829</v>
      </c>
      <c r="N270" s="27">
        <v>5957</v>
      </c>
      <c r="O270" s="6" t="s">
        <v>829</v>
      </c>
      <c r="P270" s="62">
        <v>14</v>
      </c>
      <c r="Q270" s="28">
        <v>139260</v>
      </c>
      <c r="R270" s="17" t="s">
        <v>830</v>
      </c>
      <c r="S270" s="27">
        <v>10401</v>
      </c>
      <c r="T270" s="6" t="s">
        <v>830</v>
      </c>
      <c r="U270" s="63">
        <v>18</v>
      </c>
    </row>
    <row r="271" spans="1:21" s="2" customFormat="1" ht="11.1" customHeight="1" x14ac:dyDescent="0.2">
      <c r="A271" s="18" t="s">
        <v>334</v>
      </c>
      <c r="B271" s="22">
        <v>99</v>
      </c>
      <c r="C271" s="16">
        <v>8</v>
      </c>
      <c r="D271" s="16">
        <v>78369213</v>
      </c>
      <c r="E271" s="17" t="s">
        <v>327</v>
      </c>
      <c r="F271" s="2">
        <v>0</v>
      </c>
      <c r="G271" s="28"/>
      <c r="H271" s="17"/>
      <c r="I271" s="27"/>
      <c r="J271" s="6"/>
      <c r="K271" s="62"/>
      <c r="L271" s="28"/>
      <c r="M271" s="17"/>
      <c r="N271" s="27"/>
      <c r="O271" s="6"/>
      <c r="P271" s="62"/>
      <c r="Q271" s="28"/>
      <c r="R271" s="17"/>
      <c r="S271" s="27"/>
      <c r="T271" s="6"/>
      <c r="U271" s="63"/>
    </row>
    <row r="272" spans="1:21" s="2" customFormat="1" ht="11.1" customHeight="1" x14ac:dyDescent="0.2">
      <c r="A272" s="18" t="s">
        <v>334</v>
      </c>
      <c r="B272" s="22">
        <v>99</v>
      </c>
      <c r="C272" s="16">
        <v>6</v>
      </c>
      <c r="D272" s="16">
        <v>79369200</v>
      </c>
      <c r="E272" s="17" t="s">
        <v>328</v>
      </c>
      <c r="F272" s="2">
        <v>17</v>
      </c>
      <c r="G272" s="28">
        <v>61330</v>
      </c>
      <c r="H272" s="17" t="s">
        <v>830</v>
      </c>
      <c r="I272" s="27">
        <v>4549</v>
      </c>
      <c r="J272" s="6" t="s">
        <v>840</v>
      </c>
      <c r="K272" s="62">
        <v>17</v>
      </c>
      <c r="L272" s="28">
        <v>57811</v>
      </c>
      <c r="M272" s="17" t="s">
        <v>829</v>
      </c>
      <c r="N272" s="27">
        <v>4682</v>
      </c>
      <c r="O272" s="6" t="s">
        <v>831</v>
      </c>
      <c r="P272" s="62">
        <v>16</v>
      </c>
      <c r="Q272" s="28">
        <v>112334</v>
      </c>
      <c r="R272" s="17" t="s">
        <v>830</v>
      </c>
      <c r="S272" s="27">
        <v>8185</v>
      </c>
      <c r="T272" s="6" t="s">
        <v>854</v>
      </c>
      <c r="U272" s="63">
        <v>14</v>
      </c>
    </row>
    <row r="273" spans="1:21" s="2" customFormat="1" ht="11.1" customHeight="1" x14ac:dyDescent="0.2">
      <c r="A273" s="18" t="s">
        <v>334</v>
      </c>
      <c r="B273" s="22">
        <v>99</v>
      </c>
      <c r="C273" s="16">
        <v>6</v>
      </c>
      <c r="D273" s="16">
        <v>79369216</v>
      </c>
      <c r="E273" s="17" t="s">
        <v>329</v>
      </c>
      <c r="F273" s="2">
        <v>31</v>
      </c>
      <c r="G273" s="28">
        <v>65898</v>
      </c>
      <c r="H273" s="17" t="s">
        <v>830</v>
      </c>
      <c r="I273" s="27">
        <v>5151</v>
      </c>
      <c r="J273" s="6" t="s">
        <v>830</v>
      </c>
      <c r="K273" s="62">
        <v>16</v>
      </c>
      <c r="L273" s="28">
        <v>62765</v>
      </c>
      <c r="M273" s="17" t="s">
        <v>829</v>
      </c>
      <c r="N273" s="27">
        <v>4916</v>
      </c>
      <c r="O273" s="6" t="s">
        <v>829</v>
      </c>
      <c r="P273" s="62">
        <v>13</v>
      </c>
      <c r="Q273" s="28">
        <v>117559</v>
      </c>
      <c r="R273" s="17" t="s">
        <v>830</v>
      </c>
      <c r="S273" s="27">
        <v>9024</v>
      </c>
      <c r="T273" s="6" t="s">
        <v>843</v>
      </c>
      <c r="U273" s="63">
        <v>16</v>
      </c>
    </row>
    <row r="274" spans="1:21" s="2" customFormat="1" ht="11.1" customHeight="1" x14ac:dyDescent="0.2">
      <c r="A274" s="18"/>
      <c r="B274" s="22"/>
      <c r="C274" s="16"/>
      <c r="D274" s="16"/>
      <c r="E274" s="17"/>
      <c r="G274" s="28"/>
      <c r="H274" s="17"/>
      <c r="I274" s="27"/>
      <c r="J274" s="6"/>
      <c r="K274" s="62"/>
      <c r="L274" s="28"/>
      <c r="M274" s="17"/>
      <c r="N274" s="27"/>
      <c r="O274" s="6"/>
      <c r="P274" s="62"/>
      <c r="Q274" s="28"/>
      <c r="R274" s="17"/>
      <c r="S274" s="27"/>
      <c r="T274" s="6"/>
      <c r="U274" s="63"/>
    </row>
    <row r="275" spans="1:21" s="2" customFormat="1" ht="11.1" customHeight="1" x14ac:dyDescent="0.2">
      <c r="A275" s="18"/>
      <c r="B275" s="22"/>
      <c r="C275" s="16"/>
      <c r="D275" s="16"/>
      <c r="E275" s="17"/>
      <c r="G275" s="28"/>
      <c r="H275" s="17"/>
      <c r="I275" s="27"/>
      <c r="J275" s="6"/>
      <c r="K275" s="62"/>
      <c r="L275" s="28"/>
      <c r="M275" s="17"/>
      <c r="N275" s="27"/>
      <c r="O275" s="6"/>
      <c r="P275" s="62"/>
      <c r="Q275" s="28"/>
      <c r="R275" s="17"/>
      <c r="S275" s="27"/>
      <c r="T275" s="6"/>
      <c r="U275" s="63"/>
    </row>
    <row r="276" spans="1:21" s="2" customFormat="1" ht="11.1" customHeight="1" x14ac:dyDescent="0.2">
      <c r="A276" s="102" t="s">
        <v>424</v>
      </c>
      <c r="B276" s="22"/>
      <c r="C276" s="16"/>
      <c r="D276" s="16"/>
      <c r="E276" s="17"/>
      <c r="G276" s="28"/>
      <c r="H276" s="17"/>
      <c r="I276" s="27"/>
      <c r="J276" s="6"/>
      <c r="K276" s="62"/>
      <c r="L276" s="28"/>
      <c r="M276" s="17"/>
      <c r="N276" s="27"/>
      <c r="O276" s="6"/>
      <c r="P276" s="62"/>
      <c r="Q276" s="28"/>
      <c r="R276" s="17"/>
      <c r="S276" s="27"/>
      <c r="T276" s="6"/>
      <c r="U276" s="63"/>
    </row>
    <row r="277" spans="1:21" s="2" customFormat="1" ht="11.1" customHeight="1" x14ac:dyDescent="0.2">
      <c r="A277" s="18"/>
      <c r="B277" s="22"/>
      <c r="C277" s="16"/>
      <c r="D277" s="16"/>
      <c r="E277" s="17"/>
      <c r="G277" s="28"/>
      <c r="H277" s="17"/>
      <c r="I277" s="27"/>
      <c r="J277" s="6"/>
      <c r="K277" s="62"/>
      <c r="L277" s="28"/>
      <c r="M277" s="17"/>
      <c r="N277" s="27"/>
      <c r="O277" s="6"/>
      <c r="P277" s="62"/>
      <c r="Q277" s="28"/>
      <c r="R277" s="17"/>
      <c r="S277" s="27"/>
      <c r="T277" s="6"/>
      <c r="U277" s="63"/>
    </row>
    <row r="278" spans="1:21" s="2" customFormat="1" ht="11.1" customHeight="1" x14ac:dyDescent="0.2">
      <c r="A278" s="18" t="s">
        <v>425</v>
      </c>
      <c r="B278" s="22">
        <v>2</v>
      </c>
      <c r="C278" s="16">
        <v>2</v>
      </c>
      <c r="D278" s="16">
        <v>85339101</v>
      </c>
      <c r="E278" s="17" t="s">
        <v>336</v>
      </c>
      <c r="F278" s="2">
        <v>31</v>
      </c>
      <c r="G278" s="28">
        <v>7951</v>
      </c>
      <c r="H278" s="17" t="s">
        <v>843</v>
      </c>
      <c r="I278" s="27">
        <v>919</v>
      </c>
      <c r="J278" s="6" t="s">
        <v>843</v>
      </c>
      <c r="K278" s="62">
        <v>12</v>
      </c>
      <c r="L278" s="28">
        <v>7210</v>
      </c>
      <c r="M278" s="17" t="s">
        <v>829</v>
      </c>
      <c r="N278" s="27">
        <v>918</v>
      </c>
      <c r="O278" s="6" t="s">
        <v>831</v>
      </c>
      <c r="P278" s="62">
        <v>13</v>
      </c>
      <c r="Q278" s="28">
        <v>14541</v>
      </c>
      <c r="R278" s="17" t="s">
        <v>843</v>
      </c>
      <c r="S278" s="27">
        <v>1773</v>
      </c>
      <c r="T278" s="6" t="s">
        <v>843</v>
      </c>
      <c r="U278" s="63">
        <v>12</v>
      </c>
    </row>
    <row r="279" spans="1:21" s="2" customFormat="1" ht="11.1" customHeight="1" x14ac:dyDescent="0.2">
      <c r="A279" s="18" t="s">
        <v>425</v>
      </c>
      <c r="B279" s="22">
        <v>2</v>
      </c>
      <c r="C279" s="16">
        <v>2</v>
      </c>
      <c r="D279" s="16">
        <v>84329351</v>
      </c>
      <c r="E279" s="17" t="s">
        <v>337</v>
      </c>
      <c r="F279" s="2">
        <v>0</v>
      </c>
      <c r="G279" s="28"/>
      <c r="H279" s="17"/>
      <c r="I279" s="27"/>
      <c r="J279" s="6"/>
      <c r="K279" s="62"/>
      <c r="L279" s="28"/>
      <c r="M279" s="17"/>
      <c r="N279" s="27"/>
      <c r="O279" s="6"/>
      <c r="P279" s="62"/>
      <c r="Q279" s="28"/>
      <c r="R279" s="17"/>
      <c r="S279" s="27"/>
      <c r="T279" s="6"/>
      <c r="U279" s="63"/>
    </row>
    <row r="280" spans="1:21" s="2" customFormat="1" ht="11.1" customHeight="1" x14ac:dyDescent="0.2">
      <c r="A280" s="18" t="s">
        <v>425</v>
      </c>
      <c r="B280" s="22">
        <v>2</v>
      </c>
      <c r="C280" s="16">
        <v>2</v>
      </c>
      <c r="D280" s="16">
        <v>84329995</v>
      </c>
      <c r="E280" s="17" t="s">
        <v>338</v>
      </c>
      <c r="F280" s="2">
        <v>31</v>
      </c>
      <c r="G280" s="28">
        <v>12276</v>
      </c>
      <c r="H280" s="17" t="s">
        <v>831</v>
      </c>
      <c r="I280" s="27">
        <v>1128</v>
      </c>
      <c r="J280" s="6" t="s">
        <v>845</v>
      </c>
      <c r="K280" s="62">
        <v>20</v>
      </c>
      <c r="L280" s="28">
        <v>13365</v>
      </c>
      <c r="M280" s="17" t="s">
        <v>830</v>
      </c>
      <c r="N280" s="27">
        <v>1104</v>
      </c>
      <c r="O280" s="6" t="s">
        <v>842</v>
      </c>
      <c r="P280" s="62">
        <v>8</v>
      </c>
      <c r="Q280" s="28">
        <v>24765</v>
      </c>
      <c r="R280" s="17" t="s">
        <v>843</v>
      </c>
      <c r="S280" s="27">
        <v>2022</v>
      </c>
      <c r="T280" s="6" t="s">
        <v>831</v>
      </c>
      <c r="U280" s="63">
        <v>14</v>
      </c>
    </row>
    <row r="281" spans="1:21" s="2" customFormat="1" ht="11.1" customHeight="1" x14ac:dyDescent="0.2">
      <c r="A281" s="18" t="s">
        <v>425</v>
      </c>
      <c r="B281" s="22">
        <v>2</v>
      </c>
      <c r="C281" s="16">
        <v>2</v>
      </c>
      <c r="D281" s="16">
        <v>84329350</v>
      </c>
      <c r="E281" s="17" t="s">
        <v>339</v>
      </c>
      <c r="F281" s="2">
        <v>0</v>
      </c>
      <c r="G281" s="28"/>
      <c r="H281" s="17"/>
      <c r="I281" s="27"/>
      <c r="J281" s="6"/>
      <c r="K281" s="62"/>
      <c r="L281" s="28"/>
      <c r="M281" s="17"/>
      <c r="N281" s="27"/>
      <c r="O281" s="6"/>
      <c r="P281" s="62"/>
      <c r="Q281" s="28"/>
      <c r="R281" s="17"/>
      <c r="S281" s="27"/>
      <c r="T281" s="6"/>
      <c r="U281" s="63"/>
    </row>
    <row r="282" spans="1:21" s="2" customFormat="1" ht="11.1" customHeight="1" x14ac:dyDescent="0.2">
      <c r="A282" s="18" t="s">
        <v>425</v>
      </c>
      <c r="B282" s="22">
        <v>2</v>
      </c>
      <c r="C282" s="16">
        <v>4</v>
      </c>
      <c r="D282" s="16">
        <v>75319115</v>
      </c>
      <c r="E282" s="17" t="s">
        <v>340</v>
      </c>
      <c r="F282" s="2">
        <v>31</v>
      </c>
      <c r="G282" s="28">
        <v>25872</v>
      </c>
      <c r="H282" s="17" t="s">
        <v>830</v>
      </c>
      <c r="I282" s="27">
        <v>2555</v>
      </c>
      <c r="J282" s="6" t="s">
        <v>839</v>
      </c>
      <c r="K282" s="62">
        <v>17</v>
      </c>
      <c r="L282" s="28">
        <v>24926</v>
      </c>
      <c r="M282" s="17" t="s">
        <v>830</v>
      </c>
      <c r="N282" s="27">
        <v>2464</v>
      </c>
      <c r="O282" s="6" t="s">
        <v>838</v>
      </c>
      <c r="P282" s="62">
        <v>7</v>
      </c>
      <c r="Q282" s="28">
        <v>50798</v>
      </c>
      <c r="R282" s="17" t="s">
        <v>830</v>
      </c>
      <c r="S282" s="27">
        <v>4420</v>
      </c>
      <c r="T282" s="6" t="s">
        <v>839</v>
      </c>
      <c r="U282" s="63">
        <v>17</v>
      </c>
    </row>
    <row r="283" spans="1:21" s="2" customFormat="1" ht="11.1" customHeight="1" x14ac:dyDescent="0.2">
      <c r="A283" s="18" t="s">
        <v>425</v>
      </c>
      <c r="B283" s="22">
        <v>2</v>
      </c>
      <c r="C283" s="16">
        <v>4</v>
      </c>
      <c r="D283" s="16">
        <v>72309122</v>
      </c>
      <c r="E283" s="17" t="s">
        <v>341</v>
      </c>
      <c r="F283" s="2">
        <v>26</v>
      </c>
      <c r="G283" s="28">
        <v>13109</v>
      </c>
      <c r="H283" s="17" t="s">
        <v>830</v>
      </c>
      <c r="I283" s="27">
        <v>1343</v>
      </c>
      <c r="J283" s="6" t="s">
        <v>837</v>
      </c>
      <c r="K283" s="62">
        <v>17</v>
      </c>
      <c r="L283" s="28">
        <v>11975</v>
      </c>
      <c r="M283" s="17" t="s">
        <v>830</v>
      </c>
      <c r="N283" s="27">
        <v>1229</v>
      </c>
      <c r="O283" s="6" t="s">
        <v>838</v>
      </c>
      <c r="P283" s="62">
        <v>8</v>
      </c>
      <c r="Q283" s="28">
        <v>25084</v>
      </c>
      <c r="R283" s="17" t="s">
        <v>830</v>
      </c>
      <c r="S283" s="27">
        <v>2120</v>
      </c>
      <c r="T283" s="6" t="s">
        <v>830</v>
      </c>
      <c r="U283" s="63">
        <v>14</v>
      </c>
    </row>
    <row r="284" spans="1:21" s="2" customFormat="1" ht="11.1" customHeight="1" x14ac:dyDescent="0.2">
      <c r="A284" s="18" t="s">
        <v>425</v>
      </c>
      <c r="B284" s="22">
        <v>2</v>
      </c>
      <c r="C284" s="16">
        <v>2</v>
      </c>
      <c r="D284" s="16">
        <v>69319112</v>
      </c>
      <c r="E284" s="17" t="s">
        <v>342</v>
      </c>
      <c r="F284" s="2">
        <v>30</v>
      </c>
      <c r="G284" s="28">
        <v>9072</v>
      </c>
      <c r="H284" s="17" t="s">
        <v>830</v>
      </c>
      <c r="I284" s="27">
        <v>857</v>
      </c>
      <c r="J284" s="6" t="s">
        <v>830</v>
      </c>
      <c r="K284" s="62">
        <v>15</v>
      </c>
      <c r="L284" s="28">
        <v>8696</v>
      </c>
      <c r="M284" s="17" t="s">
        <v>830</v>
      </c>
      <c r="N284" s="27">
        <v>944</v>
      </c>
      <c r="O284" s="6" t="s">
        <v>838</v>
      </c>
      <c r="P284" s="62">
        <v>8</v>
      </c>
      <c r="Q284" s="28">
        <v>17768</v>
      </c>
      <c r="R284" s="17" t="s">
        <v>830</v>
      </c>
      <c r="S284" s="27">
        <v>1562</v>
      </c>
      <c r="T284" s="6" t="s">
        <v>830</v>
      </c>
      <c r="U284" s="63">
        <v>15</v>
      </c>
    </row>
    <row r="285" spans="1:21" s="2" customFormat="1" ht="11.1" customHeight="1" x14ac:dyDescent="0.2">
      <c r="A285" s="18" t="s">
        <v>425</v>
      </c>
      <c r="B285" s="22">
        <v>2</v>
      </c>
      <c r="C285" s="16">
        <v>4</v>
      </c>
      <c r="D285" s="16">
        <v>66329054</v>
      </c>
      <c r="E285" s="17" t="s">
        <v>343</v>
      </c>
      <c r="F285" s="2">
        <v>29</v>
      </c>
      <c r="G285" s="28">
        <v>13484</v>
      </c>
      <c r="H285" s="17" t="s">
        <v>830</v>
      </c>
      <c r="I285" s="27">
        <v>1389</v>
      </c>
      <c r="J285" s="6" t="s">
        <v>834</v>
      </c>
      <c r="K285" s="62">
        <v>8</v>
      </c>
      <c r="L285" s="28">
        <v>12524</v>
      </c>
      <c r="M285" s="17" t="s">
        <v>828</v>
      </c>
      <c r="N285" s="27">
        <v>1258</v>
      </c>
      <c r="O285" s="6" t="s">
        <v>828</v>
      </c>
      <c r="P285" s="62">
        <v>17</v>
      </c>
      <c r="Q285" s="28">
        <v>25996</v>
      </c>
      <c r="R285" s="17" t="s">
        <v>830</v>
      </c>
      <c r="S285" s="27">
        <v>2339</v>
      </c>
      <c r="T285" s="6" t="s">
        <v>834</v>
      </c>
      <c r="U285" s="63">
        <v>8</v>
      </c>
    </row>
    <row r="286" spans="1:21" s="2" customFormat="1" ht="11.1" customHeight="1" x14ac:dyDescent="0.2">
      <c r="A286" s="18" t="s">
        <v>425</v>
      </c>
      <c r="B286" s="22">
        <v>8</v>
      </c>
      <c r="C286" s="16">
        <v>2</v>
      </c>
      <c r="D286" s="16">
        <v>62269101</v>
      </c>
      <c r="E286" s="17" t="s">
        <v>344</v>
      </c>
      <c r="F286" s="2">
        <v>31</v>
      </c>
      <c r="G286" s="28">
        <v>10929</v>
      </c>
      <c r="H286" s="17" t="s">
        <v>830</v>
      </c>
      <c r="I286" s="27">
        <v>1191</v>
      </c>
      <c r="J286" s="6" t="s">
        <v>838</v>
      </c>
      <c r="K286" s="62">
        <v>8</v>
      </c>
      <c r="L286" s="28">
        <v>11456</v>
      </c>
      <c r="M286" s="17" t="s">
        <v>830</v>
      </c>
      <c r="N286" s="27">
        <v>1142</v>
      </c>
      <c r="O286" s="6" t="s">
        <v>847</v>
      </c>
      <c r="P286" s="62">
        <v>17</v>
      </c>
      <c r="Q286" s="28">
        <v>22385</v>
      </c>
      <c r="R286" s="17" t="s">
        <v>830</v>
      </c>
      <c r="S286" s="27">
        <v>2040</v>
      </c>
      <c r="T286" s="6" t="s">
        <v>834</v>
      </c>
      <c r="U286" s="63">
        <v>8</v>
      </c>
    </row>
    <row r="287" spans="1:21" s="2" customFormat="1" ht="11.1" customHeight="1" x14ac:dyDescent="0.2">
      <c r="A287" s="18" t="s">
        <v>425</v>
      </c>
      <c r="B287" s="22">
        <v>8</v>
      </c>
      <c r="C287" s="16">
        <v>2</v>
      </c>
      <c r="D287" s="16">
        <v>63289200</v>
      </c>
      <c r="E287" s="17" t="s">
        <v>345</v>
      </c>
      <c r="F287" s="2">
        <v>29</v>
      </c>
      <c r="G287" s="28">
        <v>3866</v>
      </c>
      <c r="H287" s="17" t="s">
        <v>830</v>
      </c>
      <c r="I287" s="27">
        <v>374</v>
      </c>
      <c r="J287" s="6" t="s">
        <v>841</v>
      </c>
      <c r="K287" s="62">
        <v>8</v>
      </c>
      <c r="L287" s="28">
        <v>3840</v>
      </c>
      <c r="M287" s="17" t="s">
        <v>830</v>
      </c>
      <c r="N287" s="27">
        <v>381</v>
      </c>
      <c r="O287" s="6" t="s">
        <v>831</v>
      </c>
      <c r="P287" s="62">
        <v>17</v>
      </c>
      <c r="Q287" s="28">
        <v>7706</v>
      </c>
      <c r="R287" s="17" t="s">
        <v>830</v>
      </c>
      <c r="S287" s="27">
        <v>702</v>
      </c>
      <c r="T287" s="6" t="s">
        <v>841</v>
      </c>
      <c r="U287" s="63">
        <v>8</v>
      </c>
    </row>
    <row r="288" spans="1:21" s="2" customFormat="1" ht="11.1" customHeight="1" x14ac:dyDescent="0.2">
      <c r="A288" s="18" t="s">
        <v>425</v>
      </c>
      <c r="B288" s="22">
        <v>8</v>
      </c>
      <c r="C288" s="16">
        <v>2</v>
      </c>
      <c r="D288" s="16">
        <v>66349100</v>
      </c>
      <c r="E288" s="17" t="s">
        <v>346</v>
      </c>
      <c r="F288" s="2">
        <v>31</v>
      </c>
      <c r="G288" s="28">
        <v>5806</v>
      </c>
      <c r="H288" s="17" t="s">
        <v>828</v>
      </c>
      <c r="I288" s="27">
        <v>547</v>
      </c>
      <c r="J288" s="6" t="s">
        <v>851</v>
      </c>
      <c r="K288" s="62">
        <v>17</v>
      </c>
      <c r="L288" s="28">
        <v>5821</v>
      </c>
      <c r="M288" s="17" t="s">
        <v>830</v>
      </c>
      <c r="N288" s="27">
        <v>502</v>
      </c>
      <c r="O288" s="6" t="s">
        <v>828</v>
      </c>
      <c r="P288" s="62">
        <v>14</v>
      </c>
      <c r="Q288" s="28">
        <v>11623</v>
      </c>
      <c r="R288" s="17" t="s">
        <v>830</v>
      </c>
      <c r="S288" s="27">
        <v>1031</v>
      </c>
      <c r="T288" s="6" t="s">
        <v>839</v>
      </c>
      <c r="U288" s="63">
        <v>17</v>
      </c>
    </row>
    <row r="289" spans="1:21" s="2" customFormat="1" ht="11.1" customHeight="1" thickBot="1" x14ac:dyDescent="0.25">
      <c r="A289" s="23" t="s">
        <v>425</v>
      </c>
      <c r="B289" s="24">
        <v>8</v>
      </c>
      <c r="C289" s="25">
        <v>2</v>
      </c>
      <c r="D289" s="25">
        <v>69399165</v>
      </c>
      <c r="E289" s="26" t="s">
        <v>347</v>
      </c>
      <c r="F289" s="35">
        <v>31</v>
      </c>
      <c r="G289" s="36">
        <v>4239</v>
      </c>
      <c r="H289" s="26" t="s">
        <v>830</v>
      </c>
      <c r="I289" s="35">
        <v>512</v>
      </c>
      <c r="J289" s="129" t="s">
        <v>830</v>
      </c>
      <c r="K289" s="130">
        <v>17</v>
      </c>
      <c r="L289" s="36">
        <v>4753</v>
      </c>
      <c r="M289" s="26" t="s">
        <v>831</v>
      </c>
      <c r="N289" s="35">
        <v>655</v>
      </c>
      <c r="O289" s="129" t="s">
        <v>850</v>
      </c>
      <c r="P289" s="130">
        <v>8</v>
      </c>
      <c r="Q289" s="36">
        <v>8509</v>
      </c>
      <c r="R289" s="26" t="s">
        <v>830</v>
      </c>
      <c r="S289" s="35">
        <v>917</v>
      </c>
      <c r="T289" s="129" t="s">
        <v>850</v>
      </c>
      <c r="U289" s="131">
        <v>8</v>
      </c>
    </row>
    <row r="290" spans="1:21" s="2" customFormat="1" ht="11.1" customHeight="1" x14ac:dyDescent="0.2">
      <c r="A290" s="18" t="s">
        <v>425</v>
      </c>
      <c r="B290" s="22">
        <v>8</v>
      </c>
      <c r="C290" s="16">
        <v>2</v>
      </c>
      <c r="D290" s="16">
        <v>70409105</v>
      </c>
      <c r="E290" s="17" t="s">
        <v>348</v>
      </c>
      <c r="F290" s="2">
        <v>31</v>
      </c>
      <c r="G290" s="28">
        <v>3791</v>
      </c>
      <c r="H290" s="17" t="s">
        <v>830</v>
      </c>
      <c r="I290" s="27">
        <v>342</v>
      </c>
      <c r="J290" s="6" t="s">
        <v>830</v>
      </c>
      <c r="K290" s="62">
        <v>18</v>
      </c>
      <c r="L290" s="28">
        <v>3712</v>
      </c>
      <c r="M290" s="17" t="s">
        <v>828</v>
      </c>
      <c r="N290" s="27">
        <v>356</v>
      </c>
      <c r="O290" s="6" t="s">
        <v>838</v>
      </c>
      <c r="P290" s="62">
        <v>8</v>
      </c>
      <c r="Q290" s="28">
        <v>7459</v>
      </c>
      <c r="R290" s="17" t="s">
        <v>828</v>
      </c>
      <c r="S290" s="27">
        <v>628</v>
      </c>
      <c r="T290" s="6" t="s">
        <v>831</v>
      </c>
      <c r="U290" s="63">
        <v>17</v>
      </c>
    </row>
    <row r="291" spans="1:21" s="2" customFormat="1" ht="11.1" customHeight="1" x14ac:dyDescent="0.2">
      <c r="A291" s="18" t="s">
        <v>425</v>
      </c>
      <c r="B291" s="22">
        <v>11</v>
      </c>
      <c r="C291" s="16">
        <v>2</v>
      </c>
      <c r="D291" s="16">
        <v>79359830</v>
      </c>
      <c r="E291" s="17" t="s">
        <v>349</v>
      </c>
      <c r="F291" s="2">
        <v>0</v>
      </c>
      <c r="G291" s="28"/>
      <c r="H291" s="17"/>
      <c r="I291" s="27"/>
      <c r="J291" s="6"/>
      <c r="K291" s="62"/>
      <c r="L291" s="28"/>
      <c r="M291" s="17"/>
      <c r="N291" s="27"/>
      <c r="O291" s="6"/>
      <c r="P291" s="62"/>
      <c r="Q291" s="28"/>
      <c r="R291" s="17"/>
      <c r="S291" s="27"/>
      <c r="T291" s="6"/>
      <c r="U291" s="63"/>
    </row>
    <row r="292" spans="1:21" s="2" customFormat="1" ht="11.1" customHeight="1" x14ac:dyDescent="0.2">
      <c r="A292" s="18" t="s">
        <v>425</v>
      </c>
      <c r="B292" s="22">
        <v>11</v>
      </c>
      <c r="C292" s="16">
        <v>2</v>
      </c>
      <c r="D292" s="16">
        <v>77359850</v>
      </c>
      <c r="E292" s="17" t="s">
        <v>350</v>
      </c>
      <c r="F292" s="2">
        <v>0</v>
      </c>
      <c r="G292" s="28"/>
      <c r="H292" s="17"/>
      <c r="I292" s="27"/>
      <c r="J292" s="6"/>
      <c r="K292" s="62"/>
      <c r="L292" s="28"/>
      <c r="M292" s="17"/>
      <c r="N292" s="27"/>
      <c r="O292" s="6"/>
      <c r="P292" s="62"/>
      <c r="Q292" s="28"/>
      <c r="R292" s="17"/>
      <c r="S292" s="27"/>
      <c r="T292" s="6"/>
      <c r="U292" s="63"/>
    </row>
    <row r="293" spans="1:21" s="2" customFormat="1" ht="11.1" customHeight="1" x14ac:dyDescent="0.2">
      <c r="A293" s="18" t="s">
        <v>425</v>
      </c>
      <c r="B293" s="22">
        <v>11</v>
      </c>
      <c r="C293" s="16">
        <v>2</v>
      </c>
      <c r="D293" s="16">
        <v>74389310</v>
      </c>
      <c r="E293" s="17" t="s">
        <v>351</v>
      </c>
      <c r="F293" s="2">
        <v>31</v>
      </c>
      <c r="G293" s="28">
        <v>8820</v>
      </c>
      <c r="H293" s="17" t="s">
        <v>830</v>
      </c>
      <c r="I293" s="27">
        <v>856</v>
      </c>
      <c r="J293" s="6" t="s">
        <v>839</v>
      </c>
      <c r="K293" s="62">
        <v>17</v>
      </c>
      <c r="L293" s="28">
        <v>8541</v>
      </c>
      <c r="M293" s="17" t="s">
        <v>830</v>
      </c>
      <c r="N293" s="27">
        <v>763</v>
      </c>
      <c r="O293" s="6" t="s">
        <v>847</v>
      </c>
      <c r="P293" s="62">
        <v>8</v>
      </c>
      <c r="Q293" s="28">
        <v>17361</v>
      </c>
      <c r="R293" s="17" t="s">
        <v>830</v>
      </c>
      <c r="S293" s="27">
        <v>1531</v>
      </c>
      <c r="T293" s="6" t="s">
        <v>837</v>
      </c>
      <c r="U293" s="63">
        <v>17</v>
      </c>
    </row>
    <row r="294" spans="1:21" s="2" customFormat="1" ht="11.1" customHeight="1" x14ac:dyDescent="0.2">
      <c r="A294" s="18" t="s">
        <v>425</v>
      </c>
      <c r="B294" s="22">
        <v>11</v>
      </c>
      <c r="C294" s="16">
        <v>2</v>
      </c>
      <c r="D294" s="16">
        <v>71439401</v>
      </c>
      <c r="E294" s="17" t="s">
        <v>352</v>
      </c>
      <c r="F294" s="2">
        <v>0</v>
      </c>
      <c r="G294" s="28"/>
      <c r="H294" s="17"/>
      <c r="I294" s="27"/>
      <c r="J294" s="6"/>
      <c r="K294" s="62"/>
      <c r="L294" s="28"/>
      <c r="M294" s="17"/>
      <c r="N294" s="27"/>
      <c r="O294" s="6"/>
      <c r="P294" s="62"/>
      <c r="Q294" s="28"/>
      <c r="R294" s="17"/>
      <c r="S294" s="27"/>
      <c r="T294" s="6"/>
      <c r="U294" s="63"/>
    </row>
    <row r="295" spans="1:21" s="2" customFormat="1" ht="11.1" customHeight="1" x14ac:dyDescent="0.2">
      <c r="A295" s="18" t="s">
        <v>425</v>
      </c>
      <c r="B295" s="22">
        <v>12</v>
      </c>
      <c r="C295" s="16">
        <v>2</v>
      </c>
      <c r="D295" s="16">
        <v>82289175</v>
      </c>
      <c r="E295" s="17" t="s">
        <v>353</v>
      </c>
      <c r="F295" s="2">
        <v>31</v>
      </c>
      <c r="G295" s="28">
        <v>9033</v>
      </c>
      <c r="H295" s="17" t="s">
        <v>828</v>
      </c>
      <c r="I295" s="27">
        <v>888</v>
      </c>
      <c r="J295" s="6" t="s">
        <v>849</v>
      </c>
      <c r="K295" s="62">
        <v>17</v>
      </c>
      <c r="L295" s="28">
        <v>9803</v>
      </c>
      <c r="M295" s="17" t="s">
        <v>830</v>
      </c>
      <c r="N295" s="27">
        <v>1036</v>
      </c>
      <c r="O295" s="6" t="s">
        <v>838</v>
      </c>
      <c r="P295" s="62">
        <v>8</v>
      </c>
      <c r="Q295" s="28">
        <v>18734</v>
      </c>
      <c r="R295" s="17" t="s">
        <v>830</v>
      </c>
      <c r="S295" s="27">
        <v>1723</v>
      </c>
      <c r="T295" s="6" t="s">
        <v>838</v>
      </c>
      <c r="U295" s="63">
        <v>8</v>
      </c>
    </row>
    <row r="296" spans="1:21" s="2" customFormat="1" ht="11.1" customHeight="1" x14ac:dyDescent="0.2">
      <c r="A296" s="18" t="s">
        <v>425</v>
      </c>
      <c r="B296" s="22">
        <v>12</v>
      </c>
      <c r="C296" s="16">
        <v>2</v>
      </c>
      <c r="D296" s="16">
        <v>79309380</v>
      </c>
      <c r="E296" s="17" t="s">
        <v>354</v>
      </c>
      <c r="F296" s="2">
        <v>31</v>
      </c>
      <c r="G296" s="28">
        <v>11705</v>
      </c>
      <c r="H296" s="17" t="s">
        <v>830</v>
      </c>
      <c r="I296" s="27">
        <v>1028</v>
      </c>
      <c r="J296" s="6" t="s">
        <v>828</v>
      </c>
      <c r="K296" s="62">
        <v>17</v>
      </c>
      <c r="L296" s="28">
        <v>10314</v>
      </c>
      <c r="M296" s="17" t="s">
        <v>845</v>
      </c>
      <c r="N296" s="27">
        <v>1430</v>
      </c>
      <c r="O296" s="6" t="s">
        <v>845</v>
      </c>
      <c r="P296" s="62">
        <v>18</v>
      </c>
      <c r="Q296" s="28">
        <v>21639</v>
      </c>
      <c r="R296" s="17" t="s">
        <v>830</v>
      </c>
      <c r="S296" s="27">
        <v>1922</v>
      </c>
      <c r="T296" s="6" t="s">
        <v>845</v>
      </c>
      <c r="U296" s="63">
        <v>18</v>
      </c>
    </row>
    <row r="297" spans="1:21" s="2" customFormat="1" ht="11.1" customHeight="1" x14ac:dyDescent="0.2">
      <c r="A297" s="18" t="s">
        <v>425</v>
      </c>
      <c r="B297" s="22">
        <v>12</v>
      </c>
      <c r="C297" s="16">
        <v>2</v>
      </c>
      <c r="D297" s="16">
        <v>71489110</v>
      </c>
      <c r="E297" s="17" t="s">
        <v>355</v>
      </c>
      <c r="F297" s="2">
        <v>0</v>
      </c>
      <c r="G297" s="28"/>
      <c r="H297" s="17"/>
      <c r="I297" s="27"/>
      <c r="J297" s="6"/>
      <c r="K297" s="62"/>
      <c r="L297" s="28"/>
      <c r="M297" s="17"/>
      <c r="N297" s="27"/>
      <c r="O297" s="6"/>
      <c r="P297" s="62"/>
      <c r="Q297" s="28"/>
      <c r="R297" s="17"/>
      <c r="S297" s="27"/>
      <c r="T297" s="6"/>
      <c r="U297" s="63"/>
    </row>
    <row r="298" spans="1:21" s="2" customFormat="1" ht="11.1" customHeight="1" x14ac:dyDescent="0.2">
      <c r="A298" s="18" t="s">
        <v>425</v>
      </c>
      <c r="B298" s="22">
        <v>13</v>
      </c>
      <c r="C298" s="16">
        <v>2</v>
      </c>
      <c r="D298" s="16">
        <v>62259120</v>
      </c>
      <c r="E298" s="17" t="s">
        <v>356</v>
      </c>
      <c r="F298" s="2">
        <v>11</v>
      </c>
      <c r="G298" s="28">
        <v>6680</v>
      </c>
      <c r="H298" s="17" t="s">
        <v>828</v>
      </c>
      <c r="I298" s="27">
        <v>928</v>
      </c>
      <c r="J298" s="6" t="s">
        <v>850</v>
      </c>
      <c r="K298" s="62">
        <v>8</v>
      </c>
      <c r="L298" s="28">
        <v>6705</v>
      </c>
      <c r="M298" s="17" t="s">
        <v>830</v>
      </c>
      <c r="N298" s="27">
        <v>730</v>
      </c>
      <c r="O298" s="6" t="s">
        <v>839</v>
      </c>
      <c r="P298" s="62">
        <v>17</v>
      </c>
      <c r="Q298" s="28">
        <v>13308</v>
      </c>
      <c r="R298" s="17" t="s">
        <v>830</v>
      </c>
      <c r="S298" s="27">
        <v>1286</v>
      </c>
      <c r="T298" s="6" t="s">
        <v>850</v>
      </c>
      <c r="U298" s="63">
        <v>8</v>
      </c>
    </row>
    <row r="299" spans="1:21" s="2" customFormat="1" ht="11.1" customHeight="1" x14ac:dyDescent="0.2">
      <c r="A299" s="18" t="s">
        <v>425</v>
      </c>
      <c r="B299" s="22">
        <v>13</v>
      </c>
      <c r="C299" s="16">
        <v>2</v>
      </c>
      <c r="D299" s="16">
        <v>65289202</v>
      </c>
      <c r="E299" s="17" t="s">
        <v>357</v>
      </c>
      <c r="F299" s="2">
        <v>31</v>
      </c>
      <c r="G299" s="28">
        <v>3353</v>
      </c>
      <c r="H299" s="17" t="s">
        <v>828</v>
      </c>
      <c r="I299" s="27">
        <v>353</v>
      </c>
      <c r="J299" s="6" t="s">
        <v>839</v>
      </c>
      <c r="K299" s="62">
        <v>17</v>
      </c>
      <c r="L299" s="28">
        <v>3253</v>
      </c>
      <c r="M299" s="17" t="s">
        <v>828</v>
      </c>
      <c r="N299" s="27">
        <v>363</v>
      </c>
      <c r="O299" s="6" t="s">
        <v>838</v>
      </c>
      <c r="P299" s="62">
        <v>8</v>
      </c>
      <c r="Q299" s="28">
        <v>6606</v>
      </c>
      <c r="R299" s="17" t="s">
        <v>828</v>
      </c>
      <c r="S299" s="27">
        <v>612</v>
      </c>
      <c r="T299" s="6" t="s">
        <v>839</v>
      </c>
      <c r="U299" s="63">
        <v>17</v>
      </c>
    </row>
    <row r="300" spans="1:21" s="2" customFormat="1" ht="11.1" customHeight="1" x14ac:dyDescent="0.2">
      <c r="A300" s="18" t="s">
        <v>425</v>
      </c>
      <c r="B300" s="22">
        <v>13</v>
      </c>
      <c r="C300" s="16">
        <v>2</v>
      </c>
      <c r="D300" s="16">
        <v>71339102</v>
      </c>
      <c r="E300" s="17" t="s">
        <v>358</v>
      </c>
      <c r="F300" s="2">
        <v>31</v>
      </c>
      <c r="G300" s="28">
        <v>7965</v>
      </c>
      <c r="H300" s="17" t="s">
        <v>839</v>
      </c>
      <c r="I300" s="27">
        <v>838</v>
      </c>
      <c r="J300" s="6" t="s">
        <v>839</v>
      </c>
      <c r="K300" s="62">
        <v>17</v>
      </c>
      <c r="L300" s="28">
        <v>8153</v>
      </c>
      <c r="M300" s="17" t="s">
        <v>839</v>
      </c>
      <c r="N300" s="27">
        <v>767</v>
      </c>
      <c r="O300" s="6" t="s">
        <v>853</v>
      </c>
      <c r="P300" s="62">
        <v>8</v>
      </c>
      <c r="Q300" s="28">
        <v>16118</v>
      </c>
      <c r="R300" s="17" t="s">
        <v>839</v>
      </c>
      <c r="S300" s="27">
        <v>1500</v>
      </c>
      <c r="T300" s="6" t="s">
        <v>853</v>
      </c>
      <c r="U300" s="63">
        <v>17</v>
      </c>
    </row>
    <row r="301" spans="1:21" s="2" customFormat="1" ht="11.1" customHeight="1" x14ac:dyDescent="0.2">
      <c r="A301" s="18" t="s">
        <v>425</v>
      </c>
      <c r="B301" s="22">
        <v>13</v>
      </c>
      <c r="C301" s="16">
        <v>6</v>
      </c>
      <c r="D301" s="16">
        <v>77359820</v>
      </c>
      <c r="E301" s="17" t="s">
        <v>359</v>
      </c>
      <c r="F301" s="2">
        <v>0</v>
      </c>
      <c r="G301" s="28"/>
      <c r="H301" s="17"/>
      <c r="I301" s="27"/>
      <c r="J301" s="6"/>
      <c r="K301" s="62"/>
      <c r="L301" s="28"/>
      <c r="M301" s="17"/>
      <c r="N301" s="27"/>
      <c r="O301" s="6"/>
      <c r="P301" s="62"/>
      <c r="Q301" s="28"/>
      <c r="R301" s="17"/>
      <c r="S301" s="27"/>
      <c r="T301" s="6"/>
      <c r="U301" s="63"/>
    </row>
    <row r="302" spans="1:21" s="2" customFormat="1" ht="11.1" customHeight="1" x14ac:dyDescent="0.2">
      <c r="A302" s="18" t="s">
        <v>425</v>
      </c>
      <c r="B302" s="22">
        <v>14</v>
      </c>
      <c r="C302" s="16">
        <v>2</v>
      </c>
      <c r="D302" s="16">
        <v>64349151</v>
      </c>
      <c r="E302" s="17" t="s">
        <v>360</v>
      </c>
      <c r="F302" s="2">
        <v>0</v>
      </c>
      <c r="G302" s="28"/>
      <c r="H302" s="17"/>
      <c r="I302" s="27"/>
      <c r="J302" s="6"/>
      <c r="K302" s="62"/>
      <c r="L302" s="28"/>
      <c r="M302" s="17"/>
      <c r="N302" s="27"/>
      <c r="O302" s="6"/>
      <c r="P302" s="62"/>
      <c r="Q302" s="28"/>
      <c r="R302" s="17"/>
      <c r="S302" s="27"/>
      <c r="T302" s="6"/>
      <c r="U302" s="63"/>
    </row>
    <row r="303" spans="1:21" s="2" customFormat="1" ht="11.1" customHeight="1" x14ac:dyDescent="0.2">
      <c r="A303" s="18" t="s">
        <v>425</v>
      </c>
      <c r="B303" s="22">
        <v>14</v>
      </c>
      <c r="C303" s="16">
        <v>2</v>
      </c>
      <c r="D303" s="16">
        <v>64379102</v>
      </c>
      <c r="E303" s="17" t="s">
        <v>361</v>
      </c>
      <c r="F303" s="2">
        <v>0</v>
      </c>
      <c r="G303" s="28"/>
      <c r="H303" s="17"/>
      <c r="I303" s="27"/>
      <c r="J303" s="6"/>
      <c r="K303" s="62"/>
      <c r="L303" s="28"/>
      <c r="M303" s="17"/>
      <c r="N303" s="27"/>
      <c r="O303" s="6"/>
      <c r="P303" s="62"/>
      <c r="Q303" s="28"/>
      <c r="R303" s="17"/>
      <c r="S303" s="27"/>
      <c r="T303" s="6"/>
      <c r="U303" s="63"/>
    </row>
    <row r="304" spans="1:21" s="2" customFormat="1" ht="11.1" customHeight="1" x14ac:dyDescent="0.2">
      <c r="A304" s="18" t="s">
        <v>425</v>
      </c>
      <c r="B304" s="22">
        <v>15</v>
      </c>
      <c r="C304" s="16">
        <v>2</v>
      </c>
      <c r="D304" s="16">
        <v>78399202</v>
      </c>
      <c r="E304" s="17" t="s">
        <v>362</v>
      </c>
      <c r="F304" s="2">
        <v>31</v>
      </c>
      <c r="G304" s="28">
        <v>5184</v>
      </c>
      <c r="H304" s="17" t="s">
        <v>828</v>
      </c>
      <c r="I304" s="27">
        <v>542</v>
      </c>
      <c r="J304" s="6" t="s">
        <v>850</v>
      </c>
      <c r="K304" s="62">
        <v>8</v>
      </c>
      <c r="L304" s="28">
        <v>5141</v>
      </c>
      <c r="M304" s="17" t="s">
        <v>830</v>
      </c>
      <c r="N304" s="27">
        <v>587</v>
      </c>
      <c r="O304" s="6" t="s">
        <v>845</v>
      </c>
      <c r="P304" s="62">
        <v>18</v>
      </c>
      <c r="Q304" s="28">
        <v>10310</v>
      </c>
      <c r="R304" s="17" t="s">
        <v>830</v>
      </c>
      <c r="S304" s="27">
        <v>895</v>
      </c>
      <c r="T304" s="6" t="s">
        <v>843</v>
      </c>
      <c r="U304" s="63">
        <v>12</v>
      </c>
    </row>
    <row r="305" spans="1:21" s="2" customFormat="1" ht="11.1" customHeight="1" x14ac:dyDescent="0.2">
      <c r="A305" s="18" t="s">
        <v>425</v>
      </c>
      <c r="B305" s="22">
        <v>15</v>
      </c>
      <c r="C305" s="16">
        <v>4</v>
      </c>
      <c r="D305" s="16">
        <v>71389254</v>
      </c>
      <c r="E305" s="17" t="s">
        <v>363</v>
      </c>
      <c r="F305" s="2">
        <v>31</v>
      </c>
      <c r="G305" s="28">
        <v>7323</v>
      </c>
      <c r="H305" s="17" t="s">
        <v>830</v>
      </c>
      <c r="I305" s="27">
        <v>634</v>
      </c>
      <c r="J305" s="6" t="s">
        <v>838</v>
      </c>
      <c r="K305" s="62">
        <v>9</v>
      </c>
      <c r="L305" s="28">
        <v>7997</v>
      </c>
      <c r="M305" s="17" t="s">
        <v>830</v>
      </c>
      <c r="N305" s="27">
        <v>825</v>
      </c>
      <c r="O305" s="6" t="s">
        <v>830</v>
      </c>
      <c r="P305" s="62">
        <v>15</v>
      </c>
      <c r="Q305" s="28">
        <v>15320</v>
      </c>
      <c r="R305" s="17" t="s">
        <v>830</v>
      </c>
      <c r="S305" s="27">
        <v>1382</v>
      </c>
      <c r="T305" s="6" t="s">
        <v>830</v>
      </c>
      <c r="U305" s="63">
        <v>15</v>
      </c>
    </row>
    <row r="306" spans="1:21" s="2" customFormat="1" ht="11.1" customHeight="1" x14ac:dyDescent="0.2">
      <c r="A306" s="18" t="s">
        <v>425</v>
      </c>
      <c r="B306" s="22">
        <v>15</v>
      </c>
      <c r="C306" s="16">
        <v>2</v>
      </c>
      <c r="D306" s="16">
        <v>73399160</v>
      </c>
      <c r="E306" s="17" t="s">
        <v>364</v>
      </c>
      <c r="F306" s="2">
        <v>31</v>
      </c>
      <c r="G306" s="28">
        <v>9155</v>
      </c>
      <c r="H306" s="17" t="s">
        <v>830</v>
      </c>
      <c r="I306" s="27">
        <v>855</v>
      </c>
      <c r="J306" s="6" t="s">
        <v>830</v>
      </c>
      <c r="K306" s="62">
        <v>15</v>
      </c>
      <c r="L306" s="28">
        <v>8421</v>
      </c>
      <c r="M306" s="17" t="s">
        <v>830</v>
      </c>
      <c r="N306" s="27">
        <v>796</v>
      </c>
      <c r="O306" s="6" t="s">
        <v>850</v>
      </c>
      <c r="P306" s="62">
        <v>7</v>
      </c>
      <c r="Q306" s="28">
        <v>17576</v>
      </c>
      <c r="R306" s="17" t="s">
        <v>830</v>
      </c>
      <c r="S306" s="27">
        <v>1408</v>
      </c>
      <c r="T306" s="6" t="s">
        <v>830</v>
      </c>
      <c r="U306" s="63">
        <v>15</v>
      </c>
    </row>
    <row r="307" spans="1:21" s="2" customFormat="1" ht="11.1" customHeight="1" x14ac:dyDescent="0.2">
      <c r="A307" s="18" t="s">
        <v>425</v>
      </c>
      <c r="B307" s="22">
        <v>15</v>
      </c>
      <c r="C307" s="16">
        <v>2</v>
      </c>
      <c r="D307" s="16">
        <v>68389101</v>
      </c>
      <c r="E307" s="17" t="s">
        <v>365</v>
      </c>
      <c r="F307" s="2">
        <v>31</v>
      </c>
      <c r="G307" s="28">
        <v>5468</v>
      </c>
      <c r="H307" s="17" t="s">
        <v>830</v>
      </c>
      <c r="I307" s="27">
        <v>648</v>
      </c>
      <c r="J307" s="6" t="s">
        <v>850</v>
      </c>
      <c r="K307" s="62">
        <v>17</v>
      </c>
      <c r="L307" s="28">
        <v>5510</v>
      </c>
      <c r="M307" s="17" t="s">
        <v>830</v>
      </c>
      <c r="N307" s="27">
        <v>634</v>
      </c>
      <c r="O307" s="6" t="s">
        <v>853</v>
      </c>
      <c r="P307" s="62">
        <v>8</v>
      </c>
      <c r="Q307" s="28">
        <v>10978</v>
      </c>
      <c r="R307" s="17" t="s">
        <v>830</v>
      </c>
      <c r="S307" s="27">
        <v>990</v>
      </c>
      <c r="T307" s="6" t="s">
        <v>837</v>
      </c>
      <c r="U307" s="63">
        <v>17</v>
      </c>
    </row>
    <row r="308" spans="1:21" s="2" customFormat="1" ht="11.1" customHeight="1" x14ac:dyDescent="0.2">
      <c r="A308" s="18" t="s">
        <v>425</v>
      </c>
      <c r="B308" s="22">
        <v>15</v>
      </c>
      <c r="C308" s="16">
        <v>4</v>
      </c>
      <c r="D308" s="16">
        <v>57379103</v>
      </c>
      <c r="E308" s="17" t="s">
        <v>366</v>
      </c>
      <c r="F308" s="2">
        <v>31</v>
      </c>
      <c r="G308" s="28">
        <v>12307</v>
      </c>
      <c r="H308" s="17" t="s">
        <v>830</v>
      </c>
      <c r="I308" s="27">
        <v>1251</v>
      </c>
      <c r="J308" s="6" t="s">
        <v>836</v>
      </c>
      <c r="K308" s="62">
        <v>8</v>
      </c>
      <c r="L308" s="28">
        <v>12778</v>
      </c>
      <c r="M308" s="17" t="s">
        <v>830</v>
      </c>
      <c r="N308" s="27">
        <v>1133</v>
      </c>
      <c r="O308" s="6" t="s">
        <v>837</v>
      </c>
      <c r="P308" s="62">
        <v>17</v>
      </c>
      <c r="Q308" s="28">
        <v>25085</v>
      </c>
      <c r="R308" s="17" t="s">
        <v>830</v>
      </c>
      <c r="S308" s="27">
        <v>2259</v>
      </c>
      <c r="T308" s="6" t="s">
        <v>836</v>
      </c>
      <c r="U308" s="63">
        <v>8</v>
      </c>
    </row>
    <row r="309" spans="1:21" s="2" customFormat="1" ht="11.1" customHeight="1" x14ac:dyDescent="0.2">
      <c r="A309" s="18" t="s">
        <v>425</v>
      </c>
      <c r="B309" s="22">
        <v>17</v>
      </c>
      <c r="C309" s="16">
        <v>2</v>
      </c>
      <c r="D309" s="16">
        <v>83309231</v>
      </c>
      <c r="E309" s="17" t="s">
        <v>367</v>
      </c>
      <c r="F309" s="2">
        <v>31</v>
      </c>
      <c r="G309" s="28">
        <v>4573</v>
      </c>
      <c r="H309" s="17" t="s">
        <v>845</v>
      </c>
      <c r="I309" s="27">
        <v>862</v>
      </c>
      <c r="J309" s="6" t="s">
        <v>845</v>
      </c>
      <c r="K309" s="62">
        <v>17</v>
      </c>
      <c r="L309" s="28">
        <v>4161</v>
      </c>
      <c r="M309" s="17" t="s">
        <v>845</v>
      </c>
      <c r="N309" s="27">
        <v>617</v>
      </c>
      <c r="O309" s="6" t="s">
        <v>845</v>
      </c>
      <c r="P309" s="62">
        <v>12</v>
      </c>
      <c r="Q309" s="28">
        <v>8734</v>
      </c>
      <c r="R309" s="17" t="s">
        <v>845</v>
      </c>
      <c r="S309" s="27">
        <v>1034</v>
      </c>
      <c r="T309" s="6" t="s">
        <v>844</v>
      </c>
      <c r="U309" s="63">
        <v>17</v>
      </c>
    </row>
    <row r="310" spans="1:21" s="2" customFormat="1" ht="11.1" customHeight="1" x14ac:dyDescent="0.2">
      <c r="A310" s="18" t="s">
        <v>425</v>
      </c>
      <c r="B310" s="22">
        <v>17</v>
      </c>
      <c r="C310" s="16">
        <v>4</v>
      </c>
      <c r="D310" s="16">
        <v>78319140</v>
      </c>
      <c r="E310" s="17" t="s">
        <v>368</v>
      </c>
      <c r="F310" s="2">
        <v>0</v>
      </c>
      <c r="G310" s="28"/>
      <c r="H310" s="17"/>
      <c r="I310" s="27"/>
      <c r="J310" s="6"/>
      <c r="K310" s="62"/>
      <c r="L310" s="28"/>
      <c r="M310" s="17"/>
      <c r="N310" s="27"/>
      <c r="O310" s="6"/>
      <c r="P310" s="62"/>
      <c r="Q310" s="28"/>
      <c r="R310" s="17"/>
      <c r="S310" s="27"/>
      <c r="T310" s="6"/>
      <c r="U310" s="63"/>
    </row>
    <row r="311" spans="1:21" s="2" customFormat="1" ht="11.1" customHeight="1" x14ac:dyDescent="0.2">
      <c r="A311" s="18" t="s">
        <v>425</v>
      </c>
      <c r="B311" s="22">
        <v>19</v>
      </c>
      <c r="C311" s="16">
        <v>2</v>
      </c>
      <c r="D311" s="16">
        <v>85279114</v>
      </c>
      <c r="E311" s="17" t="s">
        <v>369</v>
      </c>
      <c r="F311" s="2">
        <v>31</v>
      </c>
      <c r="G311" s="28">
        <v>9609</v>
      </c>
      <c r="H311" s="17" t="s">
        <v>831</v>
      </c>
      <c r="I311" s="27">
        <v>887</v>
      </c>
      <c r="J311" s="6" t="s">
        <v>832</v>
      </c>
      <c r="K311" s="62">
        <v>17</v>
      </c>
      <c r="L311" s="28">
        <v>9792</v>
      </c>
      <c r="M311" s="17" t="s">
        <v>830</v>
      </c>
      <c r="N311" s="27">
        <v>839</v>
      </c>
      <c r="O311" s="6" t="s">
        <v>828</v>
      </c>
      <c r="P311" s="62">
        <v>9</v>
      </c>
      <c r="Q311" s="28">
        <v>18892</v>
      </c>
      <c r="R311" s="17" t="s">
        <v>831</v>
      </c>
      <c r="S311" s="27">
        <v>1652</v>
      </c>
      <c r="T311" s="6" t="s">
        <v>831</v>
      </c>
      <c r="U311" s="63">
        <v>16</v>
      </c>
    </row>
    <row r="312" spans="1:21" s="2" customFormat="1" ht="11.1" customHeight="1" x14ac:dyDescent="0.2">
      <c r="A312" s="18" t="s">
        <v>425</v>
      </c>
      <c r="B312" s="22">
        <v>19</v>
      </c>
      <c r="C312" s="16">
        <v>4</v>
      </c>
      <c r="D312" s="16">
        <v>83279137</v>
      </c>
      <c r="E312" s="17" t="s">
        <v>370</v>
      </c>
      <c r="F312" s="2">
        <v>31</v>
      </c>
      <c r="G312" s="28">
        <v>17976</v>
      </c>
      <c r="H312" s="17" t="s">
        <v>845</v>
      </c>
      <c r="I312" s="27">
        <v>2675</v>
      </c>
      <c r="J312" s="6" t="s">
        <v>844</v>
      </c>
      <c r="K312" s="62">
        <v>17</v>
      </c>
      <c r="L312" s="28">
        <v>19533</v>
      </c>
      <c r="M312" s="17" t="s">
        <v>830</v>
      </c>
      <c r="N312" s="27">
        <v>1878</v>
      </c>
      <c r="O312" s="6" t="s">
        <v>842</v>
      </c>
      <c r="P312" s="62">
        <v>9</v>
      </c>
      <c r="Q312" s="28">
        <v>35213</v>
      </c>
      <c r="R312" s="17" t="s">
        <v>830</v>
      </c>
      <c r="S312" s="27">
        <v>3292</v>
      </c>
      <c r="T312" s="6" t="s">
        <v>844</v>
      </c>
      <c r="U312" s="63">
        <v>17</v>
      </c>
    </row>
    <row r="313" spans="1:21" s="2" customFormat="1" ht="11.1" customHeight="1" x14ac:dyDescent="0.2">
      <c r="A313" s="18" t="s">
        <v>425</v>
      </c>
      <c r="B313" s="22">
        <v>19</v>
      </c>
      <c r="C313" s="16">
        <v>4</v>
      </c>
      <c r="D313" s="16">
        <v>61259104</v>
      </c>
      <c r="E313" s="17" t="s">
        <v>371</v>
      </c>
      <c r="F313" s="2">
        <v>20</v>
      </c>
      <c r="G313" s="28">
        <v>32646</v>
      </c>
      <c r="H313" s="17" t="s">
        <v>830</v>
      </c>
      <c r="I313" s="27">
        <v>3137</v>
      </c>
      <c r="J313" s="6" t="s">
        <v>851</v>
      </c>
      <c r="K313" s="62">
        <v>17</v>
      </c>
      <c r="L313" s="28">
        <v>28529</v>
      </c>
      <c r="M313" s="17" t="s">
        <v>828</v>
      </c>
      <c r="N313" s="27">
        <v>2832</v>
      </c>
      <c r="O313" s="6" t="s">
        <v>849</v>
      </c>
      <c r="P313" s="62">
        <v>8</v>
      </c>
      <c r="Q313" s="28">
        <v>61076</v>
      </c>
      <c r="R313" s="17" t="s">
        <v>830</v>
      </c>
      <c r="S313" s="27">
        <v>5033</v>
      </c>
      <c r="T313" s="6" t="s">
        <v>839</v>
      </c>
      <c r="U313" s="63">
        <v>17</v>
      </c>
    </row>
    <row r="314" spans="1:21" s="2" customFormat="1" ht="11.1" customHeight="1" x14ac:dyDescent="0.2">
      <c r="A314" s="18" t="s">
        <v>425</v>
      </c>
      <c r="B314" s="22">
        <v>19</v>
      </c>
      <c r="C314" s="16">
        <v>2</v>
      </c>
      <c r="D314" s="16">
        <v>60269200</v>
      </c>
      <c r="E314" s="17" t="s">
        <v>372</v>
      </c>
      <c r="F314" s="2">
        <v>31</v>
      </c>
      <c r="G314" s="28">
        <v>5202</v>
      </c>
      <c r="H314" s="17" t="s">
        <v>828</v>
      </c>
      <c r="I314" s="27">
        <v>708</v>
      </c>
      <c r="J314" s="6" t="s">
        <v>839</v>
      </c>
      <c r="K314" s="62">
        <v>17</v>
      </c>
      <c r="L314" s="28">
        <v>4484</v>
      </c>
      <c r="M314" s="17" t="s">
        <v>830</v>
      </c>
      <c r="N314" s="27">
        <v>841</v>
      </c>
      <c r="O314" s="6" t="s">
        <v>830</v>
      </c>
      <c r="P314" s="62">
        <v>16</v>
      </c>
      <c r="Q314" s="28">
        <v>9359</v>
      </c>
      <c r="R314" s="17" t="s">
        <v>830</v>
      </c>
      <c r="S314" s="27">
        <v>1292</v>
      </c>
      <c r="T314" s="6" t="s">
        <v>830</v>
      </c>
      <c r="U314" s="63">
        <v>16</v>
      </c>
    </row>
    <row r="315" spans="1:21" s="2" customFormat="1" ht="11.1" customHeight="1" x14ac:dyDescent="0.2">
      <c r="A315" s="18" t="s">
        <v>425</v>
      </c>
      <c r="B315" s="22">
        <v>20</v>
      </c>
      <c r="C315" s="16">
        <v>2</v>
      </c>
      <c r="D315" s="16">
        <v>80439112</v>
      </c>
      <c r="E315" s="17" t="s">
        <v>373</v>
      </c>
      <c r="F315" s="2">
        <v>31</v>
      </c>
      <c r="G315" s="28">
        <v>5453</v>
      </c>
      <c r="H315" s="17" t="s">
        <v>830</v>
      </c>
      <c r="I315" s="27">
        <v>581</v>
      </c>
      <c r="J315" s="6" t="s">
        <v>848</v>
      </c>
      <c r="K315" s="62">
        <v>18</v>
      </c>
      <c r="L315" s="28">
        <v>6746</v>
      </c>
      <c r="M315" s="17" t="s">
        <v>828</v>
      </c>
      <c r="N315" s="27">
        <v>854</v>
      </c>
      <c r="O315" s="6" t="s">
        <v>835</v>
      </c>
      <c r="P315" s="62">
        <v>8</v>
      </c>
      <c r="Q315" s="28">
        <v>12166</v>
      </c>
      <c r="R315" s="17" t="s">
        <v>828</v>
      </c>
      <c r="S315" s="27">
        <v>1143</v>
      </c>
      <c r="T315" s="6" t="s">
        <v>838</v>
      </c>
      <c r="U315" s="63">
        <v>8</v>
      </c>
    </row>
    <row r="316" spans="1:21" s="2" customFormat="1" ht="11.1" customHeight="1" x14ac:dyDescent="0.2">
      <c r="A316" s="18" t="s">
        <v>425</v>
      </c>
      <c r="B316" s="22">
        <v>20</v>
      </c>
      <c r="C316" s="16">
        <v>2</v>
      </c>
      <c r="D316" s="16">
        <v>75429160</v>
      </c>
      <c r="E316" s="17" t="s">
        <v>374</v>
      </c>
      <c r="F316" s="2">
        <v>31</v>
      </c>
      <c r="G316" s="28">
        <v>10360</v>
      </c>
      <c r="H316" s="17" t="s">
        <v>836</v>
      </c>
      <c r="I316" s="27">
        <v>956</v>
      </c>
      <c r="J316" s="6" t="s">
        <v>836</v>
      </c>
      <c r="K316" s="62">
        <v>18</v>
      </c>
      <c r="L316" s="28">
        <v>10067</v>
      </c>
      <c r="M316" s="17" t="s">
        <v>836</v>
      </c>
      <c r="N316" s="27">
        <v>994</v>
      </c>
      <c r="O316" s="6" t="s">
        <v>836</v>
      </c>
      <c r="P316" s="62">
        <v>8</v>
      </c>
      <c r="Q316" s="28">
        <v>20427</v>
      </c>
      <c r="R316" s="17" t="s">
        <v>836</v>
      </c>
      <c r="S316" s="27">
        <v>1853</v>
      </c>
      <c r="T316" s="6" t="s">
        <v>836</v>
      </c>
      <c r="U316" s="63">
        <v>8</v>
      </c>
    </row>
    <row r="317" spans="1:21" s="2" customFormat="1" ht="11.1" customHeight="1" x14ac:dyDescent="0.2">
      <c r="A317" s="18" t="s">
        <v>425</v>
      </c>
      <c r="B317" s="22">
        <v>20</v>
      </c>
      <c r="C317" s="16">
        <v>2</v>
      </c>
      <c r="D317" s="16">
        <v>75429148</v>
      </c>
      <c r="E317" s="17" t="s">
        <v>375</v>
      </c>
      <c r="F317" s="2">
        <v>0</v>
      </c>
      <c r="G317" s="28"/>
      <c r="H317" s="17"/>
      <c r="I317" s="27"/>
      <c r="J317" s="6"/>
      <c r="K317" s="62"/>
      <c r="L317" s="28"/>
      <c r="M317" s="17"/>
      <c r="N317" s="27"/>
      <c r="O317" s="6"/>
      <c r="P317" s="62"/>
      <c r="Q317" s="28"/>
      <c r="R317" s="17"/>
      <c r="S317" s="27"/>
      <c r="T317" s="6"/>
      <c r="U317" s="63"/>
    </row>
    <row r="318" spans="1:21" s="2" customFormat="1" ht="11.1" customHeight="1" x14ac:dyDescent="0.2">
      <c r="A318" s="18" t="s">
        <v>425</v>
      </c>
      <c r="B318" s="22">
        <v>20</v>
      </c>
      <c r="C318" s="16">
        <v>2</v>
      </c>
      <c r="D318" s="16">
        <v>67429162</v>
      </c>
      <c r="E318" s="17" t="s">
        <v>376</v>
      </c>
      <c r="F318" s="2">
        <v>29</v>
      </c>
      <c r="G318" s="28">
        <v>9548</v>
      </c>
      <c r="H318" s="17" t="s">
        <v>830</v>
      </c>
      <c r="I318" s="27">
        <v>966</v>
      </c>
      <c r="J318" s="6" t="s">
        <v>828</v>
      </c>
      <c r="K318" s="62">
        <v>15</v>
      </c>
      <c r="L318" s="28">
        <v>9512</v>
      </c>
      <c r="M318" s="17" t="s">
        <v>834</v>
      </c>
      <c r="N318" s="27">
        <v>807</v>
      </c>
      <c r="O318" s="6" t="s">
        <v>850</v>
      </c>
      <c r="P318" s="62">
        <v>8</v>
      </c>
      <c r="Q318" s="28">
        <v>17113</v>
      </c>
      <c r="R318" s="17" t="s">
        <v>830</v>
      </c>
      <c r="S318" s="27">
        <v>1395</v>
      </c>
      <c r="T318" s="6" t="s">
        <v>828</v>
      </c>
      <c r="U318" s="63">
        <v>15</v>
      </c>
    </row>
    <row r="319" spans="1:21" s="2" customFormat="1" ht="11.1" customHeight="1" x14ac:dyDescent="0.2">
      <c r="A319" s="18" t="s">
        <v>425</v>
      </c>
      <c r="B319" s="22">
        <v>20</v>
      </c>
      <c r="C319" s="16">
        <v>2</v>
      </c>
      <c r="D319" s="16">
        <v>66439135</v>
      </c>
      <c r="E319" s="17" t="s">
        <v>377</v>
      </c>
      <c r="F319" s="2">
        <v>31</v>
      </c>
      <c r="G319" s="28">
        <v>6977</v>
      </c>
      <c r="H319" s="17" t="s">
        <v>830</v>
      </c>
      <c r="I319" s="27">
        <v>706</v>
      </c>
      <c r="J319" s="6" t="s">
        <v>828</v>
      </c>
      <c r="K319" s="62">
        <v>15</v>
      </c>
      <c r="L319" s="28">
        <v>5895</v>
      </c>
      <c r="M319" s="17" t="s">
        <v>845</v>
      </c>
      <c r="N319" s="27">
        <v>600</v>
      </c>
      <c r="O319" s="6" t="s">
        <v>846</v>
      </c>
      <c r="P319" s="62">
        <v>17</v>
      </c>
      <c r="Q319" s="28">
        <v>12237</v>
      </c>
      <c r="R319" s="17" t="s">
        <v>830</v>
      </c>
      <c r="S319" s="27">
        <v>1122</v>
      </c>
      <c r="T319" s="6" t="s">
        <v>846</v>
      </c>
      <c r="U319" s="63">
        <v>15</v>
      </c>
    </row>
    <row r="320" spans="1:21" s="2" customFormat="1" ht="11.1" customHeight="1" x14ac:dyDescent="0.2">
      <c r="A320" s="18" t="s">
        <v>425</v>
      </c>
      <c r="B320" s="22">
        <v>21</v>
      </c>
      <c r="C320" s="16">
        <v>2</v>
      </c>
      <c r="D320" s="16">
        <v>83429119</v>
      </c>
      <c r="E320" s="17" t="s">
        <v>378</v>
      </c>
      <c r="F320" s="2">
        <v>31</v>
      </c>
      <c r="G320" s="28">
        <v>10387</v>
      </c>
      <c r="H320" s="17" t="s">
        <v>843</v>
      </c>
      <c r="I320" s="27">
        <v>1245</v>
      </c>
      <c r="J320" s="6" t="s">
        <v>844</v>
      </c>
      <c r="K320" s="62">
        <v>16</v>
      </c>
      <c r="L320" s="28">
        <v>11161</v>
      </c>
      <c r="M320" s="17" t="s">
        <v>843</v>
      </c>
      <c r="N320" s="27">
        <v>1217</v>
      </c>
      <c r="O320" s="6" t="s">
        <v>842</v>
      </c>
      <c r="P320" s="62">
        <v>9</v>
      </c>
      <c r="Q320" s="28">
        <v>21548</v>
      </c>
      <c r="R320" s="17" t="s">
        <v>843</v>
      </c>
      <c r="S320" s="27">
        <v>2098</v>
      </c>
      <c r="T320" s="6" t="s">
        <v>843</v>
      </c>
      <c r="U320" s="63">
        <v>12</v>
      </c>
    </row>
    <row r="321" spans="1:21" s="2" customFormat="1" ht="11.1" customHeight="1" x14ac:dyDescent="0.2">
      <c r="A321" s="18" t="s">
        <v>425</v>
      </c>
      <c r="B321" s="22">
        <v>21</v>
      </c>
      <c r="C321" s="16">
        <v>2</v>
      </c>
      <c r="D321" s="16">
        <v>83439121</v>
      </c>
      <c r="E321" s="17" t="s">
        <v>379</v>
      </c>
      <c r="F321" s="2">
        <v>22</v>
      </c>
      <c r="G321" s="28">
        <v>6417</v>
      </c>
      <c r="H321" s="17" t="s">
        <v>843</v>
      </c>
      <c r="I321" s="27">
        <v>639</v>
      </c>
      <c r="J321" s="6" t="s">
        <v>842</v>
      </c>
      <c r="K321" s="62">
        <v>9</v>
      </c>
      <c r="L321" s="28">
        <v>6284</v>
      </c>
      <c r="M321" s="17" t="s">
        <v>843</v>
      </c>
      <c r="N321" s="27">
        <v>723</v>
      </c>
      <c r="O321" s="6" t="s">
        <v>844</v>
      </c>
      <c r="P321" s="62">
        <v>16</v>
      </c>
      <c r="Q321" s="28">
        <v>12701</v>
      </c>
      <c r="R321" s="17" t="s">
        <v>843</v>
      </c>
      <c r="S321" s="27">
        <v>965</v>
      </c>
      <c r="T321" s="6" t="s">
        <v>831</v>
      </c>
      <c r="U321" s="63">
        <v>12</v>
      </c>
    </row>
    <row r="322" spans="1:21" s="2" customFormat="1" ht="11.1" customHeight="1" x14ac:dyDescent="0.2">
      <c r="A322" s="18" t="s">
        <v>425</v>
      </c>
      <c r="B322" s="22">
        <v>22</v>
      </c>
      <c r="C322" s="16">
        <v>2</v>
      </c>
      <c r="D322" s="16">
        <v>61299100</v>
      </c>
      <c r="E322" s="17" t="s">
        <v>380</v>
      </c>
      <c r="F322" s="2">
        <v>31</v>
      </c>
      <c r="G322" s="28">
        <v>1728</v>
      </c>
      <c r="H322" s="17" t="s">
        <v>828</v>
      </c>
      <c r="I322" s="27">
        <v>161</v>
      </c>
      <c r="J322" s="6" t="s">
        <v>837</v>
      </c>
      <c r="K322" s="62">
        <v>17</v>
      </c>
      <c r="L322" s="28">
        <v>1646</v>
      </c>
      <c r="M322" s="17" t="s">
        <v>828</v>
      </c>
      <c r="N322" s="27">
        <v>164</v>
      </c>
      <c r="O322" s="6" t="s">
        <v>850</v>
      </c>
      <c r="P322" s="62">
        <v>17</v>
      </c>
      <c r="Q322" s="28">
        <v>3374</v>
      </c>
      <c r="R322" s="17" t="s">
        <v>828</v>
      </c>
      <c r="S322" s="27">
        <v>305</v>
      </c>
      <c r="T322" s="6" t="s">
        <v>850</v>
      </c>
      <c r="U322" s="63">
        <v>17</v>
      </c>
    </row>
    <row r="323" spans="1:21" s="2" customFormat="1" ht="11.1" customHeight="1" x14ac:dyDescent="0.2">
      <c r="A323" s="18" t="s">
        <v>425</v>
      </c>
      <c r="B323" s="22">
        <v>22</v>
      </c>
      <c r="C323" s="16">
        <v>2</v>
      </c>
      <c r="D323" s="16">
        <v>62389100</v>
      </c>
      <c r="E323" s="17" t="s">
        <v>381</v>
      </c>
      <c r="F323" s="2">
        <v>31</v>
      </c>
      <c r="G323" s="28">
        <v>10941</v>
      </c>
      <c r="H323" s="17" t="s">
        <v>830</v>
      </c>
      <c r="I323" s="27">
        <v>1129</v>
      </c>
      <c r="J323" s="6" t="s">
        <v>830</v>
      </c>
      <c r="K323" s="62">
        <v>15</v>
      </c>
      <c r="L323" s="28">
        <v>9863</v>
      </c>
      <c r="M323" s="17" t="s">
        <v>828</v>
      </c>
      <c r="N323" s="27">
        <v>1068</v>
      </c>
      <c r="O323" s="6" t="s">
        <v>836</v>
      </c>
      <c r="P323" s="62">
        <v>8</v>
      </c>
      <c r="Q323" s="28">
        <v>20738</v>
      </c>
      <c r="R323" s="17" t="s">
        <v>830</v>
      </c>
      <c r="S323" s="27">
        <v>1822</v>
      </c>
      <c r="T323" s="6" t="s">
        <v>830</v>
      </c>
      <c r="U323" s="63">
        <v>15</v>
      </c>
    </row>
    <row r="324" spans="1:21" s="2" customFormat="1" ht="11.1" customHeight="1" x14ac:dyDescent="0.2">
      <c r="A324" s="18" t="s">
        <v>425</v>
      </c>
      <c r="B324" s="22">
        <v>22</v>
      </c>
      <c r="C324" s="16">
        <v>2</v>
      </c>
      <c r="D324" s="16">
        <v>63399104</v>
      </c>
      <c r="E324" s="17" t="s">
        <v>382</v>
      </c>
      <c r="F324" s="2">
        <v>31</v>
      </c>
      <c r="G324" s="28">
        <v>7089</v>
      </c>
      <c r="H324" s="17" t="s">
        <v>830</v>
      </c>
      <c r="I324" s="27">
        <v>776</v>
      </c>
      <c r="J324" s="6" t="s">
        <v>830</v>
      </c>
      <c r="K324" s="62">
        <v>15</v>
      </c>
      <c r="L324" s="28">
        <v>5818</v>
      </c>
      <c r="M324" s="17" t="s">
        <v>830</v>
      </c>
      <c r="N324" s="27">
        <v>625</v>
      </c>
      <c r="O324" s="6" t="s">
        <v>837</v>
      </c>
      <c r="P324" s="62">
        <v>17</v>
      </c>
      <c r="Q324" s="28">
        <v>12907</v>
      </c>
      <c r="R324" s="17" t="s">
        <v>830</v>
      </c>
      <c r="S324" s="27">
        <v>1295</v>
      </c>
      <c r="T324" s="6" t="s">
        <v>830</v>
      </c>
      <c r="U324" s="63">
        <v>15</v>
      </c>
    </row>
    <row r="325" spans="1:21" s="2" customFormat="1" ht="11.1" customHeight="1" x14ac:dyDescent="0.2">
      <c r="A325" s="18" t="s">
        <v>425</v>
      </c>
      <c r="B325" s="22">
        <v>22</v>
      </c>
      <c r="C325" s="16">
        <v>2</v>
      </c>
      <c r="D325" s="16">
        <v>65409102</v>
      </c>
      <c r="E325" s="17" t="s">
        <v>383</v>
      </c>
      <c r="F325" s="2">
        <v>31</v>
      </c>
      <c r="G325" s="28">
        <v>1704</v>
      </c>
      <c r="H325" s="17" t="s">
        <v>830</v>
      </c>
      <c r="I325" s="27">
        <v>277</v>
      </c>
      <c r="J325" s="6" t="s">
        <v>831</v>
      </c>
      <c r="K325" s="62">
        <v>12</v>
      </c>
      <c r="L325" s="28">
        <v>1740</v>
      </c>
      <c r="M325" s="17" t="s">
        <v>830</v>
      </c>
      <c r="N325" s="27">
        <v>181</v>
      </c>
      <c r="O325" s="6" t="s">
        <v>843</v>
      </c>
      <c r="P325" s="62">
        <v>14</v>
      </c>
      <c r="Q325" s="28">
        <v>3444</v>
      </c>
      <c r="R325" s="17" t="s">
        <v>830</v>
      </c>
      <c r="S325" s="27">
        <v>346</v>
      </c>
      <c r="T325" s="6" t="s">
        <v>831</v>
      </c>
      <c r="U325" s="63">
        <v>12</v>
      </c>
    </row>
    <row r="326" spans="1:21" s="2" customFormat="1" ht="11.1" customHeight="1" x14ac:dyDescent="0.2">
      <c r="A326" s="18" t="s">
        <v>425</v>
      </c>
      <c r="B326" s="22">
        <v>23</v>
      </c>
      <c r="C326" s="16">
        <v>2</v>
      </c>
      <c r="D326" s="16">
        <v>84329352</v>
      </c>
      <c r="E326" s="17" t="s">
        <v>384</v>
      </c>
      <c r="F326" s="2">
        <v>0</v>
      </c>
      <c r="G326" s="28"/>
      <c r="H326" s="17"/>
      <c r="I326" s="27"/>
      <c r="J326" s="6"/>
      <c r="K326" s="62"/>
      <c r="L326" s="28"/>
      <c r="M326" s="17"/>
      <c r="N326" s="27"/>
      <c r="O326" s="6"/>
      <c r="P326" s="62"/>
      <c r="Q326" s="28"/>
      <c r="R326" s="17"/>
      <c r="S326" s="27"/>
      <c r="T326" s="6"/>
      <c r="U326" s="63"/>
    </row>
    <row r="327" spans="1:21" s="2" customFormat="1" ht="11.1" customHeight="1" x14ac:dyDescent="0.2">
      <c r="A327" s="18" t="s">
        <v>425</v>
      </c>
      <c r="B327" s="22">
        <v>25</v>
      </c>
      <c r="C327" s="16">
        <v>2</v>
      </c>
      <c r="D327" s="16">
        <v>70289156</v>
      </c>
      <c r="E327" s="17" t="s">
        <v>385</v>
      </c>
      <c r="F327" s="2">
        <v>31</v>
      </c>
      <c r="G327" s="28">
        <v>2327</v>
      </c>
      <c r="H327" s="17" t="s">
        <v>830</v>
      </c>
      <c r="I327" s="27">
        <v>186</v>
      </c>
      <c r="J327" s="6" t="s">
        <v>830</v>
      </c>
      <c r="K327" s="62">
        <v>14</v>
      </c>
      <c r="L327" s="28">
        <v>2452</v>
      </c>
      <c r="M327" s="17" t="s">
        <v>830</v>
      </c>
      <c r="N327" s="27">
        <v>194</v>
      </c>
      <c r="O327" s="6" t="s">
        <v>828</v>
      </c>
      <c r="P327" s="62">
        <v>15</v>
      </c>
      <c r="Q327" s="28">
        <v>4779</v>
      </c>
      <c r="R327" s="17" t="s">
        <v>830</v>
      </c>
      <c r="S327" s="27">
        <v>379</v>
      </c>
      <c r="T327" s="6" t="s">
        <v>830</v>
      </c>
      <c r="U327" s="63">
        <v>14</v>
      </c>
    </row>
    <row r="328" spans="1:21" s="2" customFormat="1" ht="11.1" customHeight="1" x14ac:dyDescent="0.2">
      <c r="A328" s="18" t="s">
        <v>425</v>
      </c>
      <c r="B328" s="22">
        <v>25</v>
      </c>
      <c r="C328" s="16">
        <v>2</v>
      </c>
      <c r="D328" s="16">
        <v>72309148</v>
      </c>
      <c r="E328" s="17" t="s">
        <v>386</v>
      </c>
      <c r="F328" s="2">
        <v>31</v>
      </c>
      <c r="G328" s="28">
        <v>7334</v>
      </c>
      <c r="H328" s="17" t="s">
        <v>830</v>
      </c>
      <c r="I328" s="27">
        <v>821</v>
      </c>
      <c r="J328" s="6" t="s">
        <v>839</v>
      </c>
      <c r="K328" s="62">
        <v>17</v>
      </c>
      <c r="L328" s="28">
        <v>7102</v>
      </c>
      <c r="M328" s="17" t="s">
        <v>830</v>
      </c>
      <c r="N328" s="27">
        <v>818</v>
      </c>
      <c r="O328" s="6" t="s">
        <v>839</v>
      </c>
      <c r="P328" s="62">
        <v>8</v>
      </c>
      <c r="Q328" s="28">
        <v>14436</v>
      </c>
      <c r="R328" s="17" t="s">
        <v>830</v>
      </c>
      <c r="S328" s="27">
        <v>1245</v>
      </c>
      <c r="T328" s="6" t="s">
        <v>839</v>
      </c>
      <c r="U328" s="63">
        <v>17</v>
      </c>
    </row>
    <row r="329" spans="1:21" s="2" customFormat="1" ht="11.1" customHeight="1" x14ac:dyDescent="0.2">
      <c r="A329" s="18" t="s">
        <v>425</v>
      </c>
      <c r="B329" s="22">
        <v>27</v>
      </c>
      <c r="C329" s="16">
        <v>2</v>
      </c>
      <c r="D329" s="16">
        <v>59249101</v>
      </c>
      <c r="E329" s="17" t="s">
        <v>387</v>
      </c>
      <c r="F329" s="2">
        <v>31</v>
      </c>
      <c r="G329" s="28">
        <v>3075</v>
      </c>
      <c r="H329" s="17" t="s">
        <v>830</v>
      </c>
      <c r="I329" s="27">
        <v>277</v>
      </c>
      <c r="J329" s="6" t="s">
        <v>830</v>
      </c>
      <c r="K329" s="62">
        <v>16</v>
      </c>
      <c r="L329" s="28">
        <v>2670</v>
      </c>
      <c r="M329" s="17" t="s">
        <v>830</v>
      </c>
      <c r="N329" s="27">
        <v>256</v>
      </c>
      <c r="O329" s="6" t="s">
        <v>849</v>
      </c>
      <c r="P329" s="62">
        <v>17</v>
      </c>
      <c r="Q329" s="28">
        <v>5745</v>
      </c>
      <c r="R329" s="17" t="s">
        <v>830</v>
      </c>
      <c r="S329" s="27">
        <v>489</v>
      </c>
      <c r="T329" s="6" t="s">
        <v>839</v>
      </c>
      <c r="U329" s="63">
        <v>17</v>
      </c>
    </row>
    <row r="330" spans="1:21" s="2" customFormat="1" ht="11.1" customHeight="1" x14ac:dyDescent="0.2">
      <c r="A330" s="18" t="s">
        <v>425</v>
      </c>
      <c r="B330" s="22">
        <v>31</v>
      </c>
      <c r="C330" s="16">
        <v>2</v>
      </c>
      <c r="D330" s="16">
        <v>84249149</v>
      </c>
      <c r="E330" s="17" t="s">
        <v>388</v>
      </c>
      <c r="F330" s="2">
        <v>31</v>
      </c>
      <c r="G330" s="28">
        <v>12352</v>
      </c>
      <c r="H330" s="17" t="s">
        <v>830</v>
      </c>
      <c r="I330" s="27">
        <v>1220</v>
      </c>
      <c r="J330" s="6" t="s">
        <v>842</v>
      </c>
      <c r="K330" s="62">
        <v>8</v>
      </c>
      <c r="L330" s="28">
        <v>11634</v>
      </c>
      <c r="M330" s="17" t="s">
        <v>843</v>
      </c>
      <c r="N330" s="27">
        <v>1246</v>
      </c>
      <c r="O330" s="6" t="s">
        <v>844</v>
      </c>
      <c r="P330" s="62">
        <v>17</v>
      </c>
      <c r="Q330" s="28">
        <v>23623</v>
      </c>
      <c r="R330" s="17" t="s">
        <v>843</v>
      </c>
      <c r="S330" s="27">
        <v>2007</v>
      </c>
      <c r="T330" s="6" t="s">
        <v>830</v>
      </c>
      <c r="U330" s="63">
        <v>17</v>
      </c>
    </row>
    <row r="331" spans="1:21" s="2" customFormat="1" ht="11.1" customHeight="1" x14ac:dyDescent="0.2">
      <c r="A331" s="18" t="s">
        <v>425</v>
      </c>
      <c r="B331" s="22">
        <v>85</v>
      </c>
      <c r="C331" s="16">
        <v>2</v>
      </c>
      <c r="D331" s="16">
        <v>57339210</v>
      </c>
      <c r="E331" s="17" t="s">
        <v>389</v>
      </c>
      <c r="F331" s="2">
        <v>7</v>
      </c>
      <c r="G331" s="28">
        <v>6549</v>
      </c>
      <c r="H331" s="17" t="s">
        <v>830</v>
      </c>
      <c r="I331" s="27">
        <v>565</v>
      </c>
      <c r="J331" s="6" t="s">
        <v>855</v>
      </c>
      <c r="K331" s="62">
        <v>17</v>
      </c>
      <c r="L331" s="28">
        <v>6623</v>
      </c>
      <c r="M331" s="17" t="s">
        <v>834</v>
      </c>
      <c r="N331" s="27">
        <v>489</v>
      </c>
      <c r="O331" s="6" t="s">
        <v>829</v>
      </c>
      <c r="P331" s="62">
        <v>12</v>
      </c>
      <c r="Q331" s="28">
        <v>13144</v>
      </c>
      <c r="R331" s="17" t="s">
        <v>834</v>
      </c>
      <c r="S331" s="27">
        <v>985</v>
      </c>
      <c r="T331" s="6" t="s">
        <v>855</v>
      </c>
      <c r="U331" s="63">
        <v>17</v>
      </c>
    </row>
    <row r="332" spans="1:21" s="2" customFormat="1" ht="11.1" customHeight="1" x14ac:dyDescent="0.2">
      <c r="A332" s="18" t="s">
        <v>425</v>
      </c>
      <c r="B332" s="22">
        <v>85</v>
      </c>
      <c r="C332" s="16">
        <v>2</v>
      </c>
      <c r="D332" s="16">
        <v>57339209</v>
      </c>
      <c r="E332" s="17" t="s">
        <v>390</v>
      </c>
      <c r="F332" s="2">
        <v>7</v>
      </c>
      <c r="G332" s="28">
        <v>7502</v>
      </c>
      <c r="H332" s="17" t="s">
        <v>834</v>
      </c>
      <c r="I332" s="27">
        <v>581</v>
      </c>
      <c r="J332" s="6" t="s">
        <v>855</v>
      </c>
      <c r="K332" s="62">
        <v>17</v>
      </c>
      <c r="L332" s="28">
        <v>7689</v>
      </c>
      <c r="M332" s="17" t="s">
        <v>834</v>
      </c>
      <c r="N332" s="27">
        <v>538</v>
      </c>
      <c r="O332" s="6" t="s">
        <v>855</v>
      </c>
      <c r="P332" s="62">
        <v>15</v>
      </c>
      <c r="Q332" s="28">
        <v>15191</v>
      </c>
      <c r="R332" s="17" t="s">
        <v>834</v>
      </c>
      <c r="S332" s="27">
        <v>1067</v>
      </c>
      <c r="T332" s="6" t="s">
        <v>855</v>
      </c>
      <c r="U332" s="63">
        <v>17</v>
      </c>
    </row>
    <row r="333" spans="1:21" s="2" customFormat="1" ht="11.1" customHeight="1" x14ac:dyDescent="0.2">
      <c r="A333" s="18" t="s">
        <v>425</v>
      </c>
      <c r="B333" s="22">
        <v>85</v>
      </c>
      <c r="C333" s="16">
        <v>3</v>
      </c>
      <c r="D333" s="16">
        <v>65379591</v>
      </c>
      <c r="E333" s="17" t="s">
        <v>391</v>
      </c>
      <c r="F333" s="2">
        <v>31</v>
      </c>
      <c r="G333" s="28">
        <v>6865</v>
      </c>
      <c r="H333" s="17" t="s">
        <v>830</v>
      </c>
      <c r="I333" s="27">
        <v>737</v>
      </c>
      <c r="J333" s="6" t="s">
        <v>850</v>
      </c>
      <c r="K333" s="62">
        <v>17</v>
      </c>
      <c r="L333" s="28">
        <v>6680</v>
      </c>
      <c r="M333" s="17" t="s">
        <v>830</v>
      </c>
      <c r="N333" s="27">
        <v>789</v>
      </c>
      <c r="O333" s="6" t="s">
        <v>836</v>
      </c>
      <c r="P333" s="62">
        <v>8</v>
      </c>
      <c r="Q333" s="28">
        <v>13545</v>
      </c>
      <c r="R333" s="17" t="s">
        <v>830</v>
      </c>
      <c r="S333" s="27">
        <v>1297</v>
      </c>
      <c r="T333" s="6" t="s">
        <v>835</v>
      </c>
      <c r="U333" s="63">
        <v>8</v>
      </c>
    </row>
    <row r="334" spans="1:21" s="2" customFormat="1" ht="11.1" customHeight="1" x14ac:dyDescent="0.2">
      <c r="A334" s="18" t="s">
        <v>425</v>
      </c>
      <c r="B334" s="22">
        <v>85</v>
      </c>
      <c r="C334" s="16">
        <v>2</v>
      </c>
      <c r="D334" s="16">
        <v>67419141</v>
      </c>
      <c r="E334" s="17" t="s">
        <v>392</v>
      </c>
      <c r="F334" s="2">
        <v>0</v>
      </c>
      <c r="G334" s="28"/>
      <c r="H334" s="17"/>
      <c r="I334" s="27"/>
      <c r="J334" s="6"/>
      <c r="K334" s="62"/>
      <c r="L334" s="28"/>
      <c r="M334" s="17"/>
      <c r="N334" s="27"/>
      <c r="O334" s="6"/>
      <c r="P334" s="62"/>
      <c r="Q334" s="28"/>
      <c r="R334" s="17"/>
      <c r="S334" s="27"/>
      <c r="T334" s="6"/>
      <c r="U334" s="63"/>
    </row>
    <row r="335" spans="1:21" s="2" customFormat="1" ht="11.1" customHeight="1" x14ac:dyDescent="0.2">
      <c r="A335" s="18" t="s">
        <v>425</v>
      </c>
      <c r="B335" s="22">
        <v>89</v>
      </c>
      <c r="C335" s="16">
        <v>2</v>
      </c>
      <c r="D335" s="16">
        <v>57339206</v>
      </c>
      <c r="E335" s="17" t="s">
        <v>393</v>
      </c>
      <c r="F335" s="2">
        <v>7</v>
      </c>
      <c r="G335" s="28">
        <v>4400</v>
      </c>
      <c r="H335" s="17" t="s">
        <v>830</v>
      </c>
      <c r="I335" s="27">
        <v>354</v>
      </c>
      <c r="J335" s="6" t="s">
        <v>855</v>
      </c>
      <c r="K335" s="62">
        <v>17</v>
      </c>
      <c r="L335" s="28">
        <v>4408</v>
      </c>
      <c r="M335" s="17" t="s">
        <v>830</v>
      </c>
      <c r="N335" s="27">
        <v>345</v>
      </c>
      <c r="O335" s="6" t="s">
        <v>852</v>
      </c>
      <c r="P335" s="62">
        <v>17</v>
      </c>
      <c r="Q335" s="28">
        <v>8808</v>
      </c>
      <c r="R335" s="17" t="s">
        <v>830</v>
      </c>
      <c r="S335" s="27">
        <v>693</v>
      </c>
      <c r="T335" s="6" t="s">
        <v>852</v>
      </c>
      <c r="U335" s="63">
        <v>17</v>
      </c>
    </row>
    <row r="336" spans="1:21" s="2" customFormat="1" ht="11.1" customHeight="1" thickBot="1" x14ac:dyDescent="0.25">
      <c r="A336" s="23" t="s">
        <v>425</v>
      </c>
      <c r="B336" s="24">
        <v>173</v>
      </c>
      <c r="C336" s="25">
        <v>2</v>
      </c>
      <c r="D336" s="25">
        <v>58339571</v>
      </c>
      <c r="E336" s="26" t="s">
        <v>394</v>
      </c>
      <c r="F336" s="35">
        <v>0</v>
      </c>
      <c r="G336" s="36"/>
      <c r="H336" s="26"/>
      <c r="I336" s="35"/>
      <c r="J336" s="129"/>
      <c r="K336" s="130"/>
      <c r="L336" s="36"/>
      <c r="M336" s="26"/>
      <c r="N336" s="35"/>
      <c r="O336" s="129"/>
      <c r="P336" s="130"/>
      <c r="Q336" s="36"/>
      <c r="R336" s="26"/>
      <c r="S336" s="35"/>
      <c r="T336" s="129"/>
      <c r="U336" s="131"/>
    </row>
    <row r="337" spans="1:21" s="2" customFormat="1" ht="11.1" customHeight="1" x14ac:dyDescent="0.2">
      <c r="A337" s="18" t="s">
        <v>425</v>
      </c>
      <c r="B337" s="22">
        <v>173</v>
      </c>
      <c r="C337" s="16">
        <v>2</v>
      </c>
      <c r="D337" s="16">
        <v>58339572</v>
      </c>
      <c r="E337" s="17" t="s">
        <v>395</v>
      </c>
      <c r="F337" s="2">
        <v>0</v>
      </c>
      <c r="G337" s="28"/>
      <c r="H337" s="17"/>
      <c r="I337" s="27"/>
      <c r="J337" s="6"/>
      <c r="K337" s="62"/>
      <c r="L337" s="28"/>
      <c r="M337" s="17"/>
      <c r="N337" s="27"/>
      <c r="O337" s="6"/>
      <c r="P337" s="62"/>
      <c r="Q337" s="28"/>
      <c r="R337" s="17"/>
      <c r="S337" s="27"/>
      <c r="T337" s="6"/>
      <c r="U337" s="63"/>
    </row>
    <row r="338" spans="1:21" s="2" customFormat="1" ht="11.1" customHeight="1" x14ac:dyDescent="0.2">
      <c r="A338" s="18" t="s">
        <v>425</v>
      </c>
      <c r="B338" s="22">
        <v>173</v>
      </c>
      <c r="C338" s="16">
        <v>2</v>
      </c>
      <c r="D338" s="16">
        <v>57349256</v>
      </c>
      <c r="E338" s="17" t="s">
        <v>396</v>
      </c>
      <c r="F338" s="2">
        <v>31</v>
      </c>
      <c r="G338" s="28">
        <v>7611</v>
      </c>
      <c r="H338" s="17" t="s">
        <v>830</v>
      </c>
      <c r="I338" s="27">
        <v>784</v>
      </c>
      <c r="J338" s="6" t="s">
        <v>849</v>
      </c>
      <c r="K338" s="62">
        <v>17</v>
      </c>
      <c r="L338" s="28">
        <v>7126</v>
      </c>
      <c r="M338" s="17" t="s">
        <v>836</v>
      </c>
      <c r="N338" s="27">
        <v>841</v>
      </c>
      <c r="O338" s="6" t="s">
        <v>836</v>
      </c>
      <c r="P338" s="62">
        <v>8</v>
      </c>
      <c r="Q338" s="28">
        <v>14397</v>
      </c>
      <c r="R338" s="17" t="s">
        <v>828</v>
      </c>
      <c r="S338" s="27">
        <v>1285</v>
      </c>
      <c r="T338" s="6" t="s">
        <v>830</v>
      </c>
      <c r="U338" s="63">
        <v>14</v>
      </c>
    </row>
    <row r="339" spans="1:21" s="2" customFormat="1" ht="11.1" customHeight="1" x14ac:dyDescent="0.2">
      <c r="A339" s="18" t="s">
        <v>425</v>
      </c>
      <c r="B339" s="22">
        <v>285</v>
      </c>
      <c r="C339" s="16">
        <v>2</v>
      </c>
      <c r="D339" s="16">
        <v>54269100</v>
      </c>
      <c r="E339" s="17" t="s">
        <v>397</v>
      </c>
      <c r="F339" s="2">
        <v>31</v>
      </c>
      <c r="G339" s="28">
        <v>506</v>
      </c>
      <c r="H339" s="17" t="s">
        <v>830</v>
      </c>
      <c r="I339" s="27">
        <v>68</v>
      </c>
      <c r="J339" s="6" t="s">
        <v>855</v>
      </c>
      <c r="K339" s="62">
        <v>17</v>
      </c>
      <c r="L339" s="28">
        <v>511</v>
      </c>
      <c r="M339" s="17" t="s">
        <v>834</v>
      </c>
      <c r="N339" s="27">
        <v>72</v>
      </c>
      <c r="O339" s="6" t="s">
        <v>834</v>
      </c>
      <c r="P339" s="62">
        <v>7</v>
      </c>
      <c r="Q339" s="28">
        <v>982</v>
      </c>
      <c r="R339" s="17" t="s">
        <v>830</v>
      </c>
      <c r="S339" s="27">
        <v>103</v>
      </c>
      <c r="T339" s="6" t="s">
        <v>855</v>
      </c>
      <c r="U339" s="63">
        <v>17</v>
      </c>
    </row>
    <row r="340" spans="1:21" s="2" customFormat="1" ht="11.1" customHeight="1" x14ac:dyDescent="0.2">
      <c r="A340" s="18" t="s">
        <v>425</v>
      </c>
      <c r="B340" s="22">
        <v>286</v>
      </c>
      <c r="C340" s="16">
        <v>2</v>
      </c>
      <c r="D340" s="16">
        <v>60279101</v>
      </c>
      <c r="E340" s="17" t="s">
        <v>398</v>
      </c>
      <c r="F340" s="2">
        <v>31</v>
      </c>
      <c r="G340" s="28">
        <v>5092</v>
      </c>
      <c r="H340" s="17" t="s">
        <v>828</v>
      </c>
      <c r="I340" s="27">
        <v>645</v>
      </c>
      <c r="J340" s="6" t="s">
        <v>839</v>
      </c>
      <c r="K340" s="62">
        <v>8</v>
      </c>
      <c r="L340" s="28">
        <v>4933</v>
      </c>
      <c r="M340" s="17" t="s">
        <v>830</v>
      </c>
      <c r="N340" s="27">
        <v>555</v>
      </c>
      <c r="O340" s="6" t="s">
        <v>830</v>
      </c>
      <c r="P340" s="62">
        <v>15</v>
      </c>
      <c r="Q340" s="28">
        <v>9985</v>
      </c>
      <c r="R340" s="17" t="s">
        <v>830</v>
      </c>
      <c r="S340" s="27">
        <v>925</v>
      </c>
      <c r="T340" s="6" t="s">
        <v>839</v>
      </c>
      <c r="U340" s="63">
        <v>17</v>
      </c>
    </row>
    <row r="341" spans="1:21" s="2" customFormat="1" ht="11.1" customHeight="1" x14ac:dyDescent="0.2">
      <c r="A341" s="18" t="s">
        <v>425</v>
      </c>
      <c r="B341" s="22">
        <v>289</v>
      </c>
      <c r="C341" s="16">
        <v>2</v>
      </c>
      <c r="D341" s="16">
        <v>58329237</v>
      </c>
      <c r="E341" s="17" t="s">
        <v>399</v>
      </c>
      <c r="F341" s="2">
        <v>31</v>
      </c>
      <c r="G341" s="28">
        <v>5441</v>
      </c>
      <c r="H341" s="17" t="s">
        <v>828</v>
      </c>
      <c r="I341" s="27">
        <v>589</v>
      </c>
      <c r="J341" s="6" t="s">
        <v>839</v>
      </c>
      <c r="K341" s="62">
        <v>17</v>
      </c>
      <c r="L341" s="28">
        <v>5283</v>
      </c>
      <c r="M341" s="17" t="s">
        <v>828</v>
      </c>
      <c r="N341" s="27">
        <v>695</v>
      </c>
      <c r="O341" s="6" t="s">
        <v>836</v>
      </c>
      <c r="P341" s="62">
        <v>8</v>
      </c>
      <c r="Q341" s="28">
        <v>10724</v>
      </c>
      <c r="R341" s="17" t="s">
        <v>828</v>
      </c>
      <c r="S341" s="27">
        <v>1232</v>
      </c>
      <c r="T341" s="6" t="s">
        <v>850</v>
      </c>
      <c r="U341" s="63">
        <v>8</v>
      </c>
    </row>
    <row r="342" spans="1:21" s="2" customFormat="1" ht="11.1" customHeight="1" x14ac:dyDescent="0.2">
      <c r="A342" s="18" t="s">
        <v>425</v>
      </c>
      <c r="B342" s="22">
        <v>289</v>
      </c>
      <c r="C342" s="16">
        <v>2</v>
      </c>
      <c r="D342" s="16">
        <v>58339573</v>
      </c>
      <c r="E342" s="17" t="s">
        <v>400</v>
      </c>
      <c r="F342" s="2">
        <v>0</v>
      </c>
      <c r="G342" s="28"/>
      <c r="H342" s="17"/>
      <c r="I342" s="27"/>
      <c r="J342" s="6"/>
      <c r="K342" s="62"/>
      <c r="L342" s="28"/>
      <c r="M342" s="17"/>
      <c r="N342" s="27"/>
      <c r="O342" s="6"/>
      <c r="P342" s="62"/>
      <c r="Q342" s="28"/>
      <c r="R342" s="17"/>
      <c r="S342" s="27"/>
      <c r="T342" s="6"/>
      <c r="U342" s="63"/>
    </row>
    <row r="343" spans="1:21" s="2" customFormat="1" ht="11.1" customHeight="1" x14ac:dyDescent="0.2">
      <c r="A343" s="18" t="s">
        <v>425</v>
      </c>
      <c r="B343" s="22">
        <v>299</v>
      </c>
      <c r="C343" s="16">
        <v>3</v>
      </c>
      <c r="D343" s="16">
        <v>65379592</v>
      </c>
      <c r="E343" s="17" t="s">
        <v>401</v>
      </c>
      <c r="F343" s="2">
        <v>31</v>
      </c>
      <c r="G343" s="28">
        <v>6083</v>
      </c>
      <c r="H343" s="17" t="s">
        <v>830</v>
      </c>
      <c r="I343" s="27">
        <v>701</v>
      </c>
      <c r="J343" s="6" t="s">
        <v>838</v>
      </c>
      <c r="K343" s="62">
        <v>8</v>
      </c>
      <c r="L343" s="28">
        <v>5416</v>
      </c>
      <c r="M343" s="17" t="s">
        <v>837</v>
      </c>
      <c r="N343" s="27">
        <v>554</v>
      </c>
      <c r="O343" s="6" t="s">
        <v>839</v>
      </c>
      <c r="P343" s="62">
        <v>17</v>
      </c>
      <c r="Q343" s="28">
        <v>11452</v>
      </c>
      <c r="R343" s="17" t="s">
        <v>830</v>
      </c>
      <c r="S343" s="27">
        <v>1130</v>
      </c>
      <c r="T343" s="6" t="s">
        <v>838</v>
      </c>
      <c r="U343" s="63">
        <v>8</v>
      </c>
    </row>
    <row r="344" spans="1:21" s="2" customFormat="1" ht="11.1" customHeight="1" x14ac:dyDescent="0.2">
      <c r="A344" s="18" t="s">
        <v>425</v>
      </c>
      <c r="B344" s="22">
        <v>300</v>
      </c>
      <c r="C344" s="16">
        <v>2</v>
      </c>
      <c r="D344" s="16">
        <v>76329169</v>
      </c>
      <c r="E344" s="17" t="s">
        <v>402</v>
      </c>
      <c r="F344" s="2">
        <v>29</v>
      </c>
      <c r="G344" s="28">
        <v>6694</v>
      </c>
      <c r="H344" s="17" t="s">
        <v>830</v>
      </c>
      <c r="I344" s="27">
        <v>561</v>
      </c>
      <c r="J344" s="6" t="s">
        <v>837</v>
      </c>
      <c r="K344" s="62">
        <v>17</v>
      </c>
      <c r="L344" s="28">
        <v>6243</v>
      </c>
      <c r="M344" s="17" t="s">
        <v>848</v>
      </c>
      <c r="N344" s="27">
        <v>604</v>
      </c>
      <c r="O344" s="6" t="s">
        <v>848</v>
      </c>
      <c r="P344" s="62">
        <v>15</v>
      </c>
      <c r="Q344" s="28">
        <v>12761</v>
      </c>
      <c r="R344" s="17" t="s">
        <v>830</v>
      </c>
      <c r="S344" s="27">
        <v>1093</v>
      </c>
      <c r="T344" s="6" t="s">
        <v>841</v>
      </c>
      <c r="U344" s="63">
        <v>8</v>
      </c>
    </row>
    <row r="345" spans="1:21" s="2" customFormat="1" ht="11.1" customHeight="1" x14ac:dyDescent="0.2">
      <c r="A345" s="18" t="s">
        <v>425</v>
      </c>
      <c r="B345" s="22">
        <v>300</v>
      </c>
      <c r="C345" s="16">
        <v>3</v>
      </c>
      <c r="D345" s="16">
        <v>74339101</v>
      </c>
      <c r="E345" s="17" t="s">
        <v>403</v>
      </c>
      <c r="F345" s="2">
        <v>31</v>
      </c>
      <c r="G345" s="28">
        <v>7877</v>
      </c>
      <c r="H345" s="17" t="s">
        <v>830</v>
      </c>
      <c r="I345" s="27">
        <v>675</v>
      </c>
      <c r="J345" s="6" t="s">
        <v>838</v>
      </c>
      <c r="K345" s="62">
        <v>8</v>
      </c>
      <c r="L345" s="28">
        <v>7778</v>
      </c>
      <c r="M345" s="17" t="s">
        <v>828</v>
      </c>
      <c r="N345" s="27">
        <v>777</v>
      </c>
      <c r="O345" s="6" t="s">
        <v>828</v>
      </c>
      <c r="P345" s="62">
        <v>17</v>
      </c>
      <c r="Q345" s="28">
        <v>15616</v>
      </c>
      <c r="R345" s="17" t="s">
        <v>830</v>
      </c>
      <c r="S345" s="27">
        <v>1328</v>
      </c>
      <c r="T345" s="6" t="s">
        <v>838</v>
      </c>
      <c r="U345" s="63">
        <v>8</v>
      </c>
    </row>
    <row r="346" spans="1:21" s="2" customFormat="1" ht="11.1" customHeight="1" x14ac:dyDescent="0.2">
      <c r="A346" s="18" t="s">
        <v>425</v>
      </c>
      <c r="B346" s="22">
        <v>301</v>
      </c>
      <c r="C346" s="16">
        <v>2</v>
      </c>
      <c r="D346" s="16">
        <v>77369001</v>
      </c>
      <c r="E346" s="17" t="s">
        <v>404</v>
      </c>
      <c r="F346" s="2">
        <v>30</v>
      </c>
      <c r="G346" s="28">
        <v>7284</v>
      </c>
      <c r="H346" s="17" t="s">
        <v>839</v>
      </c>
      <c r="I346" s="27">
        <v>954</v>
      </c>
      <c r="J346" s="6" t="s">
        <v>849</v>
      </c>
      <c r="K346" s="62">
        <v>8</v>
      </c>
      <c r="L346" s="28">
        <v>7470</v>
      </c>
      <c r="M346" s="17" t="s">
        <v>839</v>
      </c>
      <c r="N346" s="27">
        <v>792</v>
      </c>
      <c r="O346" s="6" t="s">
        <v>839</v>
      </c>
      <c r="P346" s="62">
        <v>19</v>
      </c>
      <c r="Q346" s="28">
        <v>14754</v>
      </c>
      <c r="R346" s="17" t="s">
        <v>839</v>
      </c>
      <c r="S346" s="27">
        <v>1469</v>
      </c>
      <c r="T346" s="6" t="s">
        <v>849</v>
      </c>
      <c r="U346" s="63">
        <v>8</v>
      </c>
    </row>
    <row r="347" spans="1:21" s="2" customFormat="1" ht="11.1" customHeight="1" x14ac:dyDescent="0.2">
      <c r="A347" s="18" t="s">
        <v>425</v>
      </c>
      <c r="B347" s="22">
        <v>303</v>
      </c>
      <c r="C347" s="16">
        <v>2</v>
      </c>
      <c r="D347" s="16">
        <v>59369101</v>
      </c>
      <c r="E347" s="17" t="s">
        <v>405</v>
      </c>
      <c r="F347" s="2">
        <v>31</v>
      </c>
      <c r="G347" s="28">
        <v>3365</v>
      </c>
      <c r="H347" s="17" t="s">
        <v>830</v>
      </c>
      <c r="I347" s="27">
        <v>424</v>
      </c>
      <c r="J347" s="6" t="s">
        <v>844</v>
      </c>
      <c r="K347" s="62">
        <v>12</v>
      </c>
      <c r="L347" s="28">
        <v>3500</v>
      </c>
      <c r="M347" s="17" t="s">
        <v>844</v>
      </c>
      <c r="N347" s="27">
        <v>561</v>
      </c>
      <c r="O347" s="6" t="s">
        <v>844</v>
      </c>
      <c r="P347" s="62">
        <v>17</v>
      </c>
      <c r="Q347" s="28">
        <v>6615</v>
      </c>
      <c r="R347" s="17" t="s">
        <v>844</v>
      </c>
      <c r="S347" s="27">
        <v>720</v>
      </c>
      <c r="T347" s="6" t="s">
        <v>844</v>
      </c>
      <c r="U347" s="63">
        <v>17</v>
      </c>
    </row>
    <row r="348" spans="1:21" s="2" customFormat="1" ht="11.1" customHeight="1" x14ac:dyDescent="0.2">
      <c r="A348" s="18" t="s">
        <v>425</v>
      </c>
      <c r="B348" s="22">
        <v>303</v>
      </c>
      <c r="C348" s="16">
        <v>3</v>
      </c>
      <c r="D348" s="16">
        <v>59399153</v>
      </c>
      <c r="E348" s="17" t="s">
        <v>406</v>
      </c>
      <c r="F348" s="2">
        <v>0</v>
      </c>
      <c r="G348" s="28"/>
      <c r="H348" s="17"/>
      <c r="I348" s="27"/>
      <c r="J348" s="6"/>
      <c r="K348" s="62"/>
      <c r="L348" s="28"/>
      <c r="M348" s="17"/>
      <c r="N348" s="27"/>
      <c r="O348" s="6"/>
      <c r="P348" s="62"/>
      <c r="Q348" s="28"/>
      <c r="R348" s="17"/>
      <c r="S348" s="27"/>
      <c r="T348" s="6"/>
      <c r="U348" s="63"/>
    </row>
    <row r="349" spans="1:21" s="2" customFormat="1" ht="11.1" customHeight="1" x14ac:dyDescent="0.2">
      <c r="A349" s="18" t="s">
        <v>425</v>
      </c>
      <c r="B349" s="22">
        <v>304</v>
      </c>
      <c r="C349" s="16">
        <v>4</v>
      </c>
      <c r="D349" s="16">
        <v>77349810</v>
      </c>
      <c r="E349" s="17" t="s">
        <v>407</v>
      </c>
      <c r="F349" s="2">
        <v>0</v>
      </c>
      <c r="G349" s="28"/>
      <c r="H349" s="17"/>
      <c r="I349" s="27"/>
      <c r="J349" s="6"/>
      <c r="K349" s="62"/>
      <c r="L349" s="28"/>
      <c r="M349" s="17"/>
      <c r="N349" s="27"/>
      <c r="O349" s="6"/>
      <c r="P349" s="62"/>
      <c r="Q349" s="28"/>
      <c r="R349" s="17"/>
      <c r="S349" s="27"/>
      <c r="T349" s="6"/>
      <c r="U349" s="63"/>
    </row>
    <row r="350" spans="1:21" s="2" customFormat="1" ht="11.1" customHeight="1" x14ac:dyDescent="0.2">
      <c r="A350" s="18" t="s">
        <v>425</v>
      </c>
      <c r="B350" s="22">
        <v>304</v>
      </c>
      <c r="C350" s="16">
        <v>2</v>
      </c>
      <c r="D350" s="16">
        <v>79369320</v>
      </c>
      <c r="E350" s="17" t="s">
        <v>408</v>
      </c>
      <c r="F350" s="2">
        <v>31</v>
      </c>
      <c r="G350" s="28">
        <v>8177</v>
      </c>
      <c r="H350" s="17" t="s">
        <v>828</v>
      </c>
      <c r="I350" s="27">
        <v>726</v>
      </c>
      <c r="J350" s="6" t="s">
        <v>839</v>
      </c>
      <c r="K350" s="62">
        <v>19</v>
      </c>
      <c r="L350" s="28">
        <v>8134</v>
      </c>
      <c r="M350" s="17" t="s">
        <v>828</v>
      </c>
      <c r="N350" s="27">
        <v>798</v>
      </c>
      <c r="O350" s="6" t="s">
        <v>841</v>
      </c>
      <c r="P350" s="62">
        <v>7</v>
      </c>
      <c r="Q350" s="28">
        <v>16311</v>
      </c>
      <c r="R350" s="17" t="s">
        <v>828</v>
      </c>
      <c r="S350" s="27">
        <v>1248</v>
      </c>
      <c r="T350" s="6" t="s">
        <v>828</v>
      </c>
      <c r="U350" s="63">
        <v>14</v>
      </c>
    </row>
    <row r="351" spans="1:21" s="2" customFormat="1" ht="11.1" customHeight="1" x14ac:dyDescent="0.2">
      <c r="A351" s="18" t="s">
        <v>425</v>
      </c>
      <c r="B351" s="22">
        <v>304</v>
      </c>
      <c r="C351" s="16">
        <v>2</v>
      </c>
      <c r="D351" s="16">
        <v>80419135</v>
      </c>
      <c r="E351" s="17" t="s">
        <v>409</v>
      </c>
      <c r="F351" s="2">
        <v>31</v>
      </c>
      <c r="G351" s="28">
        <v>8578</v>
      </c>
      <c r="H351" s="17" t="s">
        <v>830</v>
      </c>
      <c r="I351" s="27">
        <v>807</v>
      </c>
      <c r="J351" s="6" t="s">
        <v>829</v>
      </c>
      <c r="K351" s="62">
        <v>16</v>
      </c>
      <c r="L351" s="28">
        <v>8661</v>
      </c>
      <c r="M351" s="17" t="s">
        <v>830</v>
      </c>
      <c r="N351" s="27">
        <v>727</v>
      </c>
      <c r="O351" s="6" t="s">
        <v>843</v>
      </c>
      <c r="P351" s="62">
        <v>12</v>
      </c>
      <c r="Q351" s="28">
        <v>17239</v>
      </c>
      <c r="R351" s="17" t="s">
        <v>830</v>
      </c>
      <c r="S351" s="27">
        <v>1371</v>
      </c>
      <c r="T351" s="6" t="s">
        <v>838</v>
      </c>
      <c r="U351" s="63">
        <v>17</v>
      </c>
    </row>
    <row r="352" spans="1:21" s="2" customFormat="1" ht="11.1" customHeight="1" x14ac:dyDescent="0.2">
      <c r="A352" s="18" t="s">
        <v>425</v>
      </c>
      <c r="B352" s="22">
        <v>304</v>
      </c>
      <c r="C352" s="16">
        <v>2</v>
      </c>
      <c r="D352" s="16">
        <v>80419137</v>
      </c>
      <c r="E352" s="17" t="s">
        <v>410</v>
      </c>
      <c r="F352" s="2">
        <v>31</v>
      </c>
      <c r="G352" s="28">
        <v>7375</v>
      </c>
      <c r="H352" s="17" t="s">
        <v>837</v>
      </c>
      <c r="I352" s="27">
        <v>692</v>
      </c>
      <c r="J352" s="6" t="s">
        <v>834</v>
      </c>
      <c r="K352" s="62">
        <v>17</v>
      </c>
      <c r="L352" s="28">
        <v>7432</v>
      </c>
      <c r="M352" s="17" t="s">
        <v>830</v>
      </c>
      <c r="N352" s="27">
        <v>683</v>
      </c>
      <c r="O352" s="6" t="s">
        <v>835</v>
      </c>
      <c r="P352" s="62">
        <v>8</v>
      </c>
      <c r="Q352" s="28">
        <v>14736</v>
      </c>
      <c r="R352" s="17" t="s">
        <v>830</v>
      </c>
      <c r="S352" s="27">
        <v>1273</v>
      </c>
      <c r="T352" s="6" t="s">
        <v>841</v>
      </c>
      <c r="U352" s="63">
        <v>8</v>
      </c>
    </row>
    <row r="353" spans="1:21" s="2" customFormat="1" ht="11.1" customHeight="1" x14ac:dyDescent="0.2">
      <c r="A353" s="18" t="s">
        <v>425</v>
      </c>
      <c r="B353" s="22">
        <v>304</v>
      </c>
      <c r="C353" s="16">
        <v>2</v>
      </c>
      <c r="D353" s="16">
        <v>81419143</v>
      </c>
      <c r="E353" s="17" t="s">
        <v>411</v>
      </c>
      <c r="F353" s="2">
        <v>31</v>
      </c>
      <c r="G353" s="28">
        <v>8301</v>
      </c>
      <c r="H353" s="17" t="s">
        <v>830</v>
      </c>
      <c r="I353" s="27">
        <v>905</v>
      </c>
      <c r="J353" s="6" t="s">
        <v>838</v>
      </c>
      <c r="K353" s="62">
        <v>8</v>
      </c>
      <c r="L353" s="28">
        <v>8155</v>
      </c>
      <c r="M353" s="17" t="s">
        <v>830</v>
      </c>
      <c r="N353" s="27">
        <v>885</v>
      </c>
      <c r="O353" s="6" t="s">
        <v>844</v>
      </c>
      <c r="P353" s="62">
        <v>17</v>
      </c>
      <c r="Q353" s="28">
        <v>16456</v>
      </c>
      <c r="R353" s="17" t="s">
        <v>830</v>
      </c>
      <c r="S353" s="27">
        <v>1613</v>
      </c>
      <c r="T353" s="6" t="s">
        <v>838</v>
      </c>
      <c r="U353" s="63">
        <v>8</v>
      </c>
    </row>
    <row r="354" spans="1:21" s="2" customFormat="1" ht="11.1" customHeight="1" x14ac:dyDescent="0.2">
      <c r="A354" s="18" t="s">
        <v>425</v>
      </c>
      <c r="B354" s="22">
        <v>304</v>
      </c>
      <c r="C354" s="16">
        <v>2</v>
      </c>
      <c r="D354" s="16">
        <v>81429142</v>
      </c>
      <c r="E354" s="17" t="s">
        <v>412</v>
      </c>
      <c r="F354" s="2">
        <v>31</v>
      </c>
      <c r="G354" s="28">
        <v>4812</v>
      </c>
      <c r="H354" s="17" t="s">
        <v>830</v>
      </c>
      <c r="I354" s="27">
        <v>567</v>
      </c>
      <c r="J354" s="6" t="s">
        <v>834</v>
      </c>
      <c r="K354" s="62">
        <v>17</v>
      </c>
      <c r="L354" s="28">
        <v>4554</v>
      </c>
      <c r="M354" s="17" t="s">
        <v>837</v>
      </c>
      <c r="N354" s="27">
        <v>664</v>
      </c>
      <c r="O354" s="6" t="s">
        <v>837</v>
      </c>
      <c r="P354" s="62">
        <v>8</v>
      </c>
      <c r="Q354" s="28">
        <v>9321</v>
      </c>
      <c r="R354" s="17" t="s">
        <v>830</v>
      </c>
      <c r="S354" s="27">
        <v>885</v>
      </c>
      <c r="T354" s="6" t="s">
        <v>837</v>
      </c>
      <c r="U354" s="63">
        <v>8</v>
      </c>
    </row>
    <row r="355" spans="1:21" s="2" customFormat="1" ht="11.1" customHeight="1" x14ac:dyDescent="0.2">
      <c r="A355" s="18" t="s">
        <v>425</v>
      </c>
      <c r="B355" s="22">
        <v>304</v>
      </c>
      <c r="C355" s="16">
        <v>4</v>
      </c>
      <c r="D355" s="16">
        <v>81439144</v>
      </c>
      <c r="E355" s="17" t="s">
        <v>413</v>
      </c>
      <c r="F355" s="2">
        <v>31</v>
      </c>
      <c r="G355" s="28">
        <v>14582</v>
      </c>
      <c r="H355" s="17" t="s">
        <v>828</v>
      </c>
      <c r="I355" s="27">
        <v>1183</v>
      </c>
      <c r="J355" s="6" t="s">
        <v>838</v>
      </c>
      <c r="K355" s="62">
        <v>8</v>
      </c>
      <c r="L355" s="28">
        <v>13916</v>
      </c>
      <c r="M355" s="17" t="s">
        <v>829</v>
      </c>
      <c r="N355" s="27">
        <v>1349</v>
      </c>
      <c r="O355" s="6" t="s">
        <v>831</v>
      </c>
      <c r="P355" s="62">
        <v>18</v>
      </c>
      <c r="Q355" s="28">
        <v>28172</v>
      </c>
      <c r="R355" s="17" t="s">
        <v>828</v>
      </c>
      <c r="S355" s="27">
        <v>2363</v>
      </c>
      <c r="T355" s="6" t="s">
        <v>829</v>
      </c>
      <c r="U355" s="63">
        <v>14</v>
      </c>
    </row>
    <row r="356" spans="1:21" s="2" customFormat="1" ht="11.1" customHeight="1" x14ac:dyDescent="0.2">
      <c r="A356" s="18" t="s">
        <v>425</v>
      </c>
      <c r="B356" s="22">
        <v>305</v>
      </c>
      <c r="C356" s="16">
        <v>2</v>
      </c>
      <c r="D356" s="16">
        <v>82409147</v>
      </c>
      <c r="E356" s="17" t="s">
        <v>414</v>
      </c>
      <c r="F356" s="2">
        <v>31</v>
      </c>
      <c r="G356" s="28">
        <v>3046</v>
      </c>
      <c r="H356" s="17" t="s">
        <v>843</v>
      </c>
      <c r="I356" s="27">
        <v>734</v>
      </c>
      <c r="J356" s="6" t="s">
        <v>844</v>
      </c>
      <c r="K356" s="62">
        <v>17</v>
      </c>
      <c r="L356" s="28">
        <v>3290</v>
      </c>
      <c r="M356" s="17" t="s">
        <v>843</v>
      </c>
      <c r="N356" s="27">
        <v>541</v>
      </c>
      <c r="O356" s="6" t="s">
        <v>842</v>
      </c>
      <c r="P356" s="62">
        <v>9</v>
      </c>
      <c r="Q356" s="28">
        <v>6336</v>
      </c>
      <c r="R356" s="17" t="s">
        <v>843</v>
      </c>
      <c r="S356" s="27">
        <v>814</v>
      </c>
      <c r="T356" s="6" t="s">
        <v>844</v>
      </c>
      <c r="U356" s="63">
        <v>17</v>
      </c>
    </row>
    <row r="357" spans="1:21" s="2" customFormat="1" ht="11.1" customHeight="1" x14ac:dyDescent="0.2">
      <c r="A357" s="18" t="s">
        <v>425</v>
      </c>
      <c r="B357" s="22">
        <v>388</v>
      </c>
      <c r="C357" s="16">
        <v>2</v>
      </c>
      <c r="D357" s="16">
        <v>75429162</v>
      </c>
      <c r="E357" s="17" t="s">
        <v>415</v>
      </c>
      <c r="F357" s="2">
        <v>0</v>
      </c>
      <c r="G357" s="28"/>
      <c r="H357" s="17"/>
      <c r="I357" s="27"/>
      <c r="J357" s="6"/>
      <c r="K357" s="62"/>
      <c r="L357" s="28"/>
      <c r="M357" s="17"/>
      <c r="N357" s="27"/>
      <c r="O357" s="6"/>
      <c r="P357" s="62"/>
      <c r="Q357" s="28"/>
      <c r="R357" s="17"/>
      <c r="S357" s="27"/>
      <c r="T357" s="6"/>
      <c r="U357" s="63"/>
    </row>
    <row r="358" spans="1:21" s="2" customFormat="1" ht="11.1" customHeight="1" x14ac:dyDescent="0.2">
      <c r="A358" s="18" t="s">
        <v>425</v>
      </c>
      <c r="B358" s="22">
        <v>469</v>
      </c>
      <c r="C358" s="16">
        <v>2</v>
      </c>
      <c r="D358" s="16">
        <v>62219201</v>
      </c>
      <c r="E358" s="17" t="s">
        <v>416</v>
      </c>
      <c r="F358" s="2">
        <v>31</v>
      </c>
      <c r="G358" s="28">
        <v>7612</v>
      </c>
      <c r="H358" s="17" t="s">
        <v>828</v>
      </c>
      <c r="I358" s="27">
        <v>697</v>
      </c>
      <c r="J358" s="6" t="s">
        <v>856</v>
      </c>
      <c r="K358" s="62">
        <v>8</v>
      </c>
      <c r="L358" s="28">
        <v>7852</v>
      </c>
      <c r="M358" s="17" t="s">
        <v>830</v>
      </c>
      <c r="N358" s="27">
        <v>772</v>
      </c>
      <c r="O358" s="6" t="s">
        <v>839</v>
      </c>
      <c r="P358" s="62">
        <v>17</v>
      </c>
      <c r="Q358" s="28">
        <v>15437</v>
      </c>
      <c r="R358" s="17" t="s">
        <v>830</v>
      </c>
      <c r="S358" s="27">
        <v>1344</v>
      </c>
      <c r="T358" s="6" t="s">
        <v>839</v>
      </c>
      <c r="U358" s="63">
        <v>17</v>
      </c>
    </row>
    <row r="359" spans="1:21" s="2" customFormat="1" ht="11.1" customHeight="1" x14ac:dyDescent="0.2">
      <c r="A359" s="18" t="s">
        <v>425</v>
      </c>
      <c r="B359" s="22">
        <v>470</v>
      </c>
      <c r="C359" s="16">
        <v>2</v>
      </c>
      <c r="D359" s="16">
        <v>64299104</v>
      </c>
      <c r="E359" s="17" t="s">
        <v>417</v>
      </c>
      <c r="F359" s="2">
        <v>0</v>
      </c>
      <c r="G359" s="28"/>
      <c r="H359" s="17"/>
      <c r="I359" s="27"/>
      <c r="J359" s="6"/>
      <c r="K359" s="62"/>
      <c r="L359" s="28"/>
      <c r="M359" s="17"/>
      <c r="N359" s="27"/>
      <c r="O359" s="6"/>
      <c r="P359" s="62"/>
      <c r="Q359" s="28"/>
      <c r="R359" s="17"/>
      <c r="S359" s="27"/>
      <c r="T359" s="6"/>
      <c r="U359" s="63"/>
    </row>
    <row r="360" spans="1:21" s="2" customFormat="1" ht="11.1" customHeight="1" x14ac:dyDescent="0.2">
      <c r="A360" s="18" t="s">
        <v>425</v>
      </c>
      <c r="B360" s="22">
        <v>470</v>
      </c>
      <c r="C360" s="16">
        <v>2</v>
      </c>
      <c r="D360" s="16">
        <v>62339101</v>
      </c>
      <c r="E360" s="17" t="s">
        <v>418</v>
      </c>
      <c r="F360" s="2">
        <v>31</v>
      </c>
      <c r="G360" s="28">
        <v>1756</v>
      </c>
      <c r="H360" s="17" t="s">
        <v>846</v>
      </c>
      <c r="I360" s="27">
        <v>392</v>
      </c>
      <c r="J360" s="6" t="s">
        <v>846</v>
      </c>
      <c r="K360" s="62">
        <v>17</v>
      </c>
      <c r="L360" s="28">
        <v>1892</v>
      </c>
      <c r="M360" s="17" t="s">
        <v>846</v>
      </c>
      <c r="N360" s="27">
        <v>734</v>
      </c>
      <c r="O360" s="6" t="s">
        <v>846</v>
      </c>
      <c r="P360" s="62">
        <v>19</v>
      </c>
      <c r="Q360" s="28">
        <v>3648</v>
      </c>
      <c r="R360" s="17" t="s">
        <v>846</v>
      </c>
      <c r="S360" s="27">
        <v>782</v>
      </c>
      <c r="T360" s="6" t="s">
        <v>846</v>
      </c>
      <c r="U360" s="63">
        <v>19</v>
      </c>
    </row>
    <row r="361" spans="1:21" s="2" customFormat="1" ht="11.1" customHeight="1" x14ac:dyDescent="0.2">
      <c r="A361" s="18" t="s">
        <v>425</v>
      </c>
      <c r="B361" s="22">
        <v>471</v>
      </c>
      <c r="C361" s="16">
        <v>3</v>
      </c>
      <c r="D361" s="16">
        <v>77349988</v>
      </c>
      <c r="E361" s="17" t="s">
        <v>419</v>
      </c>
      <c r="F361" s="2">
        <v>31</v>
      </c>
      <c r="G361" s="28">
        <v>16038</v>
      </c>
      <c r="H361" s="17" t="s">
        <v>830</v>
      </c>
      <c r="I361" s="27">
        <v>1451</v>
      </c>
      <c r="J361" s="6" t="s">
        <v>835</v>
      </c>
      <c r="K361" s="62">
        <v>8</v>
      </c>
      <c r="L361" s="28">
        <v>17560</v>
      </c>
      <c r="M361" s="17" t="s">
        <v>828</v>
      </c>
      <c r="N361" s="27">
        <v>1755</v>
      </c>
      <c r="O361" s="6" t="s">
        <v>828</v>
      </c>
      <c r="P361" s="62">
        <v>15</v>
      </c>
      <c r="Q361" s="28">
        <v>32118</v>
      </c>
      <c r="R361" s="17" t="s">
        <v>828</v>
      </c>
      <c r="S361" s="27">
        <v>2821</v>
      </c>
      <c r="T361" s="6" t="s">
        <v>828</v>
      </c>
      <c r="U361" s="63">
        <v>15</v>
      </c>
    </row>
    <row r="362" spans="1:21" s="2" customFormat="1" ht="11.1" customHeight="1" x14ac:dyDescent="0.2">
      <c r="A362" s="18" t="s">
        <v>425</v>
      </c>
      <c r="B362" s="22">
        <v>472</v>
      </c>
      <c r="C362" s="16">
        <v>2</v>
      </c>
      <c r="D362" s="16">
        <v>82329204</v>
      </c>
      <c r="E362" s="17" t="s">
        <v>420</v>
      </c>
      <c r="F362" s="2">
        <v>0</v>
      </c>
      <c r="G362" s="28"/>
      <c r="H362" s="17"/>
      <c r="I362" s="27"/>
      <c r="J362" s="6"/>
      <c r="K362" s="62"/>
      <c r="L362" s="28"/>
      <c r="M362" s="17"/>
      <c r="N362" s="27"/>
      <c r="O362" s="6"/>
      <c r="P362" s="62"/>
      <c r="Q362" s="28"/>
      <c r="R362" s="17"/>
      <c r="S362" s="27"/>
      <c r="T362" s="6"/>
      <c r="U362" s="63"/>
    </row>
    <row r="363" spans="1:21" s="2" customFormat="1" ht="11.1" customHeight="1" x14ac:dyDescent="0.2">
      <c r="A363" s="18" t="s">
        <v>425</v>
      </c>
      <c r="B363" s="22">
        <v>472</v>
      </c>
      <c r="C363" s="16">
        <v>2</v>
      </c>
      <c r="D363" s="16">
        <v>81329190</v>
      </c>
      <c r="E363" s="17" t="s">
        <v>421</v>
      </c>
      <c r="F363" s="2">
        <v>0</v>
      </c>
      <c r="G363" s="28"/>
      <c r="H363" s="17"/>
      <c r="I363" s="27"/>
      <c r="J363" s="6"/>
      <c r="K363" s="62"/>
      <c r="L363" s="28"/>
      <c r="M363" s="17"/>
      <c r="N363" s="27"/>
      <c r="O363" s="6"/>
      <c r="P363" s="62"/>
      <c r="Q363" s="28"/>
      <c r="R363" s="17"/>
      <c r="S363" s="27"/>
      <c r="T363" s="6"/>
      <c r="U363" s="63"/>
    </row>
    <row r="364" spans="1:21" s="2" customFormat="1" ht="11.1" customHeight="1" x14ac:dyDescent="0.2">
      <c r="A364" s="18" t="s">
        <v>425</v>
      </c>
      <c r="B364" s="22">
        <v>505</v>
      </c>
      <c r="C364" s="16">
        <v>2</v>
      </c>
      <c r="D364" s="16">
        <v>62309053</v>
      </c>
      <c r="E364" s="17" t="s">
        <v>422</v>
      </c>
      <c r="F364" s="2">
        <v>0</v>
      </c>
      <c r="G364" s="28"/>
      <c r="H364" s="17"/>
      <c r="I364" s="27"/>
      <c r="J364" s="6"/>
      <c r="K364" s="62"/>
      <c r="L364" s="28"/>
      <c r="M364" s="17"/>
      <c r="N364" s="27"/>
      <c r="O364" s="6"/>
      <c r="P364" s="62"/>
      <c r="Q364" s="28"/>
      <c r="R364" s="17"/>
      <c r="S364" s="27"/>
      <c r="T364" s="6"/>
      <c r="U364" s="63"/>
    </row>
    <row r="365" spans="1:21" s="2" customFormat="1" ht="11.1" customHeight="1" x14ac:dyDescent="0.2">
      <c r="A365" s="18" t="s">
        <v>425</v>
      </c>
      <c r="B365" s="22">
        <v>533</v>
      </c>
      <c r="C365" s="16">
        <v>2</v>
      </c>
      <c r="D365" s="16">
        <v>71469420</v>
      </c>
      <c r="E365" s="17" t="s">
        <v>423</v>
      </c>
      <c r="F365" s="2">
        <v>31</v>
      </c>
      <c r="G365" s="28">
        <v>5216</v>
      </c>
      <c r="H365" s="17" t="s">
        <v>830</v>
      </c>
      <c r="I365" s="27">
        <v>501</v>
      </c>
      <c r="J365" s="6" t="s">
        <v>837</v>
      </c>
      <c r="K365" s="62">
        <v>17</v>
      </c>
      <c r="L365" s="28">
        <v>5382</v>
      </c>
      <c r="M365" s="17" t="s">
        <v>830</v>
      </c>
      <c r="N365" s="27">
        <v>491</v>
      </c>
      <c r="O365" s="6" t="s">
        <v>830</v>
      </c>
      <c r="P365" s="62">
        <v>14</v>
      </c>
      <c r="Q365" s="28">
        <v>10598</v>
      </c>
      <c r="R365" s="17" t="s">
        <v>830</v>
      </c>
      <c r="S365" s="27">
        <v>977</v>
      </c>
      <c r="T365" s="6" t="s">
        <v>837</v>
      </c>
      <c r="U365" s="63">
        <v>17</v>
      </c>
    </row>
    <row r="366" spans="1:21" s="2" customFormat="1" ht="11.1" customHeight="1" x14ac:dyDescent="0.2">
      <c r="A366" s="18"/>
      <c r="B366" s="22"/>
      <c r="C366" s="16"/>
      <c r="D366" s="16"/>
      <c r="E366" s="17"/>
      <c r="G366" s="28"/>
      <c r="H366" s="17"/>
      <c r="I366" s="27"/>
      <c r="J366" s="6"/>
      <c r="K366" s="62"/>
      <c r="L366" s="28"/>
      <c r="M366" s="17"/>
      <c r="N366" s="27"/>
      <c r="O366" s="6"/>
      <c r="P366" s="62"/>
      <c r="Q366" s="28"/>
      <c r="R366" s="17"/>
      <c r="S366" s="27"/>
      <c r="T366" s="6"/>
      <c r="U366" s="63"/>
    </row>
    <row r="367" spans="1:21" s="2" customFormat="1" ht="11.1" customHeight="1" x14ac:dyDescent="0.2">
      <c r="A367" s="18"/>
      <c r="B367" s="22"/>
      <c r="C367" s="16"/>
      <c r="D367" s="16"/>
      <c r="E367" s="17"/>
      <c r="G367" s="28"/>
      <c r="H367" s="17"/>
      <c r="I367" s="27"/>
      <c r="J367" s="6"/>
      <c r="K367" s="62"/>
      <c r="L367" s="28"/>
      <c r="M367" s="17"/>
      <c r="N367" s="27"/>
      <c r="O367" s="6"/>
      <c r="P367" s="62"/>
      <c r="Q367" s="28"/>
      <c r="R367" s="17"/>
      <c r="S367" s="27"/>
      <c r="T367" s="6"/>
      <c r="U367" s="63"/>
    </row>
    <row r="368" spans="1:21" s="2" customFormat="1" ht="11.1" customHeight="1" x14ac:dyDescent="0.2">
      <c r="A368" s="18"/>
      <c r="B368" s="22"/>
      <c r="C368" s="16"/>
      <c r="D368" s="16"/>
      <c r="E368" s="17"/>
      <c r="G368" s="28"/>
      <c r="H368" s="17"/>
      <c r="I368" s="27"/>
      <c r="J368" s="6"/>
      <c r="K368" s="62"/>
      <c r="L368" s="28"/>
      <c r="M368" s="17"/>
      <c r="N368" s="27"/>
      <c r="O368" s="6"/>
      <c r="P368" s="62"/>
      <c r="Q368" s="28"/>
      <c r="R368" s="17"/>
      <c r="S368" s="27"/>
      <c r="T368" s="6"/>
      <c r="U368" s="63"/>
    </row>
    <row r="369" spans="1:21" s="2" customFormat="1" ht="11.1" customHeight="1" x14ac:dyDescent="0.2">
      <c r="A369" s="18"/>
      <c r="B369" s="22"/>
      <c r="C369" s="16"/>
      <c r="D369" s="16"/>
      <c r="E369" s="17"/>
      <c r="G369" s="28"/>
      <c r="H369" s="17"/>
      <c r="I369" s="27"/>
      <c r="J369" s="6"/>
      <c r="K369" s="62"/>
      <c r="L369" s="28"/>
      <c r="M369" s="17"/>
      <c r="N369" s="27"/>
      <c r="O369" s="6"/>
      <c r="P369" s="62"/>
      <c r="Q369" s="28"/>
      <c r="R369" s="17"/>
      <c r="S369" s="27"/>
      <c r="T369" s="6"/>
      <c r="U369" s="63"/>
    </row>
    <row r="370" spans="1:21" s="2" customFormat="1" ht="11.1" customHeight="1" x14ac:dyDescent="0.2">
      <c r="A370" s="18"/>
      <c r="B370" s="22"/>
      <c r="C370" s="16"/>
      <c r="D370" s="16"/>
      <c r="E370" s="17"/>
      <c r="G370" s="28"/>
      <c r="H370" s="17"/>
      <c r="I370" s="27"/>
      <c r="J370" s="6"/>
      <c r="K370" s="62"/>
      <c r="L370" s="28"/>
      <c r="M370" s="17"/>
      <c r="N370" s="27"/>
      <c r="O370" s="6"/>
      <c r="P370" s="62"/>
      <c r="Q370" s="28"/>
      <c r="R370" s="17"/>
      <c r="S370" s="27"/>
      <c r="T370" s="6"/>
      <c r="U370" s="63"/>
    </row>
    <row r="371" spans="1:21" s="2" customFormat="1" ht="11.1" customHeight="1" x14ac:dyDescent="0.2">
      <c r="A371" s="102" t="s">
        <v>463</v>
      </c>
      <c r="B371" s="22"/>
      <c r="C371" s="16"/>
      <c r="D371" s="16"/>
      <c r="E371" s="17"/>
      <c r="G371" s="28"/>
      <c r="H371" s="17"/>
      <c r="I371" s="27"/>
      <c r="J371" s="6"/>
      <c r="K371" s="62"/>
      <c r="L371" s="28"/>
      <c r="M371" s="17"/>
      <c r="N371" s="27"/>
      <c r="O371" s="6"/>
      <c r="P371" s="62"/>
      <c r="Q371" s="28"/>
      <c r="R371" s="17"/>
      <c r="S371" s="27"/>
      <c r="T371" s="6"/>
      <c r="U371" s="63"/>
    </row>
    <row r="372" spans="1:21" s="2" customFormat="1" ht="11.1" customHeight="1" x14ac:dyDescent="0.2">
      <c r="A372" s="18"/>
      <c r="B372" s="22"/>
      <c r="C372" s="16"/>
      <c r="D372" s="16"/>
      <c r="E372" s="17"/>
      <c r="G372" s="28"/>
      <c r="H372" s="17"/>
      <c r="I372" s="27"/>
      <c r="J372" s="6"/>
      <c r="K372" s="62"/>
      <c r="L372" s="28"/>
      <c r="M372" s="17"/>
      <c r="N372" s="27"/>
      <c r="O372" s="6"/>
      <c r="P372" s="62"/>
      <c r="Q372" s="28"/>
      <c r="R372" s="17"/>
      <c r="S372" s="27"/>
      <c r="T372" s="6"/>
      <c r="U372" s="63"/>
    </row>
    <row r="373" spans="1:21" s="2" customFormat="1" ht="11.1" customHeight="1" x14ac:dyDescent="0.2">
      <c r="A373" s="18" t="s">
        <v>464</v>
      </c>
      <c r="B373" s="22">
        <v>1066</v>
      </c>
      <c r="C373" s="16">
        <v>2</v>
      </c>
      <c r="D373" s="16">
        <v>68279562</v>
      </c>
      <c r="E373" s="17" t="s">
        <v>426</v>
      </c>
      <c r="F373" s="2">
        <v>0</v>
      </c>
      <c r="G373" s="28"/>
      <c r="H373" s="17"/>
      <c r="I373" s="27"/>
      <c r="J373" s="6"/>
      <c r="K373" s="62"/>
      <c r="L373" s="28"/>
      <c r="M373" s="17"/>
      <c r="N373" s="27"/>
      <c r="O373" s="6"/>
      <c r="P373" s="62"/>
      <c r="Q373" s="28"/>
      <c r="R373" s="17"/>
      <c r="S373" s="27"/>
      <c r="T373" s="6"/>
      <c r="U373" s="63"/>
    </row>
    <row r="374" spans="1:21" s="2" customFormat="1" ht="11.1" customHeight="1" x14ac:dyDescent="0.2">
      <c r="A374" s="18" t="s">
        <v>464</v>
      </c>
      <c r="B374" s="22">
        <v>2025</v>
      </c>
      <c r="C374" s="16">
        <v>2</v>
      </c>
      <c r="D374" s="16">
        <v>76289450</v>
      </c>
      <c r="E374" s="17" t="s">
        <v>427</v>
      </c>
      <c r="F374" s="2">
        <v>0</v>
      </c>
      <c r="G374" s="28"/>
      <c r="H374" s="17"/>
      <c r="I374" s="27"/>
      <c r="J374" s="6"/>
      <c r="K374" s="62"/>
      <c r="L374" s="28"/>
      <c r="M374" s="17"/>
      <c r="N374" s="27"/>
      <c r="O374" s="6"/>
      <c r="P374" s="62"/>
      <c r="Q374" s="28"/>
      <c r="R374" s="17"/>
      <c r="S374" s="27"/>
      <c r="T374" s="6"/>
      <c r="U374" s="63"/>
    </row>
    <row r="375" spans="1:21" s="2" customFormat="1" ht="11.1" customHeight="1" x14ac:dyDescent="0.2">
      <c r="A375" s="18" t="s">
        <v>464</v>
      </c>
      <c r="B375" s="22">
        <v>2053</v>
      </c>
      <c r="C375" s="16">
        <v>2</v>
      </c>
      <c r="D375" s="16">
        <v>77359420</v>
      </c>
      <c r="E375" s="17" t="s">
        <v>428</v>
      </c>
      <c r="F375" s="2">
        <v>0</v>
      </c>
      <c r="G375" s="28"/>
      <c r="H375" s="17"/>
      <c r="I375" s="27"/>
      <c r="J375" s="6"/>
      <c r="K375" s="62"/>
      <c r="L375" s="28"/>
      <c r="M375" s="17"/>
      <c r="N375" s="27"/>
      <c r="O375" s="6"/>
      <c r="P375" s="62"/>
      <c r="Q375" s="28"/>
      <c r="R375" s="17"/>
      <c r="S375" s="27"/>
      <c r="T375" s="6"/>
      <c r="U375" s="63"/>
    </row>
    <row r="376" spans="1:21" s="2" customFormat="1" ht="11.1" customHeight="1" x14ac:dyDescent="0.2">
      <c r="A376" s="18" t="s">
        <v>464</v>
      </c>
      <c r="B376" s="22">
        <v>2057</v>
      </c>
      <c r="C376" s="16">
        <v>2</v>
      </c>
      <c r="D376" s="16">
        <v>81329493</v>
      </c>
      <c r="E376" s="17" t="s">
        <v>429</v>
      </c>
      <c r="F376" s="2">
        <v>0</v>
      </c>
      <c r="G376" s="28"/>
      <c r="H376" s="17"/>
      <c r="I376" s="27"/>
      <c r="J376" s="6"/>
      <c r="K376" s="62"/>
      <c r="L376" s="28"/>
      <c r="M376" s="17"/>
      <c r="N376" s="27"/>
      <c r="O376" s="6"/>
      <c r="P376" s="62"/>
      <c r="Q376" s="28"/>
      <c r="R376" s="17"/>
      <c r="S376" s="27"/>
      <c r="T376" s="6"/>
      <c r="U376" s="63"/>
    </row>
    <row r="377" spans="1:21" s="2" customFormat="1" ht="11.1" customHeight="1" x14ac:dyDescent="0.2">
      <c r="A377" s="18" t="s">
        <v>464</v>
      </c>
      <c r="B377" s="22">
        <v>2068</v>
      </c>
      <c r="C377" s="16">
        <v>2</v>
      </c>
      <c r="D377" s="16">
        <v>79339416</v>
      </c>
      <c r="E377" s="17" t="s">
        <v>430</v>
      </c>
      <c r="F377" s="2">
        <v>31</v>
      </c>
      <c r="G377" s="28">
        <v>5990</v>
      </c>
      <c r="H377" s="17" t="s">
        <v>830</v>
      </c>
      <c r="I377" s="27">
        <v>762</v>
      </c>
      <c r="J377" s="6" t="s">
        <v>845</v>
      </c>
      <c r="K377" s="62">
        <v>17</v>
      </c>
      <c r="L377" s="28">
        <v>5715</v>
      </c>
      <c r="M377" s="17" t="s">
        <v>830</v>
      </c>
      <c r="N377" s="27">
        <v>741</v>
      </c>
      <c r="O377" s="6" t="s">
        <v>845</v>
      </c>
      <c r="P377" s="62">
        <v>15</v>
      </c>
      <c r="Q377" s="28">
        <v>11705</v>
      </c>
      <c r="R377" s="17" t="s">
        <v>830</v>
      </c>
      <c r="S377" s="27">
        <v>1312</v>
      </c>
      <c r="T377" s="6" t="s">
        <v>845</v>
      </c>
      <c r="U377" s="63">
        <v>16</v>
      </c>
    </row>
    <row r="378" spans="1:21" s="2" customFormat="1" ht="11.1" customHeight="1" x14ac:dyDescent="0.2">
      <c r="A378" s="18" t="s">
        <v>464</v>
      </c>
      <c r="B378" s="22">
        <v>2078</v>
      </c>
      <c r="C378" s="16">
        <v>2</v>
      </c>
      <c r="D378" s="16">
        <v>79359910</v>
      </c>
      <c r="E378" s="17" t="s">
        <v>431</v>
      </c>
      <c r="F378" s="2">
        <v>0</v>
      </c>
      <c r="G378" s="28"/>
      <c r="H378" s="17"/>
      <c r="I378" s="27"/>
      <c r="J378" s="6"/>
      <c r="K378" s="62"/>
      <c r="L378" s="28"/>
      <c r="M378" s="17"/>
      <c r="N378" s="27"/>
      <c r="O378" s="6"/>
      <c r="P378" s="62"/>
      <c r="Q378" s="28"/>
      <c r="R378" s="17"/>
      <c r="S378" s="27"/>
      <c r="T378" s="6"/>
      <c r="U378" s="63"/>
    </row>
    <row r="379" spans="1:21" s="2" customFormat="1" ht="11.1" customHeight="1" x14ac:dyDescent="0.2">
      <c r="A379" s="18" t="s">
        <v>464</v>
      </c>
      <c r="B379" s="22">
        <v>2079</v>
      </c>
      <c r="C379" s="16">
        <v>2</v>
      </c>
      <c r="D379" s="16">
        <v>79369402</v>
      </c>
      <c r="E379" s="17" t="s">
        <v>432</v>
      </c>
      <c r="F379" s="2">
        <v>31</v>
      </c>
      <c r="G379" s="28">
        <v>7685</v>
      </c>
      <c r="H379" s="17" t="s">
        <v>837</v>
      </c>
      <c r="I379" s="27">
        <v>757</v>
      </c>
      <c r="J379" s="6" t="s">
        <v>848</v>
      </c>
      <c r="K379" s="62">
        <v>9</v>
      </c>
      <c r="L379" s="28">
        <v>8038</v>
      </c>
      <c r="M379" s="17" t="s">
        <v>837</v>
      </c>
      <c r="N379" s="27">
        <v>864</v>
      </c>
      <c r="O379" s="6" t="s">
        <v>834</v>
      </c>
      <c r="P379" s="62">
        <v>19</v>
      </c>
      <c r="Q379" s="28">
        <v>15723</v>
      </c>
      <c r="R379" s="17" t="s">
        <v>837</v>
      </c>
      <c r="S379" s="27">
        <v>1433</v>
      </c>
      <c r="T379" s="6" t="s">
        <v>834</v>
      </c>
      <c r="U379" s="63">
        <v>19</v>
      </c>
    </row>
    <row r="380" spans="1:21" s="2" customFormat="1" ht="11.1" customHeight="1" x14ac:dyDescent="0.2">
      <c r="A380" s="18" t="s">
        <v>464</v>
      </c>
      <c r="B380" s="22">
        <v>2096</v>
      </c>
      <c r="C380" s="16">
        <v>2</v>
      </c>
      <c r="D380" s="16">
        <v>81419451</v>
      </c>
      <c r="E380" s="17" t="s">
        <v>433</v>
      </c>
      <c r="F380" s="2">
        <v>7</v>
      </c>
      <c r="G380" s="28">
        <v>3429</v>
      </c>
      <c r="H380" s="17" t="s">
        <v>830</v>
      </c>
      <c r="I380" s="27">
        <v>333</v>
      </c>
      <c r="J380" s="6" t="s">
        <v>832</v>
      </c>
      <c r="K380" s="62">
        <v>15</v>
      </c>
      <c r="L380" s="28">
        <v>3741</v>
      </c>
      <c r="M380" s="17" t="s">
        <v>830</v>
      </c>
      <c r="N380" s="27">
        <v>353</v>
      </c>
      <c r="O380" s="6" t="s">
        <v>845</v>
      </c>
      <c r="P380" s="62">
        <v>15</v>
      </c>
      <c r="Q380" s="28">
        <v>7170</v>
      </c>
      <c r="R380" s="17" t="s">
        <v>830</v>
      </c>
      <c r="S380" s="27">
        <v>624</v>
      </c>
      <c r="T380" s="6" t="s">
        <v>832</v>
      </c>
      <c r="U380" s="63">
        <v>15</v>
      </c>
    </row>
    <row r="381" spans="1:21" s="2" customFormat="1" ht="11.1" customHeight="1" x14ac:dyDescent="0.2">
      <c r="A381" s="18" t="s">
        <v>464</v>
      </c>
      <c r="B381" s="22">
        <v>2111</v>
      </c>
      <c r="C381" s="16">
        <v>2</v>
      </c>
      <c r="D381" s="16">
        <v>73409441</v>
      </c>
      <c r="E381" s="17" t="s">
        <v>434</v>
      </c>
      <c r="F381" s="2">
        <v>31</v>
      </c>
      <c r="G381" s="28">
        <v>4878</v>
      </c>
      <c r="H381" s="17" t="s">
        <v>828</v>
      </c>
      <c r="I381" s="27">
        <v>499</v>
      </c>
      <c r="J381" s="6" t="s">
        <v>830</v>
      </c>
      <c r="K381" s="62">
        <v>14</v>
      </c>
      <c r="L381" s="28">
        <v>4836</v>
      </c>
      <c r="M381" s="17" t="s">
        <v>828</v>
      </c>
      <c r="N381" s="27">
        <v>535</v>
      </c>
      <c r="O381" s="6" t="s">
        <v>828</v>
      </c>
      <c r="P381" s="62">
        <v>15</v>
      </c>
      <c r="Q381" s="28">
        <v>9714</v>
      </c>
      <c r="R381" s="17" t="s">
        <v>828</v>
      </c>
      <c r="S381" s="27">
        <v>868</v>
      </c>
      <c r="T381" s="6" t="s">
        <v>828</v>
      </c>
      <c r="U381" s="63">
        <v>15</v>
      </c>
    </row>
    <row r="382" spans="1:21" s="2" customFormat="1" ht="11.1" customHeight="1" x14ac:dyDescent="0.2">
      <c r="A382" s="18" t="s">
        <v>464</v>
      </c>
      <c r="B382" s="22">
        <v>2136</v>
      </c>
      <c r="C382" s="16">
        <v>2</v>
      </c>
      <c r="D382" s="16">
        <v>69449400</v>
      </c>
      <c r="E382" s="17" t="s">
        <v>435</v>
      </c>
      <c r="F382" s="2">
        <v>31</v>
      </c>
      <c r="G382" s="28">
        <v>2483</v>
      </c>
      <c r="H382" s="17" t="s">
        <v>830</v>
      </c>
      <c r="I382" s="27">
        <v>298</v>
      </c>
      <c r="J382" s="6" t="s">
        <v>845</v>
      </c>
      <c r="K382" s="62">
        <v>15</v>
      </c>
      <c r="L382" s="28">
        <v>2478</v>
      </c>
      <c r="M382" s="17" t="s">
        <v>845</v>
      </c>
      <c r="N382" s="27">
        <v>481</v>
      </c>
      <c r="O382" s="6" t="s">
        <v>844</v>
      </c>
      <c r="P382" s="62">
        <v>18</v>
      </c>
      <c r="Q382" s="28">
        <v>4728</v>
      </c>
      <c r="R382" s="17" t="s">
        <v>830</v>
      </c>
      <c r="S382" s="27">
        <v>585</v>
      </c>
      <c r="T382" s="6" t="s">
        <v>844</v>
      </c>
      <c r="U382" s="63">
        <v>18</v>
      </c>
    </row>
    <row r="383" spans="1:21" s="2" customFormat="1" ht="11.1" customHeight="1" thickBot="1" x14ac:dyDescent="0.25">
      <c r="A383" s="23" t="s">
        <v>464</v>
      </c>
      <c r="B383" s="24">
        <v>2191</v>
      </c>
      <c r="C383" s="25">
        <v>2</v>
      </c>
      <c r="D383" s="25">
        <v>58339574</v>
      </c>
      <c r="E383" s="26" t="s">
        <v>436</v>
      </c>
      <c r="F383" s="35">
        <v>0</v>
      </c>
      <c r="G383" s="36"/>
      <c r="H383" s="26"/>
      <c r="I383" s="35"/>
      <c r="J383" s="129"/>
      <c r="K383" s="130"/>
      <c r="L383" s="36"/>
      <c r="M383" s="26"/>
      <c r="N383" s="35"/>
      <c r="O383" s="129"/>
      <c r="P383" s="130"/>
      <c r="Q383" s="36"/>
      <c r="R383" s="26"/>
      <c r="S383" s="35"/>
      <c r="T383" s="129"/>
      <c r="U383" s="131"/>
    </row>
    <row r="384" spans="1:21" s="2" customFormat="1" ht="11.1" customHeight="1" x14ac:dyDescent="0.2">
      <c r="A384" s="18" t="s">
        <v>464</v>
      </c>
      <c r="B384" s="22">
        <v>2240</v>
      </c>
      <c r="C384" s="16">
        <v>2</v>
      </c>
      <c r="D384" s="16">
        <v>63319512</v>
      </c>
      <c r="E384" s="17" t="s">
        <v>437</v>
      </c>
      <c r="F384" s="2">
        <v>0</v>
      </c>
      <c r="G384" s="28"/>
      <c r="H384" s="17"/>
      <c r="I384" s="27"/>
      <c r="J384" s="6"/>
      <c r="K384" s="62"/>
      <c r="L384" s="28"/>
      <c r="M384" s="17"/>
      <c r="N384" s="27"/>
      <c r="O384" s="6"/>
      <c r="P384" s="62"/>
      <c r="Q384" s="28"/>
      <c r="R384" s="17"/>
      <c r="S384" s="27"/>
      <c r="T384" s="6"/>
      <c r="U384" s="63"/>
    </row>
    <row r="385" spans="1:21" s="2" customFormat="1" ht="11.1" customHeight="1" x14ac:dyDescent="0.2">
      <c r="A385" s="18" t="s">
        <v>464</v>
      </c>
      <c r="B385" s="22">
        <v>2240</v>
      </c>
      <c r="C385" s="16">
        <v>2</v>
      </c>
      <c r="D385" s="16">
        <v>64329473</v>
      </c>
      <c r="E385" s="17" t="s">
        <v>438</v>
      </c>
      <c r="F385" s="2">
        <v>0</v>
      </c>
      <c r="G385" s="28"/>
      <c r="H385" s="17"/>
      <c r="I385" s="27"/>
      <c r="J385" s="6"/>
      <c r="K385" s="62"/>
      <c r="L385" s="28"/>
      <c r="M385" s="17"/>
      <c r="N385" s="27"/>
      <c r="O385" s="6"/>
      <c r="P385" s="62"/>
      <c r="Q385" s="28"/>
      <c r="R385" s="17"/>
      <c r="S385" s="27"/>
      <c r="T385" s="6"/>
      <c r="U385" s="63"/>
    </row>
    <row r="386" spans="1:21" s="2" customFormat="1" ht="11.1" customHeight="1" x14ac:dyDescent="0.2">
      <c r="A386" s="18" t="s">
        <v>464</v>
      </c>
      <c r="B386" s="22">
        <v>2241</v>
      </c>
      <c r="C386" s="16">
        <v>2</v>
      </c>
      <c r="D386" s="16">
        <v>65339490</v>
      </c>
      <c r="E386" s="17" t="s">
        <v>439</v>
      </c>
      <c r="F386" s="2">
        <v>31</v>
      </c>
      <c r="G386" s="28">
        <v>9869</v>
      </c>
      <c r="H386" s="17" t="s">
        <v>830</v>
      </c>
      <c r="I386" s="27">
        <v>883</v>
      </c>
      <c r="J386" s="6" t="s">
        <v>834</v>
      </c>
      <c r="K386" s="62">
        <v>17</v>
      </c>
      <c r="L386" s="28">
        <v>8094</v>
      </c>
      <c r="M386" s="17" t="s">
        <v>830</v>
      </c>
      <c r="N386" s="27">
        <v>627</v>
      </c>
      <c r="O386" s="6" t="s">
        <v>840</v>
      </c>
      <c r="P386" s="62">
        <v>15</v>
      </c>
      <c r="Q386" s="28">
        <v>17963</v>
      </c>
      <c r="R386" s="17" t="s">
        <v>830</v>
      </c>
      <c r="S386" s="27">
        <v>1496</v>
      </c>
      <c r="T386" s="6" t="s">
        <v>834</v>
      </c>
      <c r="U386" s="63">
        <v>17</v>
      </c>
    </row>
    <row r="387" spans="1:21" s="2" customFormat="1" ht="11.1" customHeight="1" x14ac:dyDescent="0.2">
      <c r="A387" s="18" t="s">
        <v>464</v>
      </c>
      <c r="B387" s="22">
        <v>2242</v>
      </c>
      <c r="C387" s="16">
        <v>2</v>
      </c>
      <c r="D387" s="16">
        <v>64319492</v>
      </c>
      <c r="E387" s="17" t="s">
        <v>440</v>
      </c>
      <c r="F387" s="2">
        <v>0</v>
      </c>
      <c r="G387" s="28"/>
      <c r="H387" s="17"/>
      <c r="I387" s="27"/>
      <c r="J387" s="6"/>
      <c r="K387" s="62"/>
      <c r="L387" s="28"/>
      <c r="M387" s="17"/>
      <c r="N387" s="27"/>
      <c r="O387" s="6"/>
      <c r="P387" s="62"/>
      <c r="Q387" s="28"/>
      <c r="R387" s="17"/>
      <c r="S387" s="27"/>
      <c r="T387" s="6"/>
      <c r="U387" s="63"/>
    </row>
    <row r="388" spans="1:21" s="2" customFormat="1" ht="11.1" customHeight="1" x14ac:dyDescent="0.2">
      <c r="A388" s="18" t="s">
        <v>464</v>
      </c>
      <c r="B388" s="22">
        <v>2244</v>
      </c>
      <c r="C388" s="16">
        <v>2</v>
      </c>
      <c r="D388" s="16">
        <v>63329126</v>
      </c>
      <c r="E388" s="17" t="s">
        <v>441</v>
      </c>
      <c r="F388" s="2">
        <v>0</v>
      </c>
      <c r="G388" s="28"/>
      <c r="H388" s="17"/>
      <c r="I388" s="27"/>
      <c r="J388" s="6"/>
      <c r="K388" s="62"/>
      <c r="L388" s="28"/>
      <c r="M388" s="17"/>
      <c r="N388" s="27"/>
      <c r="O388" s="6"/>
      <c r="P388" s="62"/>
      <c r="Q388" s="28"/>
      <c r="R388" s="17"/>
      <c r="S388" s="27"/>
      <c r="T388" s="6"/>
      <c r="U388" s="63"/>
    </row>
    <row r="389" spans="1:21" s="2" customFormat="1" ht="11.1" customHeight="1" x14ac:dyDescent="0.2">
      <c r="A389" s="18" t="s">
        <v>464</v>
      </c>
      <c r="B389" s="22">
        <v>2245</v>
      </c>
      <c r="C389" s="16">
        <v>2</v>
      </c>
      <c r="D389" s="16">
        <v>65319503</v>
      </c>
      <c r="E389" s="17" t="s">
        <v>442</v>
      </c>
      <c r="F389" s="2">
        <v>0</v>
      </c>
      <c r="G389" s="28"/>
      <c r="H389" s="17"/>
      <c r="I389" s="27"/>
      <c r="J389" s="6"/>
      <c r="K389" s="62"/>
      <c r="L389" s="28"/>
      <c r="M389" s="17"/>
      <c r="N389" s="27"/>
      <c r="O389" s="6"/>
      <c r="P389" s="62"/>
      <c r="Q389" s="28"/>
      <c r="R389" s="17"/>
      <c r="S389" s="27"/>
      <c r="T389" s="6"/>
      <c r="U389" s="63"/>
    </row>
    <row r="390" spans="1:21" s="2" customFormat="1" ht="11.1" customHeight="1" x14ac:dyDescent="0.2">
      <c r="A390" s="18" t="s">
        <v>464</v>
      </c>
      <c r="B390" s="22">
        <v>2259</v>
      </c>
      <c r="C390" s="16">
        <v>2</v>
      </c>
      <c r="D390" s="16">
        <v>63319515</v>
      </c>
      <c r="E390" s="17" t="s">
        <v>443</v>
      </c>
      <c r="F390" s="2">
        <v>0</v>
      </c>
      <c r="G390" s="28"/>
      <c r="H390" s="17"/>
      <c r="I390" s="27"/>
      <c r="J390" s="6"/>
      <c r="K390" s="62"/>
      <c r="L390" s="28"/>
      <c r="M390" s="17"/>
      <c r="N390" s="27"/>
      <c r="O390" s="6"/>
      <c r="P390" s="62"/>
      <c r="Q390" s="28"/>
      <c r="R390" s="17"/>
      <c r="S390" s="27"/>
      <c r="T390" s="6"/>
      <c r="U390" s="63"/>
    </row>
    <row r="391" spans="1:21" s="2" customFormat="1" ht="11.1" customHeight="1" x14ac:dyDescent="0.2">
      <c r="A391" s="18" t="s">
        <v>464</v>
      </c>
      <c r="B391" s="22">
        <v>2309</v>
      </c>
      <c r="C391" s="16">
        <v>2</v>
      </c>
      <c r="D391" s="16">
        <v>62219502</v>
      </c>
      <c r="E391" s="17" t="s">
        <v>444</v>
      </c>
      <c r="F391" s="2">
        <v>31</v>
      </c>
      <c r="G391" s="28">
        <v>4646</v>
      </c>
      <c r="H391" s="17" t="s">
        <v>828</v>
      </c>
      <c r="I391" s="27">
        <v>522</v>
      </c>
      <c r="J391" s="6" t="s">
        <v>851</v>
      </c>
      <c r="K391" s="62">
        <v>17</v>
      </c>
      <c r="L391" s="28">
        <v>4946</v>
      </c>
      <c r="M391" s="17" t="s">
        <v>830</v>
      </c>
      <c r="N391" s="27">
        <v>551</v>
      </c>
      <c r="O391" s="6" t="s">
        <v>841</v>
      </c>
      <c r="P391" s="62">
        <v>8</v>
      </c>
      <c r="Q391" s="28">
        <v>9590</v>
      </c>
      <c r="R391" s="17" t="s">
        <v>830</v>
      </c>
      <c r="S391" s="27">
        <v>872</v>
      </c>
      <c r="T391" s="6" t="s">
        <v>851</v>
      </c>
      <c r="U391" s="63">
        <v>17</v>
      </c>
    </row>
    <row r="392" spans="1:21" s="2" customFormat="1" ht="11.1" customHeight="1" x14ac:dyDescent="0.2">
      <c r="A392" s="18" t="s">
        <v>464</v>
      </c>
      <c r="B392" s="22">
        <v>2309</v>
      </c>
      <c r="C392" s="16">
        <v>2</v>
      </c>
      <c r="D392" s="16">
        <v>62219503</v>
      </c>
      <c r="E392" s="17" t="s">
        <v>445</v>
      </c>
      <c r="F392" s="2">
        <v>31</v>
      </c>
      <c r="G392" s="28">
        <v>7437</v>
      </c>
      <c r="H392" s="17" t="s">
        <v>828</v>
      </c>
      <c r="I392" s="27">
        <v>728</v>
      </c>
      <c r="J392" s="6" t="s">
        <v>841</v>
      </c>
      <c r="K392" s="62">
        <v>17</v>
      </c>
      <c r="L392" s="28">
        <v>8070</v>
      </c>
      <c r="M392" s="17" t="s">
        <v>828</v>
      </c>
      <c r="N392" s="27">
        <v>744</v>
      </c>
      <c r="O392" s="6" t="s">
        <v>853</v>
      </c>
      <c r="P392" s="62">
        <v>8</v>
      </c>
      <c r="Q392" s="28">
        <v>15507</v>
      </c>
      <c r="R392" s="17" t="s">
        <v>828</v>
      </c>
      <c r="S392" s="27">
        <v>1382</v>
      </c>
      <c r="T392" s="6" t="s">
        <v>841</v>
      </c>
      <c r="U392" s="63">
        <v>17</v>
      </c>
    </row>
    <row r="393" spans="1:21" s="2" customFormat="1" ht="11.1" customHeight="1" x14ac:dyDescent="0.2">
      <c r="A393" s="18" t="s">
        <v>464</v>
      </c>
      <c r="B393" s="22">
        <v>2309</v>
      </c>
      <c r="C393" s="16">
        <v>2</v>
      </c>
      <c r="D393" s="16">
        <v>62219501</v>
      </c>
      <c r="E393" s="17" t="s">
        <v>446</v>
      </c>
      <c r="F393" s="2">
        <v>0</v>
      </c>
      <c r="G393" s="28"/>
      <c r="H393" s="17"/>
      <c r="I393" s="27"/>
      <c r="J393" s="6"/>
      <c r="K393" s="62"/>
      <c r="L393" s="28"/>
      <c r="M393" s="17"/>
      <c r="N393" s="27"/>
      <c r="O393" s="6"/>
      <c r="P393" s="62"/>
      <c r="Q393" s="28"/>
      <c r="R393" s="17"/>
      <c r="S393" s="27"/>
      <c r="T393" s="6"/>
      <c r="U393" s="63"/>
    </row>
    <row r="394" spans="1:21" s="2" customFormat="1" ht="11.1" customHeight="1" x14ac:dyDescent="0.2">
      <c r="A394" s="18" t="s">
        <v>464</v>
      </c>
      <c r="B394" s="22">
        <v>2343</v>
      </c>
      <c r="C394" s="16">
        <v>4</v>
      </c>
      <c r="D394" s="16">
        <v>78349403</v>
      </c>
      <c r="E394" s="17" t="s">
        <v>447</v>
      </c>
      <c r="F394" s="2">
        <v>0</v>
      </c>
      <c r="G394" s="28"/>
      <c r="H394" s="17"/>
      <c r="I394" s="27"/>
      <c r="J394" s="6"/>
      <c r="K394" s="62"/>
      <c r="L394" s="28"/>
      <c r="M394" s="17"/>
      <c r="N394" s="27"/>
      <c r="O394" s="6"/>
      <c r="P394" s="62"/>
      <c r="Q394" s="28"/>
      <c r="R394" s="17"/>
      <c r="S394" s="27"/>
      <c r="T394" s="6"/>
      <c r="U394" s="63"/>
    </row>
    <row r="395" spans="1:21" s="2" customFormat="1" ht="11.1" customHeight="1" x14ac:dyDescent="0.2">
      <c r="A395" s="18" t="s">
        <v>464</v>
      </c>
      <c r="B395" s="22">
        <v>2345</v>
      </c>
      <c r="C395" s="16">
        <v>2</v>
      </c>
      <c r="D395" s="16">
        <v>78349412</v>
      </c>
      <c r="E395" s="17" t="s">
        <v>448</v>
      </c>
      <c r="F395" s="2">
        <v>31</v>
      </c>
      <c r="G395" s="28">
        <v>9139</v>
      </c>
      <c r="H395" s="17" t="s">
        <v>830</v>
      </c>
      <c r="I395" s="27">
        <v>818</v>
      </c>
      <c r="J395" s="6" t="s">
        <v>829</v>
      </c>
      <c r="K395" s="62">
        <v>13</v>
      </c>
      <c r="L395" s="28">
        <v>9383</v>
      </c>
      <c r="M395" s="17" t="s">
        <v>828</v>
      </c>
      <c r="N395" s="27">
        <v>900</v>
      </c>
      <c r="O395" s="6" t="s">
        <v>856</v>
      </c>
      <c r="P395" s="62">
        <v>18</v>
      </c>
      <c r="Q395" s="28">
        <v>18343</v>
      </c>
      <c r="R395" s="17" t="s">
        <v>828</v>
      </c>
      <c r="S395" s="27">
        <v>1554</v>
      </c>
      <c r="T395" s="6" t="s">
        <v>829</v>
      </c>
      <c r="U395" s="63">
        <v>13</v>
      </c>
    </row>
    <row r="396" spans="1:21" s="2" customFormat="1" ht="11.1" customHeight="1" x14ac:dyDescent="0.2">
      <c r="A396" s="18" t="s">
        <v>464</v>
      </c>
      <c r="B396" s="22">
        <v>2409</v>
      </c>
      <c r="C396" s="16">
        <v>2</v>
      </c>
      <c r="D396" s="16">
        <v>67329110</v>
      </c>
      <c r="E396" s="17" t="s">
        <v>449</v>
      </c>
      <c r="F396" s="2">
        <v>31</v>
      </c>
      <c r="G396" s="28">
        <v>4683</v>
      </c>
      <c r="H396" s="17" t="s">
        <v>830</v>
      </c>
      <c r="I396" s="27">
        <v>418</v>
      </c>
      <c r="J396" s="6" t="s">
        <v>834</v>
      </c>
      <c r="K396" s="62">
        <v>17</v>
      </c>
      <c r="L396" s="28">
        <v>5068</v>
      </c>
      <c r="M396" s="17" t="s">
        <v>828</v>
      </c>
      <c r="N396" s="27">
        <v>534</v>
      </c>
      <c r="O396" s="6" t="s">
        <v>848</v>
      </c>
      <c r="P396" s="62">
        <v>17</v>
      </c>
      <c r="Q396" s="28">
        <v>9741</v>
      </c>
      <c r="R396" s="17" t="s">
        <v>828</v>
      </c>
      <c r="S396" s="27">
        <v>939</v>
      </c>
      <c r="T396" s="6" t="s">
        <v>848</v>
      </c>
      <c r="U396" s="63">
        <v>17</v>
      </c>
    </row>
    <row r="397" spans="1:21" s="2" customFormat="1" ht="11.1" customHeight="1" x14ac:dyDescent="0.2">
      <c r="A397" s="18" t="s">
        <v>464</v>
      </c>
      <c r="B397" s="22">
        <v>2445</v>
      </c>
      <c r="C397" s="16">
        <v>2</v>
      </c>
      <c r="D397" s="16">
        <v>82369205</v>
      </c>
      <c r="E397" s="17" t="s">
        <v>450</v>
      </c>
      <c r="F397" s="2">
        <v>31</v>
      </c>
      <c r="G397" s="28">
        <v>4673</v>
      </c>
      <c r="H397" s="17" t="s">
        <v>830</v>
      </c>
      <c r="I397" s="27">
        <v>535</v>
      </c>
      <c r="J397" s="6" t="s">
        <v>838</v>
      </c>
      <c r="K397" s="62">
        <v>8</v>
      </c>
      <c r="L397" s="28">
        <v>4548</v>
      </c>
      <c r="M397" s="17" t="s">
        <v>830</v>
      </c>
      <c r="N397" s="27">
        <v>437</v>
      </c>
      <c r="O397" s="6" t="s">
        <v>831</v>
      </c>
      <c r="P397" s="62">
        <v>17</v>
      </c>
      <c r="Q397" s="28">
        <v>9221</v>
      </c>
      <c r="R397" s="17" t="s">
        <v>830</v>
      </c>
      <c r="S397" s="27">
        <v>843</v>
      </c>
      <c r="T397" s="6" t="s">
        <v>838</v>
      </c>
      <c r="U397" s="63">
        <v>8</v>
      </c>
    </row>
    <row r="398" spans="1:21" s="2" customFormat="1" ht="11.1" customHeight="1" x14ac:dyDescent="0.2">
      <c r="A398" s="18" t="s">
        <v>464</v>
      </c>
      <c r="B398" s="22">
        <v>2580</v>
      </c>
      <c r="C398" s="16">
        <v>2</v>
      </c>
      <c r="D398" s="16">
        <v>76379413</v>
      </c>
      <c r="E398" s="17" t="s">
        <v>451</v>
      </c>
      <c r="F398" s="2">
        <v>31</v>
      </c>
      <c r="G398" s="28">
        <v>7539</v>
      </c>
      <c r="H398" s="17" t="s">
        <v>839</v>
      </c>
      <c r="I398" s="27">
        <v>907</v>
      </c>
      <c r="J398" s="6" t="s">
        <v>839</v>
      </c>
      <c r="K398" s="62">
        <v>9</v>
      </c>
      <c r="L398" s="28">
        <v>7763</v>
      </c>
      <c r="M398" s="17" t="s">
        <v>830</v>
      </c>
      <c r="N398" s="27">
        <v>870</v>
      </c>
      <c r="O398" s="6" t="s">
        <v>847</v>
      </c>
      <c r="P398" s="62">
        <v>18</v>
      </c>
      <c r="Q398" s="28">
        <v>15280</v>
      </c>
      <c r="R398" s="17" t="s">
        <v>839</v>
      </c>
      <c r="S398" s="27">
        <v>1500</v>
      </c>
      <c r="T398" s="6" t="s">
        <v>839</v>
      </c>
      <c r="U398" s="63">
        <v>9</v>
      </c>
    </row>
    <row r="399" spans="1:21" s="2" customFormat="1" ht="11.1" customHeight="1" x14ac:dyDescent="0.2">
      <c r="A399" s="18" t="s">
        <v>464</v>
      </c>
      <c r="B399" s="22">
        <v>2580</v>
      </c>
      <c r="C399" s="16">
        <v>2</v>
      </c>
      <c r="D399" s="16">
        <v>77379391</v>
      </c>
      <c r="E399" s="17" t="s">
        <v>452</v>
      </c>
      <c r="F399" s="2">
        <v>0</v>
      </c>
      <c r="G399" s="28"/>
      <c r="H399" s="17"/>
      <c r="I399" s="27"/>
      <c r="J399" s="6"/>
      <c r="K399" s="62"/>
      <c r="L399" s="28"/>
      <c r="M399" s="17"/>
      <c r="N399" s="27"/>
      <c r="O399" s="6"/>
      <c r="P399" s="62"/>
      <c r="Q399" s="28"/>
      <c r="R399" s="17"/>
      <c r="S399" s="27"/>
      <c r="T399" s="6"/>
      <c r="U399" s="63"/>
    </row>
    <row r="400" spans="1:21" s="2" customFormat="1" ht="11.1" customHeight="1" x14ac:dyDescent="0.2">
      <c r="A400" s="18" t="s">
        <v>464</v>
      </c>
      <c r="B400" s="22">
        <v>2584</v>
      </c>
      <c r="C400" s="16">
        <v>4</v>
      </c>
      <c r="D400" s="16">
        <v>76369407</v>
      </c>
      <c r="E400" s="17" t="s">
        <v>453</v>
      </c>
      <c r="F400" s="2">
        <v>0</v>
      </c>
      <c r="G400" s="28"/>
      <c r="H400" s="17"/>
      <c r="I400" s="27"/>
      <c r="J400" s="6"/>
      <c r="K400" s="62"/>
      <c r="L400" s="28"/>
      <c r="M400" s="17"/>
      <c r="N400" s="27"/>
      <c r="O400" s="6"/>
      <c r="P400" s="62"/>
      <c r="Q400" s="28"/>
      <c r="R400" s="17"/>
      <c r="S400" s="27"/>
      <c r="T400" s="6"/>
      <c r="U400" s="63"/>
    </row>
    <row r="401" spans="1:21" s="2" customFormat="1" ht="11.1" customHeight="1" x14ac:dyDescent="0.2">
      <c r="A401" s="18" t="s">
        <v>464</v>
      </c>
      <c r="B401" s="22">
        <v>2584</v>
      </c>
      <c r="C401" s="16">
        <v>2</v>
      </c>
      <c r="D401" s="16">
        <v>76369406</v>
      </c>
      <c r="E401" s="17" t="s">
        <v>454</v>
      </c>
      <c r="F401" s="2">
        <v>0</v>
      </c>
      <c r="G401" s="28"/>
      <c r="H401" s="17"/>
      <c r="I401" s="27"/>
      <c r="J401" s="6"/>
      <c r="K401" s="62"/>
      <c r="L401" s="28"/>
      <c r="M401" s="17"/>
      <c r="N401" s="27"/>
      <c r="O401" s="6"/>
      <c r="P401" s="62"/>
      <c r="Q401" s="28"/>
      <c r="R401" s="17"/>
      <c r="S401" s="27"/>
      <c r="T401" s="6"/>
      <c r="U401" s="63"/>
    </row>
    <row r="402" spans="1:21" s="2" customFormat="1" ht="11.1" customHeight="1" x14ac:dyDescent="0.2">
      <c r="A402" s="18" t="s">
        <v>464</v>
      </c>
      <c r="B402" s="22">
        <v>2584</v>
      </c>
      <c r="C402" s="16">
        <v>6</v>
      </c>
      <c r="D402" s="16">
        <v>76369405</v>
      </c>
      <c r="E402" s="17" t="s">
        <v>455</v>
      </c>
      <c r="F402" s="2">
        <v>0</v>
      </c>
      <c r="G402" s="28"/>
      <c r="H402" s="17"/>
      <c r="I402" s="27"/>
      <c r="J402" s="6"/>
      <c r="K402" s="62"/>
      <c r="L402" s="28"/>
      <c r="M402" s="17"/>
      <c r="N402" s="27"/>
      <c r="O402" s="6"/>
      <c r="P402" s="62"/>
      <c r="Q402" s="28"/>
      <c r="R402" s="17"/>
      <c r="S402" s="27"/>
      <c r="T402" s="6"/>
      <c r="U402" s="63"/>
    </row>
    <row r="403" spans="1:21" s="2" customFormat="1" ht="11.1" customHeight="1" x14ac:dyDescent="0.2">
      <c r="A403" s="18" t="s">
        <v>464</v>
      </c>
      <c r="B403" s="22">
        <v>2584</v>
      </c>
      <c r="C403" s="16">
        <v>2</v>
      </c>
      <c r="D403" s="16">
        <v>76369404</v>
      </c>
      <c r="E403" s="17" t="s">
        <v>456</v>
      </c>
      <c r="F403" s="2">
        <v>0</v>
      </c>
      <c r="G403" s="28"/>
      <c r="H403" s="17"/>
      <c r="I403" s="27"/>
      <c r="J403" s="6"/>
      <c r="K403" s="62"/>
      <c r="L403" s="28"/>
      <c r="M403" s="17"/>
      <c r="N403" s="27"/>
      <c r="O403" s="6"/>
      <c r="P403" s="62"/>
      <c r="Q403" s="28"/>
      <c r="R403" s="17"/>
      <c r="S403" s="27"/>
      <c r="T403" s="6"/>
      <c r="U403" s="63"/>
    </row>
    <row r="404" spans="1:21" s="2" customFormat="1" ht="11.1" customHeight="1" x14ac:dyDescent="0.2">
      <c r="A404" s="18" t="s">
        <v>465</v>
      </c>
      <c r="B404" s="22">
        <v>2</v>
      </c>
      <c r="C404" s="16">
        <v>2</v>
      </c>
      <c r="D404" s="16">
        <v>79359705</v>
      </c>
      <c r="E404" s="17" t="s">
        <v>457</v>
      </c>
      <c r="F404" s="2">
        <v>29</v>
      </c>
      <c r="G404" s="28">
        <v>7202</v>
      </c>
      <c r="H404" s="17" t="s">
        <v>830</v>
      </c>
      <c r="I404" s="27">
        <v>742</v>
      </c>
      <c r="J404" s="6" t="s">
        <v>841</v>
      </c>
      <c r="K404" s="62">
        <v>8</v>
      </c>
      <c r="L404" s="28">
        <v>6831</v>
      </c>
      <c r="M404" s="17" t="s">
        <v>830</v>
      </c>
      <c r="N404" s="27">
        <v>645</v>
      </c>
      <c r="O404" s="6" t="s">
        <v>834</v>
      </c>
      <c r="P404" s="62">
        <v>18</v>
      </c>
      <c r="Q404" s="28">
        <v>14033</v>
      </c>
      <c r="R404" s="17" t="s">
        <v>830</v>
      </c>
      <c r="S404" s="27">
        <v>1142</v>
      </c>
      <c r="T404" s="6" t="s">
        <v>834</v>
      </c>
      <c r="U404" s="63">
        <v>18</v>
      </c>
    </row>
    <row r="405" spans="1:21" s="2" customFormat="1" ht="11.1" customHeight="1" x14ac:dyDescent="0.2">
      <c r="A405" s="18" t="s">
        <v>465</v>
      </c>
      <c r="B405" s="22">
        <v>11</v>
      </c>
      <c r="C405" s="16">
        <v>2</v>
      </c>
      <c r="D405" s="16">
        <v>79359702</v>
      </c>
      <c r="E405" s="17" t="s">
        <v>458</v>
      </c>
      <c r="F405" s="2">
        <v>30</v>
      </c>
      <c r="G405" s="28">
        <v>7420</v>
      </c>
      <c r="H405" s="17" t="s">
        <v>830</v>
      </c>
      <c r="I405" s="27">
        <v>717</v>
      </c>
      <c r="J405" s="6" t="s">
        <v>837</v>
      </c>
      <c r="K405" s="62">
        <v>17</v>
      </c>
      <c r="L405" s="28">
        <v>7981</v>
      </c>
      <c r="M405" s="17" t="s">
        <v>837</v>
      </c>
      <c r="N405" s="27">
        <v>877</v>
      </c>
      <c r="O405" s="6" t="s">
        <v>838</v>
      </c>
      <c r="P405" s="62">
        <v>9</v>
      </c>
      <c r="Q405" s="28">
        <v>15237</v>
      </c>
      <c r="R405" s="17" t="s">
        <v>837</v>
      </c>
      <c r="S405" s="27">
        <v>1430</v>
      </c>
      <c r="T405" s="6" t="s">
        <v>838</v>
      </c>
      <c r="U405" s="63">
        <v>9</v>
      </c>
    </row>
    <row r="406" spans="1:21" s="2" customFormat="1" ht="11.1" customHeight="1" x14ac:dyDescent="0.2">
      <c r="A406" s="18" t="s">
        <v>465</v>
      </c>
      <c r="B406" s="22">
        <v>16</v>
      </c>
      <c r="C406" s="16">
        <v>2</v>
      </c>
      <c r="D406" s="16">
        <v>84239115</v>
      </c>
      <c r="E406" s="17" t="s">
        <v>459</v>
      </c>
      <c r="F406" s="2">
        <v>30</v>
      </c>
      <c r="G406" s="28">
        <v>5246</v>
      </c>
      <c r="H406" s="17" t="s">
        <v>830</v>
      </c>
      <c r="I406" s="27">
        <v>518</v>
      </c>
      <c r="J406" s="6" t="s">
        <v>840</v>
      </c>
      <c r="K406" s="62">
        <v>17</v>
      </c>
      <c r="L406" s="28">
        <v>5832</v>
      </c>
      <c r="M406" s="17" t="s">
        <v>847</v>
      </c>
      <c r="N406" s="27">
        <v>613</v>
      </c>
      <c r="O406" s="6" t="s">
        <v>845</v>
      </c>
      <c r="P406" s="62">
        <v>19</v>
      </c>
      <c r="Q406" s="28">
        <v>10713</v>
      </c>
      <c r="R406" s="17" t="s">
        <v>847</v>
      </c>
      <c r="S406" s="27">
        <v>930</v>
      </c>
      <c r="T406" s="6" t="s">
        <v>840</v>
      </c>
      <c r="U406" s="63">
        <v>17</v>
      </c>
    </row>
    <row r="407" spans="1:21" s="2" customFormat="1" ht="11.1" customHeight="1" x14ac:dyDescent="0.2">
      <c r="A407" s="18" t="s">
        <v>465</v>
      </c>
      <c r="B407" s="22">
        <v>18</v>
      </c>
      <c r="C407" s="16">
        <v>2</v>
      </c>
      <c r="D407" s="16">
        <v>78369708</v>
      </c>
      <c r="E407" s="17" t="s">
        <v>460</v>
      </c>
      <c r="F407" s="2">
        <v>0</v>
      </c>
      <c r="G407" s="28"/>
      <c r="H407" s="17"/>
      <c r="I407" s="27"/>
      <c r="J407" s="6"/>
      <c r="K407" s="62"/>
      <c r="L407" s="28"/>
      <c r="M407" s="17"/>
      <c r="N407" s="27"/>
      <c r="O407" s="6"/>
      <c r="P407" s="62"/>
      <c r="Q407" s="28"/>
      <c r="R407" s="17"/>
      <c r="S407" s="27"/>
      <c r="T407" s="6"/>
      <c r="U407" s="63"/>
    </row>
    <row r="408" spans="1:21" s="2" customFormat="1" ht="11.1" customHeight="1" x14ac:dyDescent="0.2">
      <c r="A408" s="18" t="s">
        <v>465</v>
      </c>
      <c r="B408" s="22">
        <v>21</v>
      </c>
      <c r="C408" s="16">
        <v>2</v>
      </c>
      <c r="D408" s="16">
        <v>78349700</v>
      </c>
      <c r="E408" s="17" t="s">
        <v>461</v>
      </c>
      <c r="F408" s="2">
        <v>31</v>
      </c>
      <c r="G408" s="28">
        <v>8848</v>
      </c>
      <c r="H408" s="17" t="s">
        <v>839</v>
      </c>
      <c r="I408" s="27">
        <v>999</v>
      </c>
      <c r="J408" s="6" t="s">
        <v>838</v>
      </c>
      <c r="K408" s="62">
        <v>8</v>
      </c>
      <c r="L408" s="28">
        <v>8833</v>
      </c>
      <c r="M408" s="17" t="s">
        <v>830</v>
      </c>
      <c r="N408" s="27">
        <v>1025</v>
      </c>
      <c r="O408" s="6" t="s">
        <v>847</v>
      </c>
      <c r="P408" s="62">
        <v>18</v>
      </c>
      <c r="Q408" s="28">
        <v>17634</v>
      </c>
      <c r="R408" s="17" t="s">
        <v>839</v>
      </c>
      <c r="S408" s="27">
        <v>1619</v>
      </c>
      <c r="T408" s="6" t="s">
        <v>838</v>
      </c>
      <c r="U408" s="63">
        <v>8</v>
      </c>
    </row>
    <row r="409" spans="1:21" s="2" customFormat="1" ht="11.1" customHeight="1" x14ac:dyDescent="0.2">
      <c r="A409" s="18" t="s">
        <v>465</v>
      </c>
      <c r="B409" s="22">
        <v>22</v>
      </c>
      <c r="C409" s="16">
        <v>2</v>
      </c>
      <c r="D409" s="16">
        <v>79359704</v>
      </c>
      <c r="E409" s="17" t="s">
        <v>330</v>
      </c>
      <c r="F409" s="2">
        <v>31</v>
      </c>
      <c r="G409" s="28">
        <v>8972</v>
      </c>
      <c r="H409" s="17" t="s">
        <v>830</v>
      </c>
      <c r="I409" s="27">
        <v>822</v>
      </c>
      <c r="J409" s="6" t="s">
        <v>847</v>
      </c>
      <c r="K409" s="62">
        <v>18</v>
      </c>
      <c r="L409" s="28">
        <v>8777</v>
      </c>
      <c r="M409" s="17" t="s">
        <v>830</v>
      </c>
      <c r="N409" s="27">
        <v>813</v>
      </c>
      <c r="O409" s="6" t="s">
        <v>850</v>
      </c>
      <c r="P409" s="62">
        <v>9</v>
      </c>
      <c r="Q409" s="28">
        <v>17749</v>
      </c>
      <c r="R409" s="17" t="s">
        <v>830</v>
      </c>
      <c r="S409" s="27">
        <v>1416</v>
      </c>
      <c r="T409" s="6" t="s">
        <v>835</v>
      </c>
      <c r="U409" s="63">
        <v>18</v>
      </c>
    </row>
    <row r="410" spans="1:21" s="2" customFormat="1" ht="11.1" customHeight="1" x14ac:dyDescent="0.2">
      <c r="A410" s="18" t="s">
        <v>465</v>
      </c>
      <c r="B410" s="22">
        <v>27</v>
      </c>
      <c r="C410" s="16">
        <v>2</v>
      </c>
      <c r="D410" s="16">
        <v>56319108</v>
      </c>
      <c r="E410" s="17" t="s">
        <v>462</v>
      </c>
      <c r="F410" s="2">
        <v>25</v>
      </c>
      <c r="G410" s="28">
        <v>273</v>
      </c>
      <c r="H410" s="17" t="s">
        <v>828</v>
      </c>
      <c r="I410" s="27">
        <v>45</v>
      </c>
      <c r="J410" s="6" t="s">
        <v>844</v>
      </c>
      <c r="K410" s="62">
        <v>17</v>
      </c>
      <c r="L410" s="28">
        <v>286</v>
      </c>
      <c r="M410" s="17" t="s">
        <v>844</v>
      </c>
      <c r="N410" s="27">
        <v>59</v>
      </c>
      <c r="O410" s="6" t="s">
        <v>844</v>
      </c>
      <c r="P410" s="62">
        <v>17</v>
      </c>
      <c r="Q410" s="28">
        <v>538</v>
      </c>
      <c r="R410" s="17" t="s">
        <v>844</v>
      </c>
      <c r="S410" s="27">
        <v>104</v>
      </c>
      <c r="T410" s="6" t="s">
        <v>844</v>
      </c>
      <c r="U410" s="63">
        <v>17</v>
      </c>
    </row>
    <row r="411" spans="1:21" s="2" customFormat="1" ht="11.1" customHeight="1" x14ac:dyDescent="0.2">
      <c r="A411" s="18"/>
      <c r="B411" s="22"/>
      <c r="C411" s="16"/>
      <c r="D411" s="16"/>
      <c r="E411" s="17"/>
      <c r="G411" s="28"/>
      <c r="H411" s="17"/>
      <c r="I411" s="27"/>
      <c r="J411" s="6"/>
      <c r="K411" s="62"/>
      <c r="L411" s="28"/>
      <c r="M411" s="17"/>
      <c r="N411" s="27"/>
      <c r="O411" s="6"/>
      <c r="P411" s="62"/>
      <c r="Q411" s="28"/>
      <c r="R411" s="17"/>
      <c r="S411" s="27"/>
      <c r="T411" s="6"/>
      <c r="U411" s="63"/>
    </row>
    <row r="412" spans="1:21" s="2" customFormat="1" ht="11.1" customHeight="1" x14ac:dyDescent="0.2">
      <c r="A412" s="18"/>
      <c r="B412" s="22"/>
      <c r="C412" s="16"/>
      <c r="D412" s="16"/>
      <c r="E412" s="17"/>
      <c r="G412" s="28"/>
      <c r="H412" s="17"/>
      <c r="I412" s="27"/>
      <c r="J412" s="6"/>
      <c r="K412" s="62"/>
      <c r="L412" s="28"/>
      <c r="M412" s="17"/>
      <c r="N412" s="27"/>
      <c r="O412" s="6"/>
      <c r="P412" s="62"/>
      <c r="Q412" s="28"/>
      <c r="R412" s="17"/>
      <c r="S412" s="27"/>
      <c r="T412" s="6"/>
      <c r="U412" s="63"/>
    </row>
    <row r="413" spans="1:21" s="2" customFormat="1" ht="11.1" customHeight="1" x14ac:dyDescent="0.2">
      <c r="A413" s="18"/>
      <c r="B413" s="22"/>
      <c r="C413" s="16"/>
      <c r="D413" s="16"/>
      <c r="E413" s="17"/>
      <c r="G413" s="28"/>
      <c r="H413" s="17"/>
      <c r="I413" s="27"/>
      <c r="J413" s="6"/>
      <c r="K413" s="62"/>
      <c r="L413" s="28"/>
      <c r="M413" s="17"/>
      <c r="N413" s="27"/>
      <c r="O413" s="6"/>
      <c r="P413" s="62"/>
      <c r="Q413" s="28"/>
      <c r="R413" s="17"/>
      <c r="S413" s="27"/>
      <c r="T413" s="6"/>
      <c r="U413" s="63"/>
    </row>
    <row r="414" spans="1:21" s="2" customFormat="1" ht="11.1" customHeight="1" x14ac:dyDescent="0.2">
      <c r="A414" s="18"/>
      <c r="B414" s="22"/>
      <c r="C414" s="16"/>
      <c r="D414" s="16"/>
      <c r="E414" s="17"/>
      <c r="G414" s="28"/>
      <c r="H414" s="17"/>
      <c r="I414" s="27"/>
      <c r="J414" s="6"/>
      <c r="K414" s="62"/>
      <c r="L414" s="28"/>
      <c r="M414" s="17"/>
      <c r="N414" s="27"/>
      <c r="O414" s="6"/>
      <c r="P414" s="62"/>
      <c r="Q414" s="28"/>
      <c r="R414" s="17"/>
      <c r="S414" s="27"/>
      <c r="T414" s="6"/>
      <c r="U414" s="63"/>
    </row>
    <row r="415" spans="1:21" s="2" customFormat="1" ht="11.1" customHeight="1" x14ac:dyDescent="0.2">
      <c r="A415" s="18"/>
      <c r="B415" s="22"/>
      <c r="C415" s="16"/>
      <c r="D415" s="16"/>
      <c r="E415" s="17"/>
      <c r="G415" s="28"/>
      <c r="H415" s="17"/>
      <c r="I415" s="27"/>
      <c r="J415" s="6"/>
      <c r="K415" s="62"/>
      <c r="L415" s="28"/>
      <c r="M415" s="17"/>
      <c r="N415" s="27"/>
      <c r="O415" s="6"/>
      <c r="P415" s="62"/>
      <c r="Q415" s="28"/>
      <c r="R415" s="17"/>
      <c r="S415" s="27"/>
      <c r="T415" s="6"/>
      <c r="U415" s="63"/>
    </row>
    <row r="416" spans="1:21" s="2" customFormat="1" ht="11.1" customHeight="1" x14ac:dyDescent="0.2">
      <c r="A416" s="18"/>
      <c r="B416" s="22"/>
      <c r="C416" s="16"/>
      <c r="D416" s="16"/>
      <c r="E416" s="17"/>
      <c r="G416" s="28"/>
      <c r="H416" s="17"/>
      <c r="I416" s="27"/>
      <c r="J416" s="6"/>
      <c r="K416" s="62"/>
      <c r="L416" s="28"/>
      <c r="M416" s="17"/>
      <c r="N416" s="27"/>
      <c r="O416" s="6"/>
      <c r="P416" s="62"/>
      <c r="Q416" s="28"/>
      <c r="R416" s="17"/>
      <c r="S416" s="27"/>
      <c r="T416" s="6"/>
      <c r="U416" s="63"/>
    </row>
    <row r="417" spans="1:21" s="2" customFormat="1" ht="11.1" customHeight="1" x14ac:dyDescent="0.2">
      <c r="A417" s="18"/>
      <c r="B417" s="22"/>
      <c r="C417" s="16"/>
      <c r="D417" s="16"/>
      <c r="E417" s="17"/>
      <c r="G417" s="28"/>
      <c r="H417" s="17"/>
      <c r="I417" s="27"/>
      <c r="J417" s="6"/>
      <c r="K417" s="62"/>
      <c r="L417" s="28"/>
      <c r="M417" s="17"/>
      <c r="N417" s="27"/>
      <c r="O417" s="6"/>
      <c r="P417" s="62"/>
      <c r="Q417" s="28"/>
      <c r="R417" s="17"/>
      <c r="S417" s="27"/>
      <c r="T417" s="6"/>
      <c r="U417" s="63"/>
    </row>
    <row r="418" spans="1:21" s="2" customFormat="1" ht="11.1" customHeight="1" x14ac:dyDescent="0.2">
      <c r="A418" s="18"/>
      <c r="B418" s="22"/>
      <c r="C418" s="16"/>
      <c r="D418" s="16"/>
      <c r="E418" s="17"/>
      <c r="G418" s="28"/>
      <c r="H418" s="17"/>
      <c r="I418" s="27"/>
      <c r="J418" s="6"/>
      <c r="K418" s="62"/>
      <c r="L418" s="28"/>
      <c r="M418" s="17"/>
      <c r="N418" s="27"/>
      <c r="O418" s="6"/>
      <c r="P418" s="62"/>
      <c r="Q418" s="28"/>
      <c r="R418" s="17"/>
      <c r="S418" s="27"/>
      <c r="T418" s="6"/>
      <c r="U418" s="63"/>
    </row>
    <row r="419" spans="1:21" s="2" customFormat="1" ht="11.1" customHeight="1" x14ac:dyDescent="0.2">
      <c r="A419" s="18"/>
      <c r="B419" s="22"/>
      <c r="C419" s="16"/>
      <c r="D419" s="16"/>
      <c r="E419" s="17"/>
      <c r="G419" s="28"/>
      <c r="H419" s="17"/>
      <c r="I419" s="27"/>
      <c r="J419" s="6"/>
      <c r="K419" s="62"/>
      <c r="L419" s="28"/>
      <c r="M419" s="17"/>
      <c r="N419" s="27"/>
      <c r="O419" s="6"/>
      <c r="P419" s="62"/>
      <c r="Q419" s="28"/>
      <c r="R419" s="17"/>
      <c r="S419" s="27"/>
      <c r="T419" s="6"/>
      <c r="U419" s="63"/>
    </row>
    <row r="420" spans="1:21" s="2" customFormat="1" ht="11.1" customHeight="1" x14ac:dyDescent="0.2">
      <c r="A420" s="18"/>
      <c r="B420" s="22"/>
      <c r="C420" s="16"/>
      <c r="D420" s="16"/>
      <c r="E420" s="17"/>
      <c r="G420" s="28"/>
      <c r="H420" s="17"/>
      <c r="I420" s="27"/>
      <c r="J420" s="6"/>
      <c r="K420" s="62"/>
      <c r="L420" s="28"/>
      <c r="M420" s="17"/>
      <c r="N420" s="27"/>
      <c r="O420" s="6"/>
      <c r="P420" s="62"/>
      <c r="Q420" s="28"/>
      <c r="R420" s="17"/>
      <c r="S420" s="27"/>
      <c r="T420" s="6"/>
      <c r="U420" s="63"/>
    </row>
    <row r="421" spans="1:21" s="2" customFormat="1" ht="11.1" customHeight="1" x14ac:dyDescent="0.2">
      <c r="A421" s="18"/>
      <c r="B421" s="22"/>
      <c r="C421" s="16"/>
      <c r="D421" s="16"/>
      <c r="E421" s="17"/>
      <c r="G421" s="28"/>
      <c r="H421" s="17"/>
      <c r="I421" s="27"/>
      <c r="J421" s="6"/>
      <c r="K421" s="62"/>
      <c r="L421" s="28"/>
      <c r="M421" s="17"/>
      <c r="N421" s="27"/>
      <c r="O421" s="6"/>
      <c r="P421" s="62"/>
      <c r="Q421" s="28"/>
      <c r="R421" s="17"/>
      <c r="S421" s="27"/>
      <c r="T421" s="6"/>
      <c r="U421" s="63"/>
    </row>
    <row r="422" spans="1:21" s="2" customFormat="1" ht="11.1" customHeight="1" x14ac:dyDescent="0.2">
      <c r="A422" s="18"/>
      <c r="B422" s="22"/>
      <c r="C422" s="16"/>
      <c r="D422" s="16"/>
      <c r="E422" s="17"/>
      <c r="G422" s="28"/>
      <c r="H422" s="17"/>
      <c r="I422" s="27"/>
      <c r="J422" s="6"/>
      <c r="K422" s="62"/>
      <c r="L422" s="28"/>
      <c r="M422" s="17"/>
      <c r="N422" s="27"/>
      <c r="O422" s="6"/>
      <c r="P422" s="62"/>
      <c r="Q422" s="28"/>
      <c r="R422" s="17"/>
      <c r="S422" s="27"/>
      <c r="T422" s="6"/>
      <c r="U422" s="63"/>
    </row>
    <row r="423" spans="1:21" s="2" customFormat="1" ht="11.1" customHeight="1" x14ac:dyDescent="0.2">
      <c r="A423" s="18"/>
      <c r="B423" s="22"/>
      <c r="C423" s="16"/>
      <c r="D423" s="16"/>
      <c r="E423" s="17"/>
      <c r="G423" s="28"/>
      <c r="H423" s="17"/>
      <c r="I423" s="27"/>
      <c r="J423" s="6"/>
      <c r="K423" s="62"/>
      <c r="L423" s="28"/>
      <c r="M423" s="17"/>
      <c r="N423" s="27"/>
      <c r="O423" s="6"/>
      <c r="P423" s="62"/>
      <c r="Q423" s="28"/>
      <c r="R423" s="17"/>
      <c r="S423" s="27"/>
      <c r="T423" s="6"/>
      <c r="U423" s="63"/>
    </row>
    <row r="424" spans="1:21" s="2" customFormat="1" ht="11.1" customHeight="1" x14ac:dyDescent="0.2">
      <c r="A424" s="18"/>
      <c r="B424" s="22"/>
      <c r="C424" s="16"/>
      <c r="D424" s="16"/>
      <c r="E424" s="17"/>
      <c r="G424" s="28"/>
      <c r="H424" s="17"/>
      <c r="I424" s="27"/>
      <c r="J424" s="6"/>
      <c r="K424" s="62"/>
      <c r="L424" s="28"/>
      <c r="M424" s="17"/>
      <c r="N424" s="27"/>
      <c r="O424" s="6"/>
      <c r="P424" s="62"/>
      <c r="Q424" s="28"/>
      <c r="R424" s="17"/>
      <c r="S424" s="27"/>
      <c r="T424" s="6"/>
      <c r="U424" s="63"/>
    </row>
    <row r="425" spans="1:21" s="2" customFormat="1" ht="11.1" customHeight="1" x14ac:dyDescent="0.2">
      <c r="A425" s="18"/>
      <c r="B425" s="22"/>
      <c r="C425" s="16"/>
      <c r="D425" s="16"/>
      <c r="E425" s="17"/>
      <c r="G425" s="28"/>
      <c r="H425" s="17"/>
      <c r="I425" s="27"/>
      <c r="J425" s="6"/>
      <c r="K425" s="62"/>
      <c r="L425" s="28"/>
      <c r="M425" s="17"/>
      <c r="N425" s="27"/>
      <c r="O425" s="6"/>
      <c r="P425" s="62"/>
      <c r="Q425" s="28"/>
      <c r="R425" s="17"/>
      <c r="S425" s="27"/>
      <c r="T425" s="6"/>
      <c r="U425" s="63"/>
    </row>
    <row r="426" spans="1:21" s="2" customFormat="1" ht="11.1" customHeight="1" x14ac:dyDescent="0.2">
      <c r="A426" s="18"/>
      <c r="B426" s="22"/>
      <c r="C426" s="16"/>
      <c r="D426" s="16"/>
      <c r="E426" s="17"/>
      <c r="G426" s="28"/>
      <c r="H426" s="17"/>
      <c r="I426" s="27"/>
      <c r="J426" s="6"/>
      <c r="K426" s="62"/>
      <c r="L426" s="28"/>
      <c r="M426" s="17"/>
      <c r="N426" s="27"/>
      <c r="O426" s="6"/>
      <c r="P426" s="62"/>
      <c r="Q426" s="28"/>
      <c r="R426" s="17"/>
      <c r="S426" s="27"/>
      <c r="T426" s="6"/>
      <c r="U426" s="63"/>
    </row>
    <row r="427" spans="1:21" s="2" customFormat="1" ht="11.1" customHeight="1" x14ac:dyDescent="0.2">
      <c r="A427" s="18"/>
      <c r="B427" s="22"/>
      <c r="C427" s="16"/>
      <c r="D427" s="16"/>
      <c r="E427" s="17"/>
      <c r="G427" s="28"/>
      <c r="H427" s="17"/>
      <c r="I427" s="27"/>
      <c r="J427" s="6"/>
      <c r="K427" s="62"/>
      <c r="L427" s="28"/>
      <c r="M427" s="17"/>
      <c r="N427" s="27"/>
      <c r="O427" s="6"/>
      <c r="P427" s="62"/>
      <c r="Q427" s="28"/>
      <c r="R427" s="17"/>
      <c r="S427" s="27"/>
      <c r="T427" s="6"/>
      <c r="U427" s="63"/>
    </row>
    <row r="428" spans="1:21" s="2" customFormat="1" ht="11.1" customHeight="1" x14ac:dyDescent="0.2">
      <c r="A428" s="18"/>
      <c r="B428" s="22"/>
      <c r="C428" s="16"/>
      <c r="D428" s="16"/>
      <c r="E428" s="17"/>
      <c r="G428" s="28"/>
      <c r="H428" s="17"/>
      <c r="I428" s="27"/>
      <c r="J428" s="6"/>
      <c r="K428" s="62"/>
      <c r="L428" s="28"/>
      <c r="M428" s="17"/>
      <c r="N428" s="27"/>
      <c r="O428" s="6"/>
      <c r="P428" s="62"/>
      <c r="Q428" s="28"/>
      <c r="R428" s="17"/>
      <c r="S428" s="27"/>
      <c r="T428" s="6"/>
      <c r="U428" s="63"/>
    </row>
    <row r="429" spans="1:21" s="2" customFormat="1" ht="11.1" customHeight="1" x14ac:dyDescent="0.2">
      <c r="A429" s="18"/>
      <c r="B429" s="22"/>
      <c r="C429" s="16"/>
      <c r="D429" s="16"/>
      <c r="E429" s="17"/>
      <c r="G429" s="28"/>
      <c r="H429" s="17"/>
      <c r="I429" s="27"/>
      <c r="J429" s="6"/>
      <c r="K429" s="62"/>
      <c r="L429" s="28"/>
      <c r="M429" s="17"/>
      <c r="N429" s="27"/>
      <c r="O429" s="6"/>
      <c r="P429" s="62"/>
      <c r="Q429" s="28"/>
      <c r="R429" s="17"/>
      <c r="S429" s="27"/>
      <c r="T429" s="6"/>
      <c r="U429" s="63"/>
    </row>
    <row r="430" spans="1:21" s="2" customFormat="1" ht="11.1" customHeight="1" thickBot="1" x14ac:dyDescent="0.25">
      <c r="A430" s="23"/>
      <c r="B430" s="24"/>
      <c r="C430" s="25"/>
      <c r="D430" s="25"/>
      <c r="E430" s="26"/>
      <c r="F430" s="35"/>
      <c r="G430" s="36"/>
      <c r="H430" s="26"/>
      <c r="I430" s="35"/>
      <c r="J430" s="129"/>
      <c r="K430" s="130"/>
      <c r="L430" s="36"/>
      <c r="M430" s="26"/>
      <c r="N430" s="35"/>
      <c r="O430" s="129"/>
      <c r="P430" s="130"/>
      <c r="Q430" s="36"/>
      <c r="R430" s="26"/>
      <c r="S430" s="35"/>
      <c r="T430" s="129"/>
      <c r="U430" s="131"/>
    </row>
    <row r="431" spans="1:21" s="2" customFormat="1" ht="11.1" customHeight="1" x14ac:dyDescent="0.2">
      <c r="A431" s="18"/>
      <c r="B431" s="22"/>
      <c r="C431" s="16"/>
      <c r="D431" s="16"/>
      <c r="E431" s="17"/>
      <c r="G431" s="28"/>
      <c r="H431" s="17"/>
      <c r="I431" s="27"/>
      <c r="J431" s="6"/>
      <c r="K431" s="62"/>
      <c r="L431" s="28"/>
      <c r="M431" s="17"/>
      <c r="N431" s="27"/>
      <c r="O431" s="6"/>
      <c r="P431" s="62"/>
      <c r="Q431" s="28"/>
      <c r="R431" s="17"/>
      <c r="S431" s="27"/>
      <c r="T431" s="6"/>
      <c r="U431" s="63"/>
    </row>
    <row r="432" spans="1:21" s="2" customFormat="1" ht="11.1" customHeight="1" x14ac:dyDescent="0.2">
      <c r="A432" s="18"/>
      <c r="B432" s="22"/>
      <c r="C432" s="16"/>
      <c r="D432" s="16"/>
      <c r="E432" s="17"/>
      <c r="G432" s="28"/>
      <c r="H432" s="17"/>
      <c r="I432" s="27"/>
      <c r="J432" s="6"/>
      <c r="K432" s="62"/>
      <c r="L432" s="28"/>
      <c r="M432" s="17"/>
      <c r="N432" s="27"/>
      <c r="O432" s="6"/>
      <c r="P432" s="62"/>
      <c r="Q432" s="28"/>
      <c r="R432" s="17"/>
      <c r="S432" s="27"/>
      <c r="T432" s="6"/>
      <c r="U432" s="63"/>
    </row>
    <row r="433" spans="1:21" s="2" customFormat="1" ht="11.1" customHeight="1" x14ac:dyDescent="0.2">
      <c r="A433" s="18"/>
      <c r="B433" s="22"/>
      <c r="C433" s="16"/>
      <c r="D433" s="16"/>
      <c r="E433" s="17"/>
      <c r="G433" s="28"/>
      <c r="H433" s="17"/>
      <c r="I433" s="27"/>
      <c r="J433" s="6"/>
      <c r="K433" s="62"/>
      <c r="L433" s="28"/>
      <c r="M433" s="17"/>
      <c r="N433" s="27"/>
      <c r="O433" s="6"/>
      <c r="P433" s="62"/>
      <c r="Q433" s="28"/>
      <c r="R433" s="17"/>
      <c r="S433" s="27"/>
      <c r="T433" s="6"/>
      <c r="U433" s="63"/>
    </row>
    <row r="434" spans="1:21" s="2" customFormat="1" ht="11.1" customHeight="1" x14ac:dyDescent="0.2">
      <c r="A434" s="18"/>
      <c r="B434" s="22"/>
      <c r="C434" s="16"/>
      <c r="D434" s="16"/>
      <c r="E434" s="17"/>
      <c r="G434" s="28"/>
      <c r="H434" s="17"/>
      <c r="I434" s="27"/>
      <c r="J434" s="6"/>
      <c r="K434" s="62"/>
      <c r="L434" s="28"/>
      <c r="M434" s="17"/>
      <c r="N434" s="27"/>
      <c r="O434" s="6"/>
      <c r="P434" s="62"/>
      <c r="Q434" s="28"/>
      <c r="R434" s="17"/>
      <c r="S434" s="27"/>
      <c r="T434" s="6"/>
      <c r="U434" s="63"/>
    </row>
    <row r="435" spans="1:21" s="2" customFormat="1" ht="11.1" customHeight="1" x14ac:dyDescent="0.2">
      <c r="A435" s="18"/>
      <c r="B435" s="22"/>
      <c r="C435" s="16"/>
      <c r="D435" s="16"/>
      <c r="E435" s="17"/>
      <c r="G435" s="28"/>
      <c r="H435" s="17"/>
      <c r="I435" s="27"/>
      <c r="J435" s="6"/>
      <c r="K435" s="62"/>
      <c r="L435" s="28"/>
      <c r="M435" s="17"/>
      <c r="N435" s="27"/>
      <c r="O435" s="6"/>
      <c r="P435" s="62"/>
      <c r="Q435" s="28"/>
      <c r="R435" s="17"/>
      <c r="S435" s="27"/>
      <c r="T435" s="6"/>
      <c r="U435" s="63"/>
    </row>
    <row r="436" spans="1:21" s="2" customFormat="1" ht="11.1" customHeight="1" x14ac:dyDescent="0.2">
      <c r="A436" s="18"/>
      <c r="B436" s="22"/>
      <c r="C436" s="16"/>
      <c r="D436" s="16"/>
      <c r="E436" s="17"/>
      <c r="G436" s="28"/>
      <c r="H436" s="17"/>
      <c r="I436" s="27"/>
      <c r="J436" s="6"/>
      <c r="K436" s="62"/>
      <c r="L436" s="28"/>
      <c r="M436" s="17"/>
      <c r="N436" s="27"/>
      <c r="O436" s="6"/>
      <c r="P436" s="62"/>
      <c r="Q436" s="28"/>
      <c r="R436" s="17"/>
      <c r="S436" s="27"/>
      <c r="T436" s="6"/>
      <c r="U436" s="63"/>
    </row>
    <row r="437" spans="1:21" s="2" customFormat="1" ht="11.1" customHeight="1" x14ac:dyDescent="0.2">
      <c r="A437" s="18"/>
      <c r="B437" s="22"/>
      <c r="C437" s="16"/>
      <c r="D437" s="16"/>
      <c r="E437" s="17"/>
      <c r="G437" s="28"/>
      <c r="H437" s="17"/>
      <c r="I437" s="27"/>
      <c r="J437" s="6"/>
      <c r="K437" s="62"/>
      <c r="L437" s="28"/>
      <c r="M437" s="17"/>
      <c r="N437" s="27"/>
      <c r="O437" s="6"/>
      <c r="P437" s="62"/>
      <c r="Q437" s="28"/>
      <c r="R437" s="17"/>
      <c r="S437" s="27"/>
      <c r="T437" s="6"/>
      <c r="U437" s="63"/>
    </row>
    <row r="438" spans="1:21" s="2" customFormat="1" ht="11.1" customHeight="1" x14ac:dyDescent="0.2">
      <c r="A438" s="18"/>
      <c r="B438" s="22"/>
      <c r="C438" s="16"/>
      <c r="D438" s="16"/>
      <c r="E438" s="17"/>
      <c r="G438" s="28"/>
      <c r="H438" s="17"/>
      <c r="I438" s="27"/>
      <c r="J438" s="6"/>
      <c r="K438" s="62"/>
      <c r="L438" s="28"/>
      <c r="M438" s="17"/>
      <c r="N438" s="27"/>
      <c r="O438" s="6"/>
      <c r="P438" s="62"/>
      <c r="Q438" s="28"/>
      <c r="R438" s="17"/>
      <c r="S438" s="27"/>
      <c r="T438" s="6"/>
      <c r="U438" s="63"/>
    </row>
    <row r="439" spans="1:21" s="2" customFormat="1" ht="11.1" customHeight="1" x14ac:dyDescent="0.2">
      <c r="A439" s="18"/>
      <c r="B439" s="22"/>
      <c r="C439" s="16"/>
      <c r="D439" s="16"/>
      <c r="E439" s="17"/>
      <c r="G439" s="28"/>
      <c r="H439" s="17"/>
      <c r="I439" s="27"/>
      <c r="J439" s="6"/>
      <c r="K439" s="62"/>
      <c r="L439" s="28"/>
      <c r="M439" s="17"/>
      <c r="N439" s="27"/>
      <c r="O439" s="6"/>
      <c r="P439" s="62"/>
      <c r="Q439" s="28"/>
      <c r="R439" s="17"/>
      <c r="S439" s="27"/>
      <c r="T439" s="6"/>
      <c r="U439" s="63"/>
    </row>
    <row r="440" spans="1:21" s="2" customFormat="1" ht="11.1" customHeight="1" x14ac:dyDescent="0.2">
      <c r="A440" s="18"/>
      <c r="B440" s="22"/>
      <c r="C440" s="16"/>
      <c r="D440" s="16"/>
      <c r="E440" s="17"/>
      <c r="G440" s="28"/>
      <c r="H440" s="17"/>
      <c r="I440" s="27"/>
      <c r="J440" s="6"/>
      <c r="K440" s="62"/>
      <c r="L440" s="28"/>
      <c r="M440" s="17"/>
      <c r="N440" s="27"/>
      <c r="O440" s="6"/>
      <c r="P440" s="62"/>
      <c r="Q440" s="28"/>
      <c r="R440" s="17"/>
      <c r="S440" s="27"/>
      <c r="T440" s="6"/>
      <c r="U440" s="63"/>
    </row>
    <row r="441" spans="1:21" s="2" customFormat="1" ht="11.1" customHeight="1" x14ac:dyDescent="0.2">
      <c r="A441" s="18"/>
      <c r="B441" s="22"/>
      <c r="C441" s="16"/>
      <c r="D441" s="16"/>
      <c r="E441" s="17"/>
      <c r="G441" s="28"/>
      <c r="H441" s="17"/>
      <c r="I441" s="27"/>
      <c r="J441" s="6"/>
      <c r="K441" s="62"/>
      <c r="L441" s="28"/>
      <c r="M441" s="17"/>
      <c r="N441" s="27"/>
      <c r="O441" s="6"/>
      <c r="P441" s="62"/>
      <c r="Q441" s="28"/>
      <c r="R441" s="17"/>
      <c r="S441" s="27"/>
      <c r="T441" s="6"/>
      <c r="U441" s="63"/>
    </row>
    <row r="442" spans="1:21" s="2" customFormat="1" ht="11.1" customHeight="1" x14ac:dyDescent="0.2">
      <c r="A442" s="18"/>
      <c r="B442" s="22"/>
      <c r="C442" s="16"/>
      <c r="D442" s="16"/>
      <c r="E442" s="17"/>
      <c r="G442" s="28"/>
      <c r="H442" s="17"/>
      <c r="I442" s="27"/>
      <c r="J442" s="6"/>
      <c r="K442" s="62"/>
      <c r="L442" s="28"/>
      <c r="M442" s="17"/>
      <c r="N442" s="27"/>
      <c r="O442" s="6"/>
      <c r="P442" s="62"/>
      <c r="Q442" s="28"/>
      <c r="R442" s="17"/>
      <c r="S442" s="27"/>
      <c r="T442" s="6"/>
      <c r="U442" s="63"/>
    </row>
    <row r="443" spans="1:21" s="2" customFormat="1" ht="11.1" customHeight="1" x14ac:dyDescent="0.2">
      <c r="A443" s="18"/>
      <c r="B443" s="22"/>
      <c r="C443" s="16"/>
      <c r="D443" s="16"/>
      <c r="E443" s="17"/>
      <c r="G443" s="28"/>
      <c r="H443" s="17"/>
      <c r="I443" s="27"/>
      <c r="J443" s="6"/>
      <c r="K443" s="62"/>
      <c r="L443" s="28"/>
      <c r="M443" s="17"/>
      <c r="N443" s="27"/>
      <c r="O443" s="6"/>
      <c r="P443" s="62"/>
      <c r="Q443" s="28"/>
      <c r="R443" s="17"/>
      <c r="S443" s="27"/>
      <c r="T443" s="6"/>
      <c r="U443" s="63"/>
    </row>
    <row r="444" spans="1:21" s="2" customFormat="1" ht="11.1" customHeight="1" x14ac:dyDescent="0.2">
      <c r="A444" s="18"/>
      <c r="B444" s="22"/>
      <c r="C444" s="16"/>
      <c r="D444" s="16"/>
      <c r="E444" s="17"/>
      <c r="G444" s="28"/>
      <c r="H444" s="17"/>
      <c r="I444" s="27"/>
      <c r="J444" s="6"/>
      <c r="K444" s="62"/>
      <c r="L444" s="28"/>
      <c r="M444" s="17"/>
      <c r="N444" s="27"/>
      <c r="O444" s="6"/>
      <c r="P444" s="62"/>
      <c r="Q444" s="28"/>
      <c r="R444" s="17"/>
      <c r="S444" s="27"/>
      <c r="T444" s="6"/>
      <c r="U444" s="63"/>
    </row>
    <row r="445" spans="1:21" s="2" customFormat="1" ht="11.1" customHeight="1" x14ac:dyDescent="0.2">
      <c r="A445" s="18"/>
      <c r="B445" s="22"/>
      <c r="C445" s="16"/>
      <c r="D445" s="16"/>
      <c r="E445" s="17"/>
      <c r="G445" s="28"/>
      <c r="H445" s="17"/>
      <c r="I445" s="27"/>
      <c r="J445" s="6"/>
      <c r="K445" s="62"/>
      <c r="L445" s="28"/>
      <c r="M445" s="17"/>
      <c r="N445" s="27"/>
      <c r="O445" s="6"/>
      <c r="P445" s="62"/>
      <c r="Q445" s="28"/>
      <c r="R445" s="17"/>
      <c r="S445" s="27"/>
      <c r="T445" s="6"/>
      <c r="U445" s="63"/>
    </row>
    <row r="446" spans="1:21" s="2" customFormat="1" ht="11.1" customHeight="1" x14ac:dyDescent="0.2">
      <c r="A446" s="18"/>
      <c r="B446" s="22"/>
      <c r="C446" s="16"/>
      <c r="D446" s="16"/>
      <c r="E446" s="17"/>
      <c r="G446" s="28"/>
      <c r="H446" s="17"/>
      <c r="I446" s="27"/>
      <c r="J446" s="6"/>
      <c r="K446" s="62"/>
      <c r="L446" s="28"/>
      <c r="M446" s="17"/>
      <c r="N446" s="27"/>
      <c r="O446" s="6"/>
      <c r="P446" s="62"/>
      <c r="Q446" s="28"/>
      <c r="R446" s="17"/>
      <c r="S446" s="27"/>
      <c r="T446" s="6"/>
      <c r="U446" s="63"/>
    </row>
    <row r="447" spans="1:21" s="2" customFormat="1" ht="11.1" customHeight="1" x14ac:dyDescent="0.2">
      <c r="A447" s="18"/>
      <c r="B447" s="22"/>
      <c r="C447" s="16"/>
      <c r="D447" s="16"/>
      <c r="E447" s="17"/>
      <c r="G447" s="28"/>
      <c r="H447" s="17"/>
      <c r="I447" s="27"/>
      <c r="J447" s="6"/>
      <c r="K447" s="62"/>
      <c r="L447" s="28"/>
      <c r="M447" s="17"/>
      <c r="N447" s="27"/>
      <c r="O447" s="6"/>
      <c r="P447" s="62"/>
      <c r="Q447" s="28"/>
      <c r="R447" s="17"/>
      <c r="S447" s="27"/>
      <c r="T447" s="6"/>
      <c r="U447" s="63"/>
    </row>
    <row r="448" spans="1:21" s="2" customFormat="1" ht="11.1" customHeight="1" x14ac:dyDescent="0.2">
      <c r="A448" s="18"/>
      <c r="B448" s="22"/>
      <c r="C448" s="16"/>
      <c r="D448" s="16"/>
      <c r="E448" s="17"/>
      <c r="G448" s="28"/>
      <c r="H448" s="17"/>
      <c r="I448" s="27"/>
      <c r="J448" s="6"/>
      <c r="K448" s="62"/>
      <c r="L448" s="28"/>
      <c r="M448" s="17"/>
      <c r="N448" s="27"/>
      <c r="O448" s="6"/>
      <c r="P448" s="62"/>
      <c r="Q448" s="28"/>
      <c r="R448" s="17"/>
      <c r="S448" s="27"/>
      <c r="T448" s="6"/>
      <c r="U448" s="63"/>
    </row>
    <row r="449" spans="1:21" s="2" customFormat="1" ht="11.1" customHeight="1" x14ac:dyDescent="0.2">
      <c r="A449" s="18"/>
      <c r="B449" s="22"/>
      <c r="C449" s="16"/>
      <c r="D449" s="16"/>
      <c r="E449" s="17"/>
      <c r="G449" s="28"/>
      <c r="H449" s="17"/>
      <c r="I449" s="27"/>
      <c r="J449" s="6"/>
      <c r="K449" s="62"/>
      <c r="L449" s="28"/>
      <c r="M449" s="17"/>
      <c r="N449" s="27"/>
      <c r="O449" s="6"/>
      <c r="P449" s="62"/>
      <c r="Q449" s="28"/>
      <c r="R449" s="17"/>
      <c r="S449" s="27"/>
      <c r="T449" s="6"/>
      <c r="U449" s="63"/>
    </row>
    <row r="450" spans="1:21" s="2" customFormat="1" ht="11.1" customHeight="1" x14ac:dyDescent="0.2">
      <c r="A450" s="18"/>
      <c r="B450" s="22"/>
      <c r="C450" s="16"/>
      <c r="D450" s="16"/>
      <c r="E450" s="17"/>
      <c r="G450" s="28"/>
      <c r="H450" s="17"/>
      <c r="I450" s="27"/>
      <c r="J450" s="6"/>
      <c r="K450" s="62"/>
      <c r="L450" s="28"/>
      <c r="M450" s="17"/>
      <c r="N450" s="27"/>
      <c r="O450" s="6"/>
      <c r="P450" s="62"/>
      <c r="Q450" s="28"/>
      <c r="R450" s="17"/>
      <c r="S450" s="27"/>
      <c r="T450" s="6"/>
      <c r="U450" s="63"/>
    </row>
    <row r="451" spans="1:21" s="2" customFormat="1" ht="11.1" customHeight="1" x14ac:dyDescent="0.2">
      <c r="A451" s="18"/>
      <c r="B451" s="22"/>
      <c r="C451" s="16"/>
      <c r="D451" s="16"/>
      <c r="E451" s="17"/>
      <c r="G451" s="28"/>
      <c r="H451" s="17"/>
      <c r="I451" s="27"/>
      <c r="J451" s="6"/>
      <c r="K451" s="62"/>
      <c r="L451" s="28"/>
      <c r="M451" s="17"/>
      <c r="N451" s="27"/>
      <c r="O451" s="6"/>
      <c r="P451" s="62"/>
      <c r="Q451" s="28"/>
      <c r="R451" s="17"/>
      <c r="S451" s="27"/>
      <c r="T451" s="6"/>
      <c r="U451" s="63"/>
    </row>
    <row r="452" spans="1:21" s="2" customFormat="1" ht="11.1" customHeight="1" x14ac:dyDescent="0.2">
      <c r="A452" s="18"/>
      <c r="B452" s="22"/>
      <c r="C452" s="16"/>
      <c r="D452" s="16"/>
      <c r="E452" s="17"/>
      <c r="G452" s="28"/>
      <c r="H452" s="17"/>
      <c r="I452" s="27"/>
      <c r="J452" s="6"/>
      <c r="K452" s="62"/>
      <c r="L452" s="28"/>
      <c r="M452" s="17"/>
      <c r="N452" s="27"/>
      <c r="O452" s="6"/>
      <c r="P452" s="62"/>
      <c r="Q452" s="28"/>
      <c r="R452" s="17"/>
      <c r="S452" s="27"/>
      <c r="T452" s="6"/>
      <c r="U452" s="63"/>
    </row>
    <row r="453" spans="1:21" s="2" customFormat="1" ht="11.1" customHeight="1" x14ac:dyDescent="0.2">
      <c r="A453" s="18"/>
      <c r="B453" s="22"/>
      <c r="C453" s="16"/>
      <c r="D453" s="16"/>
      <c r="E453" s="17"/>
      <c r="G453" s="28"/>
      <c r="H453" s="17"/>
      <c r="I453" s="27"/>
      <c r="J453" s="6"/>
      <c r="K453" s="62"/>
      <c r="L453" s="28"/>
      <c r="M453" s="17"/>
      <c r="N453" s="27"/>
      <c r="O453" s="6"/>
      <c r="P453" s="62"/>
      <c r="Q453" s="28"/>
      <c r="R453" s="17"/>
      <c r="S453" s="27"/>
      <c r="T453" s="6"/>
      <c r="U453" s="63"/>
    </row>
    <row r="454" spans="1:21" s="2" customFormat="1" ht="11.1" customHeight="1" x14ac:dyDescent="0.2">
      <c r="A454" s="18"/>
      <c r="B454" s="22"/>
      <c r="C454" s="16"/>
      <c r="D454" s="16"/>
      <c r="E454" s="17"/>
      <c r="G454" s="28"/>
      <c r="H454" s="17"/>
      <c r="I454" s="27"/>
      <c r="J454" s="6"/>
      <c r="K454" s="62"/>
      <c r="L454" s="28"/>
      <c r="M454" s="17"/>
      <c r="N454" s="27"/>
      <c r="O454" s="6"/>
      <c r="P454" s="62"/>
      <c r="Q454" s="28"/>
      <c r="R454" s="17"/>
      <c r="S454" s="27"/>
      <c r="T454" s="6"/>
      <c r="U454" s="63"/>
    </row>
    <row r="455" spans="1:21" s="2" customFormat="1" ht="11.1" customHeight="1" x14ac:dyDescent="0.2">
      <c r="A455" s="18"/>
      <c r="B455" s="22"/>
      <c r="C455" s="16"/>
      <c r="D455" s="16"/>
      <c r="E455" s="17"/>
      <c r="G455" s="28"/>
      <c r="H455" s="17"/>
      <c r="I455" s="27"/>
      <c r="J455" s="6"/>
      <c r="K455" s="62"/>
      <c r="L455" s="28"/>
      <c r="M455" s="17"/>
      <c r="N455" s="27"/>
      <c r="O455" s="6"/>
      <c r="P455" s="62"/>
      <c r="Q455" s="28"/>
      <c r="R455" s="17"/>
      <c r="S455" s="27"/>
      <c r="T455" s="6"/>
      <c r="U455" s="63"/>
    </row>
    <row r="456" spans="1:21" s="2" customFormat="1" ht="11.1" customHeight="1" x14ac:dyDescent="0.2">
      <c r="A456" s="18"/>
      <c r="B456" s="22"/>
      <c r="C456" s="16"/>
      <c r="D456" s="16"/>
      <c r="E456" s="17"/>
      <c r="G456" s="28"/>
      <c r="H456" s="17"/>
      <c r="I456" s="27"/>
      <c r="J456" s="6"/>
      <c r="K456" s="62"/>
      <c r="L456" s="28"/>
      <c r="M456" s="17"/>
      <c r="N456" s="27"/>
      <c r="O456" s="6"/>
      <c r="P456" s="62"/>
      <c r="Q456" s="28"/>
      <c r="R456" s="17"/>
      <c r="S456" s="27"/>
      <c r="T456" s="6"/>
      <c r="U456" s="63"/>
    </row>
    <row r="457" spans="1:21" s="2" customFormat="1" ht="11.1" customHeight="1" x14ac:dyDescent="0.2">
      <c r="A457" s="18"/>
      <c r="B457" s="22"/>
      <c r="C457" s="16"/>
      <c r="D457" s="16"/>
      <c r="E457" s="17"/>
      <c r="G457" s="28"/>
      <c r="H457" s="17"/>
      <c r="I457" s="27"/>
      <c r="J457" s="6"/>
      <c r="K457" s="62"/>
      <c r="L457" s="28"/>
      <c r="M457" s="17"/>
      <c r="N457" s="27"/>
      <c r="O457" s="6"/>
      <c r="P457" s="62"/>
      <c r="Q457" s="28"/>
      <c r="R457" s="17"/>
      <c r="S457" s="27"/>
      <c r="T457" s="6"/>
      <c r="U457" s="63"/>
    </row>
    <row r="458" spans="1:21" s="2" customFormat="1" ht="11.1" customHeight="1" x14ac:dyDescent="0.2">
      <c r="A458" s="18"/>
      <c r="B458" s="22"/>
      <c r="C458" s="16"/>
      <c r="D458" s="16"/>
      <c r="E458" s="17"/>
      <c r="G458" s="28"/>
      <c r="H458" s="17"/>
      <c r="I458" s="27"/>
      <c r="J458" s="6"/>
      <c r="K458" s="62"/>
      <c r="L458" s="28"/>
      <c r="M458" s="17"/>
      <c r="N458" s="27"/>
      <c r="O458" s="6"/>
      <c r="P458" s="62"/>
      <c r="Q458" s="28"/>
      <c r="R458" s="17"/>
      <c r="S458" s="27"/>
      <c r="T458" s="6"/>
      <c r="U458" s="63"/>
    </row>
    <row r="459" spans="1:21" s="2" customFormat="1" ht="11.1" customHeight="1" x14ac:dyDescent="0.2">
      <c r="A459" s="18"/>
      <c r="B459" s="22"/>
      <c r="C459" s="16"/>
      <c r="D459" s="16"/>
      <c r="E459" s="17"/>
      <c r="G459" s="28"/>
      <c r="H459" s="17"/>
      <c r="I459" s="27"/>
      <c r="J459" s="6"/>
      <c r="K459" s="62"/>
      <c r="L459" s="28"/>
      <c r="M459" s="17"/>
      <c r="N459" s="27"/>
      <c r="O459" s="6"/>
      <c r="P459" s="62"/>
      <c r="Q459" s="28"/>
      <c r="R459" s="17"/>
      <c r="S459" s="27"/>
      <c r="T459" s="6"/>
      <c r="U459" s="63"/>
    </row>
    <row r="460" spans="1:21" s="2" customFormat="1" ht="11.1" customHeight="1" x14ac:dyDescent="0.2">
      <c r="A460" s="18"/>
      <c r="B460" s="22"/>
      <c r="C460" s="16"/>
      <c r="D460" s="16"/>
      <c r="E460" s="17"/>
      <c r="G460" s="28"/>
      <c r="H460" s="17"/>
      <c r="I460" s="27"/>
      <c r="J460" s="6"/>
      <c r="K460" s="62"/>
      <c r="L460" s="28"/>
      <c r="M460" s="17"/>
      <c r="N460" s="27"/>
      <c r="O460" s="6"/>
      <c r="P460" s="62"/>
      <c r="Q460" s="28"/>
      <c r="R460" s="17"/>
      <c r="S460" s="27"/>
      <c r="T460" s="6"/>
      <c r="U460" s="63"/>
    </row>
    <row r="461" spans="1:21" s="2" customFormat="1" ht="11.1" customHeight="1" x14ac:dyDescent="0.2">
      <c r="A461" s="18"/>
      <c r="B461" s="22"/>
      <c r="C461" s="16"/>
      <c r="D461" s="16"/>
      <c r="E461" s="17"/>
      <c r="G461" s="28"/>
      <c r="H461" s="17"/>
      <c r="I461" s="27"/>
      <c r="J461" s="6"/>
      <c r="K461" s="62"/>
      <c r="L461" s="28"/>
      <c r="M461" s="17"/>
      <c r="N461" s="27"/>
      <c r="O461" s="6"/>
      <c r="P461" s="62"/>
      <c r="Q461" s="28"/>
      <c r="R461" s="17"/>
      <c r="S461" s="27"/>
      <c r="T461" s="6"/>
      <c r="U461" s="63"/>
    </row>
    <row r="462" spans="1:21" s="2" customFormat="1" ht="11.1" customHeight="1" x14ac:dyDescent="0.2">
      <c r="A462" s="18"/>
      <c r="B462" s="22"/>
      <c r="C462" s="16"/>
      <c r="D462" s="16"/>
      <c r="E462" s="17"/>
      <c r="G462" s="28"/>
      <c r="H462" s="17"/>
      <c r="I462" s="27"/>
      <c r="J462" s="6"/>
      <c r="K462" s="62"/>
      <c r="L462" s="28"/>
      <c r="M462" s="17"/>
      <c r="N462" s="27"/>
      <c r="O462" s="6"/>
      <c r="P462" s="62"/>
      <c r="Q462" s="28"/>
      <c r="R462" s="17"/>
      <c r="S462" s="27"/>
      <c r="T462" s="6"/>
      <c r="U462" s="63"/>
    </row>
    <row r="463" spans="1:21" s="2" customFormat="1" ht="11.1" customHeight="1" x14ac:dyDescent="0.2">
      <c r="A463" s="18"/>
      <c r="B463" s="22"/>
      <c r="C463" s="16"/>
      <c r="D463" s="16"/>
      <c r="E463" s="17"/>
      <c r="G463" s="28"/>
      <c r="H463" s="17"/>
      <c r="I463" s="27"/>
      <c r="J463" s="6"/>
      <c r="K463" s="62"/>
      <c r="L463" s="28"/>
      <c r="M463" s="17"/>
      <c r="N463" s="27"/>
      <c r="O463" s="6"/>
      <c r="P463" s="62"/>
      <c r="Q463" s="28"/>
      <c r="R463" s="17"/>
      <c r="S463" s="27"/>
      <c r="T463" s="6"/>
      <c r="U463" s="63"/>
    </row>
    <row r="464" spans="1:21" s="2" customFormat="1" ht="11.1" customHeight="1" x14ac:dyDescent="0.2">
      <c r="A464" s="18"/>
      <c r="B464" s="22"/>
      <c r="C464" s="16"/>
      <c r="D464" s="16"/>
      <c r="E464" s="17"/>
      <c r="G464" s="28"/>
      <c r="H464" s="17"/>
      <c r="I464" s="27"/>
      <c r="J464" s="6"/>
      <c r="K464" s="62"/>
      <c r="L464" s="28"/>
      <c r="M464" s="17"/>
      <c r="N464" s="27"/>
      <c r="O464" s="6"/>
      <c r="P464" s="62"/>
      <c r="Q464" s="28"/>
      <c r="R464" s="17"/>
      <c r="S464" s="27"/>
      <c r="T464" s="6"/>
      <c r="U464" s="63"/>
    </row>
    <row r="465" spans="1:21" s="2" customFormat="1" ht="11.1" customHeight="1" x14ac:dyDescent="0.2">
      <c r="A465" s="18"/>
      <c r="B465" s="22"/>
      <c r="C465" s="16"/>
      <c r="D465" s="16"/>
      <c r="E465" s="17"/>
      <c r="G465" s="28"/>
      <c r="H465" s="17"/>
      <c r="I465" s="27"/>
      <c r="J465" s="6"/>
      <c r="K465" s="62"/>
      <c r="L465" s="28"/>
      <c r="M465" s="17"/>
      <c r="N465" s="27"/>
      <c r="O465" s="6"/>
      <c r="P465" s="62"/>
      <c r="Q465" s="28"/>
      <c r="R465" s="17"/>
      <c r="S465" s="27"/>
      <c r="T465" s="6"/>
      <c r="U465" s="63"/>
    </row>
    <row r="466" spans="1:21" s="2" customFormat="1" ht="11.1" customHeight="1" x14ac:dyDescent="0.2">
      <c r="A466" s="18"/>
      <c r="B466" s="22"/>
      <c r="C466" s="16"/>
      <c r="D466" s="16"/>
      <c r="E466" s="17"/>
      <c r="G466" s="28"/>
      <c r="H466" s="17"/>
      <c r="I466" s="27"/>
      <c r="J466" s="6"/>
      <c r="K466" s="62"/>
      <c r="L466" s="28"/>
      <c r="M466" s="17"/>
      <c r="N466" s="27"/>
      <c r="O466" s="6"/>
      <c r="P466" s="62"/>
      <c r="Q466" s="28"/>
      <c r="R466" s="17"/>
      <c r="S466" s="27"/>
      <c r="T466" s="6"/>
      <c r="U466" s="63"/>
    </row>
    <row r="467" spans="1:21" s="2" customFormat="1" ht="11.1" customHeight="1" x14ac:dyDescent="0.2">
      <c r="A467" s="18"/>
      <c r="B467" s="22"/>
      <c r="C467" s="16"/>
      <c r="D467" s="16"/>
      <c r="E467" s="17"/>
      <c r="G467" s="28"/>
      <c r="H467" s="17"/>
      <c r="I467" s="27"/>
      <c r="J467" s="6"/>
      <c r="K467" s="62"/>
      <c r="L467" s="28"/>
      <c r="M467" s="17"/>
      <c r="N467" s="27"/>
      <c r="O467" s="6"/>
      <c r="P467" s="62"/>
      <c r="Q467" s="28"/>
      <c r="R467" s="17"/>
      <c r="S467" s="27"/>
      <c r="T467" s="6"/>
      <c r="U467" s="63"/>
    </row>
    <row r="468" spans="1:21" s="2" customFormat="1" ht="11.1" customHeight="1" x14ac:dyDescent="0.2">
      <c r="A468" s="18"/>
      <c r="B468" s="22"/>
      <c r="C468" s="16"/>
      <c r="D468" s="16"/>
      <c r="E468" s="17"/>
      <c r="G468" s="28"/>
      <c r="H468" s="17"/>
      <c r="I468" s="27"/>
      <c r="J468" s="6"/>
      <c r="K468" s="62"/>
      <c r="L468" s="28"/>
      <c r="M468" s="17"/>
      <c r="N468" s="27"/>
      <c r="O468" s="6"/>
      <c r="P468" s="62"/>
      <c r="Q468" s="28"/>
      <c r="R468" s="17"/>
      <c r="S468" s="27"/>
      <c r="T468" s="6"/>
      <c r="U468" s="63"/>
    </row>
    <row r="469" spans="1:21" s="2" customFormat="1" ht="11.1" customHeight="1" x14ac:dyDescent="0.2">
      <c r="A469" s="18"/>
      <c r="B469" s="22"/>
      <c r="C469" s="16"/>
      <c r="D469" s="16"/>
      <c r="E469" s="17"/>
      <c r="G469" s="28"/>
      <c r="H469" s="17"/>
      <c r="I469" s="27"/>
      <c r="J469" s="6"/>
      <c r="K469" s="62"/>
      <c r="L469" s="28"/>
      <c r="M469" s="17"/>
      <c r="N469" s="27"/>
      <c r="O469" s="6"/>
      <c r="P469" s="62"/>
      <c r="Q469" s="28"/>
      <c r="R469" s="17"/>
      <c r="S469" s="27"/>
      <c r="T469" s="6"/>
      <c r="U469" s="63"/>
    </row>
    <row r="470" spans="1:21" s="2" customFormat="1" ht="11.1" customHeight="1" x14ac:dyDescent="0.2">
      <c r="A470" s="18"/>
      <c r="B470" s="22"/>
      <c r="C470" s="16"/>
      <c r="D470" s="16"/>
      <c r="E470" s="17"/>
      <c r="G470" s="28"/>
      <c r="H470" s="17"/>
      <c r="I470" s="27"/>
      <c r="J470" s="6"/>
      <c r="K470" s="62"/>
      <c r="L470" s="28"/>
      <c r="M470" s="17"/>
      <c r="N470" s="27"/>
      <c r="O470" s="6"/>
      <c r="P470" s="62"/>
      <c r="Q470" s="28"/>
      <c r="R470" s="17"/>
      <c r="S470" s="27"/>
      <c r="T470" s="6"/>
      <c r="U470" s="63"/>
    </row>
    <row r="471" spans="1:21" s="2" customFormat="1" ht="11.1" customHeight="1" x14ac:dyDescent="0.2">
      <c r="A471" s="18"/>
      <c r="B471" s="22"/>
      <c r="C471" s="16"/>
      <c r="D471" s="16"/>
      <c r="E471" s="17"/>
      <c r="G471" s="28"/>
      <c r="H471" s="17"/>
      <c r="I471" s="27"/>
      <c r="J471" s="6"/>
      <c r="K471" s="62"/>
      <c r="L471" s="28"/>
      <c r="M471" s="17"/>
      <c r="N471" s="27"/>
      <c r="O471" s="6"/>
      <c r="P471" s="62"/>
      <c r="Q471" s="28"/>
      <c r="R471" s="17"/>
      <c r="S471" s="27"/>
      <c r="T471" s="6"/>
      <c r="U471" s="63"/>
    </row>
    <row r="472" spans="1:21" s="2" customFormat="1" ht="11.1" customHeight="1" x14ac:dyDescent="0.2">
      <c r="A472" s="18"/>
      <c r="B472" s="22"/>
      <c r="C472" s="16"/>
      <c r="D472" s="16"/>
      <c r="E472" s="17"/>
      <c r="G472" s="28"/>
      <c r="H472" s="17"/>
      <c r="I472" s="27"/>
      <c r="J472" s="6"/>
      <c r="K472" s="62"/>
      <c r="L472" s="28"/>
      <c r="M472" s="17"/>
      <c r="N472" s="27"/>
      <c r="O472" s="6"/>
      <c r="P472" s="62"/>
      <c r="Q472" s="28"/>
      <c r="R472" s="17"/>
      <c r="S472" s="27"/>
      <c r="T472" s="6"/>
      <c r="U472" s="63"/>
    </row>
    <row r="473" spans="1:21" s="2" customFormat="1" ht="11.1" customHeight="1" x14ac:dyDescent="0.2">
      <c r="A473" s="18"/>
      <c r="B473" s="22"/>
      <c r="C473" s="16"/>
      <c r="D473" s="16"/>
      <c r="E473" s="17"/>
      <c r="G473" s="28"/>
      <c r="H473" s="17"/>
      <c r="I473" s="27"/>
      <c r="J473" s="6"/>
      <c r="K473" s="62"/>
      <c r="L473" s="28"/>
      <c r="M473" s="17"/>
      <c r="N473" s="27"/>
      <c r="O473" s="6"/>
      <c r="P473" s="62"/>
      <c r="Q473" s="28"/>
      <c r="R473" s="17"/>
      <c r="S473" s="27"/>
      <c r="T473" s="6"/>
      <c r="U473" s="63"/>
    </row>
    <row r="474" spans="1:21" s="2" customFormat="1" ht="11.1" customHeight="1" x14ac:dyDescent="0.2">
      <c r="A474" s="18"/>
      <c r="B474" s="22"/>
      <c r="C474" s="16"/>
      <c r="D474" s="16"/>
      <c r="E474" s="17"/>
      <c r="G474" s="28"/>
      <c r="H474" s="17"/>
      <c r="I474" s="27"/>
      <c r="J474" s="6"/>
      <c r="K474" s="62"/>
      <c r="L474" s="28"/>
      <c r="M474" s="17"/>
      <c r="N474" s="27"/>
      <c r="O474" s="6"/>
      <c r="P474" s="62"/>
      <c r="Q474" s="28"/>
      <c r="R474" s="17"/>
      <c r="S474" s="27"/>
      <c r="T474" s="6"/>
      <c r="U474" s="63"/>
    </row>
    <row r="475" spans="1:21" s="2" customFormat="1" ht="11.1" customHeight="1" x14ac:dyDescent="0.2">
      <c r="A475" s="18"/>
      <c r="B475" s="22"/>
      <c r="C475" s="16"/>
      <c r="D475" s="16"/>
      <c r="E475" s="17"/>
      <c r="G475" s="28"/>
      <c r="H475" s="17"/>
      <c r="I475" s="27"/>
      <c r="J475" s="6"/>
      <c r="K475" s="62"/>
      <c r="L475" s="28"/>
      <c r="M475" s="17"/>
      <c r="N475" s="27"/>
      <c r="O475" s="6"/>
      <c r="P475" s="62"/>
      <c r="Q475" s="28"/>
      <c r="R475" s="17"/>
      <c r="S475" s="27"/>
      <c r="T475" s="6"/>
      <c r="U475" s="63"/>
    </row>
    <row r="476" spans="1:21" s="2" customFormat="1" ht="11.1" customHeight="1" x14ac:dyDescent="0.2">
      <c r="A476" s="18"/>
      <c r="B476" s="22"/>
      <c r="C476" s="16"/>
      <c r="D476" s="16"/>
      <c r="E476" s="17"/>
      <c r="G476" s="28"/>
      <c r="H476" s="17"/>
      <c r="I476" s="27"/>
      <c r="J476" s="6"/>
      <c r="K476" s="62"/>
      <c r="L476" s="28"/>
      <c r="M476" s="17"/>
      <c r="N476" s="27"/>
      <c r="O476" s="6"/>
      <c r="P476" s="62"/>
      <c r="Q476" s="28"/>
      <c r="R476" s="17"/>
      <c r="S476" s="27"/>
      <c r="T476" s="6"/>
      <c r="U476" s="63"/>
    </row>
    <row r="477" spans="1:21" s="2" customFormat="1" ht="11.1" customHeight="1" thickBot="1" x14ac:dyDescent="0.25">
      <c r="A477" s="23"/>
      <c r="B477" s="24"/>
      <c r="C477" s="25"/>
      <c r="D477" s="25"/>
      <c r="E477" s="26"/>
      <c r="F477" s="35"/>
      <c r="G477" s="36"/>
      <c r="H477" s="26"/>
      <c r="I477" s="35"/>
      <c r="J477" s="129"/>
      <c r="K477" s="130"/>
      <c r="L477" s="36"/>
      <c r="M477" s="26"/>
      <c r="N477" s="35"/>
      <c r="O477" s="129"/>
      <c r="P477" s="130"/>
      <c r="Q477" s="36"/>
      <c r="R477" s="26"/>
      <c r="S477" s="35"/>
      <c r="T477" s="129"/>
      <c r="U477" s="131"/>
    </row>
  </sheetData>
  <mergeCells count="1">
    <mergeCell ref="A4:B4"/>
  </mergeCells>
  <phoneticPr fontId="2" type="noConversion"/>
  <printOptions horizontalCentered="1"/>
  <pageMargins left="0.47244094488188981" right="0.11811023622047245" top="0.55118110236220474" bottom="0.98425196850393704" header="0.35433070866141736" footer="0.23622047244094491"/>
  <pageSetup paperSize="9" scale="82" orientation="landscape" r:id="rId1"/>
  <headerFooter scaleWithDoc="0" alignWithMargins="0">
    <oddHeader>&amp;LAutomatische Strassenverkehrszählungen in Bayern</oddHeader>
    <oddFooter>&amp;LBayerische Staatsbauverwaltung, Zentralstelle für Informationssysteme (ZIS)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U460"/>
  <sheetViews>
    <sheetView showGridLines="0" zoomScaleNormal="100" zoomScalePageLayoutView="60" workbookViewId="0">
      <selection activeCell="V21" sqref="V21"/>
    </sheetView>
  </sheetViews>
  <sheetFormatPr baseColWidth="10" defaultRowHeight="12.75" x14ac:dyDescent="0.2"/>
  <cols>
    <col min="1" max="1" width="4.28515625" style="75" customWidth="1"/>
    <col min="2" max="2" width="6.85546875" style="70" customWidth="1"/>
    <col min="3" max="3" width="6.42578125" style="70" customWidth="1"/>
    <col min="4" max="4" width="6.7109375" style="70" customWidth="1"/>
    <col min="5" max="5" width="26.42578125" style="70" customWidth="1"/>
    <col min="6" max="6" width="8" style="70" customWidth="1"/>
    <col min="7" max="7" width="5.28515625" style="70" customWidth="1"/>
    <col min="8" max="8" width="6.42578125" style="84" customWidth="1"/>
    <col min="9" max="9" width="8.28515625" style="70" customWidth="1"/>
    <col min="10" max="10" width="4.85546875" style="70" customWidth="1"/>
    <col min="11" max="11" width="9.5703125" style="70" customWidth="1"/>
    <col min="12" max="12" width="5.85546875" style="70" customWidth="1"/>
    <col min="13" max="13" width="9.5703125" style="70" customWidth="1"/>
    <col min="14" max="14" width="7.140625" style="70" customWidth="1"/>
    <col min="15" max="15" width="4.85546875" style="70" customWidth="1"/>
    <col min="16" max="16" width="9.28515625" style="70" customWidth="1"/>
    <col min="17" max="17" width="8.140625" style="70" customWidth="1"/>
    <col min="18" max="18" width="5.140625" style="70" customWidth="1"/>
    <col min="19" max="19" width="4.85546875" style="70" customWidth="1"/>
    <col min="20" max="16384" width="11.42578125" style="70"/>
  </cols>
  <sheetData>
    <row r="1" spans="1:21" x14ac:dyDescent="0.2">
      <c r="A1" s="73"/>
      <c r="B1" s="71"/>
      <c r="C1" s="71"/>
      <c r="D1" s="71"/>
      <c r="E1" s="71"/>
      <c r="F1" s="142" t="s">
        <v>55</v>
      </c>
      <c r="G1" s="142"/>
      <c r="H1" s="142"/>
      <c r="I1" s="142" t="s">
        <v>56</v>
      </c>
      <c r="J1" s="142"/>
      <c r="K1" s="142" t="s">
        <v>57</v>
      </c>
      <c r="L1" s="142"/>
      <c r="M1" s="142" t="s">
        <v>63</v>
      </c>
      <c r="N1" s="142"/>
      <c r="O1" s="142"/>
      <c r="P1" s="142" t="s">
        <v>64</v>
      </c>
      <c r="Q1" s="142"/>
      <c r="R1" s="142"/>
      <c r="S1" s="142"/>
    </row>
    <row r="2" spans="1:21" x14ac:dyDescent="0.2">
      <c r="A2" s="73" t="s">
        <v>44</v>
      </c>
      <c r="B2" s="71" t="s">
        <v>45</v>
      </c>
      <c r="C2" s="71" t="s">
        <v>46</v>
      </c>
      <c r="D2" s="71" t="s">
        <v>47</v>
      </c>
      <c r="E2" s="71" t="s">
        <v>48</v>
      </c>
      <c r="F2" s="71" t="s">
        <v>49</v>
      </c>
      <c r="G2" s="76" t="str">
        <f>BY_DTV_GQ!H6</f>
        <v>17/16</v>
      </c>
      <c r="H2" s="82" t="s">
        <v>50</v>
      </c>
      <c r="I2" s="71" t="s">
        <v>51</v>
      </c>
      <c r="J2" s="71" t="s">
        <v>52</v>
      </c>
      <c r="K2" s="71" t="s">
        <v>53</v>
      </c>
      <c r="L2" s="71" t="s">
        <v>54</v>
      </c>
      <c r="M2" s="71" t="s">
        <v>58</v>
      </c>
      <c r="N2" s="71" t="s">
        <v>59</v>
      </c>
      <c r="O2" s="71" t="s">
        <v>60</v>
      </c>
      <c r="P2" s="71" t="s">
        <v>61</v>
      </c>
      <c r="Q2" s="71" t="s">
        <v>59</v>
      </c>
      <c r="R2" s="71" t="s">
        <v>60</v>
      </c>
      <c r="S2" s="71" t="s">
        <v>62</v>
      </c>
      <c r="U2" s="70">
        <v>1</v>
      </c>
    </row>
    <row r="3" spans="1:21" x14ac:dyDescent="0.2">
      <c r="A3" s="74"/>
      <c r="B3" s="72" t="str">
        <f>IF(ISBLANK(BY_DTV_GQ!S7),"",  CONCATENATE(BY_DTV_GQ!S7,IF(TRIM(BY_DTV_GQ!T7)="VBA","*","")))</f>
        <v/>
      </c>
      <c r="C3" s="72" t="str">
        <f>IF(ISBLANK(BY_DTV_GQ!A7),"",CONCATENATE(BY_DTV_GQ!A7,TEXT(BY_DTV_GQ!B7,"????")))</f>
        <v/>
      </c>
      <c r="D3" s="74"/>
      <c r="E3" s="72" t="str">
        <f>IF(ISBLANK(BY_DTV_GQ!E7),"",BY_DTV_GQ!E7)</f>
        <v/>
      </c>
      <c r="F3" s="72" t="str">
        <f>IF(ISBLANK(BY_DTV_GQ!G7),"",BY_DTV_GQ!G7)</f>
        <v/>
      </c>
      <c r="G3" s="72" t="str">
        <f>IF(ISBLANK(BY_DTV_GQ!H7),"",    LEFT(BY_DTV_GQ!H7,   LEN(BY_DTV_GQ!H7)-1)    )</f>
        <v/>
      </c>
      <c r="H3" s="83" t="str">
        <f>IF(BY_DTV_GQ!G7&gt;0,(BY_DTV_GQ!M7/BY_DTV_GQ!G7)*100,"")</f>
        <v/>
      </c>
      <c r="I3" s="72" t="str">
        <f>IF(ISBLANK(BY_RiLaerm!Q7),"",BY_RiLaerm!Q7)</f>
        <v/>
      </c>
      <c r="J3" s="72" t="str">
        <f>IF(ISBLANK(BY_RiLaerm!R7),"", LEFT(BY_RiLaerm!R7,LEN(BY_RiLaerm!R7)-1))</f>
        <v/>
      </c>
      <c r="K3" s="72" t="str">
        <f>IF(ISBLANK(BY_RiLaerm!S7),"",BY_RiLaerm!S7)</f>
        <v/>
      </c>
      <c r="L3" s="72" t="str">
        <f>IF(ISBLANK(BY_RiLaerm!T7),"",LEFT(BY_RiLaerm!T7,LEN(BY_RiLaerm!T7)-1))</f>
        <v/>
      </c>
      <c r="M3" s="72" t="str">
        <f>IF(BY_MaxWerte!Q7&gt;0,BY_MaxWerte!Q7,"")</f>
        <v/>
      </c>
      <c r="N3" s="81" t="str">
        <f>IF(BY_MaxWerte!Q7&gt;0,   IF($U$2&gt;0,DATEVALUE(CONCATENATE(LEFT(RIGHT(BY_MaxWerte!R7,3),2),".",TEXT($U$2,"00"),".",TEXT($U$3,"00"))), DATEVALUE(CONCATENATE(MID(BY_MaxWerte!R7,4,2),".",MID(BY_MaxWerte!R7,6,2),".",TEXT($U$3,"00")))    ),"")</f>
        <v/>
      </c>
      <c r="O3" s="72" t="str">
        <f>IF(BY_MaxWerte!Q7&gt;0,  LEFT(BY_MaxWerte!R7,3),"")</f>
        <v/>
      </c>
      <c r="P3" s="72" t="str">
        <f>IF(BY_MaxWerte!S7&gt;0,BY_MaxWerte!S7,"")</f>
        <v/>
      </c>
      <c r="Q3" s="81" t="str">
        <f>IF(BY_MaxWerte!S7&gt;0, IF($U$2&gt;0,DATEVALUE(CONCATENATE(LEFT(RIGHT(BY_MaxWerte!T7,3),2),".",TEXT($U$2,"00"),".",TEXT($U$3,"00"))),DATEVALUE(CONCATENATE(MID(BY_MaxWerte!T7,4,2),".",MID(BY_MaxWerte!T7,6,2),".",TEXT($U$3,"00"))) ),"")</f>
        <v/>
      </c>
      <c r="R3" s="72" t="str">
        <f>IF(BY_MaxWerte!S7&gt;0,  LEFT(BY_MaxWerte!T7,3),"")</f>
        <v/>
      </c>
      <c r="S3" s="72" t="str">
        <f>IF(BY_MaxWerte!T7&gt;0,  BY_MaxWerte!U7,"")</f>
        <v/>
      </c>
      <c r="T3" s="72"/>
      <c r="U3" s="70">
        <v>2017</v>
      </c>
    </row>
    <row r="4" spans="1:21" x14ac:dyDescent="0.2">
      <c r="A4" s="74"/>
      <c r="B4" s="72" t="str">
        <f>IF(ISBLANK(BY_DTV_GQ!S8),"",  CONCATENATE(BY_DTV_GQ!S8,IF(TRIM(BY_DTV_GQ!T8)="VBA","*","")))</f>
        <v/>
      </c>
      <c r="C4" s="72" t="str">
        <f>IF(ISBLANK(BY_DTV_GQ!A8),"",CONCATENATE(BY_DTV_GQ!A8,TEXT(BY_DTV_GQ!B8,"????")))</f>
        <v xml:space="preserve">AUTOBAHNEN    </v>
      </c>
      <c r="D4" s="74"/>
      <c r="E4" s="72" t="str">
        <f>IF(ISBLANK(BY_DTV_GQ!E8),"",BY_DTV_GQ!E8)</f>
        <v/>
      </c>
      <c r="F4" s="72" t="str">
        <f>IF(ISBLANK(BY_DTV_GQ!G8),"",BY_DTV_GQ!G8)</f>
        <v/>
      </c>
      <c r="G4" s="72" t="str">
        <f>IF(ISBLANK(BY_DTV_GQ!H8),"",    LEFT(BY_DTV_GQ!H8,   LEN(BY_DTV_GQ!H8)-1)    )</f>
        <v/>
      </c>
      <c r="H4" s="83" t="str">
        <f>IF(BY_DTV_GQ!G8&gt;0,(BY_DTV_GQ!M8/BY_DTV_GQ!G8)*100,"")</f>
        <v/>
      </c>
      <c r="I4" s="72" t="str">
        <f>IF(ISBLANK(BY_RiLaerm!Q8),"",BY_RiLaerm!Q8)</f>
        <v/>
      </c>
      <c r="J4" s="72" t="str">
        <f>IF(ISBLANK(BY_RiLaerm!R8),"", LEFT(BY_RiLaerm!R8,LEN(BY_RiLaerm!R8)-1))</f>
        <v/>
      </c>
      <c r="K4" s="72" t="str">
        <f>IF(ISBLANK(BY_RiLaerm!S8),"",BY_RiLaerm!S8)</f>
        <v/>
      </c>
      <c r="L4" s="72" t="str">
        <f>IF(ISBLANK(BY_RiLaerm!T8),"",LEFT(BY_RiLaerm!T8,LEN(BY_RiLaerm!T8)-1))</f>
        <v/>
      </c>
      <c r="M4" s="72" t="str">
        <f>IF(BY_MaxWerte!Q8&gt;0,BY_MaxWerte!Q8,"")</f>
        <v/>
      </c>
      <c r="N4" s="81" t="str">
        <f>IF(BY_MaxWerte!Q8&gt;0,   IF($U$2&gt;0,DATEVALUE(CONCATENATE(LEFT(RIGHT(BY_MaxWerte!R8,3),2),".",TEXT($U$2,"00"),".",TEXT($U$3,"00"))), DATEVALUE(CONCATENATE(MID(BY_MaxWerte!R8,4,2),".",MID(BY_MaxWerte!R8,6,2),".",TEXT($U$3,"00")))    ),"")</f>
        <v/>
      </c>
      <c r="O4" s="72" t="str">
        <f>IF(BY_MaxWerte!Q8&gt;0,  LEFT(BY_MaxWerte!R8,3),"")</f>
        <v/>
      </c>
      <c r="P4" s="72" t="str">
        <f>IF(BY_MaxWerte!S8&gt;0,BY_MaxWerte!S8,"")</f>
        <v/>
      </c>
      <c r="Q4" s="81" t="str">
        <f>IF(BY_MaxWerte!S8&gt;0, IF($U$2&gt;0,DATEVALUE(CONCATENATE(LEFT(RIGHT(BY_MaxWerte!T8,3),2),".",TEXT($U$2,"00"),".",TEXT($U$3,"00"))),DATEVALUE(CONCATENATE(MID(BY_MaxWerte!T8,4,2),".",MID(BY_MaxWerte!T8,6,2),".",TEXT($U$3,"00"))) ),"")</f>
        <v/>
      </c>
      <c r="R4" s="72" t="str">
        <f>IF(BY_MaxWerte!S8&gt;0,  LEFT(BY_MaxWerte!T8,3),"")</f>
        <v/>
      </c>
      <c r="S4" s="72" t="str">
        <f>IF(BY_MaxWerte!T8&gt;0,  BY_MaxWerte!U8,"")</f>
        <v/>
      </c>
      <c r="T4" s="72"/>
    </row>
    <row r="5" spans="1:21" x14ac:dyDescent="0.2">
      <c r="A5" s="74"/>
      <c r="B5" s="72" t="str">
        <f>IF(ISBLANK(BY_DTV_GQ!S9),"",  CONCATENATE(BY_DTV_GQ!S9,IF(TRIM(BY_DTV_GQ!T9)="VBA","*","")))</f>
        <v/>
      </c>
      <c r="C5" s="72" t="str">
        <f>IF(ISBLANK(BY_DTV_GQ!A9),"",CONCATENATE(BY_DTV_GQ!A9,TEXT(BY_DTV_GQ!B9,"????")))</f>
        <v/>
      </c>
      <c r="D5" s="74"/>
      <c r="E5" s="72" t="str">
        <f>IF(ISBLANK(BY_DTV_GQ!E9),"",BY_DTV_GQ!E9)</f>
        <v/>
      </c>
      <c r="F5" s="72" t="str">
        <f>IF(ISBLANK(BY_DTV_GQ!G9),"",BY_DTV_GQ!G9)</f>
        <v/>
      </c>
      <c r="G5" s="72" t="str">
        <f>IF(ISBLANK(BY_DTV_GQ!H9),"",    LEFT(BY_DTV_GQ!H9,   LEN(BY_DTV_GQ!H9)-1)    )</f>
        <v/>
      </c>
      <c r="H5" s="83" t="str">
        <f>IF(BY_DTV_GQ!G9&gt;0,(BY_DTV_GQ!M9/BY_DTV_GQ!G9)*100,"")</f>
        <v/>
      </c>
      <c r="I5" s="72" t="str">
        <f>IF(ISBLANK(BY_RiLaerm!Q9),"",BY_RiLaerm!Q9)</f>
        <v/>
      </c>
      <c r="J5" s="72" t="str">
        <f>IF(ISBLANK(BY_RiLaerm!R9),"", LEFT(BY_RiLaerm!R9,LEN(BY_RiLaerm!R9)-1))</f>
        <v/>
      </c>
      <c r="K5" s="72" t="str">
        <f>IF(ISBLANK(BY_RiLaerm!S9),"",BY_RiLaerm!S9)</f>
        <v/>
      </c>
      <c r="L5" s="72" t="str">
        <f>IF(ISBLANK(BY_RiLaerm!T9),"",LEFT(BY_RiLaerm!T9,LEN(BY_RiLaerm!T9)-1))</f>
        <v/>
      </c>
      <c r="M5" s="72" t="str">
        <f>IF(BY_MaxWerte!Q9&gt;0,BY_MaxWerte!Q9,"")</f>
        <v/>
      </c>
      <c r="N5" s="81" t="str">
        <f>IF(BY_MaxWerte!Q9&gt;0,   IF($U$2&gt;0,DATEVALUE(CONCATENATE(LEFT(RIGHT(BY_MaxWerte!R9,3),2),".",TEXT($U$2,"00"),".",TEXT($U$3,"00"))), DATEVALUE(CONCATENATE(MID(BY_MaxWerte!R9,4,2),".",MID(BY_MaxWerte!R9,6,2),".",TEXT($U$3,"00")))    ),"")</f>
        <v/>
      </c>
      <c r="O5" s="72" t="str">
        <f>IF(BY_MaxWerte!Q9&gt;0,  LEFT(BY_MaxWerte!R9,3),"")</f>
        <v/>
      </c>
      <c r="P5" s="72" t="str">
        <f>IF(BY_MaxWerte!S9&gt;0,BY_MaxWerte!S9,"")</f>
        <v/>
      </c>
      <c r="Q5" s="81" t="str">
        <f>IF(BY_MaxWerte!S9&gt;0, IF($U$2&gt;0,DATEVALUE(CONCATENATE(LEFT(RIGHT(BY_MaxWerte!T9,3),2),".",TEXT($U$2,"00"),".",TEXT($U$3,"00"))),DATEVALUE(CONCATENATE(MID(BY_MaxWerte!T9,4,2),".",MID(BY_MaxWerte!T9,6,2),".",TEXT($U$3,"00"))) ),"")</f>
        <v/>
      </c>
      <c r="R5" s="72" t="str">
        <f>IF(BY_MaxWerte!S9&gt;0,  LEFT(BY_MaxWerte!T9,3),"")</f>
        <v/>
      </c>
      <c r="S5" s="72" t="str">
        <f>IF(BY_MaxWerte!T9&gt;0,  BY_MaxWerte!U9,"")</f>
        <v/>
      </c>
      <c r="T5" s="72"/>
    </row>
    <row r="6" spans="1:21" x14ac:dyDescent="0.2">
      <c r="A6" s="74">
        <v>1</v>
      </c>
      <c r="B6" s="72" t="str">
        <f>IF(ISBLANK(BY_DTV_GQ!S10),"",  CONCATENATE(BY_DTV_GQ!S10,IF(TRIM(BY_DTV_GQ!T10)="VBA","*","")))</f>
        <v/>
      </c>
      <c r="C6" s="72" t="str">
        <f>IF(ISBLANK(BY_DTV_GQ!A10),"",CONCATENATE(BY_DTV_GQ!A10,TEXT(BY_DTV_GQ!B10,"????")))</f>
        <v>A   3</v>
      </c>
      <c r="D6" s="74" t="str">
        <f>IF(ISBLANK(BY_DTV_GQ!U10),"",BY_DTV_GQ!U10)</f>
        <v/>
      </c>
      <c r="E6" s="72" t="str">
        <f>IF(ISBLANK(BY_DTV_GQ!E10),"",BY_DTV_GQ!E10)</f>
        <v xml:space="preserve">AD Seligenstadt (O)           </v>
      </c>
      <c r="F6" s="72">
        <f>IF(ISBLANK(BY_DTV_GQ!G10),"",BY_DTV_GQ!G10)</f>
        <v>85358</v>
      </c>
      <c r="G6" s="72" t="str">
        <f>IF(ISBLANK(BY_DTV_GQ!H10),"",    LEFT(BY_DTV_GQ!H10,   LEN(BY_DTV_GQ!H10)-1)    )</f>
        <v xml:space="preserve">(-)  </v>
      </c>
      <c r="H6" s="83">
        <f>IF(BY_DTV_GQ!G10&gt;0,(BY_DTV_GQ!M10/BY_DTV_GQ!G10)*100,"")</f>
        <v>16.742426017479321</v>
      </c>
      <c r="I6" s="72">
        <f>IF(ISBLANK(BY_RiLaerm!Q10),"",BY_RiLaerm!Q10)</f>
        <v>4733</v>
      </c>
      <c r="J6" s="72" t="str">
        <f>IF(ISBLANK(BY_RiLaerm!R10),"", LEFT(BY_RiLaerm!R10,LEN(BY_RiLaerm!R10)-1))</f>
        <v>14,4</v>
      </c>
      <c r="K6" s="72">
        <f>IF(ISBLANK(BY_RiLaerm!S10),"",BY_RiLaerm!S10)</f>
        <v>1203</v>
      </c>
      <c r="L6" s="72" t="str">
        <f>IF(ISBLANK(BY_RiLaerm!T10),"",LEFT(BY_RiLaerm!T10,LEN(BY_RiLaerm!T10)-1))</f>
        <v>34,9</v>
      </c>
      <c r="M6" s="72">
        <f>IF(BY_MaxWerte!Q10&gt;0,BY_MaxWerte!Q10,"")</f>
        <v>101838</v>
      </c>
      <c r="N6" s="81">
        <f>IF(BY_MaxWerte!Q10&gt;0,   IF($U$2&gt;0,DATEVALUE(CONCATENATE(LEFT(RIGHT(BY_MaxWerte!R10,3),2),".",TEXT($U$2,"00"),".",TEXT($U$3,"00"))), DATEVALUE(CONCATENATE(MID(BY_MaxWerte!R10,4,2),".",MID(BY_MaxWerte!R10,6,2),".",TEXT($U$3,"00")))    ),"")</f>
        <v>42762</v>
      </c>
      <c r="O6" s="72" t="str">
        <f>IF(BY_MaxWerte!Q10&gt;0,  LEFT(BY_MaxWerte!R10,3),"")</f>
        <v xml:space="preserve"> FR</v>
      </c>
      <c r="P6" s="72">
        <f>IF(BY_MaxWerte!S10&gt;0,BY_MaxWerte!S10,"")</f>
        <v>8047</v>
      </c>
      <c r="Q6" s="81">
        <f>IF(BY_MaxWerte!S10&gt;0, IF($U$2&gt;0,DATEVALUE(CONCATENATE(LEFT(RIGHT(BY_MaxWerte!T10,3),2),".",TEXT($U$2,"00"),".",TEXT($U$3,"00"))),DATEVALUE(CONCATENATE(MID(BY_MaxWerte!T10,4,2),".",MID(BY_MaxWerte!T10,6,2),".",TEXT($U$3,"00"))) ),"")</f>
        <v>42755</v>
      </c>
      <c r="R6" s="72" t="str">
        <f>IF(BY_MaxWerte!S10&gt;0,  LEFT(BY_MaxWerte!T10,3),"")</f>
        <v xml:space="preserve"> FR</v>
      </c>
      <c r="S6" s="72">
        <f>IF(BY_MaxWerte!T10&gt;0,  BY_MaxWerte!U10,"")</f>
        <v>17</v>
      </c>
      <c r="T6" s="72"/>
    </row>
    <row r="7" spans="1:21" x14ac:dyDescent="0.2">
      <c r="A7" s="74">
        <v>2</v>
      </c>
      <c r="B7" s="72" t="str">
        <f>IF(ISBLANK(BY_DTV_GQ!S11),"",  CONCATENATE(BY_DTV_GQ!S11,IF(TRIM(BY_DTV_GQ!T11)="VBA","*","")))</f>
        <v/>
      </c>
      <c r="C7" s="72" t="str">
        <f>IF(ISBLANK(BY_DTV_GQ!A11),"",CONCATENATE(BY_DTV_GQ!A11,TEXT(BY_DTV_GQ!B11,"????")))</f>
        <v>A   3</v>
      </c>
      <c r="D7" s="74" t="str">
        <f>IF(ISBLANK(BY_DTV_GQ!U11),"",BY_DTV_GQ!U11)</f>
        <v/>
      </c>
      <c r="E7" s="72" t="str">
        <f>IF(ISBLANK(BY_DTV_GQ!E11),"",BY_DTV_GQ!E11)</f>
        <v xml:space="preserve">AS Aschaffenburg (W)          </v>
      </c>
      <c r="F7" s="72">
        <f>IF(ISBLANK(BY_DTV_GQ!G11),"",BY_DTV_GQ!G11)</f>
        <v>89873</v>
      </c>
      <c r="G7" s="72" t="str">
        <f>IF(ISBLANK(BY_DTV_GQ!H11),"",    LEFT(BY_DTV_GQ!H11,   LEN(BY_DTV_GQ!H11)-1)    )</f>
        <v xml:space="preserve">(-)  </v>
      </c>
      <c r="H7" s="83">
        <f>IF(BY_DTV_GQ!G11&gt;0,(BY_DTV_GQ!M11/BY_DTV_GQ!G11)*100,"")</f>
        <v>13.662612798059484</v>
      </c>
      <c r="I7" s="72">
        <f>IF(ISBLANK(BY_RiLaerm!Q11),"",BY_RiLaerm!Q11)</f>
        <v>4971</v>
      </c>
      <c r="J7" s="72" t="str">
        <f>IF(ISBLANK(BY_RiLaerm!R11),"", LEFT(BY_RiLaerm!R11,LEN(BY_RiLaerm!R11)-1))</f>
        <v>11,7</v>
      </c>
      <c r="K7" s="72">
        <f>IF(ISBLANK(BY_RiLaerm!S11),"",BY_RiLaerm!S11)</f>
        <v>1293</v>
      </c>
      <c r="L7" s="72" t="str">
        <f>IF(ISBLANK(BY_RiLaerm!T11),"",LEFT(BY_RiLaerm!T11,LEN(BY_RiLaerm!T11)-1))</f>
        <v>29,0</v>
      </c>
      <c r="M7" s="72" t="str">
        <f>IF(BY_MaxWerte!Q11&gt;0,BY_MaxWerte!Q11,"")</f>
        <v/>
      </c>
      <c r="N7" s="81" t="str">
        <f>IF(BY_MaxWerte!Q11&gt;0,   IF($U$2&gt;0,DATEVALUE(CONCATENATE(LEFT(RIGHT(BY_MaxWerte!R11,3),2),".",TEXT($U$2,"00"),".",TEXT($U$3,"00"))), DATEVALUE(CONCATENATE(MID(BY_MaxWerte!R11,4,2),".",MID(BY_MaxWerte!R11,6,2),".",TEXT($U$3,"00")))    ),"")</f>
        <v/>
      </c>
      <c r="O7" s="72" t="str">
        <f>IF(BY_MaxWerte!Q11&gt;0,  LEFT(BY_MaxWerte!R11,3),"")</f>
        <v/>
      </c>
      <c r="P7" s="72" t="str">
        <f>IF(BY_MaxWerte!S11&gt;0,BY_MaxWerte!S11,"")</f>
        <v/>
      </c>
      <c r="Q7" s="81" t="str">
        <f>IF(BY_MaxWerte!S11&gt;0, IF($U$2&gt;0,DATEVALUE(CONCATENATE(LEFT(RIGHT(BY_MaxWerte!T11,3),2),".",TEXT($U$2,"00"),".",TEXT($U$3,"00"))),DATEVALUE(CONCATENATE(MID(BY_MaxWerte!T11,4,2),".",MID(BY_MaxWerte!T11,6,2),".",TEXT($U$3,"00"))) ),"")</f>
        <v/>
      </c>
      <c r="R7" s="72" t="str">
        <f>IF(BY_MaxWerte!S11&gt;0,  LEFT(BY_MaxWerte!T11,3),"")</f>
        <v/>
      </c>
      <c r="S7" s="72" t="str">
        <f>IF(BY_MaxWerte!T11&gt;0,  BY_MaxWerte!U11,"")</f>
        <v/>
      </c>
      <c r="T7" s="72"/>
    </row>
    <row r="8" spans="1:21" x14ac:dyDescent="0.2">
      <c r="A8" s="74">
        <v>3</v>
      </c>
      <c r="B8" s="72" t="str">
        <f>IF(ISBLANK(BY_DTV_GQ!S12),"",  CONCATENATE(BY_DTV_GQ!S12,IF(TRIM(BY_DTV_GQ!T12)="VBA","*","")))</f>
        <v/>
      </c>
      <c r="C8" s="72" t="str">
        <f>IF(ISBLANK(BY_DTV_GQ!A12),"",CONCATENATE(BY_DTV_GQ!A12,TEXT(BY_DTV_GQ!B12,"????")))</f>
        <v>A   3</v>
      </c>
      <c r="D8" s="74" t="str">
        <f>IF(ISBLANK(BY_DTV_GQ!U12),"",BY_DTV_GQ!U12)</f>
        <v/>
      </c>
      <c r="E8" s="72" t="str">
        <f>IF(ISBLANK(BY_DTV_GQ!E12),"",BY_DTV_GQ!E12)</f>
        <v xml:space="preserve">AS-Aschaffenburg              </v>
      </c>
      <c r="F8" s="72">
        <f>IF(ISBLANK(BY_DTV_GQ!G12),"",BY_DTV_GQ!G12)</f>
        <v>61062</v>
      </c>
      <c r="G8" s="72" t="str">
        <f>IF(ISBLANK(BY_DTV_GQ!H12),"",    LEFT(BY_DTV_GQ!H12,   LEN(BY_DTV_GQ!H12)-1)    )</f>
        <v xml:space="preserve">(-)  </v>
      </c>
      <c r="H8" s="83">
        <f>IF(BY_DTV_GQ!G12&gt;0,(BY_DTV_GQ!M12/BY_DTV_GQ!G12)*100,"")</f>
        <v>15.464609740919066</v>
      </c>
      <c r="I8" s="72">
        <f>IF(ISBLANK(BY_RiLaerm!Q12),"",BY_RiLaerm!Q12)</f>
        <v>3332</v>
      </c>
      <c r="J8" s="72" t="str">
        <f>IF(ISBLANK(BY_RiLaerm!R12),"", LEFT(BY_RiLaerm!R12,LEN(BY_RiLaerm!R12)-1))</f>
        <v>12,9</v>
      </c>
      <c r="K8" s="72">
        <f>IF(ISBLANK(BY_RiLaerm!S12),"",BY_RiLaerm!S12)</f>
        <v>970</v>
      </c>
      <c r="L8" s="72" t="str">
        <f>IF(ISBLANK(BY_RiLaerm!T12),"",LEFT(BY_RiLaerm!T12,LEN(BY_RiLaerm!T12)-1))</f>
        <v>33,4</v>
      </c>
      <c r="M8" s="72">
        <f>IF(BY_MaxWerte!Q12&gt;0,BY_MaxWerte!Q12,"")</f>
        <v>75713</v>
      </c>
      <c r="N8" s="81">
        <f>IF(BY_MaxWerte!Q12&gt;0,   IF($U$2&gt;0,DATEVALUE(CONCATENATE(LEFT(RIGHT(BY_MaxWerte!R12,3),2),".",TEXT($U$2,"00"),".",TEXT($U$3,"00"))), DATEVALUE(CONCATENATE(MID(BY_MaxWerte!R12,4,2),".",MID(BY_MaxWerte!R12,6,2),".",TEXT($U$3,"00")))    ),"")</f>
        <v>42755</v>
      </c>
      <c r="O8" s="72" t="str">
        <f>IF(BY_MaxWerte!Q12&gt;0,  LEFT(BY_MaxWerte!R12,3),"")</f>
        <v xml:space="preserve"> FR</v>
      </c>
      <c r="P8" s="72">
        <f>IF(BY_MaxWerte!S12&gt;0,BY_MaxWerte!S12,"")</f>
        <v>6120</v>
      </c>
      <c r="Q8" s="81">
        <f>IF(BY_MaxWerte!S12&gt;0, IF($U$2&gt;0,DATEVALUE(CONCATENATE(LEFT(RIGHT(BY_MaxWerte!T12,3),2),".",TEXT($U$2,"00"),".",TEXT($U$3,"00"))),DATEVALUE(CONCATENATE(MID(BY_MaxWerte!T12,4,2),".",MID(BY_MaxWerte!T12,6,2),".",TEXT($U$3,"00"))) ),"")</f>
        <v>42755</v>
      </c>
      <c r="R8" s="72" t="str">
        <f>IF(BY_MaxWerte!S12&gt;0,  LEFT(BY_MaxWerte!T12,3),"")</f>
        <v xml:space="preserve"> FR</v>
      </c>
      <c r="S8" s="72">
        <f>IF(BY_MaxWerte!T12&gt;0,  BY_MaxWerte!U12,"")</f>
        <v>17</v>
      </c>
      <c r="T8" s="72"/>
    </row>
    <row r="9" spans="1:21" x14ac:dyDescent="0.2">
      <c r="A9" s="74">
        <v>4</v>
      </c>
      <c r="B9" s="72" t="str">
        <f>IF(ISBLANK(BY_DTV_GQ!S13),"",  CONCATENATE(BY_DTV_GQ!S13,IF(TRIM(BY_DTV_GQ!T13)="VBA","*","")))</f>
        <v/>
      </c>
      <c r="C9" s="72" t="str">
        <f>IF(ISBLANK(BY_DTV_GQ!A13),"",CONCATENATE(BY_DTV_GQ!A13,TEXT(BY_DTV_GQ!B13,"????")))</f>
        <v>A   3</v>
      </c>
      <c r="D9" s="74" t="str">
        <f>IF(ISBLANK(BY_DTV_GQ!U13),"",BY_DTV_GQ!U13)</f>
        <v/>
      </c>
      <c r="E9" s="72" t="str">
        <f>IF(ISBLANK(BY_DTV_GQ!E13),"",BY_DTV_GQ!E13)</f>
        <v xml:space="preserve">Schlüsselfeld                 </v>
      </c>
      <c r="F9" s="72" t="str">
        <f>IF(ISBLANK(BY_DTV_GQ!G13),"",BY_DTV_GQ!G13)</f>
        <v/>
      </c>
      <c r="G9" s="72" t="str">
        <f>IF(ISBLANK(BY_DTV_GQ!H13),"",    LEFT(BY_DTV_GQ!H13,   LEN(BY_DTV_GQ!H13)-1)    )</f>
        <v/>
      </c>
      <c r="H9" s="83" t="str">
        <f>IF(BY_DTV_GQ!G13&gt;0,(BY_DTV_GQ!M13/BY_DTV_GQ!G13)*100,"")</f>
        <v/>
      </c>
      <c r="I9" s="72" t="str">
        <f>IF(ISBLANK(BY_RiLaerm!Q13),"",BY_RiLaerm!Q13)</f>
        <v/>
      </c>
      <c r="J9" s="72" t="str">
        <f>IF(ISBLANK(BY_RiLaerm!R13),"", LEFT(BY_RiLaerm!R13,LEN(BY_RiLaerm!R13)-1))</f>
        <v/>
      </c>
      <c r="K9" s="72" t="str">
        <f>IF(ISBLANK(BY_RiLaerm!S13),"",BY_RiLaerm!S13)</f>
        <v/>
      </c>
      <c r="L9" s="72" t="str">
        <f>IF(ISBLANK(BY_RiLaerm!T13),"",LEFT(BY_RiLaerm!T13,LEN(BY_RiLaerm!T13)-1))</f>
        <v/>
      </c>
      <c r="M9" s="72" t="str">
        <f>IF(BY_MaxWerte!Q13&gt;0,BY_MaxWerte!Q13,"")</f>
        <v/>
      </c>
      <c r="N9" s="81" t="str">
        <f>IF(BY_MaxWerte!Q13&gt;0,   IF($U$2&gt;0,DATEVALUE(CONCATENATE(LEFT(RIGHT(BY_MaxWerte!R13,3),2),".",TEXT($U$2,"00"),".",TEXT($U$3,"00"))), DATEVALUE(CONCATENATE(MID(BY_MaxWerte!R13,4,2),".",MID(BY_MaxWerte!R13,6,2),".",TEXT($U$3,"00")))    ),"")</f>
        <v/>
      </c>
      <c r="O9" s="72" t="str">
        <f>IF(BY_MaxWerte!Q13&gt;0,  LEFT(BY_MaxWerte!R13,3),"")</f>
        <v/>
      </c>
      <c r="P9" s="72" t="str">
        <f>IF(BY_MaxWerte!S13&gt;0,BY_MaxWerte!S13,"")</f>
        <v/>
      </c>
      <c r="Q9" s="81" t="str">
        <f>IF(BY_MaxWerte!S13&gt;0, IF($U$2&gt;0,DATEVALUE(CONCATENATE(LEFT(RIGHT(BY_MaxWerte!T13,3),2),".",TEXT($U$2,"00"),".",TEXT($U$3,"00"))),DATEVALUE(CONCATENATE(MID(BY_MaxWerte!T13,4,2),".",MID(BY_MaxWerte!T13,6,2),".",TEXT($U$3,"00"))) ),"")</f>
        <v/>
      </c>
      <c r="R9" s="72" t="str">
        <f>IF(BY_MaxWerte!S13&gt;0,  LEFT(BY_MaxWerte!T13,3),"")</f>
        <v/>
      </c>
      <c r="S9" s="72" t="str">
        <f>IF(BY_MaxWerte!T13&gt;0,  BY_MaxWerte!U13,"")</f>
        <v/>
      </c>
      <c r="T9" s="72"/>
    </row>
    <row r="10" spans="1:21" x14ac:dyDescent="0.2">
      <c r="A10" s="74">
        <v>5</v>
      </c>
      <c r="B10" s="72" t="str">
        <f>IF(ISBLANK(BY_DTV_GQ!S14),"",  CONCATENATE(BY_DTV_GQ!S14,IF(TRIM(BY_DTV_GQ!T14)="VBA","*","")))</f>
        <v/>
      </c>
      <c r="C10" s="72" t="str">
        <f>IF(ISBLANK(BY_DTV_GQ!A14),"",CONCATENATE(BY_DTV_GQ!A14,TEXT(BY_DTV_GQ!B14,"????")))</f>
        <v>A   3</v>
      </c>
      <c r="D10" s="74" t="str">
        <f>IF(ISBLANK(BY_DTV_GQ!U14),"",BY_DTV_GQ!U14)</f>
        <v/>
      </c>
      <c r="E10" s="72" t="str">
        <f>IF(ISBLANK(BY_DTV_GQ!E14),"",BY_DTV_GQ!E14)</f>
        <v xml:space="preserve">Goldbach (W)                  </v>
      </c>
      <c r="F10" s="72">
        <f>IF(ISBLANK(BY_DTV_GQ!G14),"",BY_DTV_GQ!G14)</f>
        <v>81371</v>
      </c>
      <c r="G10" s="72" t="str">
        <f>IF(ISBLANK(BY_DTV_GQ!H14),"",    LEFT(BY_DTV_GQ!H14,   LEN(BY_DTV_GQ!H14)-1)    )</f>
        <v xml:space="preserve">(-)  </v>
      </c>
      <c r="H10" s="83">
        <f>IF(BY_DTV_GQ!G14&gt;0,(BY_DTV_GQ!M14/BY_DTV_GQ!G14)*100,"")</f>
        <v>16.279755686915486</v>
      </c>
      <c r="I10" s="72">
        <f>IF(ISBLANK(BY_RiLaerm!Q14),"",BY_RiLaerm!Q14)</f>
        <v>4501</v>
      </c>
      <c r="J10" s="72" t="str">
        <f>IF(ISBLANK(BY_RiLaerm!R14),"", LEFT(BY_RiLaerm!R14,LEN(BY_RiLaerm!R14)-1))</f>
        <v>13,8</v>
      </c>
      <c r="K10" s="72">
        <f>IF(ISBLANK(BY_RiLaerm!S14),"",BY_RiLaerm!S14)</f>
        <v>1169</v>
      </c>
      <c r="L10" s="72" t="str">
        <f>IF(ISBLANK(BY_RiLaerm!T14),"",LEFT(BY_RiLaerm!T14,LEN(BY_RiLaerm!T14)-1))</f>
        <v>35,4</v>
      </c>
      <c r="M10" s="72">
        <f>IF(BY_MaxWerte!Q14&gt;0,BY_MaxWerte!Q14,"")</f>
        <v>97337</v>
      </c>
      <c r="N10" s="81">
        <f>IF(BY_MaxWerte!Q14&gt;0,   IF($U$2&gt;0,DATEVALUE(CONCATENATE(LEFT(RIGHT(BY_MaxWerte!R14,3),2),".",TEXT($U$2,"00"),".",TEXT($U$3,"00"))), DATEVALUE(CONCATENATE(MID(BY_MaxWerte!R14,4,2),".",MID(BY_MaxWerte!R14,6,2),".",TEXT($U$3,"00")))    ),"")</f>
        <v>42762</v>
      </c>
      <c r="O10" s="72" t="str">
        <f>IF(BY_MaxWerte!Q14&gt;0,  LEFT(BY_MaxWerte!R14,3),"")</f>
        <v xml:space="preserve"> FR</v>
      </c>
      <c r="P10" s="72">
        <f>IF(BY_MaxWerte!S14&gt;0,BY_MaxWerte!S14,"")</f>
        <v>7508</v>
      </c>
      <c r="Q10" s="81">
        <f>IF(BY_MaxWerte!S14&gt;0, IF($U$2&gt;0,DATEVALUE(CONCATENATE(LEFT(RIGHT(BY_MaxWerte!T14,3),2),".",TEXT($U$2,"00"),".",TEXT($U$3,"00"))),DATEVALUE(CONCATENATE(MID(BY_MaxWerte!T14,4,2),".",MID(BY_MaxWerte!T14,6,2),".",TEXT($U$3,"00"))) ),"")</f>
        <v>42755</v>
      </c>
      <c r="R10" s="72" t="str">
        <f>IF(BY_MaxWerte!S14&gt;0,  LEFT(BY_MaxWerte!T14,3),"")</f>
        <v xml:space="preserve"> FR</v>
      </c>
      <c r="S10" s="72">
        <f>IF(BY_MaxWerte!T14&gt;0,  BY_MaxWerte!U14,"")</f>
        <v>17</v>
      </c>
      <c r="T10" s="72"/>
      <c r="U10" s="80"/>
    </row>
    <row r="11" spans="1:21" x14ac:dyDescent="0.2">
      <c r="A11" s="74">
        <v>6</v>
      </c>
      <c r="B11" s="72" t="str">
        <f>IF(ISBLANK(BY_DTV_GQ!S15),"",  CONCATENATE(BY_DTV_GQ!S15,IF(TRIM(BY_DTV_GQ!T15)="VBA","*","")))</f>
        <v/>
      </c>
      <c r="C11" s="72" t="str">
        <f>IF(ISBLANK(BY_DTV_GQ!A15),"",CONCATENATE(BY_DTV_GQ!A15,TEXT(BY_DTV_GQ!B15,"????")))</f>
        <v>A   3</v>
      </c>
      <c r="D11" s="74" t="str">
        <f>IF(ISBLANK(BY_DTV_GQ!U15),"",BY_DTV_GQ!U15)</f>
        <v/>
      </c>
      <c r="E11" s="72" t="str">
        <f>IF(ISBLANK(BY_DTV_GQ!E15),"",BY_DTV_GQ!E15)</f>
        <v xml:space="preserve">AS Goldbach                   </v>
      </c>
      <c r="F11" s="72">
        <f>IF(ISBLANK(BY_DTV_GQ!G15),"",BY_DTV_GQ!G15)</f>
        <v>80662</v>
      </c>
      <c r="G11" s="72" t="str">
        <f>IF(ISBLANK(BY_DTV_GQ!H15),"",    LEFT(BY_DTV_GQ!H15,   LEN(BY_DTV_GQ!H15)-1)    )</f>
        <v xml:space="preserve">(-)  </v>
      </c>
      <c r="H11" s="83">
        <f>IF(BY_DTV_GQ!G15&gt;0,(BY_DTV_GQ!M15/BY_DTV_GQ!G15)*100,"")</f>
        <v>12.423445984478441</v>
      </c>
      <c r="I11" s="72">
        <f>IF(ISBLANK(BY_RiLaerm!Q15),"",BY_RiLaerm!Q15)</f>
        <v>4611</v>
      </c>
      <c r="J11" s="72" t="str">
        <f>IF(ISBLANK(BY_RiLaerm!R15),"", LEFT(BY_RiLaerm!R15,LEN(BY_RiLaerm!R15)-1))</f>
        <v>10,4</v>
      </c>
      <c r="K11" s="72">
        <f>IF(ISBLANK(BY_RiLaerm!S15),"",BY_RiLaerm!S15)</f>
        <v>861</v>
      </c>
      <c r="L11" s="72" t="str">
        <f>IF(ISBLANK(BY_RiLaerm!T15),"",LEFT(BY_RiLaerm!T15,LEN(BY_RiLaerm!T15)-1))</f>
        <v>34,3</v>
      </c>
      <c r="M11" s="72" t="str">
        <f>IF(BY_MaxWerte!Q15&gt;0,BY_MaxWerte!Q15,"")</f>
        <v/>
      </c>
      <c r="N11" s="81" t="str">
        <f>IF(BY_MaxWerte!Q15&gt;0,   IF($U$2&gt;0,DATEVALUE(CONCATENATE(LEFT(RIGHT(BY_MaxWerte!R15,3),2),".",TEXT($U$2,"00"),".",TEXT($U$3,"00"))), DATEVALUE(CONCATENATE(MID(BY_MaxWerte!R15,4,2),".",MID(BY_MaxWerte!R15,6,2),".",TEXT($U$3,"00")))    ),"")</f>
        <v/>
      </c>
      <c r="O11" s="72" t="str">
        <f>IF(BY_MaxWerte!Q15&gt;0,  LEFT(BY_MaxWerte!R15,3),"")</f>
        <v/>
      </c>
      <c r="P11" s="72" t="str">
        <f>IF(BY_MaxWerte!S15&gt;0,BY_MaxWerte!S15,"")</f>
        <v/>
      </c>
      <c r="Q11" s="81" t="str">
        <f>IF(BY_MaxWerte!S15&gt;0, IF($U$2&gt;0,DATEVALUE(CONCATENATE(LEFT(RIGHT(BY_MaxWerte!T15,3),2),".",TEXT($U$2,"00"),".",TEXT($U$3,"00"))),DATEVALUE(CONCATENATE(MID(BY_MaxWerte!T15,4,2),".",MID(BY_MaxWerte!T15,6,2),".",TEXT($U$3,"00"))) ),"")</f>
        <v/>
      </c>
      <c r="R11" s="72" t="str">
        <f>IF(BY_MaxWerte!S15&gt;0,  LEFT(BY_MaxWerte!T15,3),"")</f>
        <v/>
      </c>
      <c r="S11" s="72" t="str">
        <f>IF(BY_MaxWerte!T15&gt;0,  BY_MaxWerte!U15,"")</f>
        <v/>
      </c>
      <c r="T11" s="72"/>
    </row>
    <row r="12" spans="1:21" x14ac:dyDescent="0.2">
      <c r="A12" s="74">
        <v>7</v>
      </c>
      <c r="B12" s="72" t="str">
        <f>IF(ISBLANK(BY_DTV_GQ!S16),"",  CONCATENATE(BY_DTV_GQ!S16,IF(TRIM(BY_DTV_GQ!T16)="VBA","*","")))</f>
        <v/>
      </c>
      <c r="C12" s="72" t="str">
        <f>IF(ISBLANK(BY_DTV_GQ!A16),"",CONCATENATE(BY_DTV_GQ!A16,TEXT(BY_DTV_GQ!B16,"????")))</f>
        <v>A   3</v>
      </c>
      <c r="D12" s="74" t="str">
        <f>IF(ISBLANK(BY_DTV_GQ!U16),"",BY_DTV_GQ!U16)</f>
        <v/>
      </c>
      <c r="E12" s="72" t="str">
        <f>IF(ISBLANK(BY_DTV_GQ!E16),"",BY_DTV_GQ!E16)</f>
        <v xml:space="preserve">Hösbach (O)                   </v>
      </c>
      <c r="F12" s="72">
        <f>IF(ISBLANK(BY_DTV_GQ!G16),"",BY_DTV_GQ!G16)</f>
        <v>63220</v>
      </c>
      <c r="G12" s="72" t="str">
        <f>IF(ISBLANK(BY_DTV_GQ!H16),"",    LEFT(BY_DTV_GQ!H16,   LEN(BY_DTV_GQ!H16)-1)    )</f>
        <v xml:space="preserve">(-)  </v>
      </c>
      <c r="H12" s="83">
        <f>IF(BY_DTV_GQ!G16&gt;0,(BY_DTV_GQ!M16/BY_DTV_GQ!G16)*100,"")</f>
        <v>19.610882632078454</v>
      </c>
      <c r="I12" s="72">
        <f>IF(ISBLANK(BY_RiLaerm!Q16),"",BY_RiLaerm!Q16)</f>
        <v>3458</v>
      </c>
      <c r="J12" s="72" t="str">
        <f>IF(ISBLANK(BY_RiLaerm!R16),"", LEFT(BY_RiLaerm!R16,LEN(BY_RiLaerm!R16)-1))</f>
        <v>16,5</v>
      </c>
      <c r="K12" s="72">
        <f>IF(ISBLANK(BY_RiLaerm!S16),"",BY_RiLaerm!S16)</f>
        <v>987</v>
      </c>
      <c r="L12" s="72" t="str">
        <f>IF(ISBLANK(BY_RiLaerm!T16),"",LEFT(BY_RiLaerm!T16,LEN(BY_RiLaerm!T16)-1))</f>
        <v>41,6</v>
      </c>
      <c r="M12" s="72">
        <f>IF(BY_MaxWerte!Q16&gt;0,BY_MaxWerte!Q16,"")</f>
        <v>76023</v>
      </c>
      <c r="N12" s="81">
        <f>IF(BY_MaxWerte!Q16&gt;0,   IF($U$2&gt;0,DATEVALUE(CONCATENATE(LEFT(RIGHT(BY_MaxWerte!R16,3),2),".",TEXT($U$2,"00"),".",TEXT($U$3,"00"))), DATEVALUE(CONCATENATE(MID(BY_MaxWerte!R16,4,2),".",MID(BY_MaxWerte!R16,6,2),".",TEXT($U$3,"00")))    ),"")</f>
        <v>42737</v>
      </c>
      <c r="O12" s="72" t="str">
        <f>IF(BY_MaxWerte!Q16&gt;0,  LEFT(BY_MaxWerte!R16,3),"")</f>
        <v xml:space="preserve"> MO</v>
      </c>
      <c r="P12" s="72">
        <f>IF(BY_MaxWerte!S16&gt;0,BY_MaxWerte!S16,"")</f>
        <v>5784</v>
      </c>
      <c r="Q12" s="81">
        <f>IF(BY_MaxWerte!S16&gt;0, IF($U$2&gt;0,DATEVALUE(CONCATENATE(LEFT(RIGHT(BY_MaxWerte!T16,3),2),".",TEXT($U$2,"00"),".",TEXT($U$3,"00"))),DATEVALUE(CONCATENATE(MID(BY_MaxWerte!T16,4,2),".",MID(BY_MaxWerte!T16,6,2),".",TEXT($U$3,"00"))) ),"")</f>
        <v>42736</v>
      </c>
      <c r="R12" s="72" t="str">
        <f>IF(BY_MaxWerte!S16&gt;0,  LEFT(BY_MaxWerte!T16,3),"")</f>
        <v xml:space="preserve"> SO</v>
      </c>
      <c r="S12" s="72">
        <f>IF(BY_MaxWerte!T16&gt;0,  BY_MaxWerte!U16,"")</f>
        <v>15</v>
      </c>
      <c r="T12" s="72"/>
    </row>
    <row r="13" spans="1:21" x14ac:dyDescent="0.2">
      <c r="A13" s="74">
        <v>8</v>
      </c>
      <c r="B13" s="72" t="str">
        <f>IF(ISBLANK(BY_DTV_GQ!S17),"",  CONCATENATE(BY_DTV_GQ!S17,IF(TRIM(BY_DTV_GQ!T17)="VBA","*","")))</f>
        <v/>
      </c>
      <c r="C13" s="72" t="str">
        <f>IF(ISBLANK(BY_DTV_GQ!A17),"",CONCATENATE(BY_DTV_GQ!A17,TEXT(BY_DTV_GQ!B17,"????")))</f>
        <v>A   3</v>
      </c>
      <c r="D13" s="74" t="str">
        <f>IF(ISBLANK(BY_DTV_GQ!U17),"",BY_DTV_GQ!U17)</f>
        <v/>
      </c>
      <c r="E13" s="72" t="str">
        <f>IF(ISBLANK(BY_DTV_GQ!E17),"",BY_DTV_GQ!E17)</f>
        <v xml:space="preserve">AS Bessenbach-Waldaschaff (S) </v>
      </c>
      <c r="F13" s="72">
        <f>IF(ISBLANK(BY_DTV_GQ!G17),"",BY_DTV_GQ!G17)</f>
        <v>59635</v>
      </c>
      <c r="G13" s="72" t="str">
        <f>IF(ISBLANK(BY_DTV_GQ!H17),"",    LEFT(BY_DTV_GQ!H17,   LEN(BY_DTV_GQ!H17)-1)    )</f>
        <v xml:space="preserve">(-)  </v>
      </c>
      <c r="H13" s="83">
        <f>IF(BY_DTV_GQ!G17&gt;0,(BY_DTV_GQ!M17/BY_DTV_GQ!G17)*100,"")</f>
        <v>19.958078309717447</v>
      </c>
      <c r="I13" s="72">
        <f>IF(ISBLANK(BY_RiLaerm!Q17),"",BY_RiLaerm!Q17)</f>
        <v>3235</v>
      </c>
      <c r="J13" s="72" t="str">
        <f>IF(ISBLANK(BY_RiLaerm!R17),"", LEFT(BY_RiLaerm!R17,LEN(BY_RiLaerm!R17)-1))</f>
        <v>16,8</v>
      </c>
      <c r="K13" s="72">
        <f>IF(ISBLANK(BY_RiLaerm!S17),"",BY_RiLaerm!S17)</f>
        <v>984</v>
      </c>
      <c r="L13" s="72" t="str">
        <f>IF(ISBLANK(BY_RiLaerm!T17),"",LEFT(BY_RiLaerm!T17,LEN(BY_RiLaerm!T17)-1))</f>
        <v>41,0</v>
      </c>
      <c r="M13" s="72">
        <f>IF(BY_MaxWerte!Q17&gt;0,BY_MaxWerte!Q17,"")</f>
        <v>73937</v>
      </c>
      <c r="N13" s="81">
        <f>IF(BY_MaxWerte!Q17&gt;0,   IF($U$2&gt;0,DATEVALUE(CONCATENATE(LEFT(RIGHT(BY_MaxWerte!R17,3),2),".",TEXT($U$2,"00"),".",TEXT($U$3,"00"))), DATEVALUE(CONCATENATE(MID(BY_MaxWerte!R17,4,2),".",MID(BY_MaxWerte!R17,6,2),".",TEXT($U$3,"00")))    ),"")</f>
        <v>42737</v>
      </c>
      <c r="O13" s="72" t="str">
        <f>IF(BY_MaxWerte!Q17&gt;0,  LEFT(BY_MaxWerte!R17,3),"")</f>
        <v xml:space="preserve"> MO</v>
      </c>
      <c r="P13" s="72">
        <f>IF(BY_MaxWerte!S17&gt;0,BY_MaxWerte!S17,"")</f>
        <v>5685</v>
      </c>
      <c r="Q13" s="81">
        <f>IF(BY_MaxWerte!S17&gt;0, IF($U$2&gt;0,DATEVALUE(CONCATENATE(LEFT(RIGHT(BY_MaxWerte!T17,3),2),".",TEXT($U$2,"00"),".",TEXT($U$3,"00"))),DATEVALUE(CONCATENATE(MID(BY_MaxWerte!T17,4,2),".",MID(BY_MaxWerte!T17,6,2),".",TEXT($U$3,"00"))) ),"")</f>
        <v>42736</v>
      </c>
      <c r="R13" s="72" t="str">
        <f>IF(BY_MaxWerte!S17&gt;0,  LEFT(BY_MaxWerte!T17,3),"")</f>
        <v xml:space="preserve"> SO</v>
      </c>
      <c r="S13" s="72">
        <f>IF(BY_MaxWerte!T17&gt;0,  BY_MaxWerte!U17,"")</f>
        <v>15</v>
      </c>
      <c r="T13" s="72"/>
    </row>
    <row r="14" spans="1:21" x14ac:dyDescent="0.2">
      <c r="A14" s="74">
        <v>9</v>
      </c>
      <c r="B14" s="72" t="str">
        <f>IF(ISBLANK(BY_DTV_GQ!S18),"",  CONCATENATE(BY_DTV_GQ!S18,IF(TRIM(BY_DTV_GQ!T18)="VBA","*","")))</f>
        <v/>
      </c>
      <c r="C14" s="72" t="str">
        <f>IF(ISBLANK(BY_DTV_GQ!A18),"",CONCATENATE(BY_DTV_GQ!A18,TEXT(BY_DTV_GQ!B18,"????")))</f>
        <v>A   3</v>
      </c>
      <c r="D14" s="74" t="str">
        <f>IF(ISBLANK(BY_DTV_GQ!U18),"",BY_DTV_GQ!U18)</f>
        <v/>
      </c>
      <c r="E14" s="72" t="str">
        <f>IF(ISBLANK(BY_DTV_GQ!E18),"",BY_DTV_GQ!E18)</f>
        <v xml:space="preserve">Rohrbrunn (O)                 </v>
      </c>
      <c r="F14" s="72">
        <f>IF(ISBLANK(BY_DTV_GQ!G18),"",BY_DTV_GQ!G18)</f>
        <v>54863</v>
      </c>
      <c r="G14" s="72" t="str">
        <f>IF(ISBLANK(BY_DTV_GQ!H18),"",    LEFT(BY_DTV_GQ!H18,   LEN(BY_DTV_GQ!H18)-1)    )</f>
        <v xml:space="preserve">(-)  </v>
      </c>
      <c r="H14" s="83">
        <f>IF(BY_DTV_GQ!G18&gt;0,(BY_DTV_GQ!M18/BY_DTV_GQ!G18)*100,"")</f>
        <v>20.574886535552196</v>
      </c>
      <c r="I14" s="72">
        <f>IF(ISBLANK(BY_RiLaerm!Q18),"",BY_RiLaerm!Q18)</f>
        <v>2978</v>
      </c>
      <c r="J14" s="72" t="str">
        <f>IF(ISBLANK(BY_RiLaerm!R18),"", LEFT(BY_RiLaerm!R18,LEN(BY_RiLaerm!R18)-1))</f>
        <v>17,2</v>
      </c>
      <c r="K14" s="72">
        <f>IF(ISBLANK(BY_RiLaerm!S18),"",BY_RiLaerm!S18)</f>
        <v>903</v>
      </c>
      <c r="L14" s="72" t="str">
        <f>IF(ISBLANK(BY_RiLaerm!T18),"",LEFT(BY_RiLaerm!T18,LEN(BY_RiLaerm!T18)-1))</f>
        <v>42,8</v>
      </c>
      <c r="M14" s="72" t="str">
        <f>IF(BY_MaxWerte!Q18&gt;0,BY_MaxWerte!Q18,"")</f>
        <v/>
      </c>
      <c r="N14" s="81" t="str">
        <f>IF(BY_MaxWerte!Q18&gt;0,   IF($U$2&gt;0,DATEVALUE(CONCATENATE(LEFT(RIGHT(BY_MaxWerte!R18,3),2),".",TEXT($U$2,"00"),".",TEXT($U$3,"00"))), DATEVALUE(CONCATENATE(MID(BY_MaxWerte!R18,4,2),".",MID(BY_MaxWerte!R18,6,2),".",TEXT($U$3,"00")))    ),"")</f>
        <v/>
      </c>
      <c r="O14" s="72" t="str">
        <f>IF(BY_MaxWerte!Q18&gt;0,  LEFT(BY_MaxWerte!R18,3),"")</f>
        <v/>
      </c>
      <c r="P14" s="72" t="str">
        <f>IF(BY_MaxWerte!S18&gt;0,BY_MaxWerte!S18,"")</f>
        <v/>
      </c>
      <c r="Q14" s="81" t="str">
        <f>IF(BY_MaxWerte!S18&gt;0, IF($U$2&gt;0,DATEVALUE(CONCATENATE(LEFT(RIGHT(BY_MaxWerte!T18,3),2),".",TEXT($U$2,"00"),".",TEXT($U$3,"00"))),DATEVALUE(CONCATENATE(MID(BY_MaxWerte!T18,4,2),".",MID(BY_MaxWerte!T18,6,2),".",TEXT($U$3,"00"))) ),"")</f>
        <v/>
      </c>
      <c r="R14" s="72" t="str">
        <f>IF(BY_MaxWerte!S18&gt;0,  LEFT(BY_MaxWerte!T18,3),"")</f>
        <v/>
      </c>
      <c r="S14" s="72" t="str">
        <f>IF(BY_MaxWerte!T18&gt;0,  BY_MaxWerte!U18,"")</f>
        <v/>
      </c>
      <c r="T14" s="72"/>
    </row>
    <row r="15" spans="1:21" x14ac:dyDescent="0.2">
      <c r="A15" s="74">
        <v>10</v>
      </c>
      <c r="B15" s="72" t="str">
        <f>IF(ISBLANK(BY_DTV_GQ!S19),"",  CONCATENATE(BY_DTV_GQ!S19,IF(TRIM(BY_DTV_GQ!T19)="VBA","*","")))</f>
        <v/>
      </c>
      <c r="C15" s="72" t="str">
        <f>IF(ISBLANK(BY_DTV_GQ!A19),"",CONCATENATE(BY_DTV_GQ!A19,TEXT(BY_DTV_GQ!B19,"????")))</f>
        <v>A   3</v>
      </c>
      <c r="D15" s="74" t="str">
        <f>IF(ISBLANK(BY_DTV_GQ!U19),"",BY_DTV_GQ!U19)</f>
        <v/>
      </c>
      <c r="E15" s="72" t="str">
        <f>IF(ISBLANK(BY_DTV_GQ!E19),"",BY_DTV_GQ!E19)</f>
        <v xml:space="preserve">AS Marktheidenfeld            </v>
      </c>
      <c r="F15" s="72">
        <f>IF(ISBLANK(BY_DTV_GQ!G19),"",BY_DTV_GQ!G19)</f>
        <v>54955</v>
      </c>
      <c r="G15" s="72" t="str">
        <f>IF(ISBLANK(BY_DTV_GQ!H19),"",    LEFT(BY_DTV_GQ!H19,   LEN(BY_DTV_GQ!H19)-1)    )</f>
        <v xml:space="preserve">(-)  </v>
      </c>
      <c r="H15" s="83">
        <f>IF(BY_DTV_GQ!G19&gt;0,(BY_DTV_GQ!M19/BY_DTV_GQ!G19)*100,"")</f>
        <v>19.889000090983533</v>
      </c>
      <c r="I15" s="72">
        <f>IF(ISBLANK(BY_RiLaerm!Q19),"",BY_RiLaerm!Q19)</f>
        <v>3010</v>
      </c>
      <c r="J15" s="72" t="str">
        <f>IF(ISBLANK(BY_RiLaerm!R19),"", LEFT(BY_RiLaerm!R19,LEN(BY_RiLaerm!R19)-1))</f>
        <v>16,5</v>
      </c>
      <c r="K15" s="72">
        <f>IF(ISBLANK(BY_RiLaerm!S19),"",BY_RiLaerm!S19)</f>
        <v>850</v>
      </c>
      <c r="L15" s="72" t="str">
        <f>IF(ISBLANK(BY_RiLaerm!T19),"",LEFT(BY_RiLaerm!T19,LEN(BY_RiLaerm!T19)-1))</f>
        <v>44,0</v>
      </c>
      <c r="M15" s="72" t="str">
        <f>IF(BY_MaxWerte!Q19&gt;0,BY_MaxWerte!Q19,"")</f>
        <v/>
      </c>
      <c r="N15" s="81" t="str">
        <f>IF(BY_MaxWerte!Q19&gt;0,   IF($U$2&gt;0,DATEVALUE(CONCATENATE(LEFT(RIGHT(BY_MaxWerte!R19,3),2),".",TEXT($U$2,"00"),".",TEXT($U$3,"00"))), DATEVALUE(CONCATENATE(MID(BY_MaxWerte!R19,4,2),".",MID(BY_MaxWerte!R19,6,2),".",TEXT($U$3,"00")))    ),"")</f>
        <v/>
      </c>
      <c r="O15" s="72" t="str">
        <f>IF(BY_MaxWerte!Q19&gt;0,  LEFT(BY_MaxWerte!R19,3),"")</f>
        <v/>
      </c>
      <c r="P15" s="72" t="str">
        <f>IF(BY_MaxWerte!S19&gt;0,BY_MaxWerte!S19,"")</f>
        <v/>
      </c>
      <c r="Q15" s="81" t="str">
        <f>IF(BY_MaxWerte!S19&gt;0, IF($U$2&gt;0,DATEVALUE(CONCATENATE(LEFT(RIGHT(BY_MaxWerte!T19,3),2),".",TEXT($U$2,"00"),".",TEXT($U$3,"00"))),DATEVALUE(CONCATENATE(MID(BY_MaxWerte!T19,4,2),".",MID(BY_MaxWerte!T19,6,2),".",TEXT($U$3,"00"))) ),"")</f>
        <v/>
      </c>
      <c r="R15" s="72" t="str">
        <f>IF(BY_MaxWerte!S19&gt;0,  LEFT(BY_MaxWerte!T19,3),"")</f>
        <v/>
      </c>
      <c r="S15" s="72" t="str">
        <f>IF(BY_MaxWerte!T19&gt;0,  BY_MaxWerte!U19,"")</f>
        <v/>
      </c>
      <c r="T15" s="72"/>
    </row>
    <row r="16" spans="1:21" x14ac:dyDescent="0.2">
      <c r="A16" s="74">
        <v>11</v>
      </c>
      <c r="B16" s="72" t="str">
        <f>IF(ISBLANK(BY_DTV_GQ!S20),"",  CONCATENATE(BY_DTV_GQ!S20,IF(TRIM(BY_DTV_GQ!T20)="VBA","*","")))</f>
        <v/>
      </c>
      <c r="C16" s="72" t="str">
        <f>IF(ISBLANK(BY_DTV_GQ!A20),"",CONCATENATE(BY_DTV_GQ!A20,TEXT(BY_DTV_GQ!B20,"????")))</f>
        <v>A   3</v>
      </c>
      <c r="D16" s="74" t="str">
        <f>IF(ISBLANK(BY_DTV_GQ!U20),"",BY_DTV_GQ!U20)</f>
        <v/>
      </c>
      <c r="E16" s="72" t="str">
        <f>IF(ISBLANK(BY_DTV_GQ!E20),"",BY_DTV_GQ!E20)</f>
        <v xml:space="preserve">AS Wertheim/Lengfurt          </v>
      </c>
      <c r="F16" s="72">
        <f>IF(ISBLANK(BY_DTV_GQ!G20),"",BY_DTV_GQ!G20)</f>
        <v>54527</v>
      </c>
      <c r="G16" s="72" t="str">
        <f>IF(ISBLANK(BY_DTV_GQ!H20),"",    LEFT(BY_DTV_GQ!H20,   LEN(BY_DTV_GQ!H20)-1)    )</f>
        <v xml:space="preserve">(-)  </v>
      </c>
      <c r="H16" s="83">
        <f>IF(BY_DTV_GQ!G20&gt;0,(BY_DTV_GQ!M20/BY_DTV_GQ!G20)*100,"")</f>
        <v>21.912080253819209</v>
      </c>
      <c r="I16" s="72">
        <f>IF(ISBLANK(BY_RiLaerm!Q20),"",BY_RiLaerm!Q20)</f>
        <v>2965</v>
      </c>
      <c r="J16" s="72" t="str">
        <f>IF(ISBLANK(BY_RiLaerm!R20),"", LEFT(BY_RiLaerm!R20,LEN(BY_RiLaerm!R20)-1))</f>
        <v>18,4</v>
      </c>
      <c r="K16" s="72">
        <f>IF(ISBLANK(BY_RiLaerm!S20),"",BY_RiLaerm!S20)</f>
        <v>886</v>
      </c>
      <c r="L16" s="72" t="str">
        <f>IF(ISBLANK(BY_RiLaerm!T20),"",LEFT(BY_RiLaerm!T20,LEN(BY_RiLaerm!T20)-1))</f>
        <v>45,3</v>
      </c>
      <c r="M16" s="72">
        <f>IF(BY_MaxWerte!Q20&gt;0,BY_MaxWerte!Q20,"")</f>
        <v>66167</v>
      </c>
      <c r="N16" s="81">
        <f>IF(BY_MaxWerte!Q20&gt;0,   IF($U$2&gt;0,DATEVALUE(CONCATENATE(LEFT(RIGHT(BY_MaxWerte!R20,3),2),".",TEXT($U$2,"00"),".",TEXT($U$3,"00"))), DATEVALUE(CONCATENATE(MID(BY_MaxWerte!R20,4,2),".",MID(BY_MaxWerte!R20,6,2),".",TEXT($U$3,"00")))    ),"")</f>
        <v>42742</v>
      </c>
      <c r="O16" s="72" t="str">
        <f>IF(BY_MaxWerte!Q20&gt;0,  LEFT(BY_MaxWerte!R20,3),"")</f>
        <v xml:space="preserve"> SA</v>
      </c>
      <c r="P16" s="72">
        <f>IF(BY_MaxWerte!S20&gt;0,BY_MaxWerte!S20,"")</f>
        <v>5710</v>
      </c>
      <c r="Q16" s="81">
        <f>IF(BY_MaxWerte!S20&gt;0, IF($U$2&gt;0,DATEVALUE(CONCATENATE(LEFT(RIGHT(BY_MaxWerte!T20,3),2),".",TEXT($U$2,"00"),".",TEXT($U$3,"00"))),DATEVALUE(CONCATENATE(MID(BY_MaxWerte!T20,4,2),".",MID(BY_MaxWerte!T20,6,2),".",TEXT($U$3,"00"))) ),"")</f>
        <v>42736</v>
      </c>
      <c r="R16" s="72" t="str">
        <f>IF(BY_MaxWerte!S20&gt;0,  LEFT(BY_MaxWerte!T20,3),"")</f>
        <v xml:space="preserve"> SO</v>
      </c>
      <c r="S16" s="72">
        <f>IF(BY_MaxWerte!T20&gt;0,  BY_MaxWerte!U20,"")</f>
        <v>16</v>
      </c>
      <c r="T16" s="72"/>
    </row>
    <row r="17" spans="1:20" x14ac:dyDescent="0.2">
      <c r="A17" s="74">
        <v>12</v>
      </c>
      <c r="B17" s="72" t="str">
        <f>IF(ISBLANK(BY_DTV_GQ!S21),"",  CONCATENATE(BY_DTV_GQ!S21,IF(TRIM(BY_DTV_GQ!T21)="VBA","*","")))</f>
        <v/>
      </c>
      <c r="C17" s="72" t="str">
        <f>IF(ISBLANK(BY_DTV_GQ!A21),"",CONCATENATE(BY_DTV_GQ!A21,TEXT(BY_DTV_GQ!B21,"????")))</f>
        <v>A   3</v>
      </c>
      <c r="D17" s="74" t="str">
        <f>IF(ISBLANK(BY_DTV_GQ!U21),"",BY_DTV_GQ!U21)</f>
        <v/>
      </c>
      <c r="E17" s="72" t="str">
        <f>IF(ISBLANK(BY_DTV_GQ!E21),"",BY_DTV_GQ!E21)</f>
        <v xml:space="preserve">AD Würzburg-West (W)          </v>
      </c>
      <c r="F17" s="72">
        <f>IF(ISBLANK(BY_DTV_GQ!G21),"",BY_DTV_GQ!G21)</f>
        <v>55531</v>
      </c>
      <c r="G17" s="72" t="str">
        <f>IF(ISBLANK(BY_DTV_GQ!H21),"",    LEFT(BY_DTV_GQ!H21,   LEN(BY_DTV_GQ!H21)-1)    )</f>
        <v xml:space="preserve">(-)  </v>
      </c>
      <c r="H17" s="83">
        <f>IF(BY_DTV_GQ!G21&gt;0,(BY_DTV_GQ!M21/BY_DTV_GQ!G21)*100,"")</f>
        <v>22.888116547514002</v>
      </c>
      <c r="I17" s="72">
        <f>IF(ISBLANK(BY_RiLaerm!Q21),"",BY_RiLaerm!Q21)</f>
        <v>3026</v>
      </c>
      <c r="J17" s="72" t="str">
        <f>IF(ISBLANK(BY_RiLaerm!R21),"", LEFT(BY_RiLaerm!R21,LEN(BY_RiLaerm!R21)-1))</f>
        <v>19,3</v>
      </c>
      <c r="K17" s="72">
        <f>IF(ISBLANK(BY_RiLaerm!S21),"",BY_RiLaerm!S21)</f>
        <v>889</v>
      </c>
      <c r="L17" s="72" t="str">
        <f>IF(ISBLANK(BY_RiLaerm!T21),"",LEFT(BY_RiLaerm!T21,LEN(BY_RiLaerm!T21)-1))</f>
        <v>47,6</v>
      </c>
      <c r="M17" s="72">
        <f>IF(BY_MaxWerte!Q21&gt;0,BY_MaxWerte!Q21,"")</f>
        <v>68010</v>
      </c>
      <c r="N17" s="81">
        <f>IF(BY_MaxWerte!Q21&gt;0,   IF($U$2&gt;0,DATEVALUE(CONCATENATE(LEFT(RIGHT(BY_MaxWerte!R21,3),2),".",TEXT($U$2,"00"),".",TEXT($U$3,"00"))), DATEVALUE(CONCATENATE(MID(BY_MaxWerte!R21,4,2),".",MID(BY_MaxWerte!R21,6,2),".",TEXT($U$3,"00")))    ),"")</f>
        <v>42742</v>
      </c>
      <c r="O17" s="72" t="str">
        <f>IF(BY_MaxWerte!Q21&gt;0,  LEFT(BY_MaxWerte!R21,3),"")</f>
        <v xml:space="preserve"> SA</v>
      </c>
      <c r="P17" s="72">
        <f>IF(BY_MaxWerte!S21&gt;0,BY_MaxWerte!S21,"")</f>
        <v>6212</v>
      </c>
      <c r="Q17" s="81">
        <f>IF(BY_MaxWerte!S21&gt;0, IF($U$2&gt;0,DATEVALUE(CONCATENATE(LEFT(RIGHT(BY_MaxWerte!T21,3),2),".",TEXT($U$2,"00"),".",TEXT($U$3,"00"))),DATEVALUE(CONCATENATE(MID(BY_MaxWerte!T21,4,2),".",MID(BY_MaxWerte!T21,6,2),".",TEXT($U$3,"00"))) ),"")</f>
        <v>42736</v>
      </c>
      <c r="R17" s="72" t="str">
        <f>IF(BY_MaxWerte!S21&gt;0,  LEFT(BY_MaxWerte!T21,3),"")</f>
        <v xml:space="preserve"> SO</v>
      </c>
      <c r="S17" s="72">
        <f>IF(BY_MaxWerte!T21&gt;0,  BY_MaxWerte!U21,"")</f>
        <v>16</v>
      </c>
      <c r="T17" s="72"/>
    </row>
    <row r="18" spans="1:20" x14ac:dyDescent="0.2">
      <c r="A18" s="74">
        <v>13</v>
      </c>
      <c r="B18" s="72" t="str">
        <f>IF(ISBLANK(BY_DTV_GQ!S22),"",  CONCATENATE(BY_DTV_GQ!S22,IF(TRIM(BY_DTV_GQ!T22)="VBA","*","")))</f>
        <v/>
      </c>
      <c r="C18" s="72" t="str">
        <f>IF(ISBLANK(BY_DTV_GQ!A22),"",CONCATENATE(BY_DTV_GQ!A22,TEXT(BY_DTV_GQ!B22,"????")))</f>
        <v>A   3</v>
      </c>
      <c r="D18" s="74" t="str">
        <f>IF(ISBLANK(BY_DTV_GQ!U22),"",BY_DTV_GQ!U22)</f>
        <v/>
      </c>
      <c r="E18" s="72" t="str">
        <f>IF(ISBLANK(BY_DTV_GQ!E22),"",BY_DTV_GQ!E22)</f>
        <v xml:space="preserve">AD Würzburg-West (O)          </v>
      </c>
      <c r="F18" s="72">
        <f>IF(ISBLANK(BY_DTV_GQ!G22),"",BY_DTV_GQ!G22)</f>
        <v>72444</v>
      </c>
      <c r="G18" s="72" t="str">
        <f>IF(ISBLANK(BY_DTV_GQ!H22),"",    LEFT(BY_DTV_GQ!H22,   LEN(BY_DTV_GQ!H22)-1)    )</f>
        <v xml:space="preserve">(-)  </v>
      </c>
      <c r="H18" s="83">
        <f>IF(BY_DTV_GQ!G22&gt;0,(BY_DTV_GQ!M22/BY_DTV_GQ!G22)*100,"")</f>
        <v>22.391088288885207</v>
      </c>
      <c r="I18" s="72">
        <f>IF(ISBLANK(BY_RiLaerm!Q22),"",BY_RiLaerm!Q22)</f>
        <v>3960</v>
      </c>
      <c r="J18" s="72" t="str">
        <f>IF(ISBLANK(BY_RiLaerm!R22),"", LEFT(BY_RiLaerm!R22,LEN(BY_RiLaerm!R22)-1))</f>
        <v>18,8</v>
      </c>
      <c r="K18" s="72">
        <f>IF(ISBLANK(BY_RiLaerm!S22),"",BY_RiLaerm!S22)</f>
        <v>1136</v>
      </c>
      <c r="L18" s="72" t="str">
        <f>IF(ISBLANK(BY_RiLaerm!T22),"",LEFT(BY_RiLaerm!T22,LEN(BY_RiLaerm!T22)-1))</f>
        <v>47,4</v>
      </c>
      <c r="M18" s="72">
        <f>IF(BY_MaxWerte!Q22&gt;0,BY_MaxWerte!Q22,"")</f>
        <v>85341</v>
      </c>
      <c r="N18" s="81">
        <f>IF(BY_MaxWerte!Q22&gt;0,   IF($U$2&gt;0,DATEVALUE(CONCATENATE(LEFT(RIGHT(BY_MaxWerte!R22,3),2),".",TEXT($U$2,"00"),".",TEXT($U$3,"00"))), DATEVALUE(CONCATENATE(MID(BY_MaxWerte!R22,4,2),".",MID(BY_MaxWerte!R22,6,2),".",TEXT($U$3,"00")))    ),"")</f>
        <v>42755</v>
      </c>
      <c r="O18" s="72" t="str">
        <f>IF(BY_MaxWerte!Q22&gt;0,  LEFT(BY_MaxWerte!R22,3),"")</f>
        <v xml:space="preserve"> FR</v>
      </c>
      <c r="P18" s="72">
        <f>IF(BY_MaxWerte!S22&gt;0,BY_MaxWerte!S22,"")</f>
        <v>8133</v>
      </c>
      <c r="Q18" s="81">
        <f>IF(BY_MaxWerte!S22&gt;0, IF($U$2&gt;0,DATEVALUE(CONCATENATE(LEFT(RIGHT(BY_MaxWerte!T22,3),2),".",TEXT($U$2,"00"),".",TEXT($U$3,"00"))),DATEVALUE(CONCATENATE(MID(BY_MaxWerte!T22,4,2),".",MID(BY_MaxWerte!T22,6,2),".",TEXT($U$3,"00"))) ),"")</f>
        <v>42736</v>
      </c>
      <c r="R18" s="72" t="str">
        <f>IF(BY_MaxWerte!S22&gt;0,  LEFT(BY_MaxWerte!T22,3),"")</f>
        <v xml:space="preserve"> SO</v>
      </c>
      <c r="S18" s="72">
        <f>IF(BY_MaxWerte!T22&gt;0,  BY_MaxWerte!U22,"")</f>
        <v>16</v>
      </c>
      <c r="T18" s="72"/>
    </row>
    <row r="19" spans="1:20" x14ac:dyDescent="0.2">
      <c r="A19" s="74">
        <v>14</v>
      </c>
      <c r="B19" s="72" t="str">
        <f>IF(ISBLANK(BY_DTV_GQ!S23),"",  CONCATENATE(BY_DTV_GQ!S23,IF(TRIM(BY_DTV_GQ!T23)="VBA","*","")))</f>
        <v/>
      </c>
      <c r="C19" s="72" t="str">
        <f>IF(ISBLANK(BY_DTV_GQ!A23),"",CONCATENATE(BY_DTV_GQ!A23,TEXT(BY_DTV_GQ!B23,"????")))</f>
        <v>A   3</v>
      </c>
      <c r="D19" s="74" t="str">
        <f>IF(ISBLANK(BY_DTV_GQ!U23),"",BY_DTV_GQ!U23)</f>
        <v/>
      </c>
      <c r="E19" s="72" t="str">
        <f>IF(ISBLANK(BY_DTV_GQ!E23),"",BY_DTV_GQ!E23)</f>
        <v xml:space="preserve">Würzburg-Kist                 </v>
      </c>
      <c r="F19" s="72">
        <f>IF(ISBLANK(BY_DTV_GQ!G23),"",BY_DTV_GQ!G23)</f>
        <v>72173</v>
      </c>
      <c r="G19" s="72" t="str">
        <f>IF(ISBLANK(BY_DTV_GQ!H23),"",    LEFT(BY_DTV_GQ!H23,   LEN(BY_DTV_GQ!H23)-1)    )</f>
        <v xml:space="preserve">(-)  </v>
      </c>
      <c r="H19" s="83">
        <f>IF(BY_DTV_GQ!G23&gt;0,(BY_DTV_GQ!M23/BY_DTV_GQ!G23)*100,"")</f>
        <v>22.087207127319079</v>
      </c>
      <c r="I19" s="72">
        <f>IF(ISBLANK(BY_RiLaerm!Q23),"",BY_RiLaerm!Q23)</f>
        <v>3938</v>
      </c>
      <c r="J19" s="72" t="str">
        <f>IF(ISBLANK(BY_RiLaerm!R23),"", LEFT(BY_RiLaerm!R23,LEN(BY_RiLaerm!R23)-1))</f>
        <v>18,5</v>
      </c>
      <c r="K19" s="72">
        <f>IF(ISBLANK(BY_RiLaerm!S23),"",BY_RiLaerm!S23)</f>
        <v>1146</v>
      </c>
      <c r="L19" s="72" t="str">
        <f>IF(ISBLANK(BY_RiLaerm!T23),"",LEFT(BY_RiLaerm!T23,LEN(BY_RiLaerm!T23)-1))</f>
        <v>47,0</v>
      </c>
      <c r="M19" s="72">
        <f>IF(BY_MaxWerte!Q23&gt;0,BY_MaxWerte!Q23,"")</f>
        <v>84817</v>
      </c>
      <c r="N19" s="81">
        <f>IF(BY_MaxWerte!Q23&gt;0,   IF($U$2&gt;0,DATEVALUE(CONCATENATE(LEFT(RIGHT(BY_MaxWerte!R23,3),2),".",TEXT($U$2,"00"),".",TEXT($U$3,"00"))), DATEVALUE(CONCATENATE(MID(BY_MaxWerte!R23,4,2),".",MID(BY_MaxWerte!R23,6,2),".",TEXT($U$3,"00")))    ),"")</f>
        <v>42737</v>
      </c>
      <c r="O19" s="72" t="str">
        <f>IF(BY_MaxWerte!Q23&gt;0,  LEFT(BY_MaxWerte!R23,3),"")</f>
        <v xml:space="preserve"> MO</v>
      </c>
      <c r="P19" s="72">
        <f>IF(BY_MaxWerte!S23&gt;0,BY_MaxWerte!S23,"")</f>
        <v>7646</v>
      </c>
      <c r="Q19" s="81">
        <f>IF(BY_MaxWerte!S23&gt;0, IF($U$2&gt;0,DATEVALUE(CONCATENATE(LEFT(RIGHT(BY_MaxWerte!T23,3),2),".",TEXT($U$2,"00"),".",TEXT($U$3,"00"))),DATEVALUE(CONCATENATE(MID(BY_MaxWerte!T23,4,2),".",MID(BY_MaxWerte!T23,6,2),".",TEXT($U$3,"00"))) ),"")</f>
        <v>42736</v>
      </c>
      <c r="R19" s="72" t="str">
        <f>IF(BY_MaxWerte!S23&gt;0,  LEFT(BY_MaxWerte!T23,3),"")</f>
        <v xml:space="preserve"> SO</v>
      </c>
      <c r="S19" s="72">
        <f>IF(BY_MaxWerte!T23&gt;0,  BY_MaxWerte!U23,"")</f>
        <v>16</v>
      </c>
      <c r="T19" s="72"/>
    </row>
    <row r="20" spans="1:20" x14ac:dyDescent="0.2">
      <c r="A20" s="74">
        <v>15</v>
      </c>
      <c r="B20" s="72" t="str">
        <f>IF(ISBLANK(BY_DTV_GQ!S24),"",  CONCATENATE(BY_DTV_GQ!S24,IF(TRIM(BY_DTV_GQ!T24)="VBA","*","")))</f>
        <v/>
      </c>
      <c r="C20" s="72" t="str">
        <f>IF(ISBLANK(BY_DTV_GQ!A24),"",CONCATENATE(BY_DTV_GQ!A24,TEXT(BY_DTV_GQ!B24,"????")))</f>
        <v>A   3</v>
      </c>
      <c r="D20" s="74" t="str">
        <f>IF(ISBLANK(BY_DTV_GQ!U24),"",BY_DTV_GQ!U24)</f>
        <v/>
      </c>
      <c r="E20" s="72" t="str">
        <f>IF(ISBLANK(BY_DTV_GQ!E24),"",BY_DTV_GQ!E24)</f>
        <v xml:space="preserve">AS-Würzburg-Heidingsfeld      </v>
      </c>
      <c r="F20" s="72" t="str">
        <f>IF(ISBLANK(BY_DTV_GQ!G24),"",BY_DTV_GQ!G24)</f>
        <v/>
      </c>
      <c r="G20" s="72" t="str">
        <f>IF(ISBLANK(BY_DTV_GQ!H24),"",    LEFT(BY_DTV_GQ!H24,   LEN(BY_DTV_GQ!H24)-1)    )</f>
        <v/>
      </c>
      <c r="H20" s="83" t="str">
        <f>IF(BY_DTV_GQ!G24&gt;0,(BY_DTV_GQ!M24/BY_DTV_GQ!G24)*100,"")</f>
        <v/>
      </c>
      <c r="I20" s="72" t="str">
        <f>IF(ISBLANK(BY_RiLaerm!Q24),"",BY_RiLaerm!Q24)</f>
        <v/>
      </c>
      <c r="J20" s="72" t="str">
        <f>IF(ISBLANK(BY_RiLaerm!R24),"", LEFT(BY_RiLaerm!R24,LEN(BY_RiLaerm!R24)-1))</f>
        <v/>
      </c>
      <c r="K20" s="72" t="str">
        <f>IF(ISBLANK(BY_RiLaerm!S24),"",BY_RiLaerm!S24)</f>
        <v/>
      </c>
      <c r="L20" s="72" t="str">
        <f>IF(ISBLANK(BY_RiLaerm!T24),"",LEFT(BY_RiLaerm!T24,LEN(BY_RiLaerm!T24)-1))</f>
        <v/>
      </c>
      <c r="M20" s="72" t="str">
        <f>IF(BY_MaxWerte!Q24&gt;0,BY_MaxWerte!Q24,"")</f>
        <v/>
      </c>
      <c r="N20" s="81" t="str">
        <f>IF(BY_MaxWerte!Q24&gt;0,   IF($U$2&gt;0,DATEVALUE(CONCATENATE(LEFT(RIGHT(BY_MaxWerte!R24,3),2),".",TEXT($U$2,"00"),".",TEXT($U$3,"00"))), DATEVALUE(CONCATENATE(MID(BY_MaxWerte!R24,4,2),".",MID(BY_MaxWerte!R24,6,2),".",TEXT($U$3,"00")))    ),"")</f>
        <v/>
      </c>
      <c r="O20" s="72" t="str">
        <f>IF(BY_MaxWerte!Q24&gt;0,  LEFT(BY_MaxWerte!R24,3),"")</f>
        <v/>
      </c>
      <c r="P20" s="72" t="str">
        <f>IF(BY_MaxWerte!S24&gt;0,BY_MaxWerte!S24,"")</f>
        <v/>
      </c>
      <c r="Q20" s="81" t="str">
        <f>IF(BY_MaxWerte!S24&gt;0, IF($U$2&gt;0,DATEVALUE(CONCATENATE(LEFT(RIGHT(BY_MaxWerte!T24,3),2),".",TEXT($U$2,"00"),".",TEXT($U$3,"00"))),DATEVALUE(CONCATENATE(MID(BY_MaxWerte!T24,4,2),".",MID(BY_MaxWerte!T24,6,2),".",TEXT($U$3,"00"))) ),"")</f>
        <v/>
      </c>
      <c r="R20" s="72" t="str">
        <f>IF(BY_MaxWerte!S24&gt;0,  LEFT(BY_MaxWerte!T24,3),"")</f>
        <v/>
      </c>
      <c r="S20" s="72" t="str">
        <f>IF(BY_MaxWerte!T24&gt;0,  BY_MaxWerte!U24,"")</f>
        <v/>
      </c>
      <c r="T20" s="72"/>
    </row>
    <row r="21" spans="1:20" x14ac:dyDescent="0.2">
      <c r="A21" s="74">
        <v>16</v>
      </c>
      <c r="B21" s="72" t="str">
        <f>IF(ISBLANK(BY_DTV_GQ!S25),"",  CONCATENATE(BY_DTV_GQ!S25,IF(TRIM(BY_DTV_GQ!T25)="VBA","*","")))</f>
        <v/>
      </c>
      <c r="C21" s="72" t="str">
        <f>IF(ISBLANK(BY_DTV_GQ!A25),"",CONCATENATE(BY_DTV_GQ!A25,TEXT(BY_DTV_GQ!B25,"????")))</f>
        <v>A   3</v>
      </c>
      <c r="D21" s="74" t="str">
        <f>IF(ISBLANK(BY_DTV_GQ!U25),"",BY_DTV_GQ!U25)</f>
        <v/>
      </c>
      <c r="E21" s="72" t="str">
        <f>IF(ISBLANK(BY_DTV_GQ!E25),"",BY_DTV_GQ!E25)</f>
        <v xml:space="preserve">AS Würzburg-Heidingsfeld      </v>
      </c>
      <c r="F21" s="72">
        <f>IF(ISBLANK(BY_DTV_GQ!G25),"",BY_DTV_GQ!G25)</f>
        <v>60271</v>
      </c>
      <c r="G21" s="72" t="str">
        <f>IF(ISBLANK(BY_DTV_GQ!H25),"",    LEFT(BY_DTV_GQ!H25,   LEN(BY_DTV_GQ!H25)-1)    )</f>
        <v xml:space="preserve">(-)  </v>
      </c>
      <c r="H21" s="83">
        <f>IF(BY_DTV_GQ!G25&gt;0,(BY_DTV_GQ!M25/BY_DTV_GQ!G25)*100,"")</f>
        <v>24.487730417613779</v>
      </c>
      <c r="I21" s="72">
        <f>IF(ISBLANK(BY_RiLaerm!Q25),"",BY_RiLaerm!Q25)</f>
        <v>3263</v>
      </c>
      <c r="J21" s="72" t="str">
        <f>IF(ISBLANK(BY_RiLaerm!R25),"", LEFT(BY_RiLaerm!R25,LEN(BY_RiLaerm!R25)-1))</f>
        <v>20,6</v>
      </c>
      <c r="K21" s="72">
        <f>IF(ISBLANK(BY_RiLaerm!S25),"",BY_RiLaerm!S25)</f>
        <v>1008</v>
      </c>
      <c r="L21" s="72" t="str">
        <f>IF(ISBLANK(BY_RiLaerm!T25),"",LEFT(BY_RiLaerm!T25,LEN(BY_RiLaerm!T25)-1))</f>
        <v>49,4</v>
      </c>
      <c r="M21" s="72" t="str">
        <f>IF(BY_MaxWerte!Q25&gt;0,BY_MaxWerte!Q25,"")</f>
        <v/>
      </c>
      <c r="N21" s="81" t="str">
        <f>IF(BY_MaxWerte!Q25&gt;0,   IF($U$2&gt;0,DATEVALUE(CONCATENATE(LEFT(RIGHT(BY_MaxWerte!R25,3),2),".",TEXT($U$2,"00"),".",TEXT($U$3,"00"))), DATEVALUE(CONCATENATE(MID(BY_MaxWerte!R25,4,2),".",MID(BY_MaxWerte!R25,6,2),".",TEXT($U$3,"00")))    ),"")</f>
        <v/>
      </c>
      <c r="O21" s="72" t="str">
        <f>IF(BY_MaxWerte!Q25&gt;0,  LEFT(BY_MaxWerte!R25,3),"")</f>
        <v/>
      </c>
      <c r="P21" s="72" t="str">
        <f>IF(BY_MaxWerte!S25&gt;0,BY_MaxWerte!S25,"")</f>
        <v/>
      </c>
      <c r="Q21" s="81" t="str">
        <f>IF(BY_MaxWerte!S25&gt;0, IF($U$2&gt;0,DATEVALUE(CONCATENATE(LEFT(RIGHT(BY_MaxWerte!T25,3),2),".",TEXT($U$2,"00"),".",TEXT($U$3,"00"))),DATEVALUE(CONCATENATE(MID(BY_MaxWerte!T25,4,2),".",MID(BY_MaxWerte!T25,6,2),".",TEXT($U$3,"00"))) ),"")</f>
        <v/>
      </c>
      <c r="R21" s="72" t="str">
        <f>IF(BY_MaxWerte!S25&gt;0,  LEFT(BY_MaxWerte!T25,3),"")</f>
        <v/>
      </c>
      <c r="S21" s="72" t="str">
        <f>IF(BY_MaxWerte!T25&gt;0,  BY_MaxWerte!U25,"")</f>
        <v/>
      </c>
      <c r="T21" s="72"/>
    </row>
    <row r="22" spans="1:20" x14ac:dyDescent="0.2">
      <c r="A22" s="74">
        <v>17</v>
      </c>
      <c r="B22" s="72" t="str">
        <f>IF(ISBLANK(BY_DTV_GQ!S26),"",  CONCATENATE(BY_DTV_GQ!S26,IF(TRIM(BY_DTV_GQ!T26)="VBA","*","")))</f>
        <v/>
      </c>
      <c r="C22" s="72" t="str">
        <f>IF(ISBLANK(BY_DTV_GQ!A26),"",CONCATENATE(BY_DTV_GQ!A26,TEXT(BY_DTV_GQ!B26,"????")))</f>
        <v>A   3</v>
      </c>
      <c r="D22" s="74" t="str">
        <f>IF(ISBLANK(BY_DTV_GQ!U26),"",BY_DTV_GQ!U26)</f>
        <v/>
      </c>
      <c r="E22" s="72" t="str">
        <f>IF(ISBLANK(BY_DTV_GQ!E26),"",BY_DTV_GQ!E26)</f>
        <v xml:space="preserve">AS-Würzburg-Randersacker      </v>
      </c>
      <c r="F22" s="72">
        <f>IF(ISBLANK(BY_DTV_GQ!G26),"",BY_DTV_GQ!G26)</f>
        <v>59873</v>
      </c>
      <c r="G22" s="72" t="str">
        <f>IF(ISBLANK(BY_DTV_GQ!H26),"",    LEFT(BY_DTV_GQ!H26,   LEN(BY_DTV_GQ!H26)-1)    )</f>
        <v xml:space="preserve">(-)  </v>
      </c>
      <c r="H22" s="83">
        <f>IF(BY_DTV_GQ!G26&gt;0,(BY_DTV_GQ!M26/BY_DTV_GQ!G26)*100,"")</f>
        <v>24.279725418803132</v>
      </c>
      <c r="I22" s="72">
        <f>IF(ISBLANK(BY_RiLaerm!Q26),"",BY_RiLaerm!Q26)</f>
        <v>3250</v>
      </c>
      <c r="J22" s="72" t="str">
        <f>IF(ISBLANK(BY_RiLaerm!R26),"", LEFT(BY_RiLaerm!R26,LEN(BY_RiLaerm!R26)-1))</f>
        <v>20,5</v>
      </c>
      <c r="K22" s="72">
        <f>IF(ISBLANK(BY_RiLaerm!S26),"",BY_RiLaerm!S26)</f>
        <v>984</v>
      </c>
      <c r="L22" s="72" t="str">
        <f>IF(ISBLANK(BY_RiLaerm!T26),"",LEFT(BY_RiLaerm!T26,LEN(BY_RiLaerm!T26)-1))</f>
        <v>49,3</v>
      </c>
      <c r="M22" s="72">
        <f>IF(BY_MaxWerte!Q26&gt;0,BY_MaxWerte!Q26,"")</f>
        <v>75064</v>
      </c>
      <c r="N22" s="81">
        <f>IF(BY_MaxWerte!Q26&gt;0,   IF($U$2&gt;0,DATEVALUE(CONCATENATE(LEFT(RIGHT(BY_MaxWerte!R26,3),2),".",TEXT($U$2,"00"),".",TEXT($U$3,"00"))), DATEVALUE(CONCATENATE(MID(BY_MaxWerte!R26,4,2),".",MID(BY_MaxWerte!R26,6,2),".",TEXT($U$3,"00")))    ),"")</f>
        <v>42737</v>
      </c>
      <c r="O22" s="72" t="str">
        <f>IF(BY_MaxWerte!Q26&gt;0,  LEFT(BY_MaxWerte!R26,3),"")</f>
        <v xml:space="preserve"> MO</v>
      </c>
      <c r="P22" s="72">
        <f>IF(BY_MaxWerte!S26&gt;0,BY_MaxWerte!S26,"")</f>
        <v>6669</v>
      </c>
      <c r="Q22" s="81">
        <f>IF(BY_MaxWerte!S26&gt;0, IF($U$2&gt;0,DATEVALUE(CONCATENATE(LEFT(RIGHT(BY_MaxWerte!T26,3),2),".",TEXT($U$2,"00"),".",TEXT($U$3,"00"))),DATEVALUE(CONCATENATE(MID(BY_MaxWerte!T26,4,2),".",MID(BY_MaxWerte!T26,6,2),".",TEXT($U$3,"00"))) ),"")</f>
        <v>42736</v>
      </c>
      <c r="R22" s="72" t="str">
        <f>IF(BY_MaxWerte!S26&gt;0,  LEFT(BY_MaxWerte!T26,3),"")</f>
        <v xml:space="preserve"> SO</v>
      </c>
      <c r="S22" s="72">
        <f>IF(BY_MaxWerte!T26&gt;0,  BY_MaxWerte!U26,"")</f>
        <v>16</v>
      </c>
      <c r="T22" s="72"/>
    </row>
    <row r="23" spans="1:20" x14ac:dyDescent="0.2">
      <c r="A23" s="74">
        <v>18</v>
      </c>
      <c r="B23" s="72" t="str">
        <f>IF(ISBLANK(BY_DTV_GQ!S27),"",  CONCATENATE(BY_DTV_GQ!S27,IF(TRIM(BY_DTV_GQ!T27)="VBA","*","")))</f>
        <v/>
      </c>
      <c r="C23" s="72" t="str">
        <f>IF(ISBLANK(BY_DTV_GQ!A27),"",CONCATENATE(BY_DTV_GQ!A27,TEXT(BY_DTV_GQ!B27,"????")))</f>
        <v>A   3</v>
      </c>
      <c r="D23" s="74" t="str">
        <f>IF(ISBLANK(BY_DTV_GQ!U27),"",BY_DTV_GQ!U27)</f>
        <v/>
      </c>
      <c r="E23" s="72" t="str">
        <f>IF(ISBLANK(BY_DTV_GQ!E27),"",BY_DTV_GQ!E27)</f>
        <v xml:space="preserve">AK Biebelried (W)             </v>
      </c>
      <c r="F23" s="72">
        <f>IF(ISBLANK(BY_DTV_GQ!G27),"",BY_DTV_GQ!G27)</f>
        <v>61700</v>
      </c>
      <c r="G23" s="72" t="str">
        <f>IF(ISBLANK(BY_DTV_GQ!H27),"",    LEFT(BY_DTV_GQ!H27,   LEN(BY_DTV_GQ!H27)-1)    )</f>
        <v xml:space="preserve">(-)  </v>
      </c>
      <c r="H23" s="83">
        <f>IF(BY_DTV_GQ!G27&gt;0,(BY_DTV_GQ!M27/BY_DTV_GQ!G27)*100,"")</f>
        <v>23.327390599675851</v>
      </c>
      <c r="I23" s="72">
        <f>IF(ISBLANK(BY_RiLaerm!Q27),"",BY_RiLaerm!Q27)</f>
        <v>3356</v>
      </c>
      <c r="J23" s="72" t="str">
        <f>IF(ISBLANK(BY_RiLaerm!R27),"", LEFT(BY_RiLaerm!R27,LEN(BY_RiLaerm!R27)-1))</f>
        <v>19,6</v>
      </c>
      <c r="K23" s="72">
        <f>IF(ISBLANK(BY_RiLaerm!S27),"",BY_RiLaerm!S27)</f>
        <v>1000</v>
      </c>
      <c r="L23" s="72" t="str">
        <f>IF(ISBLANK(BY_RiLaerm!T27),"",LEFT(BY_RiLaerm!T27,LEN(BY_RiLaerm!T27)-1))</f>
        <v>48,2</v>
      </c>
      <c r="M23" s="72">
        <f>IF(BY_MaxWerte!Q27&gt;0,BY_MaxWerte!Q27,"")</f>
        <v>75009</v>
      </c>
      <c r="N23" s="81">
        <f>IF(BY_MaxWerte!Q27&gt;0,   IF($U$2&gt;0,DATEVALUE(CONCATENATE(LEFT(RIGHT(BY_MaxWerte!R27,3),2),".",TEXT($U$2,"00"),".",TEXT($U$3,"00"))), DATEVALUE(CONCATENATE(MID(BY_MaxWerte!R27,4,2),".",MID(BY_MaxWerte!R27,6,2),".",TEXT($U$3,"00")))    ),"")</f>
        <v>42737</v>
      </c>
      <c r="O23" s="72" t="str">
        <f>IF(BY_MaxWerte!Q27&gt;0,  LEFT(BY_MaxWerte!R27,3),"")</f>
        <v xml:space="preserve"> MO</v>
      </c>
      <c r="P23" s="72">
        <f>IF(BY_MaxWerte!S27&gt;0,BY_MaxWerte!S27,"")</f>
        <v>6845</v>
      </c>
      <c r="Q23" s="81">
        <f>IF(BY_MaxWerte!S27&gt;0, IF($U$2&gt;0,DATEVALUE(CONCATENATE(LEFT(RIGHT(BY_MaxWerte!T27,3),2),".",TEXT($U$2,"00"),".",TEXT($U$3,"00"))),DATEVALUE(CONCATENATE(MID(BY_MaxWerte!T27,4,2),".",MID(BY_MaxWerte!T27,6,2),".",TEXT($U$3,"00"))) ),"")</f>
        <v>42736</v>
      </c>
      <c r="R23" s="72" t="str">
        <f>IF(BY_MaxWerte!S27&gt;0,  LEFT(BY_MaxWerte!T27,3),"")</f>
        <v xml:space="preserve"> SO</v>
      </c>
      <c r="S23" s="72">
        <f>IF(BY_MaxWerte!T27&gt;0,  BY_MaxWerte!U27,"")</f>
        <v>16</v>
      </c>
      <c r="T23" s="72"/>
    </row>
    <row r="24" spans="1:20" x14ac:dyDescent="0.2">
      <c r="A24" s="74">
        <v>19</v>
      </c>
      <c r="B24" s="72" t="str">
        <f>IF(ISBLANK(BY_DTV_GQ!S28),"",  CONCATENATE(BY_DTV_GQ!S28,IF(TRIM(BY_DTV_GQ!T28)="VBA","*","")))</f>
        <v/>
      </c>
      <c r="C24" s="72" t="str">
        <f>IF(ISBLANK(BY_DTV_GQ!A28),"",CONCATENATE(BY_DTV_GQ!A28,TEXT(BY_DTV_GQ!B28,"????")))</f>
        <v>A   3</v>
      </c>
      <c r="D24" s="74" t="str">
        <f>IF(ISBLANK(BY_DTV_GQ!U28),"",BY_DTV_GQ!U28)</f>
        <v/>
      </c>
      <c r="E24" s="72" t="str">
        <f>IF(ISBLANK(BY_DTV_GQ!E28),"",BY_DTV_GQ!E28)</f>
        <v xml:space="preserve">AK Biebelried (O)             </v>
      </c>
      <c r="F24" s="72">
        <f>IF(ISBLANK(BY_DTV_GQ!G28),"",BY_DTV_GQ!G28)</f>
        <v>55605</v>
      </c>
      <c r="G24" s="72" t="str">
        <f>IF(ISBLANK(BY_DTV_GQ!H28),"",    LEFT(BY_DTV_GQ!H28,   LEN(BY_DTV_GQ!H28)-1)    )</f>
        <v xml:space="preserve">(-)  </v>
      </c>
      <c r="H24" s="83">
        <f>IF(BY_DTV_GQ!G28&gt;0,(BY_DTV_GQ!M28/BY_DTV_GQ!G28)*100,"")</f>
        <v>22.276773671432426</v>
      </c>
      <c r="I24" s="72">
        <f>IF(ISBLANK(BY_RiLaerm!Q28),"",BY_RiLaerm!Q28)</f>
        <v>2997</v>
      </c>
      <c r="J24" s="72" t="str">
        <f>IF(ISBLANK(BY_RiLaerm!R28),"", LEFT(BY_RiLaerm!R28,LEN(BY_RiLaerm!R28)-1))</f>
        <v>18,8</v>
      </c>
      <c r="K24" s="72">
        <f>IF(ISBLANK(BY_RiLaerm!S28),"",BY_RiLaerm!S28)</f>
        <v>956</v>
      </c>
      <c r="L24" s="72" t="str">
        <f>IF(ISBLANK(BY_RiLaerm!T28),"",LEFT(BY_RiLaerm!T28,LEN(BY_RiLaerm!T28)-1))</f>
        <v>43,9</v>
      </c>
      <c r="M24" s="72">
        <f>IF(BY_MaxWerte!Q28&gt;0,BY_MaxWerte!Q28,"")</f>
        <v>69064</v>
      </c>
      <c r="N24" s="81">
        <f>IF(BY_MaxWerte!Q28&gt;0,   IF($U$2&gt;0,DATEVALUE(CONCATENATE(LEFT(RIGHT(BY_MaxWerte!R28,3),2),".",TEXT($U$2,"00"),".",TEXT($U$3,"00"))), DATEVALUE(CONCATENATE(MID(BY_MaxWerte!R28,4,2),".",MID(BY_MaxWerte!R28,6,2),".",TEXT($U$3,"00")))    ),"")</f>
        <v>42737</v>
      </c>
      <c r="O24" s="72" t="str">
        <f>IF(BY_MaxWerte!Q28&gt;0,  LEFT(BY_MaxWerte!R28,3),"")</f>
        <v xml:space="preserve"> MO</v>
      </c>
      <c r="P24" s="72">
        <f>IF(BY_MaxWerte!S28&gt;0,BY_MaxWerte!S28,"")</f>
        <v>6126</v>
      </c>
      <c r="Q24" s="81">
        <f>IF(BY_MaxWerte!S28&gt;0, IF($U$2&gt;0,DATEVALUE(CONCATENATE(LEFT(RIGHT(BY_MaxWerte!T28,3),2),".",TEXT($U$2,"00"),".",TEXT($U$3,"00"))),DATEVALUE(CONCATENATE(MID(BY_MaxWerte!T28,4,2),".",MID(BY_MaxWerte!T28,6,2),".",TEXT($U$3,"00"))) ),"")</f>
        <v>42736</v>
      </c>
      <c r="R24" s="72" t="str">
        <f>IF(BY_MaxWerte!S28&gt;0,  LEFT(BY_MaxWerte!T28,3),"")</f>
        <v xml:space="preserve"> SO</v>
      </c>
      <c r="S24" s="72">
        <f>IF(BY_MaxWerte!T28&gt;0,  BY_MaxWerte!U28,"")</f>
        <v>16</v>
      </c>
      <c r="T24" s="72"/>
    </row>
    <row r="25" spans="1:20" x14ac:dyDescent="0.2">
      <c r="A25" s="74">
        <v>20</v>
      </c>
      <c r="B25" s="72" t="str">
        <f>IF(ISBLANK(BY_DTV_GQ!S29),"",  CONCATENATE(BY_DTV_GQ!S29,IF(TRIM(BY_DTV_GQ!T29)="VBA","*","")))</f>
        <v/>
      </c>
      <c r="C25" s="72" t="str">
        <f>IF(ISBLANK(BY_DTV_GQ!A29),"",CONCATENATE(BY_DTV_GQ!A29,TEXT(BY_DTV_GQ!B29,"????")))</f>
        <v>A   3</v>
      </c>
      <c r="D25" s="74" t="str">
        <f>IF(ISBLANK(BY_DTV_GQ!U29),"",BY_DTV_GQ!U29)</f>
        <v/>
      </c>
      <c r="E25" s="72" t="str">
        <f>IF(ISBLANK(BY_DTV_GQ!E29),"",BY_DTV_GQ!E29)</f>
        <v xml:space="preserve">Kitzingen/Schwarzach (O)      </v>
      </c>
      <c r="F25" s="72">
        <f>IF(ISBLANK(BY_DTV_GQ!G29),"",BY_DTV_GQ!G29)</f>
        <v>54429</v>
      </c>
      <c r="G25" s="72" t="str">
        <f>IF(ISBLANK(BY_DTV_GQ!H29),"",    LEFT(BY_DTV_GQ!H29,   LEN(BY_DTV_GQ!H29)-1)    )</f>
        <v xml:space="preserve">(-)  </v>
      </c>
      <c r="H25" s="83">
        <f>IF(BY_DTV_GQ!G29&gt;0,(BY_DTV_GQ!M29/BY_DTV_GQ!G29)*100,"")</f>
        <v>23.79430083227691</v>
      </c>
      <c r="I25" s="72">
        <f>IF(ISBLANK(BY_RiLaerm!Q29),"",BY_RiLaerm!Q29)</f>
        <v>2931</v>
      </c>
      <c r="J25" s="72" t="str">
        <f>IF(ISBLANK(BY_RiLaerm!R29),"", LEFT(BY_RiLaerm!R29,LEN(BY_RiLaerm!R29)-1))</f>
        <v>20,2</v>
      </c>
      <c r="K25" s="72">
        <f>IF(ISBLANK(BY_RiLaerm!S29),"",BY_RiLaerm!S29)</f>
        <v>942</v>
      </c>
      <c r="L25" s="72" t="str">
        <f>IF(ISBLANK(BY_RiLaerm!T29),"",LEFT(BY_RiLaerm!T29,LEN(BY_RiLaerm!T29)-1))</f>
        <v>46,4</v>
      </c>
      <c r="M25" s="72">
        <f>IF(BY_MaxWerte!Q29&gt;0,BY_MaxWerte!Q29,"")</f>
        <v>67935</v>
      </c>
      <c r="N25" s="81">
        <f>IF(BY_MaxWerte!Q29&gt;0,   IF($U$2&gt;0,DATEVALUE(CONCATENATE(LEFT(RIGHT(BY_MaxWerte!R29,3),2),".",TEXT($U$2,"00"),".",TEXT($U$3,"00"))), DATEVALUE(CONCATENATE(MID(BY_MaxWerte!R29,4,2),".",MID(BY_MaxWerte!R29,6,2),".",TEXT($U$3,"00")))    ),"")</f>
        <v>42737</v>
      </c>
      <c r="O25" s="72" t="str">
        <f>IF(BY_MaxWerte!Q29&gt;0,  LEFT(BY_MaxWerte!R29,3),"")</f>
        <v xml:space="preserve"> MO</v>
      </c>
      <c r="P25" s="72">
        <f>IF(BY_MaxWerte!S29&gt;0,BY_MaxWerte!S29,"")</f>
        <v>6030</v>
      </c>
      <c r="Q25" s="81">
        <f>IF(BY_MaxWerte!S29&gt;0, IF($U$2&gt;0,DATEVALUE(CONCATENATE(LEFT(RIGHT(BY_MaxWerte!T29,3),2),".",TEXT($U$2,"00"),".",TEXT($U$3,"00"))),DATEVALUE(CONCATENATE(MID(BY_MaxWerte!T29,4,2),".",MID(BY_MaxWerte!T29,6,2),".",TEXT($U$3,"00"))) ),"")</f>
        <v>42736</v>
      </c>
      <c r="R25" s="72" t="str">
        <f>IF(BY_MaxWerte!S29&gt;0,  LEFT(BY_MaxWerte!T29,3),"")</f>
        <v xml:space="preserve"> SO</v>
      </c>
      <c r="S25" s="72">
        <f>IF(BY_MaxWerte!T29&gt;0,  BY_MaxWerte!U29,"")</f>
        <v>16</v>
      </c>
      <c r="T25" s="72"/>
    </row>
    <row r="26" spans="1:20" x14ac:dyDescent="0.2">
      <c r="A26" s="74">
        <v>21</v>
      </c>
      <c r="B26" s="72" t="str">
        <f>IF(ISBLANK(BY_DTV_GQ!S30),"",  CONCATENATE(BY_DTV_GQ!S30,IF(TRIM(BY_DTV_GQ!T30)="VBA","*","")))</f>
        <v/>
      </c>
      <c r="C26" s="72" t="str">
        <f>IF(ISBLANK(BY_DTV_GQ!A30),"",CONCATENATE(BY_DTV_GQ!A30,TEXT(BY_DTV_GQ!B30,"????")))</f>
        <v>A   3</v>
      </c>
      <c r="D26" s="74" t="str">
        <f>IF(ISBLANK(BY_DTV_GQ!U30),"",BY_DTV_GQ!U30)</f>
        <v/>
      </c>
      <c r="E26" s="72" t="str">
        <f>IF(ISBLANK(BY_DTV_GQ!E30),"",BY_DTV_GQ!E30)</f>
        <v xml:space="preserve">Geiselwind (W)                </v>
      </c>
      <c r="F26" s="72">
        <f>IF(ISBLANK(BY_DTV_GQ!G30),"",BY_DTV_GQ!G30)</f>
        <v>53319</v>
      </c>
      <c r="G26" s="72" t="str">
        <f>IF(ISBLANK(BY_DTV_GQ!H30),"",    LEFT(BY_DTV_GQ!H30,   LEN(BY_DTV_GQ!H30)-1)    )</f>
        <v xml:space="preserve">(-)  </v>
      </c>
      <c r="H26" s="83">
        <f>IF(BY_DTV_GQ!G30&gt;0,(BY_DTV_GQ!M30/BY_DTV_GQ!G30)*100,"")</f>
        <v>24.595360003000806</v>
      </c>
      <c r="I26" s="72">
        <f>IF(ISBLANK(BY_RiLaerm!Q30),"",BY_RiLaerm!Q30)</f>
        <v>2852</v>
      </c>
      <c r="J26" s="72" t="str">
        <f>IF(ISBLANK(BY_RiLaerm!R30),"", LEFT(BY_RiLaerm!R30,LEN(BY_RiLaerm!R30)-1))</f>
        <v>20,7</v>
      </c>
      <c r="K26" s="72">
        <f>IF(ISBLANK(BY_RiLaerm!S30),"",BY_RiLaerm!S30)</f>
        <v>960</v>
      </c>
      <c r="L26" s="72" t="str">
        <f>IF(ISBLANK(BY_RiLaerm!T30),"",LEFT(BY_RiLaerm!T30,LEN(BY_RiLaerm!T30)-1))</f>
        <v>47,8</v>
      </c>
      <c r="M26" s="72" t="str">
        <f>IF(BY_MaxWerte!Q30&gt;0,BY_MaxWerte!Q30,"")</f>
        <v/>
      </c>
      <c r="N26" s="81" t="str">
        <f>IF(BY_MaxWerte!Q30&gt;0,   IF($U$2&gt;0,DATEVALUE(CONCATENATE(LEFT(RIGHT(BY_MaxWerte!R30,3),2),".",TEXT($U$2,"00"),".",TEXT($U$3,"00"))), DATEVALUE(CONCATENATE(MID(BY_MaxWerte!R30,4,2),".",MID(BY_MaxWerte!R30,6,2),".",TEXT($U$3,"00")))    ),"")</f>
        <v/>
      </c>
      <c r="O26" s="72" t="str">
        <f>IF(BY_MaxWerte!Q30&gt;0,  LEFT(BY_MaxWerte!R30,3),"")</f>
        <v/>
      </c>
      <c r="P26" s="72" t="str">
        <f>IF(BY_MaxWerte!S30&gt;0,BY_MaxWerte!S30,"")</f>
        <v/>
      </c>
      <c r="Q26" s="81" t="str">
        <f>IF(BY_MaxWerte!S30&gt;0, IF($U$2&gt;0,DATEVALUE(CONCATENATE(LEFT(RIGHT(BY_MaxWerte!T30,3),2),".",TEXT($U$2,"00"),".",TEXT($U$3,"00"))),DATEVALUE(CONCATENATE(MID(BY_MaxWerte!T30,4,2),".",MID(BY_MaxWerte!T30,6,2),".",TEXT($U$3,"00"))) ),"")</f>
        <v/>
      </c>
      <c r="R26" s="72" t="str">
        <f>IF(BY_MaxWerte!S30&gt;0,  LEFT(BY_MaxWerte!T30,3),"")</f>
        <v/>
      </c>
      <c r="S26" s="72" t="str">
        <f>IF(BY_MaxWerte!T30&gt;0,  BY_MaxWerte!U30,"")</f>
        <v/>
      </c>
      <c r="T26" s="72"/>
    </row>
    <row r="27" spans="1:20" x14ac:dyDescent="0.2">
      <c r="A27" s="74">
        <v>22</v>
      </c>
      <c r="B27" s="72" t="str">
        <f>IF(ISBLANK(BY_DTV_GQ!S31),"",  CONCATENATE(BY_DTV_GQ!S31,IF(TRIM(BY_DTV_GQ!T31)="VBA","*","")))</f>
        <v/>
      </c>
      <c r="C27" s="72" t="str">
        <f>IF(ISBLANK(BY_DTV_GQ!A31),"",CONCATENATE(BY_DTV_GQ!A31,TEXT(BY_DTV_GQ!B31,"????")))</f>
        <v>A   3</v>
      </c>
      <c r="D27" s="74" t="str">
        <f>IF(ISBLANK(BY_DTV_GQ!U31),"",BY_DTV_GQ!U31)</f>
        <v/>
      </c>
      <c r="E27" s="72" t="str">
        <f>IF(ISBLANK(BY_DTV_GQ!E31),"",BY_DTV_GQ!E31)</f>
        <v xml:space="preserve">AS Geiselwind                 </v>
      </c>
      <c r="F27" s="72">
        <f>IF(ISBLANK(BY_DTV_GQ!G31),"",BY_DTV_GQ!G31)</f>
        <v>54074</v>
      </c>
      <c r="G27" s="72" t="str">
        <f>IF(ISBLANK(BY_DTV_GQ!H31),"",    LEFT(BY_DTV_GQ!H31,   LEN(BY_DTV_GQ!H31)-1)    )</f>
        <v xml:space="preserve">(-)  </v>
      </c>
      <c r="H27" s="83">
        <f>IF(BY_DTV_GQ!G31&gt;0,(BY_DTV_GQ!M31/BY_DTV_GQ!G31)*100,"")</f>
        <v>25.402226578392572</v>
      </c>
      <c r="I27" s="72">
        <f>IF(ISBLANK(BY_RiLaerm!Q31),"",BY_RiLaerm!Q31)</f>
        <v>2913</v>
      </c>
      <c r="J27" s="72" t="str">
        <f>IF(ISBLANK(BY_RiLaerm!R31),"", LEFT(BY_RiLaerm!R31,LEN(BY_RiLaerm!R31)-1))</f>
        <v>21,6</v>
      </c>
      <c r="K27" s="72">
        <f>IF(ISBLANK(BY_RiLaerm!S31),"",BY_RiLaerm!S31)</f>
        <v>932</v>
      </c>
      <c r="L27" s="72" t="str">
        <f>IF(ISBLANK(BY_RiLaerm!T31),"",LEFT(BY_RiLaerm!T31,LEN(BY_RiLaerm!T31)-1))</f>
        <v>49,0</v>
      </c>
      <c r="M27" s="72">
        <f>IF(BY_MaxWerte!Q31&gt;0,BY_MaxWerte!Q31,"")</f>
        <v>67726</v>
      </c>
      <c r="N27" s="81">
        <f>IF(BY_MaxWerte!Q31&gt;0,   IF($U$2&gt;0,DATEVALUE(CONCATENATE(LEFT(RIGHT(BY_MaxWerte!R31,3),2),".",TEXT($U$2,"00"),".",TEXT($U$3,"00"))), DATEVALUE(CONCATENATE(MID(BY_MaxWerte!R31,4,2),".",MID(BY_MaxWerte!R31,6,2),".",TEXT($U$3,"00")))    ),"")</f>
        <v>42737</v>
      </c>
      <c r="O27" s="72" t="str">
        <f>IF(BY_MaxWerte!Q31&gt;0,  LEFT(BY_MaxWerte!R31,3),"")</f>
        <v xml:space="preserve"> MO</v>
      </c>
      <c r="P27" s="72">
        <f>IF(BY_MaxWerte!S31&gt;0,BY_MaxWerte!S31,"")</f>
        <v>5587</v>
      </c>
      <c r="Q27" s="81">
        <f>IF(BY_MaxWerte!S31&gt;0, IF($U$2&gt;0,DATEVALUE(CONCATENATE(LEFT(RIGHT(BY_MaxWerte!T31,3),2),".",TEXT($U$2,"00"),".",TEXT($U$3,"00"))),DATEVALUE(CONCATENATE(MID(BY_MaxWerte!T31,4,2),".",MID(BY_MaxWerte!T31,6,2),".",TEXT($U$3,"00"))) ),"")</f>
        <v>42736</v>
      </c>
      <c r="R27" s="72" t="str">
        <f>IF(BY_MaxWerte!S31&gt;0,  LEFT(BY_MaxWerte!T31,3),"")</f>
        <v xml:space="preserve"> SO</v>
      </c>
      <c r="S27" s="72">
        <f>IF(BY_MaxWerte!T31&gt;0,  BY_MaxWerte!U31,"")</f>
        <v>16</v>
      </c>
      <c r="T27" s="72"/>
    </row>
    <row r="28" spans="1:20" x14ac:dyDescent="0.2">
      <c r="A28" s="74">
        <v>23</v>
      </c>
      <c r="B28" s="72" t="str">
        <f>IF(ISBLANK(BY_DTV_GQ!S32),"",  CONCATENATE(BY_DTV_GQ!S32,IF(TRIM(BY_DTV_GQ!T32)="VBA","*","")))</f>
        <v/>
      </c>
      <c r="C28" s="72" t="str">
        <f>IF(ISBLANK(BY_DTV_GQ!A32),"",CONCATENATE(BY_DTV_GQ!A32,TEXT(BY_DTV_GQ!B32,"????")))</f>
        <v>A   3</v>
      </c>
      <c r="D28" s="74" t="str">
        <f>IF(ISBLANK(BY_DTV_GQ!U32),"",BY_DTV_GQ!U32)</f>
        <v/>
      </c>
      <c r="E28" s="72" t="str">
        <f>IF(ISBLANK(BY_DTV_GQ!E32),"",BY_DTV_GQ!E32)</f>
        <v xml:space="preserve">AS Schlüsselfeld              </v>
      </c>
      <c r="F28" s="72">
        <f>IF(ISBLANK(BY_DTV_GQ!G32),"",BY_DTV_GQ!G32)</f>
        <v>55171</v>
      </c>
      <c r="G28" s="72" t="str">
        <f>IF(ISBLANK(BY_DTV_GQ!H32),"",    LEFT(BY_DTV_GQ!H32,   LEN(BY_DTV_GQ!H32)-1)    )</f>
        <v xml:space="preserve">(-)  </v>
      </c>
      <c r="H28" s="83">
        <f>IF(BY_DTV_GQ!G32&gt;0,(BY_DTV_GQ!M32/BY_DTV_GQ!G32)*100,"")</f>
        <v>25.147269398778345</v>
      </c>
      <c r="I28" s="72">
        <f>IF(ISBLANK(BY_RiLaerm!Q32),"",BY_RiLaerm!Q32)</f>
        <v>2976</v>
      </c>
      <c r="J28" s="72" t="str">
        <f>IF(ISBLANK(BY_RiLaerm!R32),"", LEFT(BY_RiLaerm!R32,LEN(BY_RiLaerm!R32)-1))</f>
        <v>21,5</v>
      </c>
      <c r="K28" s="72">
        <f>IF(ISBLANK(BY_RiLaerm!S32),"",BY_RiLaerm!S32)</f>
        <v>944</v>
      </c>
      <c r="L28" s="72" t="str">
        <f>IF(ISBLANK(BY_RiLaerm!T32),"",LEFT(BY_RiLaerm!T32,LEN(BY_RiLaerm!T32)-1))</f>
        <v>48,4</v>
      </c>
      <c r="M28" s="72">
        <f>IF(BY_MaxWerte!Q32&gt;0,BY_MaxWerte!Q32,"")</f>
        <v>68442</v>
      </c>
      <c r="N28" s="81">
        <f>IF(BY_MaxWerte!Q32&gt;0,   IF($U$2&gt;0,DATEVALUE(CONCATENATE(LEFT(RIGHT(BY_MaxWerte!R32,3),2),".",TEXT($U$2,"00"),".",TEXT($U$3,"00"))), DATEVALUE(CONCATENATE(MID(BY_MaxWerte!R32,4,2),".",MID(BY_MaxWerte!R32,6,2),".",TEXT($U$3,"00")))    ),"")</f>
        <v>42737</v>
      </c>
      <c r="O28" s="72" t="str">
        <f>IF(BY_MaxWerte!Q32&gt;0,  LEFT(BY_MaxWerte!R32,3),"")</f>
        <v xml:space="preserve"> MO</v>
      </c>
      <c r="P28" s="72">
        <f>IF(BY_MaxWerte!S32&gt;0,BY_MaxWerte!S32,"")</f>
        <v>5576</v>
      </c>
      <c r="Q28" s="81">
        <f>IF(BY_MaxWerte!S32&gt;0, IF($U$2&gt;0,DATEVALUE(CONCATENATE(LEFT(RIGHT(BY_MaxWerte!T32,3),2),".",TEXT($U$2,"00"),".",TEXT($U$3,"00"))),DATEVALUE(CONCATENATE(MID(BY_MaxWerte!T32,4,2),".",MID(BY_MaxWerte!T32,6,2),".",TEXT($U$3,"00"))) ),"")</f>
        <v>42736</v>
      </c>
      <c r="R28" s="72" t="str">
        <f>IF(BY_MaxWerte!S32&gt;0,  LEFT(BY_MaxWerte!T32,3),"")</f>
        <v xml:space="preserve"> SO</v>
      </c>
      <c r="S28" s="72">
        <f>IF(BY_MaxWerte!T32&gt;0,  BY_MaxWerte!U32,"")</f>
        <v>16</v>
      </c>
      <c r="T28" s="72"/>
    </row>
    <row r="29" spans="1:20" x14ac:dyDescent="0.2">
      <c r="A29" s="74">
        <v>24</v>
      </c>
      <c r="B29" s="72" t="str">
        <f>IF(ISBLANK(BY_DTV_GQ!S33),"",  CONCATENATE(BY_DTV_GQ!S33,IF(TRIM(BY_DTV_GQ!T33)="VBA","*","")))</f>
        <v/>
      </c>
      <c r="C29" s="72" t="str">
        <f>IF(ISBLANK(BY_DTV_GQ!A33),"",CONCATENATE(BY_DTV_GQ!A33,TEXT(BY_DTV_GQ!B33,"????")))</f>
        <v>A   3</v>
      </c>
      <c r="D29" s="74" t="str">
        <f>IF(ISBLANK(BY_DTV_GQ!U33),"",BY_DTV_GQ!U33)</f>
        <v/>
      </c>
      <c r="E29" s="72" t="str">
        <f>IF(ISBLANK(BY_DTV_GQ!E33),"",BY_DTV_GQ!E33)</f>
        <v xml:space="preserve">Pommersfelden (W)             </v>
      </c>
      <c r="F29" s="72">
        <f>IF(ISBLANK(BY_DTV_GQ!G33),"",BY_DTV_GQ!G33)</f>
        <v>57073</v>
      </c>
      <c r="G29" s="72" t="str">
        <f>IF(ISBLANK(BY_DTV_GQ!H33),"",    LEFT(BY_DTV_GQ!H33,   LEN(BY_DTV_GQ!H33)-1)    )</f>
        <v xml:space="preserve">(-)  </v>
      </c>
      <c r="H29" s="83">
        <f>IF(BY_DTV_GQ!G33&gt;0,(BY_DTV_GQ!M33/BY_DTV_GQ!G33)*100,"")</f>
        <v>23.412121318311634</v>
      </c>
      <c r="I29" s="72">
        <f>IF(ISBLANK(BY_RiLaerm!Q33),"",BY_RiLaerm!Q33)</f>
        <v>3086</v>
      </c>
      <c r="J29" s="72" t="str">
        <f>IF(ISBLANK(BY_RiLaerm!R33),"", LEFT(BY_RiLaerm!R33,LEN(BY_RiLaerm!R33)-1))</f>
        <v>20,0</v>
      </c>
      <c r="K29" s="72">
        <f>IF(ISBLANK(BY_RiLaerm!S33),"",BY_RiLaerm!S33)</f>
        <v>961</v>
      </c>
      <c r="L29" s="72" t="str">
        <f>IF(ISBLANK(BY_RiLaerm!T33),"",LEFT(BY_RiLaerm!T33,LEN(BY_RiLaerm!T33)-1))</f>
        <v>45,3</v>
      </c>
      <c r="M29" s="72">
        <f>IF(BY_MaxWerte!Q33&gt;0,BY_MaxWerte!Q33,"")</f>
        <v>70226</v>
      </c>
      <c r="N29" s="81">
        <f>IF(BY_MaxWerte!Q33&gt;0,   IF($U$2&gt;0,DATEVALUE(CONCATENATE(LEFT(RIGHT(BY_MaxWerte!R33,3),2),".",TEXT($U$2,"00"),".",TEXT($U$3,"00"))), DATEVALUE(CONCATENATE(MID(BY_MaxWerte!R33,4,2),".",MID(BY_MaxWerte!R33,6,2),".",TEXT($U$3,"00")))    ),"")</f>
        <v>42737</v>
      </c>
      <c r="O29" s="72" t="str">
        <f>IF(BY_MaxWerte!Q33&gt;0,  LEFT(BY_MaxWerte!R33,3),"")</f>
        <v xml:space="preserve"> MO</v>
      </c>
      <c r="P29" s="72">
        <f>IF(BY_MaxWerte!S33&gt;0,BY_MaxWerte!S33,"")</f>
        <v>5647</v>
      </c>
      <c r="Q29" s="81">
        <f>IF(BY_MaxWerte!S33&gt;0, IF($U$2&gt;0,DATEVALUE(CONCATENATE(LEFT(RIGHT(BY_MaxWerte!T33,3),2),".",TEXT($U$2,"00"),".",TEXT($U$3,"00"))),DATEVALUE(CONCATENATE(MID(BY_MaxWerte!T33,4,2),".",MID(BY_MaxWerte!T33,6,2),".",TEXT($U$3,"00"))) ),"")</f>
        <v>42737</v>
      </c>
      <c r="R29" s="72" t="str">
        <f>IF(BY_MaxWerte!S33&gt;0,  LEFT(BY_MaxWerte!T33,3),"")</f>
        <v xml:space="preserve"> MO</v>
      </c>
      <c r="S29" s="72">
        <f>IF(BY_MaxWerte!T33&gt;0,  BY_MaxWerte!U33,"")</f>
        <v>16</v>
      </c>
      <c r="T29" s="72"/>
    </row>
    <row r="30" spans="1:20" x14ac:dyDescent="0.2">
      <c r="A30" s="74">
        <v>25</v>
      </c>
      <c r="B30" s="72" t="str">
        <f>IF(ISBLANK(BY_DTV_GQ!S34),"",  CONCATENATE(BY_DTV_GQ!S34,IF(TRIM(BY_DTV_GQ!T34)="VBA","*","")))</f>
        <v/>
      </c>
      <c r="C30" s="72" t="str">
        <f>IF(ISBLANK(BY_DTV_GQ!A34),"",CONCATENATE(BY_DTV_GQ!A34,TEXT(BY_DTV_GQ!B34,"????")))</f>
        <v>A   3</v>
      </c>
      <c r="D30" s="74" t="str">
        <f>IF(ISBLANK(BY_DTV_GQ!U34),"",BY_DTV_GQ!U34)</f>
        <v/>
      </c>
      <c r="E30" s="72" t="str">
        <f>IF(ISBLANK(BY_DTV_GQ!E34),"",BY_DTV_GQ!E34)</f>
        <v xml:space="preserve">Aicha vorm Wald               </v>
      </c>
      <c r="F30" s="72" t="str">
        <f>IF(ISBLANK(BY_DTV_GQ!G34),"",BY_DTV_GQ!G34)</f>
        <v/>
      </c>
      <c r="G30" s="72" t="str">
        <f>IF(ISBLANK(BY_DTV_GQ!H34),"",    LEFT(BY_DTV_GQ!H34,   LEN(BY_DTV_GQ!H34)-1)    )</f>
        <v/>
      </c>
      <c r="H30" s="83" t="str">
        <f>IF(BY_DTV_GQ!G34&gt;0,(BY_DTV_GQ!M34/BY_DTV_GQ!G34)*100,"")</f>
        <v/>
      </c>
      <c r="I30" s="72" t="str">
        <f>IF(ISBLANK(BY_RiLaerm!Q34),"",BY_RiLaerm!Q34)</f>
        <v/>
      </c>
      <c r="J30" s="72" t="str">
        <f>IF(ISBLANK(BY_RiLaerm!R34),"", LEFT(BY_RiLaerm!R34,LEN(BY_RiLaerm!R34)-1))</f>
        <v/>
      </c>
      <c r="K30" s="72" t="str">
        <f>IF(ISBLANK(BY_RiLaerm!S34),"",BY_RiLaerm!S34)</f>
        <v/>
      </c>
      <c r="L30" s="72" t="str">
        <f>IF(ISBLANK(BY_RiLaerm!T34),"",LEFT(BY_RiLaerm!T34,LEN(BY_RiLaerm!T34)-1))</f>
        <v/>
      </c>
      <c r="M30" s="72" t="str">
        <f>IF(BY_MaxWerte!Q34&gt;0,BY_MaxWerte!Q34,"")</f>
        <v/>
      </c>
      <c r="N30" s="81" t="str">
        <f>IF(BY_MaxWerte!Q34&gt;0,   IF($U$2&gt;0,DATEVALUE(CONCATENATE(LEFT(RIGHT(BY_MaxWerte!R34,3),2),".",TEXT($U$2,"00"),".",TEXT($U$3,"00"))), DATEVALUE(CONCATENATE(MID(BY_MaxWerte!R34,4,2),".",MID(BY_MaxWerte!R34,6,2),".",TEXT($U$3,"00")))    ),"")</f>
        <v/>
      </c>
      <c r="O30" s="72" t="str">
        <f>IF(BY_MaxWerte!Q34&gt;0,  LEFT(BY_MaxWerte!R34,3),"")</f>
        <v/>
      </c>
      <c r="P30" s="72" t="str">
        <f>IF(BY_MaxWerte!S34&gt;0,BY_MaxWerte!S34,"")</f>
        <v/>
      </c>
      <c r="Q30" s="81" t="str">
        <f>IF(BY_MaxWerte!S34&gt;0, IF($U$2&gt;0,DATEVALUE(CONCATENATE(LEFT(RIGHT(BY_MaxWerte!T34,3),2),".",TEXT($U$2,"00"),".",TEXT($U$3,"00"))),DATEVALUE(CONCATENATE(MID(BY_MaxWerte!T34,4,2),".",MID(BY_MaxWerte!T34,6,2),".",TEXT($U$3,"00"))) ),"")</f>
        <v/>
      </c>
      <c r="R30" s="72" t="str">
        <f>IF(BY_MaxWerte!S34&gt;0,  LEFT(BY_MaxWerte!T34,3),"")</f>
        <v/>
      </c>
      <c r="S30" s="72" t="str">
        <f>IF(BY_MaxWerte!T34&gt;0,  BY_MaxWerte!U34,"")</f>
        <v/>
      </c>
      <c r="T30" s="72"/>
    </row>
    <row r="31" spans="1:20" x14ac:dyDescent="0.2">
      <c r="A31" s="74">
        <v>26</v>
      </c>
      <c r="B31" s="72" t="str">
        <f>IF(ISBLANK(BY_DTV_GQ!S35),"",  CONCATENATE(BY_DTV_GQ!S35,IF(TRIM(BY_DTV_GQ!T35)="VBA","*","")))</f>
        <v/>
      </c>
      <c r="C31" s="72" t="str">
        <f>IF(ISBLANK(BY_DTV_GQ!A35),"",CONCATENATE(BY_DTV_GQ!A35,TEXT(BY_DTV_GQ!B35,"????")))</f>
        <v>A   3</v>
      </c>
      <c r="D31" s="74" t="str">
        <f>IF(ISBLANK(BY_DTV_GQ!U35),"",BY_DTV_GQ!U35)</f>
        <v/>
      </c>
      <c r="E31" s="72" t="str">
        <f>IF(ISBLANK(BY_DTV_GQ!E35),"",BY_DTV_GQ!E35)</f>
        <v xml:space="preserve">Pommersfelden (O)             </v>
      </c>
      <c r="F31" s="72">
        <f>IF(ISBLANK(BY_DTV_GQ!G35),"",BY_DTV_GQ!G35)</f>
        <v>56503</v>
      </c>
      <c r="G31" s="72" t="str">
        <f>IF(ISBLANK(BY_DTV_GQ!H35),"",    LEFT(BY_DTV_GQ!H35,   LEN(BY_DTV_GQ!H35)-1)    )</f>
        <v xml:space="preserve">(-)  </v>
      </c>
      <c r="H31" s="83">
        <f>IF(BY_DTV_GQ!G35&gt;0,(BY_DTV_GQ!M35/BY_DTV_GQ!G35)*100,"")</f>
        <v>22.437746668318496</v>
      </c>
      <c r="I31" s="72">
        <f>IF(ISBLANK(BY_RiLaerm!Q35),"",BY_RiLaerm!Q35)</f>
        <v>3061</v>
      </c>
      <c r="J31" s="72" t="str">
        <f>IF(ISBLANK(BY_RiLaerm!R35),"", LEFT(BY_RiLaerm!R35,LEN(BY_RiLaerm!R35)-1))</f>
        <v>19,1</v>
      </c>
      <c r="K31" s="72">
        <f>IF(ISBLANK(BY_RiLaerm!S35),"",BY_RiLaerm!S35)</f>
        <v>940</v>
      </c>
      <c r="L31" s="72" t="str">
        <f>IF(ISBLANK(BY_RiLaerm!T35),"",LEFT(BY_RiLaerm!T35,LEN(BY_RiLaerm!T35)-1))</f>
        <v>44,1</v>
      </c>
      <c r="M31" s="72">
        <f>IF(BY_MaxWerte!Q35&gt;0,BY_MaxWerte!Q35,"")</f>
        <v>68896</v>
      </c>
      <c r="N31" s="81">
        <f>IF(BY_MaxWerte!Q35&gt;0,   IF($U$2&gt;0,DATEVALUE(CONCATENATE(LEFT(RIGHT(BY_MaxWerte!R35,3),2),".",TEXT($U$2,"00"),".",TEXT($U$3,"00"))), DATEVALUE(CONCATENATE(MID(BY_MaxWerte!R35,4,2),".",MID(BY_MaxWerte!R35,6,2),".",TEXT($U$3,"00")))    ),"")</f>
        <v>42737</v>
      </c>
      <c r="O31" s="72" t="str">
        <f>IF(BY_MaxWerte!Q35&gt;0,  LEFT(BY_MaxWerte!R35,3),"")</f>
        <v xml:space="preserve"> MO</v>
      </c>
      <c r="P31" s="72">
        <f>IF(BY_MaxWerte!S35&gt;0,BY_MaxWerte!S35,"")</f>
        <v>5495</v>
      </c>
      <c r="Q31" s="81">
        <f>IF(BY_MaxWerte!S35&gt;0, IF($U$2&gt;0,DATEVALUE(CONCATENATE(LEFT(RIGHT(BY_MaxWerte!T35,3),2),".",TEXT($U$2,"00"),".",TEXT($U$3,"00"))),DATEVALUE(CONCATENATE(MID(BY_MaxWerte!T35,4,2),".",MID(BY_MaxWerte!T35,6,2),".",TEXT($U$3,"00"))) ),"")</f>
        <v>42737</v>
      </c>
      <c r="R31" s="72" t="str">
        <f>IF(BY_MaxWerte!S35&gt;0,  LEFT(BY_MaxWerte!T35,3),"")</f>
        <v xml:space="preserve"> MO</v>
      </c>
      <c r="S31" s="72">
        <f>IF(BY_MaxWerte!T35&gt;0,  BY_MaxWerte!U35,"")</f>
        <v>16</v>
      </c>
      <c r="T31" s="72"/>
    </row>
    <row r="32" spans="1:20" x14ac:dyDescent="0.2">
      <c r="A32" s="74">
        <v>27</v>
      </c>
      <c r="B32" s="72" t="str">
        <f>IF(ISBLANK(BY_DTV_GQ!S36),"",  CONCATENATE(BY_DTV_GQ!S36,IF(TRIM(BY_DTV_GQ!T36)="VBA","*","")))</f>
        <v/>
      </c>
      <c r="C32" s="72" t="str">
        <f>IF(ISBLANK(BY_DTV_GQ!A36),"",CONCATENATE(BY_DTV_GQ!A36,TEXT(BY_DTV_GQ!B36,"????")))</f>
        <v>A   3</v>
      </c>
      <c r="D32" s="74" t="str">
        <f>IF(ISBLANK(BY_DTV_GQ!U36),"",BY_DTV_GQ!U36)</f>
        <v/>
      </c>
      <c r="E32" s="72" t="str">
        <f>IF(ISBLANK(BY_DTV_GQ!E36),"",BY_DTV_GQ!E36)</f>
        <v xml:space="preserve">AS Höchstadt-Ost              </v>
      </c>
      <c r="F32" s="72">
        <f>IF(ISBLANK(BY_DTV_GQ!G36),"",BY_DTV_GQ!G36)</f>
        <v>61025</v>
      </c>
      <c r="G32" s="72" t="str">
        <f>IF(ISBLANK(BY_DTV_GQ!H36),"",    LEFT(BY_DTV_GQ!H36,   LEN(BY_DTV_GQ!H36)-1)    )</f>
        <v xml:space="preserve">(-)  </v>
      </c>
      <c r="H32" s="83">
        <f>IF(BY_DTV_GQ!G36&gt;0,(BY_DTV_GQ!M36/BY_DTV_GQ!G36)*100,"")</f>
        <v>21.070053256861943</v>
      </c>
      <c r="I32" s="72">
        <f>IF(ISBLANK(BY_RiLaerm!Q36),"",BY_RiLaerm!Q36)</f>
        <v>3322</v>
      </c>
      <c r="J32" s="72" t="str">
        <f>IF(ISBLANK(BY_RiLaerm!R36),"", LEFT(BY_RiLaerm!R36,LEN(BY_RiLaerm!R36)-1))</f>
        <v>17,9</v>
      </c>
      <c r="K32" s="72">
        <f>IF(ISBLANK(BY_RiLaerm!S36),"",BY_RiLaerm!S36)</f>
        <v>984</v>
      </c>
      <c r="L32" s="72" t="str">
        <f>IF(ISBLANK(BY_RiLaerm!T36),"",LEFT(BY_RiLaerm!T36,LEN(BY_RiLaerm!T36)-1))</f>
        <v>42,4</v>
      </c>
      <c r="M32" s="72">
        <f>IF(BY_MaxWerte!Q36&gt;0,BY_MaxWerte!Q36,"")</f>
        <v>71439</v>
      </c>
      <c r="N32" s="81">
        <f>IF(BY_MaxWerte!Q36&gt;0,   IF($U$2&gt;0,DATEVALUE(CONCATENATE(LEFT(RIGHT(BY_MaxWerte!R36,3),2),".",TEXT($U$2,"00"),".",TEXT($U$3,"00"))), DATEVALUE(CONCATENATE(MID(BY_MaxWerte!R36,4,2),".",MID(BY_MaxWerte!R36,6,2),".",TEXT($U$3,"00")))    ),"")</f>
        <v>42737</v>
      </c>
      <c r="O32" s="72" t="str">
        <f>IF(BY_MaxWerte!Q36&gt;0,  LEFT(BY_MaxWerte!R36,3),"")</f>
        <v xml:space="preserve"> MO</v>
      </c>
      <c r="P32" s="72">
        <f>IF(BY_MaxWerte!S36&gt;0,BY_MaxWerte!S36,"")</f>
        <v>5578</v>
      </c>
      <c r="Q32" s="81">
        <f>IF(BY_MaxWerte!S36&gt;0, IF($U$2&gt;0,DATEVALUE(CONCATENATE(LEFT(RIGHT(BY_MaxWerte!T36,3),2),".",TEXT($U$2,"00"),".",TEXT($U$3,"00"))),DATEVALUE(CONCATENATE(MID(BY_MaxWerte!T36,4,2),".",MID(BY_MaxWerte!T36,6,2),".",TEXT($U$3,"00"))) ),"")</f>
        <v>42755</v>
      </c>
      <c r="R32" s="72" t="str">
        <f>IF(BY_MaxWerte!S36&gt;0,  LEFT(BY_MaxWerte!T36,3),"")</f>
        <v xml:space="preserve"> FR</v>
      </c>
      <c r="S32" s="72">
        <f>IF(BY_MaxWerte!T36&gt;0,  BY_MaxWerte!U36,"")</f>
        <v>17</v>
      </c>
      <c r="T32" s="72"/>
    </row>
    <row r="33" spans="1:20" x14ac:dyDescent="0.2">
      <c r="A33" s="74">
        <v>28</v>
      </c>
      <c r="B33" s="72" t="str">
        <f>IF(ISBLANK(BY_DTV_GQ!S37),"",  CONCATENATE(BY_DTV_GQ!S37,IF(TRIM(BY_DTV_GQ!T37)="VBA","*","")))</f>
        <v/>
      </c>
      <c r="C33" s="72" t="str">
        <f>IF(ISBLANK(BY_DTV_GQ!A37),"",CONCATENATE(BY_DTV_GQ!A37,TEXT(BY_DTV_GQ!B37,"????")))</f>
        <v>A   3</v>
      </c>
      <c r="D33" s="74" t="str">
        <f>IF(ISBLANK(BY_DTV_GQ!U37),"",BY_DTV_GQ!U37)</f>
        <v/>
      </c>
      <c r="E33" s="72" t="str">
        <f>IF(ISBLANK(BY_DTV_GQ!E37),"",BY_DTV_GQ!E37)</f>
        <v xml:space="preserve">AS Erlangen-West              </v>
      </c>
      <c r="F33" s="72">
        <f>IF(ISBLANK(BY_DTV_GQ!G37),"",BY_DTV_GQ!G37)</f>
        <v>62243</v>
      </c>
      <c r="G33" s="72" t="str">
        <f>IF(ISBLANK(BY_DTV_GQ!H37),"",    LEFT(BY_DTV_GQ!H37,   LEN(BY_DTV_GQ!H37)-1)    )</f>
        <v xml:space="preserve">(-)  </v>
      </c>
      <c r="H33" s="83">
        <f>IF(BY_DTV_GQ!G37&gt;0,(BY_DTV_GQ!M37/BY_DTV_GQ!G37)*100,"")</f>
        <v>21.175071895634851</v>
      </c>
      <c r="I33" s="72">
        <f>IF(ISBLANK(BY_RiLaerm!Q37),"",BY_RiLaerm!Q37)</f>
        <v>3392</v>
      </c>
      <c r="J33" s="72" t="str">
        <f>IF(ISBLANK(BY_RiLaerm!R37),"", LEFT(BY_RiLaerm!R37,LEN(BY_RiLaerm!R37)-1))</f>
        <v>18,1</v>
      </c>
      <c r="K33" s="72">
        <f>IF(ISBLANK(BY_RiLaerm!S37),"",BY_RiLaerm!S37)</f>
        <v>997</v>
      </c>
      <c r="L33" s="72" t="str">
        <f>IF(ISBLANK(BY_RiLaerm!T37),"",LEFT(BY_RiLaerm!T37,LEN(BY_RiLaerm!T37)-1))</f>
        <v>42,2</v>
      </c>
      <c r="M33" s="72">
        <f>IF(BY_MaxWerte!Q37&gt;0,BY_MaxWerte!Q37,"")</f>
        <v>72398</v>
      </c>
      <c r="N33" s="81">
        <f>IF(BY_MaxWerte!Q37&gt;0,   IF($U$2&gt;0,DATEVALUE(CONCATENATE(LEFT(RIGHT(BY_MaxWerte!R37,3),2),".",TEXT($U$2,"00"),".",TEXT($U$3,"00"))), DATEVALUE(CONCATENATE(MID(BY_MaxWerte!R37,4,2),".",MID(BY_MaxWerte!R37,6,2),".",TEXT($U$3,"00")))    ),"")</f>
        <v>42762</v>
      </c>
      <c r="O33" s="72" t="str">
        <f>IF(BY_MaxWerte!Q37&gt;0,  LEFT(BY_MaxWerte!R37,3),"")</f>
        <v xml:space="preserve"> FR</v>
      </c>
      <c r="P33" s="72">
        <f>IF(BY_MaxWerte!S37&gt;0,BY_MaxWerte!S37,"")</f>
        <v>5652</v>
      </c>
      <c r="Q33" s="81">
        <f>IF(BY_MaxWerte!S37&gt;0, IF($U$2&gt;0,DATEVALUE(CONCATENATE(LEFT(RIGHT(BY_MaxWerte!T37,3),2),".",TEXT($U$2,"00"),".",TEXT($U$3,"00"))),DATEVALUE(CONCATENATE(MID(BY_MaxWerte!T37,4,2),".",MID(BY_MaxWerte!T37,6,2),".",TEXT($U$3,"00"))) ),"")</f>
        <v>42755</v>
      </c>
      <c r="R33" s="72" t="str">
        <f>IF(BY_MaxWerte!S37&gt;0,  LEFT(BY_MaxWerte!T37,3),"")</f>
        <v xml:space="preserve"> FR</v>
      </c>
      <c r="S33" s="72">
        <f>IF(BY_MaxWerte!T37&gt;0,  BY_MaxWerte!U37,"")</f>
        <v>16</v>
      </c>
      <c r="T33" s="72"/>
    </row>
    <row r="34" spans="1:20" x14ac:dyDescent="0.2">
      <c r="A34" s="74">
        <v>29</v>
      </c>
      <c r="B34" s="72" t="str">
        <f>IF(ISBLANK(BY_DTV_GQ!S38),"",  CONCATENATE(BY_DTV_GQ!S38,IF(TRIM(BY_DTV_GQ!T38)="VBA","*","")))</f>
        <v/>
      </c>
      <c r="C34" s="72" t="str">
        <f>IF(ISBLANK(BY_DTV_GQ!A38),"",CONCATENATE(BY_DTV_GQ!A38,TEXT(BY_DTV_GQ!B38,"????")))</f>
        <v>A   3</v>
      </c>
      <c r="D34" s="74" t="str">
        <f>IF(ISBLANK(BY_DTV_GQ!U38),"",BY_DTV_GQ!U38)</f>
        <v/>
      </c>
      <c r="E34" s="72" t="str">
        <f>IF(ISBLANK(BY_DTV_GQ!E38),"",BY_DTV_GQ!E38)</f>
        <v xml:space="preserve">AK Fürth/Erlangen (W)         </v>
      </c>
      <c r="F34" s="72">
        <f>IF(ISBLANK(BY_DTV_GQ!G38),"",BY_DTV_GQ!G38)</f>
        <v>78187</v>
      </c>
      <c r="G34" s="72" t="str">
        <f>IF(ISBLANK(BY_DTV_GQ!H38),"",    LEFT(BY_DTV_GQ!H38,   LEN(BY_DTV_GQ!H38)-1)    )</f>
        <v xml:space="preserve">(-)  </v>
      </c>
      <c r="H34" s="83">
        <f>IF(BY_DTV_GQ!G38&gt;0,(BY_DTV_GQ!M38/BY_DTV_GQ!G38)*100,"")</f>
        <v>17.504188675866832</v>
      </c>
      <c r="I34" s="72">
        <f>IF(ISBLANK(BY_RiLaerm!Q38),"",BY_RiLaerm!Q38)</f>
        <v>4333</v>
      </c>
      <c r="J34" s="72" t="str">
        <f>IF(ISBLANK(BY_RiLaerm!R38),"", LEFT(BY_RiLaerm!R38,LEN(BY_RiLaerm!R38)-1))</f>
        <v>14,9</v>
      </c>
      <c r="K34" s="72">
        <f>IF(ISBLANK(BY_RiLaerm!S38),"",BY_RiLaerm!S38)</f>
        <v>1107</v>
      </c>
      <c r="L34" s="72" t="str">
        <f>IF(ISBLANK(BY_RiLaerm!T38),"",LEFT(BY_RiLaerm!T38,LEN(BY_RiLaerm!T38)-1))</f>
        <v>37,7</v>
      </c>
      <c r="M34" s="72">
        <f>IF(BY_MaxWerte!Q38&gt;0,BY_MaxWerte!Q38,"")</f>
        <v>93926</v>
      </c>
      <c r="N34" s="81">
        <f>IF(BY_MaxWerte!Q38&gt;0,   IF($U$2&gt;0,DATEVALUE(CONCATENATE(LEFT(RIGHT(BY_MaxWerte!R38,3),2),".",TEXT($U$2,"00"),".",TEXT($U$3,"00"))), DATEVALUE(CONCATENATE(MID(BY_MaxWerte!R38,4,2),".",MID(BY_MaxWerte!R38,6,2),".",TEXT($U$3,"00")))    ),"")</f>
        <v>42755</v>
      </c>
      <c r="O34" s="72" t="str">
        <f>IF(BY_MaxWerte!Q38&gt;0,  LEFT(BY_MaxWerte!R38,3),"")</f>
        <v xml:space="preserve"> FR</v>
      </c>
      <c r="P34" s="72">
        <f>IF(BY_MaxWerte!S38&gt;0,BY_MaxWerte!S38,"")</f>
        <v>7509</v>
      </c>
      <c r="Q34" s="81">
        <f>IF(BY_MaxWerte!S38&gt;0, IF($U$2&gt;0,DATEVALUE(CONCATENATE(LEFT(RIGHT(BY_MaxWerte!T38,3),2),".",TEXT($U$2,"00"),".",TEXT($U$3,"00"))),DATEVALUE(CONCATENATE(MID(BY_MaxWerte!T38,4,2),".",MID(BY_MaxWerte!T38,6,2),".",TEXT($U$3,"00"))) ),"")</f>
        <v>42755</v>
      </c>
      <c r="R34" s="72" t="str">
        <f>IF(BY_MaxWerte!S38&gt;0,  LEFT(BY_MaxWerte!T38,3),"")</f>
        <v xml:space="preserve"> FR</v>
      </c>
      <c r="S34" s="72">
        <f>IF(BY_MaxWerte!T38&gt;0,  BY_MaxWerte!U38,"")</f>
        <v>17</v>
      </c>
      <c r="T34" s="72"/>
    </row>
    <row r="35" spans="1:20" x14ac:dyDescent="0.2">
      <c r="A35" s="74">
        <v>30</v>
      </c>
      <c r="B35" s="72" t="str">
        <f>IF(ISBLANK(BY_DTV_GQ!S39),"",  CONCATENATE(BY_DTV_GQ!S39,IF(TRIM(BY_DTV_GQ!T39)="VBA","*","")))</f>
        <v/>
      </c>
      <c r="C35" s="72" t="str">
        <f>IF(ISBLANK(BY_DTV_GQ!A39),"",CONCATENATE(BY_DTV_GQ!A39,TEXT(BY_DTV_GQ!B39,"????")))</f>
        <v>A   3</v>
      </c>
      <c r="D35" s="74" t="str">
        <f>IF(ISBLANK(BY_DTV_GQ!U39),"",BY_DTV_GQ!U39)</f>
        <v/>
      </c>
      <c r="E35" s="72" t="str">
        <f>IF(ISBLANK(BY_DTV_GQ!E39),"",BY_DTV_GQ!E39)</f>
        <v xml:space="preserve">AK Fürth/Erlangen (O)         </v>
      </c>
      <c r="F35" s="72">
        <f>IF(ISBLANK(BY_DTV_GQ!G39),"",BY_DTV_GQ!G39)</f>
        <v>84002</v>
      </c>
      <c r="G35" s="72" t="str">
        <f>IF(ISBLANK(BY_DTV_GQ!H39),"",    LEFT(BY_DTV_GQ!H39,   LEN(BY_DTV_GQ!H39)-1)    )</f>
        <v xml:space="preserve">(-)  </v>
      </c>
      <c r="H35" s="83">
        <f>IF(BY_DTV_GQ!G39&gt;0,(BY_DTV_GQ!M39/BY_DTV_GQ!G39)*100,"")</f>
        <v>17.623389919287636</v>
      </c>
      <c r="I35" s="72">
        <f>IF(ISBLANK(BY_RiLaerm!Q39),"",BY_RiLaerm!Q39)</f>
        <v>4684</v>
      </c>
      <c r="J35" s="72" t="str">
        <f>IF(ISBLANK(BY_RiLaerm!R39),"", LEFT(BY_RiLaerm!R39,LEN(BY_RiLaerm!R39)-1))</f>
        <v>15,1</v>
      </c>
      <c r="K35" s="72">
        <f>IF(ISBLANK(BY_RiLaerm!S39),"",BY_RiLaerm!S39)</f>
        <v>1131</v>
      </c>
      <c r="L35" s="72" t="str">
        <f>IF(ISBLANK(BY_RiLaerm!T39),"",LEFT(BY_RiLaerm!T39,LEN(BY_RiLaerm!T39)-1))</f>
        <v>38,5</v>
      </c>
      <c r="M35" s="72">
        <f>IF(BY_MaxWerte!Q39&gt;0,BY_MaxWerte!Q39,"")</f>
        <v>101775</v>
      </c>
      <c r="N35" s="81">
        <f>IF(BY_MaxWerte!Q39&gt;0,   IF($U$2&gt;0,DATEVALUE(CONCATENATE(LEFT(RIGHT(BY_MaxWerte!R39,3),2),".",TEXT($U$2,"00"),".",TEXT($U$3,"00"))), DATEVALUE(CONCATENATE(MID(BY_MaxWerte!R39,4,2),".",MID(BY_MaxWerte!R39,6,2),".",TEXT($U$3,"00")))    ),"")</f>
        <v>42762</v>
      </c>
      <c r="O35" s="72" t="str">
        <f>IF(BY_MaxWerte!Q39&gt;0,  LEFT(BY_MaxWerte!R39,3),"")</f>
        <v xml:space="preserve"> FR</v>
      </c>
      <c r="P35" s="72">
        <f>IF(BY_MaxWerte!S39&gt;0,BY_MaxWerte!S39,"")</f>
        <v>7966</v>
      </c>
      <c r="Q35" s="81">
        <f>IF(BY_MaxWerte!S39&gt;0, IF($U$2&gt;0,DATEVALUE(CONCATENATE(LEFT(RIGHT(BY_MaxWerte!T39,3),2),".",TEXT($U$2,"00"),".",TEXT($U$3,"00"))),DATEVALUE(CONCATENATE(MID(BY_MaxWerte!T39,4,2),".",MID(BY_MaxWerte!T39,6,2),".",TEXT($U$3,"00"))) ),"")</f>
        <v>42755</v>
      </c>
      <c r="R35" s="72" t="str">
        <f>IF(BY_MaxWerte!S39&gt;0,  LEFT(BY_MaxWerte!T39,3),"")</f>
        <v xml:space="preserve"> FR</v>
      </c>
      <c r="S35" s="72">
        <f>IF(BY_MaxWerte!T39&gt;0,  BY_MaxWerte!U39,"")</f>
        <v>16</v>
      </c>
      <c r="T35" s="72"/>
    </row>
    <row r="36" spans="1:20" x14ac:dyDescent="0.2">
      <c r="A36" s="74">
        <v>31</v>
      </c>
      <c r="B36" s="72" t="str">
        <f>IF(ISBLANK(BY_DTV_GQ!S40),"",  CONCATENATE(BY_DTV_GQ!S40,IF(TRIM(BY_DTV_GQ!T40)="VBA","*","")))</f>
        <v/>
      </c>
      <c r="C36" s="72" t="str">
        <f>IF(ISBLANK(BY_DTV_GQ!A40),"",CONCATENATE(BY_DTV_GQ!A40,TEXT(BY_DTV_GQ!B40,"????")))</f>
        <v>A   3</v>
      </c>
      <c r="D36" s="74" t="str">
        <f>IF(ISBLANK(BY_DTV_GQ!U40),"",BY_DTV_GQ!U40)</f>
        <v/>
      </c>
      <c r="E36" s="72" t="str">
        <f>IF(ISBLANK(BY_DTV_GQ!E40),"",BY_DTV_GQ!E40)</f>
        <v xml:space="preserve">AS Erlangen-Tennenlohe        </v>
      </c>
      <c r="F36" s="72">
        <f>IF(ISBLANK(BY_DTV_GQ!G40),"",BY_DTV_GQ!G40)</f>
        <v>85461</v>
      </c>
      <c r="G36" s="72" t="str">
        <f>IF(ISBLANK(BY_DTV_GQ!H40),"",    LEFT(BY_DTV_GQ!H40,   LEN(BY_DTV_GQ!H40)-1)    )</f>
        <v xml:space="preserve">(-)  </v>
      </c>
      <c r="H36" s="83">
        <f>IF(BY_DTV_GQ!G40&gt;0,(BY_DTV_GQ!M40/BY_DTV_GQ!G40)*100,"")</f>
        <v>18.355741215291186</v>
      </c>
      <c r="I36" s="72">
        <f>IF(ISBLANK(BY_RiLaerm!Q40),"",BY_RiLaerm!Q40)</f>
        <v>4793</v>
      </c>
      <c r="J36" s="72" t="str">
        <f>IF(ISBLANK(BY_RiLaerm!R40),"", LEFT(BY_RiLaerm!R40,LEN(BY_RiLaerm!R40)-1))</f>
        <v>15,7</v>
      </c>
      <c r="K36" s="72">
        <f>IF(ISBLANK(BY_RiLaerm!S40),"",BY_RiLaerm!S40)</f>
        <v>1097</v>
      </c>
      <c r="L36" s="72" t="str">
        <f>IF(ISBLANK(BY_RiLaerm!T40),"",LEFT(BY_RiLaerm!T40,LEN(BY_RiLaerm!T40)-1))</f>
        <v>41,4</v>
      </c>
      <c r="M36" s="72">
        <f>IF(BY_MaxWerte!Q40&gt;0,BY_MaxWerte!Q40,"")</f>
        <v>103608</v>
      </c>
      <c r="N36" s="81">
        <f>IF(BY_MaxWerte!Q40&gt;0,   IF($U$2&gt;0,DATEVALUE(CONCATENATE(LEFT(RIGHT(BY_MaxWerte!R40,3),2),".",TEXT($U$2,"00"),".",TEXT($U$3,"00"))), DATEVALUE(CONCATENATE(MID(BY_MaxWerte!R40,4,2),".",MID(BY_MaxWerte!R40,6,2),".",TEXT($U$3,"00")))    ),"")</f>
        <v>42762</v>
      </c>
      <c r="O36" s="72" t="str">
        <f>IF(BY_MaxWerte!Q40&gt;0,  LEFT(BY_MaxWerte!R40,3),"")</f>
        <v xml:space="preserve"> FR</v>
      </c>
      <c r="P36" s="72">
        <f>IF(BY_MaxWerte!S40&gt;0,BY_MaxWerte!S40,"")</f>
        <v>8319</v>
      </c>
      <c r="Q36" s="81">
        <f>IF(BY_MaxWerte!S40&gt;0, IF($U$2&gt;0,DATEVALUE(CONCATENATE(LEFT(RIGHT(BY_MaxWerte!T40,3),2),".",TEXT($U$2,"00"),".",TEXT($U$3,"00"))),DATEVALUE(CONCATENATE(MID(BY_MaxWerte!T40,4,2),".",MID(BY_MaxWerte!T40,6,2),".",TEXT($U$3,"00"))) ),"")</f>
        <v>42755</v>
      </c>
      <c r="R36" s="72" t="str">
        <f>IF(BY_MaxWerte!S40&gt;0,  LEFT(BY_MaxWerte!T40,3),"")</f>
        <v xml:space="preserve"> FR</v>
      </c>
      <c r="S36" s="72">
        <f>IF(BY_MaxWerte!T40&gt;0,  BY_MaxWerte!U40,"")</f>
        <v>16</v>
      </c>
      <c r="T36" s="72"/>
    </row>
    <row r="37" spans="1:20" x14ac:dyDescent="0.2">
      <c r="A37" s="74">
        <v>32</v>
      </c>
      <c r="B37" s="72" t="str">
        <f>IF(ISBLANK(BY_DTV_GQ!S41),"",  CONCATENATE(BY_DTV_GQ!S41,IF(TRIM(BY_DTV_GQ!T41)="VBA","*","")))</f>
        <v/>
      </c>
      <c r="C37" s="72" t="str">
        <f>IF(ISBLANK(BY_DTV_GQ!A41),"",CONCATENATE(BY_DTV_GQ!A41,TEXT(BY_DTV_GQ!B41,"????")))</f>
        <v>A   3</v>
      </c>
      <c r="D37" s="74" t="str">
        <f>IF(ISBLANK(BY_DTV_GQ!U41),"",BY_DTV_GQ!U41)</f>
        <v/>
      </c>
      <c r="E37" s="72" t="str">
        <f>IF(ISBLANK(BY_DTV_GQ!E41),"",BY_DTV_GQ!E41)</f>
        <v xml:space="preserve">AS Nürnberg-Nord              </v>
      </c>
      <c r="F37" s="72">
        <f>IF(ISBLANK(BY_DTV_GQ!G41),"",BY_DTV_GQ!G41)</f>
        <v>89297</v>
      </c>
      <c r="G37" s="72" t="str">
        <f>IF(ISBLANK(BY_DTV_GQ!H41),"",    LEFT(BY_DTV_GQ!H41,   LEN(BY_DTV_GQ!H41)-1)    )</f>
        <v xml:space="preserve">(-)  </v>
      </c>
      <c r="H37" s="83">
        <f>IF(BY_DTV_GQ!G41&gt;0,(BY_DTV_GQ!M41/BY_DTV_GQ!G41)*100,"")</f>
        <v>17.554901060505951</v>
      </c>
      <c r="I37" s="72">
        <f>IF(ISBLANK(BY_RiLaerm!Q41),"",BY_RiLaerm!Q41)</f>
        <v>5004</v>
      </c>
      <c r="J37" s="72" t="str">
        <f>IF(ISBLANK(BY_RiLaerm!R41),"", LEFT(BY_RiLaerm!R41,LEN(BY_RiLaerm!R41)-1))</f>
        <v>15,2</v>
      </c>
      <c r="K37" s="72">
        <f>IF(ISBLANK(BY_RiLaerm!S41),"",BY_RiLaerm!S41)</f>
        <v>1154</v>
      </c>
      <c r="L37" s="72" t="str">
        <f>IF(ISBLANK(BY_RiLaerm!T41),"",LEFT(BY_RiLaerm!T41,LEN(BY_RiLaerm!T41)-1))</f>
        <v>38,4</v>
      </c>
      <c r="M37" s="72">
        <f>IF(BY_MaxWerte!Q41&gt;0,BY_MaxWerte!Q41,"")</f>
        <v>108139</v>
      </c>
      <c r="N37" s="81">
        <f>IF(BY_MaxWerte!Q41&gt;0,   IF($U$2&gt;0,DATEVALUE(CONCATENATE(LEFT(RIGHT(BY_MaxWerte!R41,3),2),".",TEXT($U$2,"00"),".",TEXT($U$3,"00"))), DATEVALUE(CONCATENATE(MID(BY_MaxWerte!R41,4,2),".",MID(BY_MaxWerte!R41,6,2),".",TEXT($U$3,"00")))    ),"")</f>
        <v>42762</v>
      </c>
      <c r="O37" s="72" t="str">
        <f>IF(BY_MaxWerte!Q41&gt;0,  LEFT(BY_MaxWerte!R41,3),"")</f>
        <v xml:space="preserve"> FR</v>
      </c>
      <c r="P37" s="72">
        <f>IF(BY_MaxWerte!S41&gt;0,BY_MaxWerte!S41,"")</f>
        <v>8714</v>
      </c>
      <c r="Q37" s="81">
        <f>IF(BY_MaxWerte!S41&gt;0, IF($U$2&gt;0,DATEVALUE(CONCATENATE(LEFT(RIGHT(BY_MaxWerte!T41,3),2),".",TEXT($U$2,"00"),".",TEXT($U$3,"00"))),DATEVALUE(CONCATENATE(MID(BY_MaxWerte!T41,4,2),".",MID(BY_MaxWerte!T41,6,2),".",TEXT($U$3,"00"))) ),"")</f>
        <v>42755</v>
      </c>
      <c r="R37" s="72" t="str">
        <f>IF(BY_MaxWerte!S41&gt;0,  LEFT(BY_MaxWerte!T41,3),"")</f>
        <v xml:space="preserve"> FR</v>
      </c>
      <c r="S37" s="72">
        <f>IF(BY_MaxWerte!T41&gt;0,  BY_MaxWerte!U41,"")</f>
        <v>16</v>
      </c>
      <c r="T37" s="72"/>
    </row>
    <row r="38" spans="1:20" x14ac:dyDescent="0.2">
      <c r="A38" s="74">
        <v>33</v>
      </c>
      <c r="B38" s="72" t="str">
        <f>IF(ISBLANK(BY_DTV_GQ!S42),"",  CONCATENATE(BY_DTV_GQ!S42,IF(TRIM(BY_DTV_GQ!T42)="VBA","*","")))</f>
        <v/>
      </c>
      <c r="C38" s="72" t="str">
        <f>IF(ISBLANK(BY_DTV_GQ!A42),"",CONCATENATE(BY_DTV_GQ!A42,TEXT(BY_DTV_GQ!B42,"????")))</f>
        <v>A   3</v>
      </c>
      <c r="D38" s="74" t="str">
        <f>IF(ISBLANK(BY_DTV_GQ!U42),"",BY_DTV_GQ!U42)</f>
        <v/>
      </c>
      <c r="E38" s="72" t="str">
        <f>IF(ISBLANK(BY_DTV_GQ!E42),"",BY_DTV_GQ!E42)</f>
        <v xml:space="preserve">AS Nürnberg/Behringersd.      </v>
      </c>
      <c r="F38" s="72">
        <f>IF(ISBLANK(BY_DTV_GQ!G42),"",BY_DTV_GQ!G42)</f>
        <v>92495</v>
      </c>
      <c r="G38" s="72" t="str">
        <f>IF(ISBLANK(BY_DTV_GQ!H42),"",    LEFT(BY_DTV_GQ!H42,   LEN(BY_DTV_GQ!H42)-1)    )</f>
        <v xml:space="preserve">(-)  </v>
      </c>
      <c r="H38" s="83">
        <f>IF(BY_DTV_GQ!G42&gt;0,(BY_DTV_GQ!M42/BY_DTV_GQ!G42)*100,"")</f>
        <v>16.240877885291098</v>
      </c>
      <c r="I38" s="72">
        <f>IF(ISBLANK(BY_RiLaerm!Q42),"",BY_RiLaerm!Q42)</f>
        <v>5194</v>
      </c>
      <c r="J38" s="72" t="str">
        <f>IF(ISBLANK(BY_RiLaerm!R42),"", LEFT(BY_RiLaerm!R42,LEN(BY_RiLaerm!R42)-1))</f>
        <v>14,0</v>
      </c>
      <c r="K38" s="72">
        <f>IF(ISBLANK(BY_RiLaerm!S42),"",BY_RiLaerm!S42)</f>
        <v>1174</v>
      </c>
      <c r="L38" s="72" t="str">
        <f>IF(ISBLANK(BY_RiLaerm!T42),"",LEFT(BY_RiLaerm!T42,LEN(BY_RiLaerm!T42)-1))</f>
        <v>36,0</v>
      </c>
      <c r="M38" s="72">
        <f>IF(BY_MaxWerte!Q42&gt;0,BY_MaxWerte!Q42,"")</f>
        <v>113145</v>
      </c>
      <c r="N38" s="81">
        <f>IF(BY_MaxWerte!Q42&gt;0,   IF($U$2&gt;0,DATEVALUE(CONCATENATE(LEFT(RIGHT(BY_MaxWerte!R42,3),2),".",TEXT($U$2,"00"),".",TEXT($U$3,"00"))), DATEVALUE(CONCATENATE(MID(BY_MaxWerte!R42,4,2),".",MID(BY_MaxWerte!R42,6,2),".",TEXT($U$3,"00")))    ),"")</f>
        <v>42755</v>
      </c>
      <c r="O38" s="72" t="str">
        <f>IF(BY_MaxWerte!Q42&gt;0,  LEFT(BY_MaxWerte!R42,3),"")</f>
        <v xml:space="preserve"> FR</v>
      </c>
      <c r="P38" s="72">
        <f>IF(BY_MaxWerte!S42&gt;0,BY_MaxWerte!S42,"")</f>
        <v>8850</v>
      </c>
      <c r="Q38" s="81">
        <f>IF(BY_MaxWerte!S42&gt;0, IF($U$2&gt;0,DATEVALUE(CONCATENATE(LEFT(RIGHT(BY_MaxWerte!T42,3),2),".",TEXT($U$2,"00"),".",TEXT($U$3,"00"))),DATEVALUE(CONCATENATE(MID(BY_MaxWerte!T42,4,2),".",MID(BY_MaxWerte!T42,6,2),".",TEXT($U$3,"00"))) ),"")</f>
        <v>42755</v>
      </c>
      <c r="R38" s="72" t="str">
        <f>IF(BY_MaxWerte!S42&gt;0,  LEFT(BY_MaxWerte!T42,3),"")</f>
        <v xml:space="preserve"> FR</v>
      </c>
      <c r="S38" s="72">
        <f>IF(BY_MaxWerte!T42&gt;0,  BY_MaxWerte!U42,"")</f>
        <v>16</v>
      </c>
      <c r="T38" s="72"/>
    </row>
    <row r="39" spans="1:20" x14ac:dyDescent="0.2">
      <c r="A39" s="74">
        <v>34</v>
      </c>
      <c r="B39" s="72" t="str">
        <f>IF(ISBLANK(BY_DTV_GQ!S43),"",  CONCATENATE(BY_DTV_GQ!S43,IF(TRIM(BY_DTV_GQ!T43)="VBA","*","")))</f>
        <v/>
      </c>
      <c r="C39" s="72" t="str">
        <f>IF(ISBLANK(BY_DTV_GQ!A43),"",CONCATENATE(BY_DTV_GQ!A43,TEXT(BY_DTV_GQ!B43,"????")))</f>
        <v>A   3</v>
      </c>
      <c r="D39" s="74" t="str">
        <f>IF(ISBLANK(BY_DTV_GQ!U43),"",BY_DTV_GQ!U43)</f>
        <v/>
      </c>
      <c r="E39" s="72" t="str">
        <f>IF(ISBLANK(BY_DTV_GQ!E43),"",BY_DTV_GQ!E43)</f>
        <v xml:space="preserve">AK Nürnberg (W)               </v>
      </c>
      <c r="F39" s="72">
        <f>IF(ISBLANK(BY_DTV_GQ!G43),"",BY_DTV_GQ!G43)</f>
        <v>90270</v>
      </c>
      <c r="G39" s="72" t="str">
        <f>IF(ISBLANK(BY_DTV_GQ!H43),"",    LEFT(BY_DTV_GQ!H43,   LEN(BY_DTV_GQ!H43)-1)    )</f>
        <v xml:space="preserve">(-)  </v>
      </c>
      <c r="H39" s="83">
        <f>IF(BY_DTV_GQ!G43&gt;0,(BY_DTV_GQ!M43/BY_DTV_GQ!G43)*100,"")</f>
        <v>16.899302093718845</v>
      </c>
      <c r="I39" s="72">
        <f>IF(ISBLANK(BY_RiLaerm!Q43),"",BY_RiLaerm!Q43)</f>
        <v>5060</v>
      </c>
      <c r="J39" s="72" t="str">
        <f>IF(ISBLANK(BY_RiLaerm!R43),"", LEFT(BY_RiLaerm!R43,LEN(BY_RiLaerm!R43)-1))</f>
        <v>14,6</v>
      </c>
      <c r="K39" s="72">
        <f>IF(ISBLANK(BY_RiLaerm!S43),"",BY_RiLaerm!S43)</f>
        <v>1165</v>
      </c>
      <c r="L39" s="72" t="str">
        <f>IF(ISBLANK(BY_RiLaerm!T43),"",LEFT(BY_RiLaerm!T43,LEN(BY_RiLaerm!T43)-1))</f>
        <v>36,9</v>
      </c>
      <c r="M39" s="72">
        <f>IF(BY_MaxWerte!Q43&gt;0,BY_MaxWerte!Q43,"")</f>
        <v>108486</v>
      </c>
      <c r="N39" s="81">
        <f>IF(BY_MaxWerte!Q43&gt;0,   IF($U$2&gt;0,DATEVALUE(CONCATENATE(LEFT(RIGHT(BY_MaxWerte!R43,3),2),".",TEXT($U$2,"00"),".",TEXT($U$3,"00"))), DATEVALUE(CONCATENATE(MID(BY_MaxWerte!R43,4,2),".",MID(BY_MaxWerte!R43,6,2),".",TEXT($U$3,"00")))    ),"")</f>
        <v>42762</v>
      </c>
      <c r="O39" s="72" t="str">
        <f>IF(BY_MaxWerte!Q43&gt;0,  LEFT(BY_MaxWerte!R43,3),"")</f>
        <v xml:space="preserve"> FR</v>
      </c>
      <c r="P39" s="72">
        <f>IF(BY_MaxWerte!S43&gt;0,BY_MaxWerte!S43,"")</f>
        <v>8570</v>
      </c>
      <c r="Q39" s="81">
        <f>IF(BY_MaxWerte!S43&gt;0, IF($U$2&gt;0,DATEVALUE(CONCATENATE(LEFT(RIGHT(BY_MaxWerte!T43,3),2),".",TEXT($U$2,"00"),".",TEXT($U$3,"00"))),DATEVALUE(CONCATENATE(MID(BY_MaxWerte!T43,4,2),".",MID(BY_MaxWerte!T43,6,2),".",TEXT($U$3,"00"))) ),"")</f>
        <v>42761</v>
      </c>
      <c r="R39" s="72" t="str">
        <f>IF(BY_MaxWerte!S43&gt;0,  LEFT(BY_MaxWerte!T43,3),"")</f>
        <v xml:space="preserve"> DO</v>
      </c>
      <c r="S39" s="72">
        <f>IF(BY_MaxWerte!T43&gt;0,  BY_MaxWerte!U43,"")</f>
        <v>17</v>
      </c>
      <c r="T39" s="72"/>
    </row>
    <row r="40" spans="1:20" x14ac:dyDescent="0.2">
      <c r="A40" s="74">
        <v>35</v>
      </c>
      <c r="B40" s="72" t="str">
        <f>IF(ISBLANK(BY_DTV_GQ!S44),"",  CONCATENATE(BY_DTV_GQ!S44,IF(TRIM(BY_DTV_GQ!T44)="VBA","*","")))</f>
        <v/>
      </c>
      <c r="C40" s="72" t="str">
        <f>IF(ISBLANK(BY_DTV_GQ!A44),"",CONCATENATE(BY_DTV_GQ!A44,TEXT(BY_DTV_GQ!B44,"????")))</f>
        <v>A   3</v>
      </c>
      <c r="D40" s="74" t="str">
        <f>IF(ISBLANK(BY_DTV_GQ!U44),"",BY_DTV_GQ!U44)</f>
        <v/>
      </c>
      <c r="E40" s="72" t="str">
        <f>IF(ISBLANK(BY_DTV_GQ!E44),"",BY_DTV_GQ!E44)</f>
        <v xml:space="preserve">AK Nürnberg (O)               </v>
      </c>
      <c r="F40" s="72">
        <f>IF(ISBLANK(BY_DTV_GQ!G44),"",BY_DTV_GQ!G44)</f>
        <v>37952</v>
      </c>
      <c r="G40" s="72" t="str">
        <f>IF(ISBLANK(BY_DTV_GQ!H44),"",    LEFT(BY_DTV_GQ!H44,   LEN(BY_DTV_GQ!H44)-1)    )</f>
        <v xml:space="preserve">(-)  </v>
      </c>
      <c r="H40" s="83">
        <f>IF(BY_DTV_GQ!G44&gt;0,(BY_DTV_GQ!M44/BY_DTV_GQ!G44)*100,"")</f>
        <v>21.34274873524452</v>
      </c>
      <c r="I40" s="72">
        <f>IF(ISBLANK(BY_RiLaerm!Q44),"",BY_RiLaerm!Q44)</f>
        <v>2096</v>
      </c>
      <c r="J40" s="72" t="str">
        <f>IF(ISBLANK(BY_RiLaerm!R44),"", LEFT(BY_RiLaerm!R44,LEN(BY_RiLaerm!R44)-1))</f>
        <v>18,9</v>
      </c>
      <c r="K40" s="72">
        <f>IF(ISBLANK(BY_RiLaerm!S44),"",BY_RiLaerm!S44)</f>
        <v>552</v>
      </c>
      <c r="L40" s="72" t="str">
        <f>IF(ISBLANK(BY_RiLaerm!T44),"",LEFT(BY_RiLaerm!T44,LEN(BY_RiLaerm!T44)-1))</f>
        <v>39,9</v>
      </c>
      <c r="M40" s="72" t="str">
        <f>IF(BY_MaxWerte!Q44&gt;0,BY_MaxWerte!Q44,"")</f>
        <v/>
      </c>
      <c r="N40" s="81" t="str">
        <f>IF(BY_MaxWerte!Q44&gt;0,   IF($U$2&gt;0,DATEVALUE(CONCATENATE(LEFT(RIGHT(BY_MaxWerte!R44,3),2),".",TEXT($U$2,"00"),".",TEXT($U$3,"00"))), DATEVALUE(CONCATENATE(MID(BY_MaxWerte!R44,4,2),".",MID(BY_MaxWerte!R44,6,2),".",TEXT($U$3,"00")))    ),"")</f>
        <v/>
      </c>
      <c r="O40" s="72" t="str">
        <f>IF(BY_MaxWerte!Q44&gt;0,  LEFT(BY_MaxWerte!R44,3),"")</f>
        <v/>
      </c>
      <c r="P40" s="72" t="str">
        <f>IF(BY_MaxWerte!S44&gt;0,BY_MaxWerte!S44,"")</f>
        <v/>
      </c>
      <c r="Q40" s="81" t="str">
        <f>IF(BY_MaxWerte!S44&gt;0, IF($U$2&gt;0,DATEVALUE(CONCATENATE(LEFT(RIGHT(BY_MaxWerte!T44,3),2),".",TEXT($U$2,"00"),".",TEXT($U$3,"00"))),DATEVALUE(CONCATENATE(MID(BY_MaxWerte!T44,4,2),".",MID(BY_MaxWerte!T44,6,2),".",TEXT($U$3,"00"))) ),"")</f>
        <v/>
      </c>
      <c r="R40" s="72" t="str">
        <f>IF(BY_MaxWerte!S44&gt;0,  LEFT(BY_MaxWerte!T44,3),"")</f>
        <v/>
      </c>
      <c r="S40" s="72" t="str">
        <f>IF(BY_MaxWerte!T44&gt;0,  BY_MaxWerte!U44,"")</f>
        <v/>
      </c>
      <c r="T40" s="72"/>
    </row>
    <row r="41" spans="1:20" x14ac:dyDescent="0.2">
      <c r="A41" s="74">
        <v>36</v>
      </c>
      <c r="B41" s="72" t="str">
        <f>IF(ISBLANK(BY_DTV_GQ!S45),"",  CONCATENATE(BY_DTV_GQ!S45,IF(TRIM(BY_DTV_GQ!T45)="VBA","*","")))</f>
        <v/>
      </c>
      <c r="C41" s="72" t="str">
        <f>IF(ISBLANK(BY_DTV_GQ!A45),"",CONCATENATE(BY_DTV_GQ!A45,TEXT(BY_DTV_GQ!B45,"????")))</f>
        <v>A   3</v>
      </c>
      <c r="D41" s="74" t="str">
        <f>IF(ISBLANK(BY_DTV_GQ!U45),"",BY_DTV_GQ!U45)</f>
        <v/>
      </c>
      <c r="E41" s="72" t="str">
        <f>IF(ISBLANK(BY_DTV_GQ!E45),"",BY_DTV_GQ!E45)</f>
        <v xml:space="preserve">AK Altdorf (S)                </v>
      </c>
      <c r="F41" s="72">
        <f>IF(ISBLANK(BY_DTV_GQ!G45),"",BY_DTV_GQ!G45)</f>
        <v>42875</v>
      </c>
      <c r="G41" s="72" t="str">
        <f>IF(ISBLANK(BY_DTV_GQ!H45),"",    LEFT(BY_DTV_GQ!H45,   LEN(BY_DTV_GQ!H45)-1)    )</f>
        <v xml:space="preserve">(-)  </v>
      </c>
      <c r="H41" s="83">
        <f>IF(BY_DTV_GQ!G45&gt;0,(BY_DTV_GQ!M45/BY_DTV_GQ!G45)*100,"")</f>
        <v>22.651895043731781</v>
      </c>
      <c r="I41" s="72">
        <f>IF(ISBLANK(BY_RiLaerm!Q45),"",BY_RiLaerm!Q45)</f>
        <v>2338</v>
      </c>
      <c r="J41" s="72" t="str">
        <f>IF(ISBLANK(BY_RiLaerm!R45),"", LEFT(BY_RiLaerm!R45,LEN(BY_RiLaerm!R45)-1))</f>
        <v>20,2</v>
      </c>
      <c r="K41" s="72">
        <f>IF(ISBLANK(BY_RiLaerm!S45),"",BY_RiLaerm!S45)</f>
        <v>683</v>
      </c>
      <c r="L41" s="72" t="str">
        <f>IF(ISBLANK(BY_RiLaerm!T45),"",LEFT(BY_RiLaerm!T45,LEN(BY_RiLaerm!T45)-1))</f>
        <v>39,8</v>
      </c>
      <c r="M41" s="72">
        <f>IF(BY_MaxWerte!Q45&gt;0,BY_MaxWerte!Q45,"")</f>
        <v>51058</v>
      </c>
      <c r="N41" s="81">
        <f>IF(BY_MaxWerte!Q45&gt;0,   IF($U$2&gt;0,DATEVALUE(CONCATENATE(LEFT(RIGHT(BY_MaxWerte!R45,3),2),".",TEXT($U$2,"00"),".",TEXT($U$3,"00"))), DATEVALUE(CONCATENATE(MID(BY_MaxWerte!R45,4,2),".",MID(BY_MaxWerte!R45,6,2),".",TEXT($U$3,"00")))    ),"")</f>
        <v>42762</v>
      </c>
      <c r="O41" s="72" t="str">
        <f>IF(BY_MaxWerte!Q45&gt;0,  LEFT(BY_MaxWerte!R45,3),"")</f>
        <v xml:space="preserve"> FR</v>
      </c>
      <c r="P41" s="72">
        <f>IF(BY_MaxWerte!S45&gt;0,BY_MaxWerte!S45,"")</f>
        <v>3909</v>
      </c>
      <c r="Q41" s="81">
        <f>IF(BY_MaxWerte!S45&gt;0, IF($U$2&gt;0,DATEVALUE(CONCATENATE(LEFT(RIGHT(BY_MaxWerte!T45,3),2),".",TEXT($U$2,"00"),".",TEXT($U$3,"00"))),DATEVALUE(CONCATENATE(MID(BY_MaxWerte!T45,4,2),".",MID(BY_MaxWerte!T45,6,2),".",TEXT($U$3,"00"))) ),"")</f>
        <v>42761</v>
      </c>
      <c r="R41" s="72" t="str">
        <f>IF(BY_MaxWerte!S45&gt;0,  LEFT(BY_MaxWerte!T45,3),"")</f>
        <v xml:space="preserve"> DO</v>
      </c>
      <c r="S41" s="72">
        <f>IF(BY_MaxWerte!T45&gt;0,  BY_MaxWerte!U45,"")</f>
        <v>17</v>
      </c>
      <c r="T41" s="72"/>
    </row>
    <row r="42" spans="1:20" x14ac:dyDescent="0.2">
      <c r="A42" s="74">
        <v>37</v>
      </c>
      <c r="B42" s="72" t="str">
        <f>IF(ISBLANK(BY_DTV_GQ!S46),"",  CONCATENATE(BY_DTV_GQ!S46,IF(TRIM(BY_DTV_GQ!T46)="VBA","*","")))</f>
        <v/>
      </c>
      <c r="C42" s="72" t="str">
        <f>IF(ISBLANK(BY_DTV_GQ!A46),"",CONCATENATE(BY_DTV_GQ!A46,TEXT(BY_DTV_GQ!B46,"????")))</f>
        <v>A   3</v>
      </c>
      <c r="D42" s="74" t="str">
        <f>IF(ISBLANK(BY_DTV_GQ!U46),"",BY_DTV_GQ!U46)</f>
        <v/>
      </c>
      <c r="E42" s="72" t="str">
        <f>IF(ISBLANK(BY_DTV_GQ!E46),"",BY_DTV_GQ!E46)</f>
        <v xml:space="preserve">AS Oberölsbach                </v>
      </c>
      <c r="F42" s="72">
        <f>IF(ISBLANK(BY_DTV_GQ!G46),"",BY_DTV_GQ!G46)</f>
        <v>36325</v>
      </c>
      <c r="G42" s="72" t="str">
        <f>IF(ISBLANK(BY_DTV_GQ!H46),"",    LEFT(BY_DTV_GQ!H46,   LEN(BY_DTV_GQ!H46)-1)    )</f>
        <v xml:space="preserve">(-)  </v>
      </c>
      <c r="H42" s="83">
        <f>IF(BY_DTV_GQ!G46&gt;0,(BY_DTV_GQ!M46/BY_DTV_GQ!G46)*100,"")</f>
        <v>25.687543014452856</v>
      </c>
      <c r="I42" s="72">
        <f>IF(ISBLANK(BY_RiLaerm!Q46),"",BY_RiLaerm!Q46)</f>
        <v>1959</v>
      </c>
      <c r="J42" s="72" t="str">
        <f>IF(ISBLANK(BY_RiLaerm!R46),"", LEFT(BY_RiLaerm!R46,LEN(BY_RiLaerm!R46)-1))</f>
        <v>23,0</v>
      </c>
      <c r="K42" s="72">
        <f>IF(ISBLANK(BY_RiLaerm!S46),"",BY_RiLaerm!S46)</f>
        <v>622</v>
      </c>
      <c r="L42" s="72" t="str">
        <f>IF(ISBLANK(BY_RiLaerm!T46),"",LEFT(BY_RiLaerm!T46,LEN(BY_RiLaerm!T46)-1))</f>
        <v>42,5</v>
      </c>
      <c r="M42" s="72">
        <f>IF(BY_MaxWerte!Q46&gt;0,BY_MaxWerte!Q46,"")</f>
        <v>42161</v>
      </c>
      <c r="N42" s="81">
        <f>IF(BY_MaxWerte!Q46&gt;0,   IF($U$2&gt;0,DATEVALUE(CONCATENATE(LEFT(RIGHT(BY_MaxWerte!R46,3),2),".",TEXT($U$2,"00"),".",TEXT($U$3,"00"))), DATEVALUE(CONCATENATE(MID(BY_MaxWerte!R46,4,2),".",MID(BY_MaxWerte!R46,6,2),".",TEXT($U$3,"00")))    ),"")</f>
        <v>42762</v>
      </c>
      <c r="O42" s="72" t="str">
        <f>IF(BY_MaxWerte!Q46&gt;0,  LEFT(BY_MaxWerte!R46,3),"")</f>
        <v xml:space="preserve"> FR</v>
      </c>
      <c r="P42" s="72">
        <f>IF(BY_MaxWerte!S46&gt;0,BY_MaxWerte!S46,"")</f>
        <v>3166</v>
      </c>
      <c r="Q42" s="81">
        <f>IF(BY_MaxWerte!S46&gt;0, IF($U$2&gt;0,DATEVALUE(CONCATENATE(LEFT(RIGHT(BY_MaxWerte!T46,3),2),".",TEXT($U$2,"00"),".",TEXT($U$3,"00"))),DATEVALUE(CONCATENATE(MID(BY_MaxWerte!T46,4,2),".",MID(BY_MaxWerte!T46,6,2),".",TEXT($U$3,"00"))) ),"")</f>
        <v>42762</v>
      </c>
      <c r="R42" s="72" t="str">
        <f>IF(BY_MaxWerte!S46&gt;0,  LEFT(BY_MaxWerte!T46,3),"")</f>
        <v xml:space="preserve"> FR</v>
      </c>
      <c r="S42" s="72">
        <f>IF(BY_MaxWerte!T46&gt;0,  BY_MaxWerte!U46,"")</f>
        <v>14</v>
      </c>
      <c r="T42" s="72"/>
    </row>
    <row r="43" spans="1:20" x14ac:dyDescent="0.2">
      <c r="A43" s="74">
        <v>38</v>
      </c>
      <c r="B43" s="72" t="str">
        <f>IF(ISBLANK(BY_DTV_GQ!S47),"",  CONCATENATE(BY_DTV_GQ!S47,IF(TRIM(BY_DTV_GQ!T47)="VBA","*","")))</f>
        <v/>
      </c>
      <c r="C43" s="72" t="str">
        <f>IF(ISBLANK(BY_DTV_GQ!A47),"",CONCATENATE(BY_DTV_GQ!A47,TEXT(BY_DTV_GQ!B47,"????")))</f>
        <v>A   3</v>
      </c>
      <c r="D43" s="74" t="str">
        <f>IF(ISBLANK(BY_DTV_GQ!U47),"",BY_DTV_GQ!U47)</f>
        <v/>
      </c>
      <c r="E43" s="72" t="str">
        <f>IF(ISBLANK(BY_DTV_GQ!E47),"",BY_DTV_GQ!E47)</f>
        <v xml:space="preserve">Neumarkt/Opf. (S)             </v>
      </c>
      <c r="F43" s="72">
        <f>IF(ISBLANK(BY_DTV_GQ!G47),"",BY_DTV_GQ!G47)</f>
        <v>31386</v>
      </c>
      <c r="G43" s="72" t="str">
        <f>IF(ISBLANK(BY_DTV_GQ!H47),"",    LEFT(BY_DTV_GQ!H47,   LEN(BY_DTV_GQ!H47)-1)    )</f>
        <v xml:space="preserve">(-)  </v>
      </c>
      <c r="H43" s="83">
        <f>IF(BY_DTV_GQ!G47&gt;0,(BY_DTV_GQ!M47/BY_DTV_GQ!G47)*100,"")</f>
        <v>29.127636525839545</v>
      </c>
      <c r="I43" s="72">
        <f>IF(ISBLANK(BY_RiLaerm!Q47),"",BY_RiLaerm!Q47)</f>
        <v>1672</v>
      </c>
      <c r="J43" s="72" t="str">
        <f>IF(ISBLANK(BY_RiLaerm!R47),"", LEFT(BY_RiLaerm!R47,LEN(BY_RiLaerm!R47)-1))</f>
        <v>26,3</v>
      </c>
      <c r="K43" s="72">
        <f>IF(ISBLANK(BY_RiLaerm!S47),"",BY_RiLaerm!S47)</f>
        <v>579</v>
      </c>
      <c r="L43" s="72" t="str">
        <f>IF(ISBLANK(BY_RiLaerm!T47),"",LEFT(BY_RiLaerm!T47,LEN(BY_RiLaerm!T47)-1))</f>
        <v>45,6</v>
      </c>
      <c r="M43" s="72">
        <f>IF(BY_MaxWerte!Q47&gt;0,BY_MaxWerte!Q47,"")</f>
        <v>38651</v>
      </c>
      <c r="N43" s="81">
        <f>IF(BY_MaxWerte!Q47&gt;0,   IF($U$2&gt;0,DATEVALUE(CONCATENATE(LEFT(RIGHT(BY_MaxWerte!R47,3),2),".",TEXT($U$2,"00"),".",TEXT($U$3,"00"))), DATEVALUE(CONCATENATE(MID(BY_MaxWerte!R47,4,2),".",MID(BY_MaxWerte!R47,6,2),".",TEXT($U$3,"00")))    ),"")</f>
        <v>42743</v>
      </c>
      <c r="O43" s="72" t="str">
        <f>IF(BY_MaxWerte!Q47&gt;0,  LEFT(BY_MaxWerte!R47,3),"")</f>
        <v xml:space="preserve"> SO</v>
      </c>
      <c r="P43" s="72">
        <f>IF(BY_MaxWerte!S47&gt;0,BY_MaxWerte!S47,"")</f>
        <v>2877</v>
      </c>
      <c r="Q43" s="81">
        <f>IF(BY_MaxWerte!S47&gt;0, IF($U$2&gt;0,DATEVALUE(CONCATENATE(LEFT(RIGHT(BY_MaxWerte!T47,3),2),".",TEXT($U$2,"00"),".",TEXT($U$3,"00"))),DATEVALUE(CONCATENATE(MID(BY_MaxWerte!T47,4,2),".",MID(BY_MaxWerte!T47,6,2),".",TEXT($U$3,"00"))) ),"")</f>
        <v>42743</v>
      </c>
      <c r="R43" s="72" t="str">
        <f>IF(BY_MaxWerte!S47&gt;0,  LEFT(BY_MaxWerte!T47,3),"")</f>
        <v xml:space="preserve"> SO</v>
      </c>
      <c r="S43" s="72">
        <f>IF(BY_MaxWerte!T47&gt;0,  BY_MaxWerte!U47,"")</f>
        <v>17</v>
      </c>
      <c r="T43" s="72"/>
    </row>
    <row r="44" spans="1:20" x14ac:dyDescent="0.2">
      <c r="A44" s="74">
        <v>39</v>
      </c>
      <c r="B44" s="72" t="str">
        <f>IF(ISBLANK(BY_DTV_GQ!S48),"",  CONCATENATE(BY_DTV_GQ!S48,IF(TRIM(BY_DTV_GQ!T48)="VBA","*","")))</f>
        <v/>
      </c>
      <c r="C44" s="72" t="str">
        <f>IF(ISBLANK(BY_DTV_GQ!A48),"",CONCATENATE(BY_DTV_GQ!A48,TEXT(BY_DTV_GQ!B48,"????")))</f>
        <v>A   3</v>
      </c>
      <c r="D44" s="74" t="str">
        <f>IF(ISBLANK(BY_DTV_GQ!U48),"",BY_DTV_GQ!U48)</f>
        <v/>
      </c>
      <c r="E44" s="72" t="str">
        <f>IF(ISBLANK(BY_DTV_GQ!E48),"",BY_DTV_GQ!E48)</f>
        <v xml:space="preserve">Nittendorf (W)                </v>
      </c>
      <c r="F44" s="72">
        <f>IF(ISBLANK(BY_DTV_GQ!G48),"",BY_DTV_GQ!G48)</f>
        <v>34697</v>
      </c>
      <c r="G44" s="72" t="str">
        <f>IF(ISBLANK(BY_DTV_GQ!H48),"",    LEFT(BY_DTV_GQ!H48,   LEN(BY_DTV_GQ!H48)-1)    )</f>
        <v xml:space="preserve">(-)  </v>
      </c>
      <c r="H44" s="83">
        <f>IF(BY_DTV_GQ!G48&gt;0,(BY_DTV_GQ!M48/BY_DTV_GQ!G48)*100,"")</f>
        <v>24.226878404473009</v>
      </c>
      <c r="I44" s="72">
        <f>IF(ISBLANK(BY_RiLaerm!Q48),"",BY_RiLaerm!Q48)</f>
        <v>1873</v>
      </c>
      <c r="J44" s="72" t="str">
        <f>IF(ISBLANK(BY_RiLaerm!R48),"", LEFT(BY_RiLaerm!R48,LEN(BY_RiLaerm!R48)-1))</f>
        <v>21,9</v>
      </c>
      <c r="K44" s="72">
        <f>IF(ISBLANK(BY_RiLaerm!S48),"",BY_RiLaerm!S48)</f>
        <v>592</v>
      </c>
      <c r="L44" s="72" t="str">
        <f>IF(ISBLANK(BY_RiLaerm!T48),"",LEFT(BY_RiLaerm!T48,LEN(BY_RiLaerm!T48)-1))</f>
        <v>39,2</v>
      </c>
      <c r="M44" s="72">
        <f>IF(BY_MaxWerte!Q48&gt;0,BY_MaxWerte!Q48,"")</f>
        <v>40405</v>
      </c>
      <c r="N44" s="81">
        <f>IF(BY_MaxWerte!Q48&gt;0,   IF($U$2&gt;0,DATEVALUE(CONCATENATE(LEFT(RIGHT(BY_MaxWerte!R48,3),2),".",TEXT($U$2,"00"),".",TEXT($U$3,"00"))), DATEVALUE(CONCATENATE(MID(BY_MaxWerte!R48,4,2),".",MID(BY_MaxWerte!R48,6,2),".",TEXT($U$3,"00")))    ),"")</f>
        <v>42762</v>
      </c>
      <c r="O44" s="72" t="str">
        <f>IF(BY_MaxWerte!Q48&gt;0,  LEFT(BY_MaxWerte!R48,3),"")</f>
        <v xml:space="preserve"> FR</v>
      </c>
      <c r="P44" s="72">
        <f>IF(BY_MaxWerte!S48&gt;0,BY_MaxWerte!S48,"")</f>
        <v>3176</v>
      </c>
      <c r="Q44" s="81">
        <f>IF(BY_MaxWerte!S48&gt;0, IF($U$2&gt;0,DATEVALUE(CONCATENATE(LEFT(RIGHT(BY_MaxWerte!T48,3),2),".",TEXT($U$2,"00"),".",TEXT($U$3,"00"))),DATEVALUE(CONCATENATE(MID(BY_MaxWerte!T48,4,2),".",MID(BY_MaxWerte!T48,6,2),".",TEXT($U$3,"00"))) ),"")</f>
        <v>42737</v>
      </c>
      <c r="R44" s="72" t="str">
        <f>IF(BY_MaxWerte!S48&gt;0,  LEFT(BY_MaxWerte!T48,3),"")</f>
        <v xml:space="preserve"> MO</v>
      </c>
      <c r="S44" s="72">
        <f>IF(BY_MaxWerte!T48&gt;0,  BY_MaxWerte!U48,"")</f>
        <v>13</v>
      </c>
      <c r="T44" s="72"/>
    </row>
    <row r="45" spans="1:20" x14ac:dyDescent="0.2">
      <c r="A45" s="74">
        <v>40</v>
      </c>
      <c r="B45" s="72" t="str">
        <f>IF(ISBLANK(BY_DTV_GQ!S49),"",  CONCATENATE(BY_DTV_GQ!S49,IF(TRIM(BY_DTV_GQ!T49)="VBA","*","")))</f>
        <v/>
      </c>
      <c r="C45" s="72" t="str">
        <f>IF(ISBLANK(BY_DTV_GQ!A49),"",CONCATENATE(BY_DTV_GQ!A49,TEXT(BY_DTV_GQ!B49,"????")))</f>
        <v>A   3</v>
      </c>
      <c r="D45" s="74" t="str">
        <f>IF(ISBLANK(BY_DTV_GQ!U49),"",BY_DTV_GQ!U49)</f>
        <v/>
      </c>
      <c r="E45" s="72" t="str">
        <f>IF(ISBLANK(BY_DTV_GQ!E49),"",BY_DTV_GQ!E49)</f>
        <v xml:space="preserve">AK Regensburg (W)             </v>
      </c>
      <c r="F45" s="72">
        <f>IF(ISBLANK(BY_DTV_GQ!G49),"",BY_DTV_GQ!G49)</f>
        <v>48423</v>
      </c>
      <c r="G45" s="72" t="str">
        <f>IF(ISBLANK(BY_DTV_GQ!H49),"",    LEFT(BY_DTV_GQ!H49,   LEN(BY_DTV_GQ!H49)-1)    )</f>
        <v xml:space="preserve">(-)  </v>
      </c>
      <c r="H45" s="83">
        <f>IF(BY_DTV_GQ!G49&gt;0,(BY_DTV_GQ!M49/BY_DTV_GQ!G49)*100,"")</f>
        <v>19.15618610990645</v>
      </c>
      <c r="I45" s="72">
        <f>IF(ISBLANK(BY_RiLaerm!Q49),"",BY_RiLaerm!Q49)</f>
        <v>2651</v>
      </c>
      <c r="J45" s="72" t="str">
        <f>IF(ISBLANK(BY_RiLaerm!R49),"", LEFT(BY_RiLaerm!R49,LEN(BY_RiLaerm!R49)-1))</f>
        <v>17,0</v>
      </c>
      <c r="K45" s="72">
        <f>IF(ISBLANK(BY_RiLaerm!S49),"",BY_RiLaerm!S49)</f>
        <v>750</v>
      </c>
      <c r="L45" s="72" t="str">
        <f>IF(ISBLANK(BY_RiLaerm!T49),"",LEFT(BY_RiLaerm!T49,LEN(BY_RiLaerm!T49)-1))</f>
        <v>34,5</v>
      </c>
      <c r="M45" s="72">
        <f>IF(BY_MaxWerte!Q49&gt;0,BY_MaxWerte!Q49,"")</f>
        <v>58036</v>
      </c>
      <c r="N45" s="81">
        <f>IF(BY_MaxWerte!Q49&gt;0,   IF($U$2&gt;0,DATEVALUE(CONCATENATE(LEFT(RIGHT(BY_MaxWerte!R49,3),2),".",TEXT($U$2,"00"),".",TEXT($U$3,"00"))), DATEVALUE(CONCATENATE(MID(BY_MaxWerte!R49,4,2),".",MID(BY_MaxWerte!R49,6,2),".",TEXT($U$3,"00")))    ),"")</f>
        <v>42762</v>
      </c>
      <c r="O45" s="72" t="str">
        <f>IF(BY_MaxWerte!Q49&gt;0,  LEFT(BY_MaxWerte!R49,3),"")</f>
        <v xml:space="preserve"> FR</v>
      </c>
      <c r="P45" s="72">
        <f>IF(BY_MaxWerte!S49&gt;0,BY_MaxWerte!S49,"")</f>
        <v>4554</v>
      </c>
      <c r="Q45" s="81">
        <f>IF(BY_MaxWerte!S49&gt;0, IF($U$2&gt;0,DATEVALUE(CONCATENATE(LEFT(RIGHT(BY_MaxWerte!T49,3),2),".",TEXT($U$2,"00"),".",TEXT($U$3,"00"))),DATEVALUE(CONCATENATE(MID(BY_MaxWerte!T49,4,2),".",MID(BY_MaxWerte!T49,6,2),".",TEXT($U$3,"00"))) ),"")</f>
        <v>42762</v>
      </c>
      <c r="R45" s="72" t="str">
        <f>IF(BY_MaxWerte!S49&gt;0,  LEFT(BY_MaxWerte!T49,3),"")</f>
        <v xml:space="preserve"> FR</v>
      </c>
      <c r="S45" s="72">
        <f>IF(BY_MaxWerte!T49&gt;0,  BY_MaxWerte!U49,"")</f>
        <v>15</v>
      </c>
      <c r="T45" s="72"/>
    </row>
    <row r="46" spans="1:20" x14ac:dyDescent="0.2">
      <c r="A46" s="74">
        <v>41</v>
      </c>
      <c r="B46" s="72" t="str">
        <f>IF(ISBLANK(BY_DTV_GQ!S50),"",  CONCATENATE(BY_DTV_GQ!S50,IF(TRIM(BY_DTV_GQ!T50)="VBA","*","")))</f>
        <v/>
      </c>
      <c r="C46" s="72" t="str">
        <f>IF(ISBLANK(BY_DTV_GQ!A50),"",CONCATENATE(BY_DTV_GQ!A50,TEXT(BY_DTV_GQ!B50,"????")))</f>
        <v>A   3</v>
      </c>
      <c r="D46" s="74" t="str">
        <f>IF(ISBLANK(BY_DTV_GQ!U50),"",BY_DTV_GQ!U50)</f>
        <v/>
      </c>
      <c r="E46" s="72" t="str">
        <f>IF(ISBLANK(BY_DTV_GQ!E50),"",BY_DTV_GQ!E50)</f>
        <v xml:space="preserve">AK Regensburg (O)             </v>
      </c>
      <c r="F46" s="72">
        <f>IF(ISBLANK(BY_DTV_GQ!G50),"",BY_DTV_GQ!G50)</f>
        <v>67291</v>
      </c>
      <c r="G46" s="72" t="str">
        <f>IF(ISBLANK(BY_DTV_GQ!H50),"",    LEFT(BY_DTV_GQ!H50,   LEN(BY_DTV_GQ!H50)-1)    )</f>
        <v xml:space="preserve">(-)  </v>
      </c>
      <c r="H46" s="83">
        <f>IF(BY_DTV_GQ!G50&gt;0,(BY_DTV_GQ!M50/BY_DTV_GQ!G50)*100,"")</f>
        <v>18.631020493082286</v>
      </c>
      <c r="I46" s="72">
        <f>IF(ISBLANK(BY_RiLaerm!Q50),"",BY_RiLaerm!Q50)</f>
        <v>3696</v>
      </c>
      <c r="J46" s="72" t="str">
        <f>IF(ISBLANK(BY_RiLaerm!R50),"", LEFT(BY_RiLaerm!R50,LEN(BY_RiLaerm!R50)-1))</f>
        <v>16,7</v>
      </c>
      <c r="K46" s="72">
        <f>IF(ISBLANK(BY_RiLaerm!S50),"",BY_RiLaerm!S50)</f>
        <v>1019</v>
      </c>
      <c r="L46" s="72" t="str">
        <f>IF(ISBLANK(BY_RiLaerm!T50),"",LEFT(BY_RiLaerm!T50,LEN(BY_RiLaerm!T50)-1))</f>
        <v>32,4</v>
      </c>
      <c r="M46" s="72">
        <f>IF(BY_MaxWerte!Q50&gt;0,BY_MaxWerte!Q50,"")</f>
        <v>82077</v>
      </c>
      <c r="N46" s="81">
        <f>IF(BY_MaxWerte!Q50&gt;0,   IF($U$2&gt;0,DATEVALUE(CONCATENATE(LEFT(RIGHT(BY_MaxWerte!R50,3),2),".",TEXT($U$2,"00"),".",TEXT($U$3,"00"))), DATEVALUE(CONCATENATE(MID(BY_MaxWerte!R50,4,2),".",MID(BY_MaxWerte!R50,6,2),".",TEXT($U$3,"00")))    ),"")</f>
        <v>42762</v>
      </c>
      <c r="O46" s="72" t="str">
        <f>IF(BY_MaxWerte!Q50&gt;0,  LEFT(BY_MaxWerte!R50,3),"")</f>
        <v xml:space="preserve"> FR</v>
      </c>
      <c r="P46" s="72">
        <f>IF(BY_MaxWerte!S50&gt;0,BY_MaxWerte!S50,"")</f>
        <v>6707</v>
      </c>
      <c r="Q46" s="81">
        <f>IF(BY_MaxWerte!S50&gt;0, IF($U$2&gt;0,DATEVALUE(CONCATENATE(LEFT(RIGHT(BY_MaxWerte!T50,3),2),".",TEXT($U$2,"00"),".",TEXT($U$3,"00"))),DATEVALUE(CONCATENATE(MID(BY_MaxWerte!T50,4,2),".",MID(BY_MaxWerte!T50,6,2),".",TEXT($U$3,"00"))) ),"")</f>
        <v>42753</v>
      </c>
      <c r="R46" s="72" t="str">
        <f>IF(BY_MaxWerte!S50&gt;0,  LEFT(BY_MaxWerte!T50,3),"")</f>
        <v xml:space="preserve"> MI</v>
      </c>
      <c r="S46" s="72">
        <f>IF(BY_MaxWerte!T50&gt;0,  BY_MaxWerte!U50,"")</f>
        <v>8</v>
      </c>
      <c r="T46" s="72"/>
    </row>
    <row r="47" spans="1:20" x14ac:dyDescent="0.2">
      <c r="A47" s="74">
        <v>42</v>
      </c>
      <c r="B47" s="72" t="str">
        <f>IF(ISBLANK(BY_DTV_GQ!S51),"",  CONCATENATE(BY_DTV_GQ!S51,IF(TRIM(BY_DTV_GQ!T51)="VBA","*","")))</f>
        <v/>
      </c>
      <c r="C47" s="72" t="str">
        <f>IF(ISBLANK(BY_DTV_GQ!A51),"",CONCATENATE(BY_DTV_GQ!A51,TEXT(BY_DTV_GQ!B51,"????")))</f>
        <v>A   3</v>
      </c>
      <c r="D47" s="74" t="str">
        <f>IF(ISBLANK(BY_DTV_GQ!U51),"",BY_DTV_GQ!U51)</f>
        <v/>
      </c>
      <c r="E47" s="72" t="str">
        <f>IF(ISBLANK(BY_DTV_GQ!E51),"",BY_DTV_GQ!E51)</f>
        <v xml:space="preserve">Regensburg-Ost (W)            </v>
      </c>
      <c r="F47" s="72">
        <f>IF(ISBLANK(BY_DTV_GQ!G51),"",BY_DTV_GQ!G51)</f>
        <v>62941</v>
      </c>
      <c r="G47" s="72" t="str">
        <f>IF(ISBLANK(BY_DTV_GQ!H51),"",    LEFT(BY_DTV_GQ!H51,   LEN(BY_DTV_GQ!H51)-1)    )</f>
        <v xml:space="preserve">(-)  </v>
      </c>
      <c r="H47" s="83">
        <f>IF(BY_DTV_GQ!G51&gt;0,(BY_DTV_GQ!M51/BY_DTV_GQ!G51)*100,"")</f>
        <v>18.479210689375762</v>
      </c>
      <c r="I47" s="72">
        <f>IF(ISBLANK(BY_RiLaerm!Q51),"",BY_RiLaerm!Q51)</f>
        <v>3448</v>
      </c>
      <c r="J47" s="72" t="str">
        <f>IF(ISBLANK(BY_RiLaerm!R51),"", LEFT(BY_RiLaerm!R51,LEN(BY_RiLaerm!R51)-1))</f>
        <v>16,6</v>
      </c>
      <c r="K47" s="72">
        <f>IF(ISBLANK(BY_RiLaerm!S51),"",BY_RiLaerm!S51)</f>
        <v>972</v>
      </c>
      <c r="L47" s="72" t="str">
        <f>IF(ISBLANK(BY_RiLaerm!T51),"",LEFT(BY_RiLaerm!T51,LEN(BY_RiLaerm!T51)-1))</f>
        <v>31,8</v>
      </c>
      <c r="M47" s="72">
        <f>IF(BY_MaxWerte!Q51&gt;0,BY_MaxWerte!Q51,"")</f>
        <v>76631</v>
      </c>
      <c r="N47" s="81">
        <f>IF(BY_MaxWerte!Q51&gt;0,   IF($U$2&gt;0,DATEVALUE(CONCATENATE(LEFT(RIGHT(BY_MaxWerte!R51,3),2),".",TEXT($U$2,"00"),".",TEXT($U$3,"00"))), DATEVALUE(CONCATENATE(MID(BY_MaxWerte!R51,4,2),".",MID(BY_MaxWerte!R51,6,2),".",TEXT($U$3,"00")))    ),"")</f>
        <v>42755</v>
      </c>
      <c r="O47" s="72" t="str">
        <f>IF(BY_MaxWerte!Q51&gt;0,  LEFT(BY_MaxWerte!R51,3),"")</f>
        <v xml:space="preserve"> FR</v>
      </c>
      <c r="P47" s="72">
        <f>IF(BY_MaxWerte!S51&gt;0,BY_MaxWerte!S51,"")</f>
        <v>6418</v>
      </c>
      <c r="Q47" s="81">
        <f>IF(BY_MaxWerte!S51&gt;0, IF($U$2&gt;0,DATEVALUE(CONCATENATE(LEFT(RIGHT(BY_MaxWerte!T51,3),2),".",TEXT($U$2,"00"),".",TEXT($U$3,"00"))),DATEVALUE(CONCATENATE(MID(BY_MaxWerte!T51,4,2),".",MID(BY_MaxWerte!T51,6,2),".",TEXT($U$3,"00"))) ),"")</f>
        <v>42753</v>
      </c>
      <c r="R47" s="72" t="str">
        <f>IF(BY_MaxWerte!S51&gt;0,  LEFT(BY_MaxWerte!T51,3),"")</f>
        <v xml:space="preserve"> MI</v>
      </c>
      <c r="S47" s="72">
        <f>IF(BY_MaxWerte!T51&gt;0,  BY_MaxWerte!U51,"")</f>
        <v>8</v>
      </c>
      <c r="T47" s="72"/>
    </row>
    <row r="48" spans="1:20" x14ac:dyDescent="0.2">
      <c r="A48" s="74">
        <v>43</v>
      </c>
      <c r="B48" s="72" t="str">
        <f>IF(ISBLANK(BY_DTV_GQ!S52),"",  CONCATENATE(BY_DTV_GQ!S52,IF(TRIM(BY_DTV_GQ!T52)="VBA","*","")))</f>
        <v/>
      </c>
      <c r="C48" s="72" t="str">
        <f>IF(ISBLANK(BY_DTV_GQ!A52),"",CONCATENATE(BY_DTV_GQ!A52,TEXT(BY_DTV_GQ!B52,"????")))</f>
        <v>A   3</v>
      </c>
      <c r="D48" s="74" t="str">
        <f>IF(ISBLANK(BY_DTV_GQ!U52),"",BY_DTV_GQ!U52)</f>
        <v/>
      </c>
      <c r="E48" s="72" t="str">
        <f>IF(ISBLANK(BY_DTV_GQ!E52),"",BY_DTV_GQ!E52)</f>
        <v xml:space="preserve">Regensburg-Ost (O)            </v>
      </c>
      <c r="F48" s="72">
        <f>IF(ISBLANK(BY_DTV_GQ!G52),"",BY_DTV_GQ!G52)</f>
        <v>56955</v>
      </c>
      <c r="G48" s="72" t="str">
        <f>IF(ISBLANK(BY_DTV_GQ!H52),"",    LEFT(BY_DTV_GQ!H52,   LEN(BY_DTV_GQ!H52)-1)    )</f>
        <v xml:space="preserve">(-)  </v>
      </c>
      <c r="H48" s="83">
        <f>IF(BY_DTV_GQ!G52&gt;0,(BY_DTV_GQ!M52/BY_DTV_GQ!G52)*100,"")</f>
        <v>18.121323852163989</v>
      </c>
      <c r="I48" s="72">
        <f>IF(ISBLANK(BY_RiLaerm!Q52),"",BY_RiLaerm!Q52)</f>
        <v>3150</v>
      </c>
      <c r="J48" s="72" t="str">
        <f>IF(ISBLANK(BY_RiLaerm!R52),"", LEFT(BY_RiLaerm!R52,LEN(BY_RiLaerm!R52)-1))</f>
        <v>16,3</v>
      </c>
      <c r="K48" s="72">
        <f>IF(ISBLANK(BY_RiLaerm!S52),"",BY_RiLaerm!S52)</f>
        <v>820</v>
      </c>
      <c r="L48" s="72" t="str">
        <f>IF(ISBLANK(BY_RiLaerm!T52),"",LEFT(BY_RiLaerm!T52,LEN(BY_RiLaerm!T52)-1))</f>
        <v>32,4</v>
      </c>
      <c r="M48" s="72">
        <f>IF(BY_MaxWerte!Q52&gt;0,BY_MaxWerte!Q52,"")</f>
        <v>68097</v>
      </c>
      <c r="N48" s="81">
        <f>IF(BY_MaxWerte!Q52&gt;0,   IF($U$2&gt;0,DATEVALUE(CONCATENATE(LEFT(RIGHT(BY_MaxWerte!R52,3),2),".",TEXT($U$2,"00"),".",TEXT($U$3,"00"))), DATEVALUE(CONCATENATE(MID(BY_MaxWerte!R52,4,2),".",MID(BY_MaxWerte!R52,6,2),".",TEXT($U$3,"00")))    ),"")</f>
        <v>42755</v>
      </c>
      <c r="O48" s="72" t="str">
        <f>IF(BY_MaxWerte!Q52&gt;0,  LEFT(BY_MaxWerte!R52,3),"")</f>
        <v xml:space="preserve"> FR</v>
      </c>
      <c r="P48" s="72">
        <f>IF(BY_MaxWerte!S52&gt;0,BY_MaxWerte!S52,"")</f>
        <v>5516</v>
      </c>
      <c r="Q48" s="81">
        <f>IF(BY_MaxWerte!S52&gt;0, IF($U$2&gt;0,DATEVALUE(CONCATENATE(LEFT(RIGHT(BY_MaxWerte!T52,3),2),".",TEXT($U$2,"00"),".",TEXT($U$3,"00"))),DATEVALUE(CONCATENATE(MID(BY_MaxWerte!T52,4,2),".",MID(BY_MaxWerte!T52,6,2),".",TEXT($U$3,"00"))) ),"")</f>
        <v>42753</v>
      </c>
      <c r="R48" s="72" t="str">
        <f>IF(BY_MaxWerte!S52&gt;0,  LEFT(BY_MaxWerte!T52,3),"")</f>
        <v xml:space="preserve"> MI</v>
      </c>
      <c r="S48" s="72">
        <f>IF(BY_MaxWerte!T52&gt;0,  BY_MaxWerte!U52,"")</f>
        <v>8</v>
      </c>
      <c r="T48" s="72"/>
    </row>
    <row r="49" spans="1:20" x14ac:dyDescent="0.2">
      <c r="A49" s="74">
        <v>44</v>
      </c>
      <c r="B49" s="72" t="str">
        <f>IF(ISBLANK(BY_DTV_GQ!S53),"",  CONCATENATE(BY_DTV_GQ!S53,IF(TRIM(BY_DTV_GQ!T53)="VBA","*","")))</f>
        <v/>
      </c>
      <c r="C49" s="72" t="str">
        <f>IF(ISBLANK(BY_DTV_GQ!A53),"",CONCATENATE(BY_DTV_GQ!A53,TEXT(BY_DTV_GQ!B53,"????")))</f>
        <v>A   3</v>
      </c>
      <c r="D49" s="74" t="str">
        <f>IF(ISBLANK(BY_DTV_GQ!U53),"",BY_DTV_GQ!U53)</f>
        <v/>
      </c>
      <c r="E49" s="72" t="str">
        <f>IF(ISBLANK(BY_DTV_GQ!E53),"",BY_DTV_GQ!E53)</f>
        <v xml:space="preserve">Rosenhof (W)                  </v>
      </c>
      <c r="F49" s="72">
        <f>IF(ISBLANK(BY_DTV_GQ!G53),"",BY_DTV_GQ!G53)</f>
        <v>48403</v>
      </c>
      <c r="G49" s="72" t="str">
        <f>IF(ISBLANK(BY_DTV_GQ!H53),"",    LEFT(BY_DTV_GQ!H53,   LEN(BY_DTV_GQ!H53)-1)    )</f>
        <v xml:space="preserve">(-)  </v>
      </c>
      <c r="H49" s="83">
        <f>IF(BY_DTV_GQ!G53&gt;0,(BY_DTV_GQ!M53/BY_DTV_GQ!G53)*100,"")</f>
        <v>21.062744044790612</v>
      </c>
      <c r="I49" s="72">
        <f>IF(ISBLANK(BY_RiLaerm!Q53),"",BY_RiLaerm!Q53)</f>
        <v>2649</v>
      </c>
      <c r="J49" s="72" t="str">
        <f>IF(ISBLANK(BY_RiLaerm!R53),"", LEFT(BY_RiLaerm!R53,LEN(BY_RiLaerm!R53)-1))</f>
        <v>19,0</v>
      </c>
      <c r="K49" s="72">
        <f>IF(ISBLANK(BY_RiLaerm!S53),"",BY_RiLaerm!S53)</f>
        <v>752</v>
      </c>
      <c r="L49" s="72" t="str">
        <f>IF(ISBLANK(BY_RiLaerm!T53),"",LEFT(BY_RiLaerm!T53,LEN(BY_RiLaerm!T53)-1))</f>
        <v>35,3</v>
      </c>
      <c r="M49" s="72">
        <f>IF(BY_MaxWerte!Q53&gt;0,BY_MaxWerte!Q53,"")</f>
        <v>57779</v>
      </c>
      <c r="N49" s="81">
        <f>IF(BY_MaxWerte!Q53&gt;0,   IF($U$2&gt;0,DATEVALUE(CONCATENATE(LEFT(RIGHT(BY_MaxWerte!R53,3),2),".",TEXT($U$2,"00"),".",TEXT($U$3,"00"))), DATEVALUE(CONCATENATE(MID(BY_MaxWerte!R53,4,2),".",MID(BY_MaxWerte!R53,6,2),".",TEXT($U$3,"00")))    ),"")</f>
        <v>42762</v>
      </c>
      <c r="O49" s="72" t="str">
        <f>IF(BY_MaxWerte!Q53&gt;0,  LEFT(BY_MaxWerte!R53,3),"")</f>
        <v xml:space="preserve"> FR</v>
      </c>
      <c r="P49" s="72">
        <f>IF(BY_MaxWerte!S53&gt;0,BY_MaxWerte!S53,"")</f>
        <v>4531</v>
      </c>
      <c r="Q49" s="81">
        <f>IF(BY_MaxWerte!S53&gt;0, IF($U$2&gt;0,DATEVALUE(CONCATENATE(LEFT(RIGHT(BY_MaxWerte!T53,3),2),".",TEXT($U$2,"00"),".",TEXT($U$3,"00"))),DATEVALUE(CONCATENATE(MID(BY_MaxWerte!T53,4,2),".",MID(BY_MaxWerte!T53,6,2),".",TEXT($U$3,"00"))) ),"")</f>
        <v>42762</v>
      </c>
      <c r="R49" s="72" t="str">
        <f>IF(BY_MaxWerte!S53&gt;0,  LEFT(BY_MaxWerte!T53,3),"")</f>
        <v xml:space="preserve"> FR</v>
      </c>
      <c r="S49" s="72">
        <f>IF(BY_MaxWerte!T53&gt;0,  BY_MaxWerte!U53,"")</f>
        <v>15</v>
      </c>
      <c r="T49" s="72"/>
    </row>
    <row r="50" spans="1:20" x14ac:dyDescent="0.2">
      <c r="A50" s="74">
        <v>45</v>
      </c>
      <c r="B50" s="72" t="str">
        <f>IF(ISBLANK(BY_DTV_GQ!S54),"",  CONCATENATE(BY_DTV_GQ!S54,IF(TRIM(BY_DTV_GQ!T54)="VBA","*","")))</f>
        <v/>
      </c>
      <c r="C50" s="72" t="str">
        <f>IF(ISBLANK(BY_DTV_GQ!A54),"",CONCATENATE(BY_DTV_GQ!A54,TEXT(BY_DTV_GQ!B54,"????")))</f>
        <v>A   3</v>
      </c>
      <c r="D50" s="74" t="str">
        <f>IF(ISBLANK(BY_DTV_GQ!U54),"",BY_DTV_GQ!U54)</f>
        <v/>
      </c>
      <c r="E50" s="72" t="str">
        <f>IF(ISBLANK(BY_DTV_GQ!E54),"",BY_DTV_GQ!E54)</f>
        <v xml:space="preserve">AK Deggendorf (W)             </v>
      </c>
      <c r="F50" s="72">
        <f>IF(ISBLANK(BY_DTV_GQ!G54),"",BY_DTV_GQ!G54)</f>
        <v>33748</v>
      </c>
      <c r="G50" s="72" t="str">
        <f>IF(ISBLANK(BY_DTV_GQ!H54),"",    LEFT(BY_DTV_GQ!H54,   LEN(BY_DTV_GQ!H54)-1)    )</f>
        <v xml:space="preserve">(-)  </v>
      </c>
      <c r="H50" s="83">
        <f>IF(BY_DTV_GQ!G54&gt;0,(BY_DTV_GQ!M54/BY_DTV_GQ!G54)*100,"")</f>
        <v>25.497807277468294</v>
      </c>
      <c r="I50" s="72">
        <f>IF(ISBLANK(BY_RiLaerm!Q54),"",BY_RiLaerm!Q54)</f>
        <v>1814</v>
      </c>
      <c r="J50" s="72" t="str">
        <f>IF(ISBLANK(BY_RiLaerm!R54),"", LEFT(BY_RiLaerm!R54,LEN(BY_RiLaerm!R54)-1))</f>
        <v>23,7</v>
      </c>
      <c r="K50" s="72">
        <f>IF(ISBLANK(BY_RiLaerm!S54),"",BY_RiLaerm!S54)</f>
        <v>591</v>
      </c>
      <c r="L50" s="72" t="str">
        <f>IF(ISBLANK(BY_RiLaerm!T54),"",LEFT(BY_RiLaerm!T54,LEN(BY_RiLaerm!T54)-1))</f>
        <v>36,6</v>
      </c>
      <c r="M50" s="72">
        <f>IF(BY_MaxWerte!Q54&gt;0,BY_MaxWerte!Q54,"")</f>
        <v>40178</v>
      </c>
      <c r="N50" s="81">
        <f>IF(BY_MaxWerte!Q54&gt;0,   IF($U$2&gt;0,DATEVALUE(CONCATENATE(LEFT(RIGHT(BY_MaxWerte!R54,3),2),".",TEXT($U$2,"00"),".",TEXT($U$3,"00"))), DATEVALUE(CONCATENATE(MID(BY_MaxWerte!R54,4,2),".",MID(BY_MaxWerte!R54,6,2),".",TEXT($U$3,"00")))    ),"")</f>
        <v>42743</v>
      </c>
      <c r="O50" s="72" t="str">
        <f>IF(BY_MaxWerte!Q54&gt;0,  LEFT(BY_MaxWerte!R54,3),"")</f>
        <v xml:space="preserve"> SO</v>
      </c>
      <c r="P50" s="72">
        <f>IF(BY_MaxWerte!S54&gt;0,BY_MaxWerte!S54,"")</f>
        <v>3582</v>
      </c>
      <c r="Q50" s="81">
        <f>IF(BY_MaxWerte!S54&gt;0, IF($U$2&gt;0,DATEVALUE(CONCATENATE(LEFT(RIGHT(BY_MaxWerte!T54,3),2),".",TEXT($U$2,"00"),".",TEXT($U$3,"00"))),DATEVALUE(CONCATENATE(MID(BY_MaxWerte!T54,4,2),".",MID(BY_MaxWerte!T54,6,2),".",TEXT($U$3,"00"))) ),"")</f>
        <v>42737</v>
      </c>
      <c r="R50" s="72" t="str">
        <f>IF(BY_MaxWerte!S54&gt;0,  LEFT(BY_MaxWerte!T54,3),"")</f>
        <v xml:space="preserve"> MO</v>
      </c>
      <c r="S50" s="72">
        <f>IF(BY_MaxWerte!T54&gt;0,  BY_MaxWerte!U54,"")</f>
        <v>13</v>
      </c>
      <c r="T50" s="72"/>
    </row>
    <row r="51" spans="1:20" x14ac:dyDescent="0.2">
      <c r="A51" s="74">
        <v>46</v>
      </c>
      <c r="B51" s="72" t="str">
        <f>IF(ISBLANK(BY_DTV_GQ!S55),"",  CONCATENATE(BY_DTV_GQ!S55,IF(TRIM(BY_DTV_GQ!T55)="VBA","*","")))</f>
        <v/>
      </c>
      <c r="C51" s="72" t="str">
        <f>IF(ISBLANK(BY_DTV_GQ!A55),"",CONCATENATE(BY_DTV_GQ!A55,TEXT(BY_DTV_GQ!B55,"????")))</f>
        <v>A   3</v>
      </c>
      <c r="D51" s="74" t="str">
        <f>IF(ISBLANK(BY_DTV_GQ!U55),"",BY_DTV_GQ!U55)</f>
        <v/>
      </c>
      <c r="E51" s="72" t="str">
        <f>IF(ISBLANK(BY_DTV_GQ!E55),"",BY_DTV_GQ!E55)</f>
        <v xml:space="preserve">Pocking (O)                   </v>
      </c>
      <c r="F51" s="72">
        <f>IF(ISBLANK(BY_DTV_GQ!G55),"",BY_DTV_GQ!G55)</f>
        <v>24296</v>
      </c>
      <c r="G51" s="72" t="str">
        <f>IF(ISBLANK(BY_DTV_GQ!H55),"",    LEFT(BY_DTV_GQ!H55,   LEN(BY_DTV_GQ!H55)-1)    )</f>
        <v xml:space="preserve">(-)  </v>
      </c>
      <c r="H51" s="83">
        <f>IF(BY_DTV_GQ!G55&gt;0,(BY_DTV_GQ!M55/BY_DTV_GQ!G55)*100,"")</f>
        <v>35.779552189660855</v>
      </c>
      <c r="I51" s="72">
        <f>IF(ISBLANK(BY_RiLaerm!Q55),"",BY_RiLaerm!Q55)</f>
        <v>1224</v>
      </c>
      <c r="J51" s="72" t="str">
        <f>IF(ISBLANK(BY_RiLaerm!R55),"", LEFT(BY_RiLaerm!R55,LEN(BY_RiLaerm!R55)-1))</f>
        <v>33,5</v>
      </c>
      <c r="K51" s="72">
        <f>IF(ISBLANK(BY_RiLaerm!S55),"",BY_RiLaerm!S55)</f>
        <v>589</v>
      </c>
      <c r="L51" s="72" t="str">
        <f>IF(ISBLANK(BY_RiLaerm!T55),"",LEFT(BY_RiLaerm!T55,LEN(BY_RiLaerm!T55)-1))</f>
        <v>45,4</v>
      </c>
      <c r="M51" s="72">
        <f>IF(BY_MaxWerte!Q55&gt;0,BY_MaxWerte!Q55,"")</f>
        <v>33483</v>
      </c>
      <c r="N51" s="81">
        <f>IF(BY_MaxWerte!Q55&gt;0,   IF($U$2&gt;0,DATEVALUE(CONCATENATE(LEFT(RIGHT(BY_MaxWerte!R55,3),2),".",TEXT($U$2,"00"),".",TEXT($U$3,"00"))), DATEVALUE(CONCATENATE(MID(BY_MaxWerte!R55,4,2),".",MID(BY_MaxWerte!R55,6,2),".",TEXT($U$3,"00")))    ),"")</f>
        <v>42743</v>
      </c>
      <c r="O51" s="72" t="str">
        <f>IF(BY_MaxWerte!Q55&gt;0,  LEFT(BY_MaxWerte!R55,3),"")</f>
        <v xml:space="preserve"> SO</v>
      </c>
      <c r="P51" s="72">
        <f>IF(BY_MaxWerte!S55&gt;0,BY_MaxWerte!S55,"")</f>
        <v>2548</v>
      </c>
      <c r="Q51" s="81">
        <f>IF(BY_MaxWerte!S55&gt;0, IF($U$2&gt;0,DATEVALUE(CONCATENATE(LEFT(RIGHT(BY_MaxWerte!T55,3),2),".",TEXT($U$2,"00"),".",TEXT($U$3,"00"))),DATEVALUE(CONCATENATE(MID(BY_MaxWerte!T55,4,2),".",MID(BY_MaxWerte!T55,6,2),".",TEXT($U$3,"00"))) ),"")</f>
        <v>42743</v>
      </c>
      <c r="R51" s="72" t="str">
        <f>IF(BY_MaxWerte!S55&gt;0,  LEFT(BY_MaxWerte!T55,3),"")</f>
        <v xml:space="preserve"> SO</v>
      </c>
      <c r="S51" s="72">
        <f>IF(BY_MaxWerte!T55&gt;0,  BY_MaxWerte!U55,"")</f>
        <v>17</v>
      </c>
      <c r="T51" s="72"/>
    </row>
    <row r="52" spans="1:20" x14ac:dyDescent="0.2">
      <c r="A52" s="74">
        <v>47</v>
      </c>
      <c r="B52" s="72" t="str">
        <f>IF(ISBLANK(BY_DTV_GQ!S56),"",  CONCATENATE(BY_DTV_GQ!S56,IF(TRIM(BY_DTV_GQ!T56)="VBA","*","")))</f>
        <v/>
      </c>
      <c r="C52" s="72" t="str">
        <f>IF(ISBLANK(BY_DTV_GQ!A56),"",CONCATENATE(BY_DTV_GQ!A56,TEXT(BY_DTV_GQ!B56,"????")))</f>
        <v>A   6</v>
      </c>
      <c r="D52" s="74" t="str">
        <f>IF(ISBLANK(BY_DTV_GQ!U56),"",BY_DTV_GQ!U56)</f>
        <v/>
      </c>
      <c r="E52" s="72" t="str">
        <f>IF(ISBLANK(BY_DTV_GQ!E56),"",BY_DTV_GQ!E56)</f>
        <v xml:space="preserve">AK Feuchtw./Crailsh. (W)      </v>
      </c>
      <c r="F52" s="72">
        <f>IF(ISBLANK(BY_DTV_GQ!G56),"",BY_DTV_GQ!G56)</f>
        <v>44180</v>
      </c>
      <c r="G52" s="72" t="str">
        <f>IF(ISBLANK(BY_DTV_GQ!H56),"",    LEFT(BY_DTV_GQ!H56,   LEN(BY_DTV_GQ!H56)-1)    )</f>
        <v xml:space="preserve">(-)  </v>
      </c>
      <c r="H52" s="83">
        <f>IF(BY_DTV_GQ!G56&gt;0,(BY_DTV_GQ!M56/BY_DTV_GQ!G56)*100,"")</f>
        <v>32.279311905839748</v>
      </c>
      <c r="I52" s="72">
        <f>IF(ISBLANK(BY_RiLaerm!Q56),"",BY_RiLaerm!Q56)</f>
        <v>2395</v>
      </c>
      <c r="J52" s="72" t="str">
        <f>IF(ISBLANK(BY_RiLaerm!R56),"", LEFT(BY_RiLaerm!R56,LEN(BY_RiLaerm!R56)-1))</f>
        <v>27,9</v>
      </c>
      <c r="K52" s="72">
        <f>IF(ISBLANK(BY_RiLaerm!S56),"",BY_RiLaerm!S56)</f>
        <v>732</v>
      </c>
      <c r="L52" s="72" t="str">
        <f>IF(ISBLANK(BY_RiLaerm!T56),"",LEFT(BY_RiLaerm!T56,LEN(BY_RiLaerm!T56)-1))</f>
        <v>60,7</v>
      </c>
      <c r="M52" s="72">
        <f>IF(BY_MaxWerte!Q56&gt;0,BY_MaxWerte!Q56,"")</f>
        <v>55936</v>
      </c>
      <c r="N52" s="81">
        <f>IF(BY_MaxWerte!Q56&gt;0,   IF($U$2&gt;0,DATEVALUE(CONCATENATE(LEFT(RIGHT(BY_MaxWerte!R56,3),2),".",TEXT($U$2,"00"),".",TEXT($U$3,"00"))), DATEVALUE(CONCATENATE(MID(BY_MaxWerte!R56,4,2),".",MID(BY_MaxWerte!R56,6,2),".",TEXT($U$3,"00")))    ),"")</f>
        <v>42762</v>
      </c>
      <c r="O52" s="72" t="str">
        <f>IF(BY_MaxWerte!Q56&gt;0,  LEFT(BY_MaxWerte!R56,3),"")</f>
        <v xml:space="preserve"> FR</v>
      </c>
      <c r="P52" s="72">
        <f>IF(BY_MaxWerte!S56&gt;0,BY_MaxWerte!S56,"")</f>
        <v>4529</v>
      </c>
      <c r="Q52" s="81">
        <f>IF(BY_MaxWerte!S56&gt;0, IF($U$2&gt;0,DATEVALUE(CONCATENATE(LEFT(RIGHT(BY_MaxWerte!T56,3),2),".",TEXT($U$2,"00"),".",TEXT($U$3,"00"))),DATEVALUE(CONCATENATE(MID(BY_MaxWerte!T56,4,2),".",MID(BY_MaxWerte!T56,6,2),".",TEXT($U$3,"00"))) ),"")</f>
        <v>42737</v>
      </c>
      <c r="R52" s="72" t="str">
        <f>IF(BY_MaxWerte!S56&gt;0,  LEFT(BY_MaxWerte!T56,3),"")</f>
        <v xml:space="preserve"> MO</v>
      </c>
      <c r="S52" s="72">
        <f>IF(BY_MaxWerte!T56&gt;0,  BY_MaxWerte!U56,"")</f>
        <v>14</v>
      </c>
      <c r="T52" s="72"/>
    </row>
    <row r="53" spans="1:20" x14ac:dyDescent="0.2">
      <c r="A53" s="74">
        <v>48</v>
      </c>
      <c r="B53" s="72" t="str">
        <f>IF(ISBLANK(BY_DTV_GQ!S57),"",  CONCATENATE(BY_DTV_GQ!S57,IF(TRIM(BY_DTV_GQ!T57)="VBA","*","")))</f>
        <v/>
      </c>
      <c r="C53" s="72" t="str">
        <f>IF(ISBLANK(BY_DTV_GQ!A57),"",CONCATENATE(BY_DTV_GQ!A57,TEXT(BY_DTV_GQ!B57,"????")))</f>
        <v>A   6</v>
      </c>
      <c r="D53" s="74" t="str">
        <f>IF(ISBLANK(BY_DTV_GQ!U57),"",BY_DTV_GQ!U57)</f>
        <v/>
      </c>
      <c r="E53" s="72" t="str">
        <f>IF(ISBLANK(BY_DTV_GQ!E57),"",BY_DTV_GQ!E57)</f>
        <v xml:space="preserve">AK Feuchtw./Crailsh. (O)      </v>
      </c>
      <c r="F53" s="72">
        <f>IF(ISBLANK(BY_DTV_GQ!G57),"",BY_DTV_GQ!G57)</f>
        <v>43265</v>
      </c>
      <c r="G53" s="72" t="str">
        <f>IF(ISBLANK(BY_DTV_GQ!H57),"",    LEFT(BY_DTV_GQ!H57,   LEN(BY_DTV_GQ!H57)-1)    )</f>
        <v xml:space="preserve">(-)  </v>
      </c>
      <c r="H53" s="83">
        <f>IF(BY_DTV_GQ!G57&gt;0,(BY_DTV_GQ!M57/BY_DTV_GQ!G57)*100,"")</f>
        <v>31.991216918987636</v>
      </c>
      <c r="I53" s="72">
        <f>IF(ISBLANK(BY_RiLaerm!Q57),"",BY_RiLaerm!Q57)</f>
        <v>2333</v>
      </c>
      <c r="J53" s="72" t="str">
        <f>IF(ISBLANK(BY_RiLaerm!R57),"", LEFT(BY_RiLaerm!R57,LEN(BY_RiLaerm!R57)-1))</f>
        <v>27,7</v>
      </c>
      <c r="K53" s="72">
        <f>IF(ISBLANK(BY_RiLaerm!S57),"",BY_RiLaerm!S57)</f>
        <v>742</v>
      </c>
      <c r="L53" s="72" t="str">
        <f>IF(ISBLANK(BY_RiLaerm!T57),"",LEFT(BY_RiLaerm!T57,LEN(BY_RiLaerm!T57)-1))</f>
        <v>59,3</v>
      </c>
      <c r="M53" s="72">
        <f>IF(BY_MaxWerte!Q57&gt;0,BY_MaxWerte!Q57,"")</f>
        <v>54721</v>
      </c>
      <c r="N53" s="81">
        <f>IF(BY_MaxWerte!Q57&gt;0,   IF($U$2&gt;0,DATEVALUE(CONCATENATE(LEFT(RIGHT(BY_MaxWerte!R57,3),2),".",TEXT($U$2,"00"),".",TEXT($U$3,"00"))), DATEVALUE(CONCATENATE(MID(BY_MaxWerte!R57,4,2),".",MID(BY_MaxWerte!R57,6,2),".",TEXT($U$3,"00")))    ),"")</f>
        <v>42762</v>
      </c>
      <c r="O53" s="72" t="str">
        <f>IF(BY_MaxWerte!Q57&gt;0,  LEFT(BY_MaxWerte!R57,3),"")</f>
        <v xml:space="preserve"> FR</v>
      </c>
      <c r="P53" s="72">
        <f>IF(BY_MaxWerte!S57&gt;0,BY_MaxWerte!S57,"")</f>
        <v>4161</v>
      </c>
      <c r="Q53" s="81">
        <f>IF(BY_MaxWerte!S57&gt;0, IF($U$2&gt;0,DATEVALUE(CONCATENATE(LEFT(RIGHT(BY_MaxWerte!T57,3),2),".",TEXT($U$2,"00"),".",TEXT($U$3,"00"))),DATEVALUE(CONCATENATE(MID(BY_MaxWerte!T57,4,2),".",MID(BY_MaxWerte!T57,6,2),".",TEXT($U$3,"00"))) ),"")</f>
        <v>42762</v>
      </c>
      <c r="R53" s="72" t="str">
        <f>IF(BY_MaxWerte!S57&gt;0,  LEFT(BY_MaxWerte!T57,3),"")</f>
        <v xml:space="preserve"> FR</v>
      </c>
      <c r="S53" s="72">
        <f>IF(BY_MaxWerte!T57&gt;0,  BY_MaxWerte!U57,"")</f>
        <v>16</v>
      </c>
      <c r="T53" s="72"/>
    </row>
    <row r="54" spans="1:20" x14ac:dyDescent="0.2">
      <c r="A54" s="74">
        <v>49</v>
      </c>
      <c r="B54" s="72" t="str">
        <f>IF(ISBLANK(BY_DTV_GQ!S58),"",  CONCATENATE(BY_DTV_GQ!S58,IF(TRIM(BY_DTV_GQ!T58)="VBA","*","")))</f>
        <v/>
      </c>
      <c r="C54" s="72" t="str">
        <f>IF(ISBLANK(BY_DTV_GQ!A58),"",CONCATENATE(BY_DTV_GQ!A58,TEXT(BY_DTV_GQ!B58,"????")))</f>
        <v>A   6</v>
      </c>
      <c r="D54" s="74" t="str">
        <f>IF(ISBLANK(BY_DTV_GQ!U58),"",BY_DTV_GQ!U58)</f>
        <v/>
      </c>
      <c r="E54" s="72" t="str">
        <f>IF(ISBLANK(BY_DTV_GQ!E58),"",BY_DTV_GQ!E58)</f>
        <v xml:space="preserve">AS Feuchtwangen-Nord          </v>
      </c>
      <c r="F54" s="72">
        <f>IF(ISBLANK(BY_DTV_GQ!G58),"",BY_DTV_GQ!G58)</f>
        <v>41373</v>
      </c>
      <c r="G54" s="72" t="str">
        <f>IF(ISBLANK(BY_DTV_GQ!H58),"",    LEFT(BY_DTV_GQ!H58,   LEN(BY_DTV_GQ!H58)-1)    )</f>
        <v xml:space="preserve">(-)  </v>
      </c>
      <c r="H54" s="83">
        <f>IF(BY_DTV_GQ!G58&gt;0,(BY_DTV_GQ!M58/BY_DTV_GQ!G58)*100,"")</f>
        <v>35.172697169651705</v>
      </c>
      <c r="I54" s="72">
        <f>IF(ISBLANK(BY_RiLaerm!Q58),"",BY_RiLaerm!Q58)</f>
        <v>2211</v>
      </c>
      <c r="J54" s="72" t="str">
        <f>IF(ISBLANK(BY_RiLaerm!R58),"", LEFT(BY_RiLaerm!R58,LEN(BY_RiLaerm!R58)-1))</f>
        <v>31,5</v>
      </c>
      <c r="K54" s="72">
        <f>IF(ISBLANK(BY_RiLaerm!S58),"",BY_RiLaerm!S58)</f>
        <v>749</v>
      </c>
      <c r="L54" s="72" t="str">
        <f>IF(ISBLANK(BY_RiLaerm!T58),"",LEFT(BY_RiLaerm!T58,LEN(BY_RiLaerm!T58)-1))</f>
        <v>56,8</v>
      </c>
      <c r="M54" s="72">
        <f>IF(BY_MaxWerte!Q58&gt;0,BY_MaxWerte!Q58,"")</f>
        <v>52753</v>
      </c>
      <c r="N54" s="81">
        <f>IF(BY_MaxWerte!Q58&gt;0,   IF($U$2&gt;0,DATEVALUE(CONCATENATE(LEFT(RIGHT(BY_MaxWerte!R58,3),2),".",TEXT($U$2,"00"),".",TEXT($U$3,"00"))), DATEVALUE(CONCATENATE(MID(BY_MaxWerte!R58,4,2),".",MID(BY_MaxWerte!R58,6,2),".",TEXT($U$3,"00")))    ),"")</f>
        <v>42762</v>
      </c>
      <c r="O54" s="72" t="str">
        <f>IF(BY_MaxWerte!Q58&gt;0,  LEFT(BY_MaxWerte!R58,3),"")</f>
        <v xml:space="preserve"> FR</v>
      </c>
      <c r="P54" s="72">
        <f>IF(BY_MaxWerte!S58&gt;0,BY_MaxWerte!S58,"")</f>
        <v>3860</v>
      </c>
      <c r="Q54" s="81">
        <f>IF(BY_MaxWerte!S58&gt;0, IF($U$2&gt;0,DATEVALUE(CONCATENATE(LEFT(RIGHT(BY_MaxWerte!T58,3),2),".",TEXT($U$2,"00"),".",TEXT($U$3,"00"))),DATEVALUE(CONCATENATE(MID(BY_MaxWerte!T58,4,2),".",MID(BY_MaxWerte!T58,6,2),".",TEXT($U$3,"00"))) ),"")</f>
        <v>42762</v>
      </c>
      <c r="R54" s="72" t="str">
        <f>IF(BY_MaxWerte!S58&gt;0,  LEFT(BY_MaxWerte!T58,3),"")</f>
        <v xml:space="preserve"> FR</v>
      </c>
      <c r="S54" s="72">
        <f>IF(BY_MaxWerte!T58&gt;0,  BY_MaxWerte!U58,"")</f>
        <v>14</v>
      </c>
      <c r="T54" s="72"/>
    </row>
    <row r="55" spans="1:20" x14ac:dyDescent="0.2">
      <c r="A55" s="74">
        <v>50</v>
      </c>
      <c r="B55" s="72" t="str">
        <f>IF(ISBLANK(BY_DTV_GQ!S59),"",  CONCATENATE(BY_DTV_GQ!S59,IF(TRIM(BY_DTV_GQ!T59)="VBA","*","")))</f>
        <v/>
      </c>
      <c r="C55" s="72" t="str">
        <f>IF(ISBLANK(BY_DTV_GQ!A59),"",CONCATENATE(BY_DTV_GQ!A59,TEXT(BY_DTV_GQ!B59,"????")))</f>
        <v>A   6</v>
      </c>
      <c r="D55" s="74" t="str">
        <f>IF(ISBLANK(BY_DTV_GQ!U59),"",BY_DTV_GQ!U59)</f>
        <v/>
      </c>
      <c r="E55" s="72" t="str">
        <f>IF(ISBLANK(BY_DTV_GQ!E59),"",BY_DTV_GQ!E59)</f>
        <v xml:space="preserve">AS Aurach                     </v>
      </c>
      <c r="F55" s="72">
        <f>IF(ISBLANK(BY_DTV_GQ!G59),"",BY_DTV_GQ!G59)</f>
        <v>45475</v>
      </c>
      <c r="G55" s="72" t="str">
        <f>IF(ISBLANK(BY_DTV_GQ!H59),"",    LEFT(BY_DTV_GQ!H59,   LEN(BY_DTV_GQ!H59)-1)    )</f>
        <v xml:space="preserve">(-)  </v>
      </c>
      <c r="H55" s="83">
        <f>IF(BY_DTV_GQ!G59&gt;0,(BY_DTV_GQ!M59/BY_DTV_GQ!G59)*100,"")</f>
        <v>31.012644310060473</v>
      </c>
      <c r="I55" s="72">
        <f>IF(ISBLANK(BY_RiLaerm!Q59),"",BY_RiLaerm!Q59)</f>
        <v>2456</v>
      </c>
      <c r="J55" s="72" t="str">
        <f>IF(ISBLANK(BY_RiLaerm!R59),"", LEFT(BY_RiLaerm!R59,LEN(BY_RiLaerm!R59)-1))</f>
        <v>27,4</v>
      </c>
      <c r="K55" s="72">
        <f>IF(ISBLANK(BY_RiLaerm!S59),"",BY_RiLaerm!S59)</f>
        <v>772</v>
      </c>
      <c r="L55" s="72" t="str">
        <f>IF(ISBLANK(BY_RiLaerm!T59),"",LEFT(BY_RiLaerm!T59,LEN(BY_RiLaerm!T59)-1))</f>
        <v>54,2</v>
      </c>
      <c r="M55" s="72">
        <f>IF(BY_MaxWerte!Q59&gt;0,BY_MaxWerte!Q59,"")</f>
        <v>55264</v>
      </c>
      <c r="N55" s="81">
        <f>IF(BY_MaxWerte!Q59&gt;0,   IF($U$2&gt;0,DATEVALUE(CONCATENATE(LEFT(RIGHT(BY_MaxWerte!R59,3),2),".",TEXT($U$2,"00"),".",TEXT($U$3,"00"))), DATEVALUE(CONCATENATE(MID(BY_MaxWerte!R59,4,2),".",MID(BY_MaxWerte!R59,6,2),".",TEXT($U$3,"00")))    ),"")</f>
        <v>42762</v>
      </c>
      <c r="O55" s="72" t="str">
        <f>IF(BY_MaxWerte!Q59&gt;0,  LEFT(BY_MaxWerte!R59,3),"")</f>
        <v xml:space="preserve"> FR</v>
      </c>
      <c r="P55" s="72">
        <f>IF(BY_MaxWerte!S59&gt;0,BY_MaxWerte!S59,"")</f>
        <v>4249</v>
      </c>
      <c r="Q55" s="81">
        <f>IF(BY_MaxWerte!S59&gt;0, IF($U$2&gt;0,DATEVALUE(CONCATENATE(LEFT(RIGHT(BY_MaxWerte!T59,3),2),".",TEXT($U$2,"00"),".",TEXT($U$3,"00"))),DATEVALUE(CONCATENATE(MID(BY_MaxWerte!T59,4,2),".",MID(BY_MaxWerte!T59,6,2),".",TEXT($U$3,"00"))) ),"")</f>
        <v>42737</v>
      </c>
      <c r="R55" s="72" t="str">
        <f>IF(BY_MaxWerte!S59&gt;0,  LEFT(BY_MaxWerte!T59,3),"")</f>
        <v xml:space="preserve"> MO</v>
      </c>
      <c r="S55" s="72">
        <f>IF(BY_MaxWerte!T59&gt;0,  BY_MaxWerte!U59,"")</f>
        <v>14</v>
      </c>
      <c r="T55" s="72"/>
    </row>
    <row r="56" spans="1:20" x14ac:dyDescent="0.2">
      <c r="A56" s="74">
        <v>51</v>
      </c>
      <c r="B56" s="72" t="str">
        <f>IF(ISBLANK(BY_DTV_GQ!S60),"",  CONCATENATE(BY_DTV_GQ!S60,IF(TRIM(BY_DTV_GQ!T60)="VBA","*","")))</f>
        <v/>
      </c>
      <c r="C56" s="72" t="str">
        <f>IF(ISBLANK(BY_DTV_GQ!A60),"",CONCATENATE(BY_DTV_GQ!A60,TEXT(BY_DTV_GQ!B60,"????")))</f>
        <v>A   6</v>
      </c>
      <c r="D56" s="74" t="str">
        <f>IF(ISBLANK(BY_DTV_GQ!U60),"",BY_DTV_GQ!U60)</f>
        <v/>
      </c>
      <c r="E56" s="72" t="str">
        <f>IF(ISBLANK(BY_DTV_GQ!E60),"",BY_DTV_GQ!E60)</f>
        <v xml:space="preserve">Herrieden (O)                 </v>
      </c>
      <c r="F56" s="72">
        <f>IF(ISBLANK(BY_DTV_GQ!G60),"",BY_DTV_GQ!G60)</f>
        <v>46870</v>
      </c>
      <c r="G56" s="72" t="str">
        <f>IF(ISBLANK(BY_DTV_GQ!H60),"",    LEFT(BY_DTV_GQ!H60,   LEN(BY_DTV_GQ!H60)-1)    )</f>
        <v xml:space="preserve">(-)  </v>
      </c>
      <c r="H56" s="83">
        <f>IF(BY_DTV_GQ!G60&gt;0,(BY_DTV_GQ!M60/BY_DTV_GQ!G60)*100,"")</f>
        <v>29.897589076168124</v>
      </c>
      <c r="I56" s="72">
        <f>IF(ISBLANK(BY_RiLaerm!Q60),"",BY_RiLaerm!Q60)</f>
        <v>2528</v>
      </c>
      <c r="J56" s="72" t="str">
        <f>IF(ISBLANK(BY_RiLaerm!R60),"", LEFT(BY_RiLaerm!R60,LEN(BY_RiLaerm!R60)-1))</f>
        <v>26,4</v>
      </c>
      <c r="K56" s="72">
        <f>IF(ISBLANK(BY_RiLaerm!S60),"",BY_RiLaerm!S60)</f>
        <v>803</v>
      </c>
      <c r="L56" s="72" t="str">
        <f>IF(ISBLANK(BY_RiLaerm!T60),"",LEFT(BY_RiLaerm!T60,LEN(BY_RiLaerm!T60)-1))</f>
        <v>51,7</v>
      </c>
      <c r="M56" s="72">
        <f>IF(BY_MaxWerte!Q60&gt;0,BY_MaxWerte!Q60,"")</f>
        <v>58187</v>
      </c>
      <c r="N56" s="81">
        <f>IF(BY_MaxWerte!Q60&gt;0,   IF($U$2&gt;0,DATEVALUE(CONCATENATE(LEFT(RIGHT(BY_MaxWerte!R60,3),2),".",TEXT($U$2,"00"),".",TEXT($U$3,"00"))), DATEVALUE(CONCATENATE(MID(BY_MaxWerte!R60,4,2),".",MID(BY_MaxWerte!R60,6,2),".",TEXT($U$3,"00")))    ),"")</f>
        <v>42762</v>
      </c>
      <c r="O56" s="72" t="str">
        <f>IF(BY_MaxWerte!Q60&gt;0,  LEFT(BY_MaxWerte!R60,3),"")</f>
        <v xml:space="preserve"> FR</v>
      </c>
      <c r="P56" s="72">
        <f>IF(BY_MaxWerte!S60&gt;0,BY_MaxWerte!S60,"")</f>
        <v>4559</v>
      </c>
      <c r="Q56" s="81">
        <f>IF(BY_MaxWerte!S60&gt;0, IF($U$2&gt;0,DATEVALUE(CONCATENATE(LEFT(RIGHT(BY_MaxWerte!T60,3),2),".",TEXT($U$2,"00"),".",TEXT($U$3,"00"))),DATEVALUE(CONCATENATE(MID(BY_MaxWerte!T60,4,2),".",MID(BY_MaxWerte!T60,6,2),".",TEXT($U$3,"00"))) ),"")</f>
        <v>42737</v>
      </c>
      <c r="R56" s="72" t="str">
        <f>IF(BY_MaxWerte!S60&gt;0,  LEFT(BY_MaxWerte!T60,3),"")</f>
        <v xml:space="preserve"> MO</v>
      </c>
      <c r="S56" s="72">
        <f>IF(BY_MaxWerte!T60&gt;0,  BY_MaxWerte!U60,"")</f>
        <v>15</v>
      </c>
      <c r="T56" s="72"/>
    </row>
    <row r="57" spans="1:20" x14ac:dyDescent="0.2">
      <c r="A57" s="74">
        <v>52</v>
      </c>
      <c r="B57" s="72" t="str">
        <f>IF(ISBLANK(BY_DTV_GQ!S61),"",  CONCATENATE(BY_DTV_GQ!S61,IF(TRIM(BY_DTV_GQ!T61)="VBA","*","")))</f>
        <v/>
      </c>
      <c r="C57" s="72" t="str">
        <f>IF(ISBLANK(BY_DTV_GQ!A61),"",CONCATENATE(BY_DTV_GQ!A61,TEXT(BY_DTV_GQ!B61,"????")))</f>
        <v>A   6</v>
      </c>
      <c r="D57" s="74" t="str">
        <f>IF(ISBLANK(BY_DTV_GQ!U61),"",BY_DTV_GQ!U61)</f>
        <v/>
      </c>
      <c r="E57" s="72" t="str">
        <f>IF(ISBLANK(BY_DTV_GQ!E61),"",BY_DTV_GQ!E61)</f>
        <v xml:space="preserve">AS Ansbach                    </v>
      </c>
      <c r="F57" s="72">
        <f>IF(ISBLANK(BY_DTV_GQ!G61),"",BY_DTV_GQ!G61)</f>
        <v>45987</v>
      </c>
      <c r="G57" s="72" t="str">
        <f>IF(ISBLANK(BY_DTV_GQ!H61),"",    LEFT(BY_DTV_GQ!H61,   LEN(BY_DTV_GQ!H61)-1)    )</f>
        <v xml:space="preserve">(-)  </v>
      </c>
      <c r="H57" s="83">
        <f>IF(BY_DTV_GQ!G61&gt;0,(BY_DTV_GQ!M61/BY_DTV_GQ!G61)*100,"")</f>
        <v>30.663013460325743</v>
      </c>
      <c r="I57" s="72">
        <f>IF(ISBLANK(BY_RiLaerm!Q61),"",BY_RiLaerm!Q61)</f>
        <v>2485</v>
      </c>
      <c r="J57" s="72" t="str">
        <f>IF(ISBLANK(BY_RiLaerm!R61),"", LEFT(BY_RiLaerm!R61,LEN(BY_RiLaerm!R61)-1))</f>
        <v>27,0</v>
      </c>
      <c r="K57" s="72">
        <f>IF(ISBLANK(BY_RiLaerm!S61),"",BY_RiLaerm!S61)</f>
        <v>779</v>
      </c>
      <c r="L57" s="72" t="str">
        <f>IF(ISBLANK(BY_RiLaerm!T61),"",LEFT(BY_RiLaerm!T61,LEN(BY_RiLaerm!T61)-1))</f>
        <v>53,9</v>
      </c>
      <c r="M57" s="72">
        <f>IF(BY_MaxWerte!Q61&gt;0,BY_MaxWerte!Q61,"")</f>
        <v>57583</v>
      </c>
      <c r="N57" s="81">
        <f>IF(BY_MaxWerte!Q61&gt;0,   IF($U$2&gt;0,DATEVALUE(CONCATENATE(LEFT(RIGHT(BY_MaxWerte!R61,3),2),".",TEXT($U$2,"00"),".",TEXT($U$3,"00"))), DATEVALUE(CONCATENATE(MID(BY_MaxWerte!R61,4,2),".",MID(BY_MaxWerte!R61,6,2),".",TEXT($U$3,"00")))    ),"")</f>
        <v>42762</v>
      </c>
      <c r="O57" s="72" t="str">
        <f>IF(BY_MaxWerte!Q61&gt;0,  LEFT(BY_MaxWerte!R61,3),"")</f>
        <v xml:space="preserve"> FR</v>
      </c>
      <c r="P57" s="72">
        <f>IF(BY_MaxWerte!S61&gt;0,BY_MaxWerte!S61,"")</f>
        <v>4490</v>
      </c>
      <c r="Q57" s="81">
        <f>IF(BY_MaxWerte!S61&gt;0, IF($U$2&gt;0,DATEVALUE(CONCATENATE(LEFT(RIGHT(BY_MaxWerte!T61,3),2),".",TEXT($U$2,"00"),".",TEXT($U$3,"00"))),DATEVALUE(CONCATENATE(MID(BY_MaxWerte!T61,4,2),".",MID(BY_MaxWerte!T61,6,2),".",TEXT($U$3,"00"))) ),"")</f>
        <v>42762</v>
      </c>
      <c r="R57" s="72" t="str">
        <f>IF(BY_MaxWerte!S61&gt;0,  LEFT(BY_MaxWerte!T61,3),"")</f>
        <v xml:space="preserve"> FR</v>
      </c>
      <c r="S57" s="72">
        <f>IF(BY_MaxWerte!T61&gt;0,  BY_MaxWerte!U61,"")</f>
        <v>15</v>
      </c>
      <c r="T57" s="72"/>
    </row>
    <row r="58" spans="1:20" x14ac:dyDescent="0.2">
      <c r="A58" s="74">
        <v>53</v>
      </c>
      <c r="B58" s="72" t="str">
        <f>IF(ISBLANK(BY_DTV_GQ!S62),"",  CONCATENATE(BY_DTV_GQ!S62,IF(TRIM(BY_DTV_GQ!T62)="VBA","*","")))</f>
        <v/>
      </c>
      <c r="C58" s="72" t="str">
        <f>IF(ISBLANK(BY_DTV_GQ!A62),"",CONCATENATE(BY_DTV_GQ!A62,TEXT(BY_DTV_GQ!B62,"????")))</f>
        <v>A   6</v>
      </c>
      <c r="D58" s="74" t="str">
        <f>IF(ISBLANK(BY_DTV_GQ!U62),"",BY_DTV_GQ!U62)</f>
        <v/>
      </c>
      <c r="E58" s="72" t="str">
        <f>IF(ISBLANK(BY_DTV_GQ!E62),"",BY_DTV_GQ!E62)</f>
        <v xml:space="preserve">AS Neuendettelsau (W)         </v>
      </c>
      <c r="F58" s="72">
        <f>IF(ISBLANK(BY_DTV_GQ!G62),"",BY_DTV_GQ!G62)</f>
        <v>47736</v>
      </c>
      <c r="G58" s="72" t="str">
        <f>IF(ISBLANK(BY_DTV_GQ!H62),"",    LEFT(BY_DTV_GQ!H62,   LEN(BY_DTV_GQ!H62)-1)    )</f>
        <v xml:space="preserve">(-)  </v>
      </c>
      <c r="H58" s="83">
        <f>IF(BY_DTV_GQ!G62&gt;0,(BY_DTV_GQ!M62/BY_DTV_GQ!G62)*100,"")</f>
        <v>30.036031506619743</v>
      </c>
      <c r="I58" s="72">
        <f>IF(ISBLANK(BY_RiLaerm!Q62),"",BY_RiLaerm!Q62)</f>
        <v>2587</v>
      </c>
      <c r="J58" s="72" t="str">
        <f>IF(ISBLANK(BY_RiLaerm!R62),"", LEFT(BY_RiLaerm!R62,LEN(BY_RiLaerm!R62)-1))</f>
        <v>26,4</v>
      </c>
      <c r="K58" s="72">
        <f>IF(ISBLANK(BY_RiLaerm!S62),"",BY_RiLaerm!S62)</f>
        <v>794</v>
      </c>
      <c r="L58" s="72" t="str">
        <f>IF(ISBLANK(BY_RiLaerm!T62),"",LEFT(BY_RiLaerm!T62,LEN(BY_RiLaerm!T62)-1))</f>
        <v>53,8</v>
      </c>
      <c r="M58" s="72">
        <f>IF(BY_MaxWerte!Q62&gt;0,BY_MaxWerte!Q62,"")</f>
        <v>59797</v>
      </c>
      <c r="N58" s="81">
        <f>IF(BY_MaxWerte!Q62&gt;0,   IF($U$2&gt;0,DATEVALUE(CONCATENATE(LEFT(RIGHT(BY_MaxWerte!R62,3),2),".",TEXT($U$2,"00"),".",TEXT($U$3,"00"))), DATEVALUE(CONCATENATE(MID(BY_MaxWerte!R62,4,2),".",MID(BY_MaxWerte!R62,6,2),".",TEXT($U$3,"00")))    ),"")</f>
        <v>42762</v>
      </c>
      <c r="O58" s="72" t="str">
        <f>IF(BY_MaxWerte!Q62&gt;0,  LEFT(BY_MaxWerte!R62,3),"")</f>
        <v xml:space="preserve"> FR</v>
      </c>
      <c r="P58" s="72">
        <f>IF(BY_MaxWerte!S62&gt;0,BY_MaxWerte!S62,"")</f>
        <v>4640</v>
      </c>
      <c r="Q58" s="81">
        <f>IF(BY_MaxWerte!S62&gt;0, IF($U$2&gt;0,DATEVALUE(CONCATENATE(LEFT(RIGHT(BY_MaxWerte!T62,3),2),".",TEXT($U$2,"00"),".",TEXT($U$3,"00"))),DATEVALUE(CONCATENATE(MID(BY_MaxWerte!T62,4,2),".",MID(BY_MaxWerte!T62,6,2),".",TEXT($U$3,"00"))) ),"")</f>
        <v>42762</v>
      </c>
      <c r="R58" s="72" t="str">
        <f>IF(BY_MaxWerte!S62&gt;0,  LEFT(BY_MaxWerte!T62,3),"")</f>
        <v xml:space="preserve"> FR</v>
      </c>
      <c r="S58" s="72">
        <f>IF(BY_MaxWerte!T62&gt;0,  BY_MaxWerte!U62,"")</f>
        <v>15</v>
      </c>
      <c r="T58" s="72"/>
    </row>
    <row r="59" spans="1:20" x14ac:dyDescent="0.2">
      <c r="A59" s="74">
        <v>54</v>
      </c>
      <c r="B59" s="72" t="str">
        <f>IF(ISBLANK(BY_DTV_GQ!S63),"",  CONCATENATE(BY_DTV_GQ!S63,IF(TRIM(BY_DTV_GQ!T63)="VBA","*","")))</f>
        <v/>
      </c>
      <c r="C59" s="72" t="str">
        <f>IF(ISBLANK(BY_DTV_GQ!A63),"",CONCATENATE(BY_DTV_GQ!A63,TEXT(BY_DTV_GQ!B63,"????")))</f>
        <v>A   6</v>
      </c>
      <c r="D59" s="74" t="str">
        <f>IF(ISBLANK(BY_DTV_GQ!U63),"",BY_DTV_GQ!U63)</f>
        <v/>
      </c>
      <c r="E59" s="72" t="str">
        <f>IF(ISBLANK(BY_DTV_GQ!E63),"",BY_DTV_GQ!E63)</f>
        <v xml:space="preserve">AS Neuendettelsau             </v>
      </c>
      <c r="F59" s="72">
        <f>IF(ISBLANK(BY_DTV_GQ!G63),"",BY_DTV_GQ!G63)</f>
        <v>47944</v>
      </c>
      <c r="G59" s="72" t="str">
        <f>IF(ISBLANK(BY_DTV_GQ!H63),"",    LEFT(BY_DTV_GQ!H63,   LEN(BY_DTV_GQ!H63)-1)    )</f>
        <v xml:space="preserve">(-)  </v>
      </c>
      <c r="H59" s="83">
        <f>IF(BY_DTV_GQ!G63&gt;0,(BY_DTV_GQ!M63/BY_DTV_GQ!G63)*100,"")</f>
        <v>30.028783580844319</v>
      </c>
      <c r="I59" s="72">
        <f>IF(ISBLANK(BY_RiLaerm!Q63),"",BY_RiLaerm!Q63)</f>
        <v>2597</v>
      </c>
      <c r="J59" s="72" t="str">
        <f>IF(ISBLANK(BY_RiLaerm!R63),"", LEFT(BY_RiLaerm!R63,LEN(BY_RiLaerm!R63)-1))</f>
        <v>25,8</v>
      </c>
      <c r="K59" s="72">
        <f>IF(ISBLANK(BY_RiLaerm!S63),"",BY_RiLaerm!S63)</f>
        <v>799</v>
      </c>
      <c r="L59" s="72" t="str">
        <f>IF(ISBLANK(BY_RiLaerm!T63),"",LEFT(BY_RiLaerm!T63,LEN(BY_RiLaerm!T63)-1))</f>
        <v>57,8</v>
      </c>
      <c r="M59" s="72">
        <f>IF(BY_MaxWerte!Q63&gt;0,BY_MaxWerte!Q63,"")</f>
        <v>59893</v>
      </c>
      <c r="N59" s="81">
        <f>IF(BY_MaxWerte!Q63&gt;0,   IF($U$2&gt;0,DATEVALUE(CONCATENATE(LEFT(RIGHT(BY_MaxWerte!R63,3),2),".",TEXT($U$2,"00"),".",TEXT($U$3,"00"))), DATEVALUE(CONCATENATE(MID(BY_MaxWerte!R63,4,2),".",MID(BY_MaxWerte!R63,6,2),".",TEXT($U$3,"00")))    ),"")</f>
        <v>42762</v>
      </c>
      <c r="O59" s="72" t="str">
        <f>IF(BY_MaxWerte!Q63&gt;0,  LEFT(BY_MaxWerte!R63,3),"")</f>
        <v xml:space="preserve"> FR</v>
      </c>
      <c r="P59" s="72">
        <f>IF(BY_MaxWerte!S63&gt;0,BY_MaxWerte!S63,"")</f>
        <v>4611</v>
      </c>
      <c r="Q59" s="81">
        <f>IF(BY_MaxWerte!S63&gt;0, IF($U$2&gt;0,DATEVALUE(CONCATENATE(LEFT(RIGHT(BY_MaxWerte!T63,3),2),".",TEXT($U$2,"00"),".",TEXT($U$3,"00"))),DATEVALUE(CONCATENATE(MID(BY_MaxWerte!T63,4,2),".",MID(BY_MaxWerte!T63,6,2),".",TEXT($U$3,"00"))) ),"")</f>
        <v>42762</v>
      </c>
      <c r="R59" s="72" t="str">
        <f>IF(BY_MaxWerte!S63&gt;0,  LEFT(BY_MaxWerte!T63,3),"")</f>
        <v xml:space="preserve"> FR</v>
      </c>
      <c r="S59" s="72">
        <f>IF(BY_MaxWerte!T63&gt;0,  BY_MaxWerte!U63,"")</f>
        <v>15</v>
      </c>
      <c r="T59" s="72"/>
    </row>
    <row r="60" spans="1:20" x14ac:dyDescent="0.2">
      <c r="A60" s="74">
        <v>55</v>
      </c>
      <c r="B60" s="72" t="str">
        <f>IF(ISBLANK(BY_DTV_GQ!S64),"",  CONCATENATE(BY_DTV_GQ!S64,IF(TRIM(BY_DTV_GQ!T64)="VBA","*","")))</f>
        <v/>
      </c>
      <c r="C60" s="72" t="str">
        <f>IF(ISBLANK(BY_DTV_GQ!A64),"",CONCATENATE(BY_DTV_GQ!A64,TEXT(BY_DTV_GQ!B64,"????")))</f>
        <v>A   6</v>
      </c>
      <c r="D60" s="74" t="str">
        <f>IF(ISBLANK(BY_DTV_GQ!U64),"",BY_DTV_GQ!U64)</f>
        <v/>
      </c>
      <c r="E60" s="72" t="str">
        <f>IF(ISBLANK(BY_DTV_GQ!E64),"",BY_DTV_GQ!E64)</f>
        <v xml:space="preserve">Schwabach - West              </v>
      </c>
      <c r="F60" s="72">
        <f>IF(ISBLANK(BY_DTV_GQ!G64),"",BY_DTV_GQ!G64)</f>
        <v>54371</v>
      </c>
      <c r="G60" s="72" t="str">
        <f>IF(ISBLANK(BY_DTV_GQ!H64),"",    LEFT(BY_DTV_GQ!H64,   LEN(BY_DTV_GQ!H64)-1)    )</f>
        <v xml:space="preserve">(-)  </v>
      </c>
      <c r="H60" s="83">
        <f>IF(BY_DTV_GQ!G64&gt;0,(BY_DTV_GQ!M64/BY_DTV_GQ!G64)*100,"")</f>
        <v>27.034632432730682</v>
      </c>
      <c r="I60" s="72">
        <f>IF(ISBLANK(BY_RiLaerm!Q64),"",BY_RiLaerm!Q64)</f>
        <v>2969</v>
      </c>
      <c r="J60" s="72" t="str">
        <f>IF(ISBLANK(BY_RiLaerm!R64),"", LEFT(BY_RiLaerm!R64,LEN(BY_RiLaerm!R64)-1))</f>
        <v>23,7</v>
      </c>
      <c r="K60" s="72">
        <f>IF(ISBLANK(BY_RiLaerm!S64),"",BY_RiLaerm!S64)</f>
        <v>859</v>
      </c>
      <c r="L60" s="72" t="str">
        <f>IF(ISBLANK(BY_RiLaerm!T64),"",LEFT(BY_RiLaerm!T64,LEN(BY_RiLaerm!T64)-1))</f>
        <v>50,2</v>
      </c>
      <c r="M60" s="72">
        <f>IF(BY_MaxWerte!Q64&gt;0,BY_MaxWerte!Q64,"")</f>
        <v>67714</v>
      </c>
      <c r="N60" s="81">
        <f>IF(BY_MaxWerte!Q64&gt;0,   IF($U$2&gt;0,DATEVALUE(CONCATENATE(LEFT(RIGHT(BY_MaxWerte!R64,3),2),".",TEXT($U$2,"00"),".",TEXT($U$3,"00"))), DATEVALUE(CONCATENATE(MID(BY_MaxWerte!R64,4,2),".",MID(BY_MaxWerte!R64,6,2),".",TEXT($U$3,"00")))    ),"")</f>
        <v>42762</v>
      </c>
      <c r="O60" s="72" t="str">
        <f>IF(BY_MaxWerte!Q64&gt;0,  LEFT(BY_MaxWerte!R64,3),"")</f>
        <v xml:space="preserve"> FR</v>
      </c>
      <c r="P60" s="72">
        <f>IF(BY_MaxWerte!S64&gt;0,BY_MaxWerte!S64,"")</f>
        <v>4870</v>
      </c>
      <c r="Q60" s="81">
        <f>IF(BY_MaxWerte!S64&gt;0, IF($U$2&gt;0,DATEVALUE(CONCATENATE(LEFT(RIGHT(BY_MaxWerte!T64,3),2),".",TEXT($U$2,"00"),".",TEXT($U$3,"00"))),DATEVALUE(CONCATENATE(MID(BY_MaxWerte!T64,4,2),".",MID(BY_MaxWerte!T64,6,2),".",TEXT($U$3,"00"))) ),"")</f>
        <v>42737</v>
      </c>
      <c r="R60" s="72" t="str">
        <f>IF(BY_MaxWerte!S64&gt;0,  LEFT(BY_MaxWerte!T64,3),"")</f>
        <v xml:space="preserve"> MO</v>
      </c>
      <c r="S60" s="72">
        <f>IF(BY_MaxWerte!T64&gt;0,  BY_MaxWerte!U64,"")</f>
        <v>16</v>
      </c>
      <c r="T60" s="72"/>
    </row>
    <row r="61" spans="1:20" x14ac:dyDescent="0.2">
      <c r="A61" s="74">
        <v>56</v>
      </c>
      <c r="B61" s="72" t="str">
        <f>IF(ISBLANK(BY_DTV_GQ!S65),"",  CONCATENATE(BY_DTV_GQ!S65,IF(TRIM(BY_DTV_GQ!T65)="VBA","*","")))</f>
        <v/>
      </c>
      <c r="C61" s="72" t="str">
        <f>IF(ISBLANK(BY_DTV_GQ!A65),"",CONCATENATE(BY_DTV_GQ!A65,TEXT(BY_DTV_GQ!B65,"????")))</f>
        <v>A   6</v>
      </c>
      <c r="D61" s="74" t="str">
        <f>IF(ISBLANK(BY_DTV_GQ!U65),"",BY_DTV_GQ!U65)</f>
        <v/>
      </c>
      <c r="E61" s="72" t="str">
        <f>IF(ISBLANK(BY_DTV_GQ!E65),"",BY_DTV_GQ!E65)</f>
        <v xml:space="preserve">AS Schwabach-West(O)          </v>
      </c>
      <c r="F61" s="72" t="str">
        <f>IF(ISBLANK(BY_DTV_GQ!G65),"",BY_DTV_GQ!G65)</f>
        <v/>
      </c>
      <c r="G61" s="72" t="str">
        <f>IF(ISBLANK(BY_DTV_GQ!H65),"",    LEFT(BY_DTV_GQ!H65,   LEN(BY_DTV_GQ!H65)-1)    )</f>
        <v/>
      </c>
      <c r="H61" s="83" t="str">
        <f>IF(BY_DTV_GQ!G65&gt;0,(BY_DTV_GQ!M65/BY_DTV_GQ!G65)*100,"")</f>
        <v/>
      </c>
      <c r="I61" s="72" t="str">
        <f>IF(ISBLANK(BY_RiLaerm!Q65),"",BY_RiLaerm!Q65)</f>
        <v/>
      </c>
      <c r="J61" s="72" t="str">
        <f>IF(ISBLANK(BY_RiLaerm!R65),"", LEFT(BY_RiLaerm!R65,LEN(BY_RiLaerm!R65)-1))</f>
        <v/>
      </c>
      <c r="K61" s="72" t="str">
        <f>IF(ISBLANK(BY_RiLaerm!S65),"",BY_RiLaerm!S65)</f>
        <v/>
      </c>
      <c r="L61" s="72" t="str">
        <f>IF(ISBLANK(BY_RiLaerm!T65),"",LEFT(BY_RiLaerm!T65,LEN(BY_RiLaerm!T65)-1))</f>
        <v/>
      </c>
      <c r="M61" s="72" t="str">
        <f>IF(BY_MaxWerte!Q65&gt;0,BY_MaxWerte!Q65,"")</f>
        <v/>
      </c>
      <c r="N61" s="81" t="str">
        <f>IF(BY_MaxWerte!Q65&gt;0,   IF($U$2&gt;0,DATEVALUE(CONCATENATE(LEFT(RIGHT(BY_MaxWerte!R65,3),2),".",TEXT($U$2,"00"),".",TEXT($U$3,"00"))), DATEVALUE(CONCATENATE(MID(BY_MaxWerte!R65,4,2),".",MID(BY_MaxWerte!R65,6,2),".",TEXT($U$3,"00")))    ),"")</f>
        <v/>
      </c>
      <c r="O61" s="72" t="str">
        <f>IF(BY_MaxWerte!Q65&gt;0,  LEFT(BY_MaxWerte!R65,3),"")</f>
        <v/>
      </c>
      <c r="P61" s="72" t="str">
        <f>IF(BY_MaxWerte!S65&gt;0,BY_MaxWerte!S65,"")</f>
        <v/>
      </c>
      <c r="Q61" s="81" t="str">
        <f>IF(BY_MaxWerte!S65&gt;0, IF($U$2&gt;0,DATEVALUE(CONCATENATE(LEFT(RIGHT(BY_MaxWerte!T65,3),2),".",TEXT($U$2,"00"),".",TEXT($U$3,"00"))),DATEVALUE(CONCATENATE(MID(BY_MaxWerte!T65,4,2),".",MID(BY_MaxWerte!T65,6,2),".",TEXT($U$3,"00"))) ),"")</f>
        <v/>
      </c>
      <c r="R61" s="72" t="str">
        <f>IF(BY_MaxWerte!S65&gt;0,  LEFT(BY_MaxWerte!T65,3),"")</f>
        <v/>
      </c>
      <c r="S61" s="72" t="str">
        <f>IF(BY_MaxWerte!T65&gt;0,  BY_MaxWerte!U65,"")</f>
        <v/>
      </c>
      <c r="T61" s="72"/>
    </row>
    <row r="62" spans="1:20" x14ac:dyDescent="0.2">
      <c r="A62" s="74">
        <v>57</v>
      </c>
      <c r="B62" s="72" t="str">
        <f>IF(ISBLANK(BY_DTV_GQ!S66),"",  CONCATENATE(BY_DTV_GQ!S66,IF(TRIM(BY_DTV_GQ!T66)="VBA","*","")))</f>
        <v/>
      </c>
      <c r="C62" s="72" t="str">
        <f>IF(ISBLANK(BY_DTV_GQ!A66),"",CONCATENATE(BY_DTV_GQ!A66,TEXT(BY_DTV_GQ!B66,"????")))</f>
        <v>A   6</v>
      </c>
      <c r="D62" s="74" t="str">
        <f>IF(ISBLANK(BY_DTV_GQ!U66),"",BY_DTV_GQ!U66)</f>
        <v/>
      </c>
      <c r="E62" s="72" t="str">
        <f>IF(ISBLANK(BY_DTV_GQ!E66),"",BY_DTV_GQ!E66)</f>
        <v xml:space="preserve">Roth (W)                      </v>
      </c>
      <c r="F62" s="72">
        <f>IF(ISBLANK(BY_DTV_GQ!G66),"",BY_DTV_GQ!G66)</f>
        <v>62894</v>
      </c>
      <c r="G62" s="72" t="str">
        <f>IF(ISBLANK(BY_DTV_GQ!H66),"",    LEFT(BY_DTV_GQ!H66,   LEN(BY_DTV_GQ!H66)-1)    )</f>
        <v xml:space="preserve">(-)  </v>
      </c>
      <c r="H62" s="83">
        <f>IF(BY_DTV_GQ!G66&gt;0,(BY_DTV_GQ!M66/BY_DTV_GQ!G66)*100,"")</f>
        <v>23.685884186090885</v>
      </c>
      <c r="I62" s="72">
        <f>IF(ISBLANK(BY_RiLaerm!Q66),"",BY_RiLaerm!Q66)</f>
        <v>3453</v>
      </c>
      <c r="J62" s="72" t="str">
        <f>IF(ISBLANK(BY_RiLaerm!R66),"", LEFT(BY_RiLaerm!R66,LEN(BY_RiLaerm!R66)-1))</f>
        <v>20,7</v>
      </c>
      <c r="K62" s="72">
        <f>IF(ISBLANK(BY_RiLaerm!S66),"",BY_RiLaerm!S66)</f>
        <v>956</v>
      </c>
      <c r="L62" s="72" t="str">
        <f>IF(ISBLANK(BY_RiLaerm!T66),"",LEFT(BY_RiLaerm!T66,LEN(BY_RiLaerm!T66)-1))</f>
        <v>45,2</v>
      </c>
      <c r="M62" s="72">
        <f>IF(BY_MaxWerte!Q66&gt;0,BY_MaxWerte!Q66,"")</f>
        <v>78865</v>
      </c>
      <c r="N62" s="81">
        <f>IF(BY_MaxWerte!Q66&gt;0,   IF($U$2&gt;0,DATEVALUE(CONCATENATE(LEFT(RIGHT(BY_MaxWerte!R66,3),2),".",TEXT($U$2,"00"),".",TEXT($U$3,"00"))), DATEVALUE(CONCATENATE(MID(BY_MaxWerte!R66,4,2),".",MID(BY_MaxWerte!R66,6,2),".",TEXT($U$3,"00")))    ),"")</f>
        <v>42762</v>
      </c>
      <c r="O62" s="72" t="str">
        <f>IF(BY_MaxWerte!Q66&gt;0,  LEFT(BY_MaxWerte!R66,3),"")</f>
        <v xml:space="preserve"> FR</v>
      </c>
      <c r="P62" s="72">
        <f>IF(BY_MaxWerte!S66&gt;0,BY_MaxWerte!S66,"")</f>
        <v>6007</v>
      </c>
      <c r="Q62" s="81">
        <f>IF(BY_MaxWerte!S66&gt;0, IF($U$2&gt;0,DATEVALUE(CONCATENATE(LEFT(RIGHT(BY_MaxWerte!T66,3),2),".",TEXT($U$2,"00"),".",TEXT($U$3,"00"))),DATEVALUE(CONCATENATE(MID(BY_MaxWerte!T66,4,2),".",MID(BY_MaxWerte!T66,6,2),".",TEXT($U$3,"00"))) ),"")</f>
        <v>42762</v>
      </c>
      <c r="R62" s="72" t="str">
        <f>IF(BY_MaxWerte!S66&gt;0,  LEFT(BY_MaxWerte!T66,3),"")</f>
        <v xml:space="preserve"> FR</v>
      </c>
      <c r="S62" s="72">
        <f>IF(BY_MaxWerte!T66&gt;0,  BY_MaxWerte!U66,"")</f>
        <v>15</v>
      </c>
      <c r="T62" s="72"/>
    </row>
    <row r="63" spans="1:20" x14ac:dyDescent="0.2">
      <c r="A63" s="74">
        <v>58</v>
      </c>
      <c r="B63" s="72" t="str">
        <f>IF(ISBLANK(BY_DTV_GQ!S67),"",  CONCATENATE(BY_DTV_GQ!S67,IF(TRIM(BY_DTV_GQ!T67)="VBA","*","")))</f>
        <v/>
      </c>
      <c r="C63" s="72" t="str">
        <f>IF(ISBLANK(BY_DTV_GQ!A67),"",CONCATENATE(BY_DTV_GQ!A67,TEXT(BY_DTV_GQ!B67,"????")))</f>
        <v>A   6</v>
      </c>
      <c r="D63" s="74" t="str">
        <f>IF(ISBLANK(BY_DTV_GQ!U67),"",BY_DTV_GQ!U67)</f>
        <v/>
      </c>
      <c r="E63" s="72" t="str">
        <f>IF(ISBLANK(BY_DTV_GQ!E67),"",BY_DTV_GQ!E67)</f>
        <v xml:space="preserve">AK Nürnberg-Süd (W)           </v>
      </c>
      <c r="F63" s="72">
        <f>IF(ISBLANK(BY_DTV_GQ!G67),"",BY_DTV_GQ!G67)</f>
        <v>72877</v>
      </c>
      <c r="G63" s="72" t="str">
        <f>IF(ISBLANK(BY_DTV_GQ!H67),"",    LEFT(BY_DTV_GQ!H67,   LEN(BY_DTV_GQ!H67)-1)    )</f>
        <v xml:space="preserve">(-)  </v>
      </c>
      <c r="H63" s="83">
        <f>IF(BY_DTV_GQ!G67&gt;0,(BY_DTV_GQ!M67/BY_DTV_GQ!G67)*100,"")</f>
        <v>22.411734840896305</v>
      </c>
      <c r="I63" s="72">
        <f>IF(ISBLANK(BY_RiLaerm!Q67),"",BY_RiLaerm!Q67)</f>
        <v>4007</v>
      </c>
      <c r="J63" s="72" t="str">
        <f>IF(ISBLANK(BY_RiLaerm!R67),"", LEFT(BY_RiLaerm!R67,LEN(BY_RiLaerm!R67)-1))</f>
        <v>19,7</v>
      </c>
      <c r="K63" s="72">
        <f>IF(ISBLANK(BY_RiLaerm!S67),"",BY_RiLaerm!S67)</f>
        <v>1096</v>
      </c>
      <c r="L63" s="72" t="str">
        <f>IF(ISBLANK(BY_RiLaerm!T67),"",LEFT(BY_RiLaerm!T67,LEN(BY_RiLaerm!T67)-1))</f>
        <v>42,2</v>
      </c>
      <c r="M63" s="72">
        <f>IF(BY_MaxWerte!Q67&gt;0,BY_MaxWerte!Q67,"")</f>
        <v>91983</v>
      </c>
      <c r="N63" s="81">
        <f>IF(BY_MaxWerte!Q67&gt;0,   IF($U$2&gt;0,DATEVALUE(CONCATENATE(LEFT(RIGHT(BY_MaxWerte!R67,3),2),".",TEXT($U$2,"00"),".",TEXT($U$3,"00"))), DATEVALUE(CONCATENATE(MID(BY_MaxWerte!R67,4,2),".",MID(BY_MaxWerte!R67,6,2),".",TEXT($U$3,"00")))    ),"")</f>
        <v>42762</v>
      </c>
      <c r="O63" s="72" t="str">
        <f>IF(BY_MaxWerte!Q67&gt;0,  LEFT(BY_MaxWerte!R67,3),"")</f>
        <v xml:space="preserve"> FR</v>
      </c>
      <c r="P63" s="72">
        <f>IF(BY_MaxWerte!S67&gt;0,BY_MaxWerte!S67,"")</f>
        <v>6906</v>
      </c>
      <c r="Q63" s="81">
        <f>IF(BY_MaxWerte!S67&gt;0, IF($U$2&gt;0,DATEVALUE(CONCATENATE(LEFT(RIGHT(BY_MaxWerte!T67,3),2),".",TEXT($U$2,"00"),".",TEXT($U$3,"00"))),DATEVALUE(CONCATENATE(MID(BY_MaxWerte!T67,4,2),".",MID(BY_MaxWerte!T67,6,2),".",TEXT($U$3,"00"))) ),"")</f>
        <v>42762</v>
      </c>
      <c r="R63" s="72" t="str">
        <f>IF(BY_MaxWerte!S67&gt;0,  LEFT(BY_MaxWerte!T67,3),"")</f>
        <v xml:space="preserve"> FR</v>
      </c>
      <c r="S63" s="72">
        <f>IF(BY_MaxWerte!T67&gt;0,  BY_MaxWerte!U67,"")</f>
        <v>15</v>
      </c>
      <c r="T63" s="72"/>
    </row>
    <row r="64" spans="1:20" x14ac:dyDescent="0.2">
      <c r="A64" s="74">
        <v>59</v>
      </c>
      <c r="B64" s="72" t="str">
        <f>IF(ISBLANK(BY_DTV_GQ!S68),"",  CONCATENATE(BY_DTV_GQ!S68,IF(TRIM(BY_DTV_GQ!T68)="VBA","*","")))</f>
        <v/>
      </c>
      <c r="C64" s="72" t="str">
        <f>IF(ISBLANK(BY_DTV_GQ!A68),"",CONCATENATE(BY_DTV_GQ!A68,TEXT(BY_DTV_GQ!B68,"????")))</f>
        <v>A   6</v>
      </c>
      <c r="D64" s="74" t="str">
        <f>IF(ISBLANK(BY_DTV_GQ!U68),"",BY_DTV_GQ!U68)</f>
        <v/>
      </c>
      <c r="E64" s="72" t="str">
        <f>IF(ISBLANK(BY_DTV_GQ!E68),"",BY_DTV_GQ!E68)</f>
        <v xml:space="preserve">AD Nürnbg.-Langwasser (W)     </v>
      </c>
      <c r="F64" s="72">
        <f>IF(ISBLANK(BY_DTV_GQ!G68),"",BY_DTV_GQ!G68)</f>
        <v>66844</v>
      </c>
      <c r="G64" s="72" t="str">
        <f>IF(ISBLANK(BY_DTV_GQ!H68),"",    LEFT(BY_DTV_GQ!H68,   LEN(BY_DTV_GQ!H68)-1)    )</f>
        <v xml:space="preserve">(-)  </v>
      </c>
      <c r="H64" s="83">
        <f>IF(BY_DTV_GQ!G68&gt;0,(BY_DTV_GQ!M68/BY_DTV_GQ!G68)*100,"")</f>
        <v>25.172042367302971</v>
      </c>
      <c r="I64" s="72">
        <f>IF(ISBLANK(BY_RiLaerm!Q68),"",BY_RiLaerm!Q68)</f>
        <v>3667</v>
      </c>
      <c r="J64" s="72" t="str">
        <f>IF(ISBLANK(BY_RiLaerm!R68),"", LEFT(BY_RiLaerm!R68,LEN(BY_RiLaerm!R68)-1))</f>
        <v>21,8</v>
      </c>
      <c r="K64" s="72">
        <f>IF(ISBLANK(BY_RiLaerm!S68),"",BY_RiLaerm!S68)</f>
        <v>1021</v>
      </c>
      <c r="L64" s="72" t="str">
        <f>IF(ISBLANK(BY_RiLaerm!T68),"",LEFT(BY_RiLaerm!T68,LEN(BY_RiLaerm!T68)-1))</f>
        <v>49,7</v>
      </c>
      <c r="M64" s="72" t="str">
        <f>IF(BY_MaxWerte!Q68&gt;0,BY_MaxWerte!Q68,"")</f>
        <v/>
      </c>
      <c r="N64" s="81" t="str">
        <f>IF(BY_MaxWerte!Q68&gt;0,   IF($U$2&gt;0,DATEVALUE(CONCATENATE(LEFT(RIGHT(BY_MaxWerte!R68,3),2),".",TEXT($U$2,"00"),".",TEXT($U$3,"00"))), DATEVALUE(CONCATENATE(MID(BY_MaxWerte!R68,4,2),".",MID(BY_MaxWerte!R68,6,2),".",TEXT($U$3,"00")))    ),"")</f>
        <v/>
      </c>
      <c r="O64" s="72" t="str">
        <f>IF(BY_MaxWerte!Q68&gt;0,  LEFT(BY_MaxWerte!R68,3),"")</f>
        <v/>
      </c>
      <c r="P64" s="72" t="str">
        <f>IF(BY_MaxWerte!S68&gt;0,BY_MaxWerte!S68,"")</f>
        <v/>
      </c>
      <c r="Q64" s="81" t="str">
        <f>IF(BY_MaxWerte!S68&gt;0, IF($U$2&gt;0,DATEVALUE(CONCATENATE(LEFT(RIGHT(BY_MaxWerte!T68,3),2),".",TEXT($U$2,"00"),".",TEXT($U$3,"00"))),DATEVALUE(CONCATENATE(MID(BY_MaxWerte!T68,4,2),".",MID(BY_MaxWerte!T68,6,2),".",TEXT($U$3,"00"))) ),"")</f>
        <v/>
      </c>
      <c r="R64" s="72" t="str">
        <f>IF(BY_MaxWerte!S68&gt;0,  LEFT(BY_MaxWerte!T68,3),"")</f>
        <v/>
      </c>
      <c r="S64" s="72" t="str">
        <f>IF(BY_MaxWerte!T68&gt;0,  BY_MaxWerte!U68,"")</f>
        <v/>
      </c>
      <c r="T64" s="72"/>
    </row>
    <row r="65" spans="1:20" x14ac:dyDescent="0.2">
      <c r="A65" s="74">
        <v>60</v>
      </c>
      <c r="B65" s="72" t="str">
        <f>IF(ISBLANK(BY_DTV_GQ!S69),"",  CONCATENATE(BY_DTV_GQ!S69,IF(TRIM(BY_DTV_GQ!T69)="VBA","*","")))</f>
        <v/>
      </c>
      <c r="C65" s="72" t="str">
        <f>IF(ISBLANK(BY_DTV_GQ!A69),"",CONCATENATE(BY_DTV_GQ!A69,TEXT(BY_DTV_GQ!B69,"????")))</f>
        <v>A   6</v>
      </c>
      <c r="D65" s="74" t="str">
        <f>IF(ISBLANK(BY_DTV_GQ!U69),"",BY_DTV_GQ!U69)</f>
        <v/>
      </c>
      <c r="E65" s="72" t="str">
        <f>IF(ISBLANK(BY_DTV_GQ!E69),"",BY_DTV_GQ!E69)</f>
        <v xml:space="preserve">AK Nürnberg-Ost (W)           </v>
      </c>
      <c r="F65" s="72">
        <f>IF(ISBLANK(BY_DTV_GQ!G69),"",BY_DTV_GQ!G69)</f>
        <v>65014</v>
      </c>
      <c r="G65" s="72" t="str">
        <f>IF(ISBLANK(BY_DTV_GQ!H69),"",    LEFT(BY_DTV_GQ!H69,   LEN(BY_DTV_GQ!H69)-1)    )</f>
        <v xml:space="preserve">(-)  </v>
      </c>
      <c r="H65" s="83">
        <f>IF(BY_DTV_GQ!G69&gt;0,(BY_DTV_GQ!M69/BY_DTV_GQ!G69)*100,"")</f>
        <v>26.020549420124894</v>
      </c>
      <c r="I65" s="72">
        <f>IF(ISBLANK(BY_RiLaerm!Q69),"",BY_RiLaerm!Q69)</f>
        <v>3559</v>
      </c>
      <c r="J65" s="72" t="str">
        <f>IF(ISBLANK(BY_RiLaerm!R69),"", LEFT(BY_RiLaerm!R69,LEN(BY_RiLaerm!R69)-1))</f>
        <v>22,2</v>
      </c>
      <c r="K65" s="72">
        <f>IF(ISBLANK(BY_RiLaerm!S69),"",BY_RiLaerm!S69)</f>
        <v>1008</v>
      </c>
      <c r="L65" s="72" t="str">
        <f>IF(ISBLANK(BY_RiLaerm!T69),"",LEFT(BY_RiLaerm!T69,LEN(BY_RiLaerm!T69)-1))</f>
        <v>53,3</v>
      </c>
      <c r="M65" s="72" t="str">
        <f>IF(BY_MaxWerte!Q69&gt;0,BY_MaxWerte!Q69,"")</f>
        <v/>
      </c>
      <c r="N65" s="81" t="str">
        <f>IF(BY_MaxWerte!Q69&gt;0,   IF($U$2&gt;0,DATEVALUE(CONCATENATE(LEFT(RIGHT(BY_MaxWerte!R69,3),2),".",TEXT($U$2,"00"),".",TEXT($U$3,"00"))), DATEVALUE(CONCATENATE(MID(BY_MaxWerte!R69,4,2),".",MID(BY_MaxWerte!R69,6,2),".",TEXT($U$3,"00")))    ),"")</f>
        <v/>
      </c>
      <c r="O65" s="72" t="str">
        <f>IF(BY_MaxWerte!Q69&gt;0,  LEFT(BY_MaxWerte!R69,3),"")</f>
        <v/>
      </c>
      <c r="P65" s="72" t="str">
        <f>IF(BY_MaxWerte!S69&gt;0,BY_MaxWerte!S69,"")</f>
        <v/>
      </c>
      <c r="Q65" s="81" t="str">
        <f>IF(BY_MaxWerte!S69&gt;0, IF($U$2&gt;0,DATEVALUE(CONCATENATE(LEFT(RIGHT(BY_MaxWerte!T69,3),2),".",TEXT($U$2,"00"),".",TEXT($U$3,"00"))),DATEVALUE(CONCATENATE(MID(BY_MaxWerte!T69,4,2),".",MID(BY_MaxWerte!T69,6,2),".",TEXT($U$3,"00"))) ),"")</f>
        <v/>
      </c>
      <c r="R65" s="72" t="str">
        <f>IF(BY_MaxWerte!S69&gt;0,  LEFT(BY_MaxWerte!T69,3),"")</f>
        <v/>
      </c>
      <c r="S65" s="72" t="str">
        <f>IF(BY_MaxWerte!T69&gt;0,  BY_MaxWerte!U69,"")</f>
        <v/>
      </c>
      <c r="T65" s="72"/>
    </row>
    <row r="66" spans="1:20" x14ac:dyDescent="0.2">
      <c r="A66" s="74">
        <v>61</v>
      </c>
      <c r="B66" s="72" t="str">
        <f>IF(ISBLANK(BY_DTV_GQ!S70),"",  CONCATENATE(BY_DTV_GQ!S70,IF(TRIM(BY_DTV_GQ!T70)="VBA","*","")))</f>
        <v/>
      </c>
      <c r="C66" s="72" t="str">
        <f>IF(ISBLANK(BY_DTV_GQ!A70),"",CONCATENATE(BY_DTV_GQ!A70,TEXT(BY_DTV_GQ!B70,"????")))</f>
        <v>A   6</v>
      </c>
      <c r="D66" s="74" t="str">
        <f>IF(ISBLANK(BY_DTV_GQ!U70),"",BY_DTV_GQ!U70)</f>
        <v/>
      </c>
      <c r="E66" s="72" t="str">
        <f>IF(ISBLANK(BY_DTV_GQ!E70),"",BY_DTV_GQ!E70)</f>
        <v xml:space="preserve">AK Nürnberg-Ost (O)           </v>
      </c>
      <c r="F66" s="72">
        <f>IF(ISBLANK(BY_DTV_GQ!G70),"",BY_DTV_GQ!G70)</f>
        <v>35980</v>
      </c>
      <c r="G66" s="72" t="str">
        <f>IF(ISBLANK(BY_DTV_GQ!H70),"",    LEFT(BY_DTV_GQ!H70,   LEN(BY_DTV_GQ!H70)-1)    )</f>
        <v xml:space="preserve">(-)  </v>
      </c>
      <c r="H66" s="83">
        <f>IF(BY_DTV_GQ!G70&gt;0,(BY_DTV_GQ!M70/BY_DTV_GQ!G70)*100,"")</f>
        <v>25.011117287381879</v>
      </c>
      <c r="I66" s="72">
        <f>IF(ISBLANK(BY_RiLaerm!Q70),"",BY_RiLaerm!Q70)</f>
        <v>1981</v>
      </c>
      <c r="J66" s="72" t="str">
        <f>IF(ISBLANK(BY_RiLaerm!R70),"", LEFT(BY_RiLaerm!R70,LEN(BY_RiLaerm!R70)-1))</f>
        <v>22,5</v>
      </c>
      <c r="K66" s="72">
        <f>IF(ISBLANK(BY_RiLaerm!S70),"",BY_RiLaerm!S70)</f>
        <v>536</v>
      </c>
      <c r="L66" s="72" t="str">
        <f>IF(ISBLANK(BY_RiLaerm!T70),"",LEFT(BY_RiLaerm!T70,LEN(BY_RiLaerm!T70)-1))</f>
        <v>43,8</v>
      </c>
      <c r="M66" s="72">
        <f>IF(BY_MaxWerte!Q70&gt;0,BY_MaxWerte!Q70,"")</f>
        <v>47203</v>
      </c>
      <c r="N66" s="81">
        <f>IF(BY_MaxWerte!Q70&gt;0,   IF($U$2&gt;0,DATEVALUE(CONCATENATE(LEFT(RIGHT(BY_MaxWerte!R70,3),2),".",TEXT($U$2,"00"),".",TEXT($U$3,"00"))), DATEVALUE(CONCATENATE(MID(BY_MaxWerte!R70,4,2),".",MID(BY_MaxWerte!R70,6,2),".",TEXT($U$3,"00")))    ),"")</f>
        <v>42762</v>
      </c>
      <c r="O66" s="72" t="str">
        <f>IF(BY_MaxWerte!Q70&gt;0,  LEFT(BY_MaxWerte!R70,3),"")</f>
        <v xml:space="preserve"> FR</v>
      </c>
      <c r="P66" s="72">
        <f>IF(BY_MaxWerte!S70&gt;0,BY_MaxWerte!S70,"")</f>
        <v>4569</v>
      </c>
      <c r="Q66" s="81">
        <f>IF(BY_MaxWerte!S70&gt;0, IF($U$2&gt;0,DATEVALUE(CONCATENATE(LEFT(RIGHT(BY_MaxWerte!T70,3),2),".",TEXT($U$2,"00"),".",TEXT($U$3,"00"))),DATEVALUE(CONCATENATE(MID(BY_MaxWerte!T70,4,2),".",MID(BY_MaxWerte!T70,6,2),".",TEXT($U$3,"00"))) ),"")</f>
        <v>42762</v>
      </c>
      <c r="R66" s="72" t="str">
        <f>IF(BY_MaxWerte!S70&gt;0,  LEFT(BY_MaxWerte!T70,3),"")</f>
        <v xml:space="preserve"> FR</v>
      </c>
      <c r="S66" s="72">
        <f>IF(BY_MaxWerte!T70&gt;0,  BY_MaxWerte!U70,"")</f>
        <v>16</v>
      </c>
      <c r="T66" s="72"/>
    </row>
    <row r="67" spans="1:20" x14ac:dyDescent="0.2">
      <c r="A67" s="74">
        <v>62</v>
      </c>
      <c r="B67" s="72" t="str">
        <f>IF(ISBLANK(BY_DTV_GQ!S71),"",  CONCATENATE(BY_DTV_GQ!S71,IF(TRIM(BY_DTV_GQ!T71)="VBA","*","")))</f>
        <v/>
      </c>
      <c r="C67" s="72" t="str">
        <f>IF(ISBLANK(BY_DTV_GQ!A71),"",CONCATENATE(BY_DTV_GQ!A71,TEXT(BY_DTV_GQ!B71,"????")))</f>
        <v>A   6</v>
      </c>
      <c r="D67" s="74" t="str">
        <f>IF(ISBLANK(BY_DTV_GQ!U71),"",BY_DTV_GQ!U71)</f>
        <v/>
      </c>
      <c r="E67" s="72" t="str">
        <f>IF(ISBLANK(BY_DTV_GQ!E71),"",BY_DTV_GQ!E71)</f>
        <v xml:space="preserve">AK Altdorf (O)                </v>
      </c>
      <c r="F67" s="72">
        <f>IF(ISBLANK(BY_DTV_GQ!G71),"",BY_DTV_GQ!G71)</f>
        <v>28082</v>
      </c>
      <c r="G67" s="72" t="str">
        <f>IF(ISBLANK(BY_DTV_GQ!H71),"",    LEFT(BY_DTV_GQ!H71,   LEN(BY_DTV_GQ!H71)-1)    )</f>
        <v xml:space="preserve">(-)  </v>
      </c>
      <c r="H67" s="83">
        <f>IF(BY_DTV_GQ!G71&gt;0,(BY_DTV_GQ!M71/BY_DTV_GQ!G71)*100,"")</f>
        <v>28.548536429029269</v>
      </c>
      <c r="I67" s="72">
        <f>IF(ISBLANK(BY_RiLaerm!Q71),"",BY_RiLaerm!Q71)</f>
        <v>1553</v>
      </c>
      <c r="J67" s="72" t="str">
        <f>IF(ISBLANK(BY_RiLaerm!R71),"", LEFT(BY_RiLaerm!R71,LEN(BY_RiLaerm!R71)-1))</f>
        <v>24,6</v>
      </c>
      <c r="K67" s="72">
        <f>IF(ISBLANK(BY_RiLaerm!S71),"",BY_RiLaerm!S71)</f>
        <v>404</v>
      </c>
      <c r="L67" s="72" t="str">
        <f>IF(ISBLANK(BY_RiLaerm!T71),"",LEFT(BY_RiLaerm!T71,LEN(BY_RiLaerm!T71)-1))</f>
        <v>59,2</v>
      </c>
      <c r="M67" s="72">
        <f>IF(BY_MaxWerte!Q71&gt;0,BY_MaxWerte!Q71,"")</f>
        <v>35850</v>
      </c>
      <c r="N67" s="81">
        <f>IF(BY_MaxWerte!Q71&gt;0,   IF($U$2&gt;0,DATEVALUE(CONCATENATE(LEFT(RIGHT(BY_MaxWerte!R71,3),2),".",TEXT($U$2,"00"),".",TEXT($U$3,"00"))), DATEVALUE(CONCATENATE(MID(BY_MaxWerte!R71,4,2),".",MID(BY_MaxWerte!R71,6,2),".",TEXT($U$3,"00")))    ),"")</f>
        <v>42762</v>
      </c>
      <c r="O67" s="72" t="str">
        <f>IF(BY_MaxWerte!Q71&gt;0,  LEFT(BY_MaxWerte!R71,3),"")</f>
        <v xml:space="preserve"> FR</v>
      </c>
      <c r="P67" s="72">
        <f>IF(BY_MaxWerte!S71&gt;0,BY_MaxWerte!S71,"")</f>
        <v>2921</v>
      </c>
      <c r="Q67" s="81">
        <f>IF(BY_MaxWerte!S71&gt;0, IF($U$2&gt;0,DATEVALUE(CONCATENATE(LEFT(RIGHT(BY_MaxWerte!T71,3),2),".",TEXT($U$2,"00"),".",TEXT($U$3,"00"))),DATEVALUE(CONCATENATE(MID(BY_MaxWerte!T71,4,2),".",MID(BY_MaxWerte!T71,6,2),".",TEXT($U$3,"00"))) ),"")</f>
        <v>42762</v>
      </c>
      <c r="R67" s="72" t="str">
        <f>IF(BY_MaxWerte!S71&gt;0,  LEFT(BY_MaxWerte!T71,3),"")</f>
        <v xml:space="preserve"> FR</v>
      </c>
      <c r="S67" s="72">
        <f>IF(BY_MaxWerte!T71&gt;0,  BY_MaxWerte!U71,"")</f>
        <v>16</v>
      </c>
      <c r="T67" s="72"/>
    </row>
    <row r="68" spans="1:20" x14ac:dyDescent="0.2">
      <c r="A68" s="74">
        <v>63</v>
      </c>
      <c r="B68" s="72" t="str">
        <f>IF(ISBLANK(BY_DTV_GQ!S72),"",  CONCATENATE(BY_DTV_GQ!S72,IF(TRIM(BY_DTV_GQ!T72)="VBA","*","")))</f>
        <v/>
      </c>
      <c r="C68" s="72" t="str">
        <f>IF(ISBLANK(BY_DTV_GQ!A72),"",CONCATENATE(BY_DTV_GQ!A72,TEXT(BY_DTV_GQ!B72,"????")))</f>
        <v>A   6</v>
      </c>
      <c r="D68" s="74" t="str">
        <f>IF(ISBLANK(BY_DTV_GQ!U72),"",BY_DTV_GQ!U72)</f>
        <v/>
      </c>
      <c r="E68" s="72" t="str">
        <f>IF(ISBLANK(BY_DTV_GQ!E72),"",BY_DTV_GQ!E72)</f>
        <v xml:space="preserve">Alfeld (O)                    </v>
      </c>
      <c r="F68" s="72">
        <f>IF(ISBLANK(BY_DTV_GQ!G72),"",BY_DTV_GQ!G72)</f>
        <v>23297</v>
      </c>
      <c r="G68" s="72" t="str">
        <f>IF(ISBLANK(BY_DTV_GQ!H72),"",    LEFT(BY_DTV_GQ!H72,   LEN(BY_DTV_GQ!H72)-1)    )</f>
        <v xml:space="preserve">(-)  </v>
      </c>
      <c r="H68" s="83">
        <f>IF(BY_DTV_GQ!G72&gt;0,(BY_DTV_GQ!M72/BY_DTV_GQ!G72)*100,"")</f>
        <v>29.222646692707215</v>
      </c>
      <c r="I68" s="72">
        <f>IF(ISBLANK(BY_RiLaerm!Q72),"",BY_RiLaerm!Q72)</f>
        <v>1279</v>
      </c>
      <c r="J68" s="72" t="str">
        <f>IF(ISBLANK(BY_RiLaerm!R72),"", LEFT(BY_RiLaerm!R72,LEN(BY_RiLaerm!R72)-1))</f>
        <v>26,2</v>
      </c>
      <c r="K68" s="72">
        <f>IF(ISBLANK(BY_RiLaerm!S72),"",BY_RiLaerm!S72)</f>
        <v>353</v>
      </c>
      <c r="L68" s="72" t="str">
        <f>IF(ISBLANK(BY_RiLaerm!T72),"",LEFT(BY_RiLaerm!T72,LEN(BY_RiLaerm!T72)-1))</f>
        <v>51,4</v>
      </c>
      <c r="M68" s="72">
        <f>IF(BY_MaxWerte!Q72&gt;0,BY_MaxWerte!Q72,"")</f>
        <v>28797</v>
      </c>
      <c r="N68" s="81">
        <f>IF(BY_MaxWerte!Q72&gt;0,   IF($U$2&gt;0,DATEVALUE(CONCATENATE(LEFT(RIGHT(BY_MaxWerte!R72,3),2),".",TEXT($U$2,"00"),".",TEXT($U$3,"00"))), DATEVALUE(CONCATENATE(MID(BY_MaxWerte!R72,4,2),".",MID(BY_MaxWerte!R72,6,2),".",TEXT($U$3,"00")))    ),"")</f>
        <v>42762</v>
      </c>
      <c r="O68" s="72" t="str">
        <f>IF(BY_MaxWerte!Q72&gt;0,  LEFT(BY_MaxWerte!R72,3),"")</f>
        <v xml:space="preserve"> FR</v>
      </c>
      <c r="P68" s="72">
        <f>IF(BY_MaxWerte!S72&gt;0,BY_MaxWerte!S72,"")</f>
        <v>2292</v>
      </c>
      <c r="Q68" s="81">
        <f>IF(BY_MaxWerte!S72&gt;0, IF($U$2&gt;0,DATEVALUE(CONCATENATE(LEFT(RIGHT(BY_MaxWerte!T72,3),2),".",TEXT($U$2,"00"),".",TEXT($U$3,"00"))),DATEVALUE(CONCATENATE(MID(BY_MaxWerte!T72,4,2),".",MID(BY_MaxWerte!T72,6,2),".",TEXT($U$3,"00"))) ),"")</f>
        <v>42755</v>
      </c>
      <c r="R68" s="72" t="str">
        <f>IF(BY_MaxWerte!S72&gt;0,  LEFT(BY_MaxWerte!T72,3),"")</f>
        <v xml:space="preserve"> FR</v>
      </c>
      <c r="S68" s="72">
        <f>IF(BY_MaxWerte!T72&gt;0,  BY_MaxWerte!U72,"")</f>
        <v>14</v>
      </c>
      <c r="T68" s="72"/>
    </row>
    <row r="69" spans="1:20" x14ac:dyDescent="0.2">
      <c r="A69" s="74">
        <v>64</v>
      </c>
      <c r="B69" s="72" t="str">
        <f>IF(ISBLANK(BY_DTV_GQ!S73),"",  CONCATENATE(BY_DTV_GQ!S73,IF(TRIM(BY_DTV_GQ!T73)="VBA","*","")))</f>
        <v/>
      </c>
      <c r="C69" s="72" t="str">
        <f>IF(ISBLANK(BY_DTV_GQ!A73),"",CONCATENATE(BY_DTV_GQ!A73,TEXT(BY_DTV_GQ!B73,"????")))</f>
        <v>A   6</v>
      </c>
      <c r="D69" s="74" t="str">
        <f>IF(ISBLANK(BY_DTV_GQ!U73),"",BY_DTV_GQ!U73)</f>
        <v/>
      </c>
      <c r="E69" s="72" t="str">
        <f>IF(ISBLANK(BY_DTV_GQ!E73),"",BY_DTV_GQ!E73)</f>
        <v xml:space="preserve">Amberg-Ost (W)                </v>
      </c>
      <c r="F69" s="72">
        <f>IF(ISBLANK(BY_DTV_GQ!G73),"",BY_DTV_GQ!G73)</f>
        <v>19091</v>
      </c>
      <c r="G69" s="72" t="str">
        <f>IF(ISBLANK(BY_DTV_GQ!H73),"",    LEFT(BY_DTV_GQ!H73,   LEN(BY_DTV_GQ!H73)-1)    )</f>
        <v xml:space="preserve">(-)  </v>
      </c>
      <c r="H69" s="83">
        <f>IF(BY_DTV_GQ!G73&gt;0,(BY_DTV_GQ!M73/BY_DTV_GQ!G73)*100,"")</f>
        <v>35.288879576763918</v>
      </c>
      <c r="I69" s="72">
        <f>IF(ISBLANK(BY_RiLaerm!Q73),"",BY_RiLaerm!Q73)</f>
        <v>1032</v>
      </c>
      <c r="J69" s="72" t="str">
        <f>IF(ISBLANK(BY_RiLaerm!R73),"", LEFT(BY_RiLaerm!R73,LEN(BY_RiLaerm!R73)-1))</f>
        <v>31,7</v>
      </c>
      <c r="K69" s="72">
        <f>IF(ISBLANK(BY_RiLaerm!S73),"",BY_RiLaerm!S73)</f>
        <v>323</v>
      </c>
      <c r="L69" s="72" t="str">
        <f>IF(ISBLANK(BY_RiLaerm!T73),"",LEFT(BY_RiLaerm!T73,LEN(BY_RiLaerm!T73)-1))</f>
        <v>58,2</v>
      </c>
      <c r="M69" s="72">
        <f>IF(BY_MaxWerte!Q73&gt;0,BY_MaxWerte!Q73,"")</f>
        <v>23712</v>
      </c>
      <c r="N69" s="81">
        <f>IF(BY_MaxWerte!Q73&gt;0,   IF($U$2&gt;0,DATEVALUE(CONCATENATE(LEFT(RIGHT(BY_MaxWerte!R73,3),2),".",TEXT($U$2,"00"),".",TEXT($U$3,"00"))), DATEVALUE(CONCATENATE(MID(BY_MaxWerte!R73,4,2),".",MID(BY_MaxWerte!R73,6,2),".",TEXT($U$3,"00")))    ),"")</f>
        <v>42762</v>
      </c>
      <c r="O69" s="72" t="str">
        <f>IF(BY_MaxWerte!Q73&gt;0,  LEFT(BY_MaxWerte!R73,3),"")</f>
        <v xml:space="preserve"> FR</v>
      </c>
      <c r="P69" s="72">
        <f>IF(BY_MaxWerte!S73&gt;0,BY_MaxWerte!S73,"")</f>
        <v>1886</v>
      </c>
      <c r="Q69" s="81">
        <f>IF(BY_MaxWerte!S73&gt;0, IF($U$2&gt;0,DATEVALUE(CONCATENATE(LEFT(RIGHT(BY_MaxWerte!T73,3),2),".",TEXT($U$2,"00"),".",TEXT($U$3,"00"))),DATEVALUE(CONCATENATE(MID(BY_MaxWerte!T73,4,2),".",MID(BY_MaxWerte!T73,6,2),".",TEXT($U$3,"00"))) ),"")</f>
        <v>42737</v>
      </c>
      <c r="R69" s="72" t="str">
        <f>IF(BY_MaxWerte!S73&gt;0,  LEFT(BY_MaxWerte!T73,3),"")</f>
        <v xml:space="preserve"> MO</v>
      </c>
      <c r="S69" s="72">
        <f>IF(BY_MaxWerte!T73&gt;0,  BY_MaxWerte!U73,"")</f>
        <v>12</v>
      </c>
      <c r="T69" s="72"/>
    </row>
    <row r="70" spans="1:20" x14ac:dyDescent="0.2">
      <c r="A70" s="74">
        <v>65</v>
      </c>
      <c r="B70" s="72" t="str">
        <f>IF(ISBLANK(BY_DTV_GQ!S74),"",  CONCATENATE(BY_DTV_GQ!S74,IF(TRIM(BY_DTV_GQ!T74)="VBA","*","")))</f>
        <v/>
      </c>
      <c r="C70" s="72" t="str">
        <f>IF(ISBLANK(BY_DTV_GQ!A74),"",CONCATENATE(BY_DTV_GQ!A74,TEXT(BY_DTV_GQ!B74,"????")))</f>
        <v>A   6</v>
      </c>
      <c r="D70" s="74" t="str">
        <f>IF(ISBLANK(BY_DTV_GQ!U74),"",BY_DTV_GQ!U74)</f>
        <v/>
      </c>
      <c r="E70" s="72" t="str">
        <f>IF(ISBLANK(BY_DTV_GQ!E74),"",BY_DTV_GQ!E74)</f>
        <v xml:space="preserve">AS Amberg-Ost                 </v>
      </c>
      <c r="F70" s="72">
        <f>IF(ISBLANK(BY_DTV_GQ!G74),"",BY_DTV_GQ!G74)</f>
        <v>16082</v>
      </c>
      <c r="G70" s="72" t="str">
        <f>IF(ISBLANK(BY_DTV_GQ!H74),"",    LEFT(BY_DTV_GQ!H74,   LEN(BY_DTV_GQ!H74)-1)    )</f>
        <v xml:space="preserve">(-)  </v>
      </c>
      <c r="H70" s="83">
        <f>IF(BY_DTV_GQ!G74&gt;0,(BY_DTV_GQ!M74/BY_DTV_GQ!G74)*100,"")</f>
        <v>35.915930854371346</v>
      </c>
      <c r="I70" s="72">
        <f>IF(ISBLANK(BY_RiLaerm!Q74),"",BY_RiLaerm!Q74)</f>
        <v>859</v>
      </c>
      <c r="J70" s="72" t="str">
        <f>IF(ISBLANK(BY_RiLaerm!R74),"", LEFT(BY_RiLaerm!R74,LEN(BY_RiLaerm!R74)-1))</f>
        <v>32,2</v>
      </c>
      <c r="K70" s="72">
        <f>IF(ISBLANK(BY_RiLaerm!S74),"",BY_RiLaerm!S74)</f>
        <v>292</v>
      </c>
      <c r="L70" s="72" t="str">
        <f>IF(ISBLANK(BY_RiLaerm!T74),"",LEFT(BY_RiLaerm!T74,LEN(BY_RiLaerm!T74)-1))</f>
        <v>57,7</v>
      </c>
      <c r="M70" s="72">
        <f>IF(BY_MaxWerte!Q74&gt;0,BY_MaxWerte!Q74,"")</f>
        <v>19296</v>
      </c>
      <c r="N70" s="81">
        <f>IF(BY_MaxWerte!Q74&gt;0,   IF($U$2&gt;0,DATEVALUE(CONCATENATE(LEFT(RIGHT(BY_MaxWerte!R74,3),2),".",TEXT($U$2,"00"),".",TEXT($U$3,"00"))), DATEVALUE(CONCATENATE(MID(BY_MaxWerte!R74,4,2),".",MID(BY_MaxWerte!R74,6,2),".",TEXT($U$3,"00")))    ),"")</f>
        <v>42762</v>
      </c>
      <c r="O70" s="72" t="str">
        <f>IF(BY_MaxWerte!Q74&gt;0,  LEFT(BY_MaxWerte!R74,3),"")</f>
        <v xml:space="preserve"> FR</v>
      </c>
      <c r="P70" s="72">
        <f>IF(BY_MaxWerte!S74&gt;0,BY_MaxWerte!S74,"")</f>
        <v>1500</v>
      </c>
      <c r="Q70" s="81">
        <f>IF(BY_MaxWerte!S74&gt;0, IF($U$2&gt;0,DATEVALUE(CONCATENATE(LEFT(RIGHT(BY_MaxWerte!T74,3),2),".",TEXT($U$2,"00"),".",TEXT($U$3,"00"))),DATEVALUE(CONCATENATE(MID(BY_MaxWerte!T74,4,2),".",MID(BY_MaxWerte!T74,6,2),".",TEXT($U$3,"00"))) ),"")</f>
        <v>42737</v>
      </c>
      <c r="R70" s="72" t="str">
        <f>IF(BY_MaxWerte!S74&gt;0,  LEFT(BY_MaxWerte!T74,3),"")</f>
        <v xml:space="preserve"> MO</v>
      </c>
      <c r="S70" s="72">
        <f>IF(BY_MaxWerte!T74&gt;0,  BY_MaxWerte!U74,"")</f>
        <v>15</v>
      </c>
      <c r="T70" s="72"/>
    </row>
    <row r="71" spans="1:20" x14ac:dyDescent="0.2">
      <c r="A71" s="74">
        <v>66</v>
      </c>
      <c r="B71" s="72" t="str">
        <f>IF(ISBLANK(BY_DTV_GQ!S75),"",  CONCATENATE(BY_DTV_GQ!S75,IF(TRIM(BY_DTV_GQ!T75)="VBA","*","")))</f>
        <v/>
      </c>
      <c r="C71" s="72" t="str">
        <f>IF(ISBLANK(BY_DTV_GQ!A75),"",CONCATENATE(BY_DTV_GQ!A75,TEXT(BY_DTV_GQ!B75,"????")))</f>
        <v>A   6</v>
      </c>
      <c r="D71" s="74" t="str">
        <f>IF(ISBLANK(BY_DTV_GQ!U75),"",BY_DTV_GQ!U75)</f>
        <v/>
      </c>
      <c r="E71" s="72" t="str">
        <f>IF(ISBLANK(BY_DTV_GQ!E75),"",BY_DTV_GQ!E75)</f>
        <v xml:space="preserve">AK Oberpfälzer Wald (W)       </v>
      </c>
      <c r="F71" s="72">
        <f>IF(ISBLANK(BY_DTV_GQ!G75),"",BY_DTV_GQ!G75)</f>
        <v>15879</v>
      </c>
      <c r="G71" s="72" t="str">
        <f>IF(ISBLANK(BY_DTV_GQ!H75),"",    LEFT(BY_DTV_GQ!H75,   LEN(BY_DTV_GQ!H75)-1)    )</f>
        <v xml:space="preserve">(-)  </v>
      </c>
      <c r="H71" s="83">
        <f>IF(BY_DTV_GQ!G75&gt;0,(BY_DTV_GQ!M75/BY_DTV_GQ!G75)*100,"")</f>
        <v>36.324705585994082</v>
      </c>
      <c r="I71" s="72">
        <f>IF(ISBLANK(BY_RiLaerm!Q75),"",BY_RiLaerm!Q75)</f>
        <v>848</v>
      </c>
      <c r="J71" s="72" t="str">
        <f>IF(ISBLANK(BY_RiLaerm!R75),"", LEFT(BY_RiLaerm!R75,LEN(BY_RiLaerm!R75)-1))</f>
        <v>32,5</v>
      </c>
      <c r="K71" s="72">
        <f>IF(ISBLANK(BY_RiLaerm!S75),"",BY_RiLaerm!S75)</f>
        <v>290</v>
      </c>
      <c r="L71" s="72" t="str">
        <f>IF(ISBLANK(BY_RiLaerm!T75),"",LEFT(BY_RiLaerm!T75,LEN(BY_RiLaerm!T75)-1))</f>
        <v>58,8</v>
      </c>
      <c r="M71" s="72">
        <f>IF(BY_MaxWerte!Q75&gt;0,BY_MaxWerte!Q75,"")</f>
        <v>19170</v>
      </c>
      <c r="N71" s="81">
        <f>IF(BY_MaxWerte!Q75&gt;0,   IF($U$2&gt;0,DATEVALUE(CONCATENATE(LEFT(RIGHT(BY_MaxWerte!R75,3),2),".",TEXT($U$2,"00"),".",TEXT($U$3,"00"))), DATEVALUE(CONCATENATE(MID(BY_MaxWerte!R75,4,2),".",MID(BY_MaxWerte!R75,6,2),".",TEXT($U$3,"00")))    ),"")</f>
        <v>42762</v>
      </c>
      <c r="O71" s="72" t="str">
        <f>IF(BY_MaxWerte!Q75&gt;0,  LEFT(BY_MaxWerte!R75,3),"")</f>
        <v xml:space="preserve"> FR</v>
      </c>
      <c r="P71" s="72">
        <f>IF(BY_MaxWerte!S75&gt;0,BY_MaxWerte!S75,"")</f>
        <v>1517</v>
      </c>
      <c r="Q71" s="81">
        <f>IF(BY_MaxWerte!S75&gt;0, IF($U$2&gt;0,DATEVALUE(CONCATENATE(LEFT(RIGHT(BY_MaxWerte!T75,3),2),".",TEXT($U$2,"00"),".",TEXT($U$3,"00"))),DATEVALUE(CONCATENATE(MID(BY_MaxWerte!T75,4,2),".",MID(BY_MaxWerte!T75,6,2),".",TEXT($U$3,"00"))) ),"")</f>
        <v>42737</v>
      </c>
      <c r="R71" s="72" t="str">
        <f>IF(BY_MaxWerte!S75&gt;0,  LEFT(BY_MaxWerte!T75,3),"")</f>
        <v xml:space="preserve"> MO</v>
      </c>
      <c r="S71" s="72">
        <f>IF(BY_MaxWerte!T75&gt;0,  BY_MaxWerte!U75,"")</f>
        <v>14</v>
      </c>
      <c r="T71" s="72"/>
    </row>
    <row r="72" spans="1:20" x14ac:dyDescent="0.2">
      <c r="A72" s="74">
        <v>67</v>
      </c>
      <c r="B72" s="72" t="str">
        <f>IF(ISBLANK(BY_DTV_GQ!S76),"",  CONCATENATE(BY_DTV_GQ!S76,IF(TRIM(BY_DTV_GQ!T76)="VBA","*","")))</f>
        <v/>
      </c>
      <c r="C72" s="72" t="str">
        <f>IF(ISBLANK(BY_DTV_GQ!A76),"",CONCATENATE(BY_DTV_GQ!A76,TEXT(BY_DTV_GQ!B76,"????")))</f>
        <v>A   6</v>
      </c>
      <c r="D72" s="74" t="str">
        <f>IF(ISBLANK(BY_DTV_GQ!U76),"",BY_DTV_GQ!U76)</f>
        <v/>
      </c>
      <c r="E72" s="72" t="str">
        <f>IF(ISBLANK(BY_DTV_GQ!E76),"",BY_DTV_GQ!E76)</f>
        <v xml:space="preserve">AK Oberpfälzer Wald (O)       </v>
      </c>
      <c r="F72" s="72">
        <f>IF(ISBLANK(BY_DTV_GQ!G76),"",BY_DTV_GQ!G76)</f>
        <v>17046</v>
      </c>
      <c r="G72" s="72" t="str">
        <f>IF(ISBLANK(BY_DTV_GQ!H76),"",    LEFT(BY_DTV_GQ!H76,   LEN(BY_DTV_GQ!H76)-1)    )</f>
        <v xml:space="preserve">(-)  </v>
      </c>
      <c r="H72" s="83">
        <f>IF(BY_DTV_GQ!G76&gt;0,(BY_DTV_GQ!M76/BY_DTV_GQ!G76)*100,"")</f>
        <v>37.140678164965394</v>
      </c>
      <c r="I72" s="72">
        <f>IF(ISBLANK(BY_RiLaerm!Q76),"",BY_RiLaerm!Q76)</f>
        <v>896</v>
      </c>
      <c r="J72" s="72" t="str">
        <f>IF(ISBLANK(BY_RiLaerm!R76),"", LEFT(BY_RiLaerm!R76,LEN(BY_RiLaerm!R76)-1))</f>
        <v>32,1</v>
      </c>
      <c r="K72" s="72">
        <f>IF(ISBLANK(BY_RiLaerm!S76),"",BY_RiLaerm!S76)</f>
        <v>340</v>
      </c>
      <c r="L72" s="72" t="str">
        <f>IF(ISBLANK(BY_RiLaerm!T76),"",LEFT(BY_RiLaerm!T76,LEN(BY_RiLaerm!T76)-1))</f>
        <v>63,7</v>
      </c>
      <c r="M72" s="72">
        <f>IF(BY_MaxWerte!Q76&gt;0,BY_MaxWerte!Q76,"")</f>
        <v>20310</v>
      </c>
      <c r="N72" s="81">
        <f>IF(BY_MaxWerte!Q76&gt;0,   IF($U$2&gt;0,DATEVALUE(CONCATENATE(LEFT(RIGHT(BY_MaxWerte!R76,3),2),".",TEXT($U$2,"00"),".",TEXT($U$3,"00"))), DATEVALUE(CONCATENATE(MID(BY_MaxWerte!R76,4,2),".",MID(BY_MaxWerte!R76,6,2),".",TEXT($U$3,"00")))    ),"")</f>
        <v>42762</v>
      </c>
      <c r="O72" s="72" t="str">
        <f>IF(BY_MaxWerte!Q76&gt;0,  LEFT(BY_MaxWerte!R76,3),"")</f>
        <v xml:space="preserve"> FR</v>
      </c>
      <c r="P72" s="72">
        <f>IF(BY_MaxWerte!S76&gt;0,BY_MaxWerte!S76,"")</f>
        <v>1720</v>
      </c>
      <c r="Q72" s="81">
        <f>IF(BY_MaxWerte!S76&gt;0, IF($U$2&gt;0,DATEVALUE(CONCATENATE(LEFT(RIGHT(BY_MaxWerte!T76,3),2),".",TEXT($U$2,"00"),".",TEXT($U$3,"00"))),DATEVALUE(CONCATENATE(MID(BY_MaxWerte!T76,4,2),".",MID(BY_MaxWerte!T76,6,2),".",TEXT($U$3,"00"))) ),"")</f>
        <v>42737</v>
      </c>
      <c r="R72" s="72" t="str">
        <f>IF(BY_MaxWerte!S76&gt;0,  LEFT(BY_MaxWerte!T76,3),"")</f>
        <v xml:space="preserve"> MO</v>
      </c>
      <c r="S72" s="72">
        <f>IF(BY_MaxWerte!T76&gt;0,  BY_MaxWerte!U76,"")</f>
        <v>14</v>
      </c>
      <c r="T72" s="72"/>
    </row>
    <row r="73" spans="1:20" x14ac:dyDescent="0.2">
      <c r="A73" s="74">
        <v>68</v>
      </c>
      <c r="B73" s="72" t="str">
        <f>IF(ISBLANK(BY_DTV_GQ!S77),"",  CONCATENATE(BY_DTV_GQ!S77,IF(TRIM(BY_DTV_GQ!T77)="VBA","*","")))</f>
        <v/>
      </c>
      <c r="C73" s="72" t="str">
        <f>IF(ISBLANK(BY_DTV_GQ!A77),"",CONCATENATE(BY_DTV_GQ!A77,TEXT(BY_DTV_GQ!B77,"????")))</f>
        <v>A   6</v>
      </c>
      <c r="D73" s="74" t="str">
        <f>IF(ISBLANK(BY_DTV_GQ!U77),"",BY_DTV_GQ!U77)</f>
        <v/>
      </c>
      <c r="E73" s="72" t="str">
        <f>IF(ISBLANK(BY_DTV_GQ!E77),"",BY_DTV_GQ!E77)</f>
        <v xml:space="preserve">Waidhaus (O)                  </v>
      </c>
      <c r="F73" s="72">
        <f>IF(ISBLANK(BY_DTV_GQ!G77),"",BY_DTV_GQ!G77)</f>
        <v>13274</v>
      </c>
      <c r="G73" s="72" t="str">
        <f>IF(ISBLANK(BY_DTV_GQ!H77),"",    LEFT(BY_DTV_GQ!H77,   LEN(BY_DTV_GQ!H77)-1)    )</f>
        <v xml:space="preserve">(-)  </v>
      </c>
      <c r="H73" s="83">
        <f>IF(BY_DTV_GQ!G77&gt;0,(BY_DTV_GQ!M77/BY_DTV_GQ!G77)*100,"")</f>
        <v>45.992165134850083</v>
      </c>
      <c r="I73" s="72">
        <f>IF(ISBLANK(BY_RiLaerm!Q77),"",BY_RiLaerm!Q77)</f>
        <v>671</v>
      </c>
      <c r="J73" s="72" t="str">
        <f>IF(ISBLANK(BY_RiLaerm!R77),"", LEFT(BY_RiLaerm!R77,LEN(BY_RiLaerm!R77)-1))</f>
        <v>42,6</v>
      </c>
      <c r="K73" s="72">
        <f>IF(ISBLANK(BY_RiLaerm!S77),"",BY_RiLaerm!S77)</f>
        <v>318</v>
      </c>
      <c r="L73" s="72" t="str">
        <f>IF(ISBLANK(BY_RiLaerm!T77),"",LEFT(BY_RiLaerm!T77,LEN(BY_RiLaerm!T77)-1))</f>
        <v>60,2</v>
      </c>
      <c r="M73" s="72">
        <f>IF(BY_MaxWerte!Q77&gt;0,BY_MaxWerte!Q77,"")</f>
        <v>16194</v>
      </c>
      <c r="N73" s="81">
        <f>IF(BY_MaxWerte!Q77&gt;0,   IF($U$2&gt;0,DATEVALUE(CONCATENATE(LEFT(RIGHT(BY_MaxWerte!R77,3),2),".",TEXT($U$2,"00"),".",TEXT($U$3,"00"))), DATEVALUE(CONCATENATE(MID(BY_MaxWerte!R77,4,2),".",MID(BY_MaxWerte!R77,6,2),".",TEXT($U$3,"00")))    ),"")</f>
        <v>42762</v>
      </c>
      <c r="O73" s="72" t="str">
        <f>IF(BY_MaxWerte!Q77&gt;0,  LEFT(BY_MaxWerte!R77,3),"")</f>
        <v xml:space="preserve"> FR</v>
      </c>
      <c r="P73" s="72">
        <f>IF(BY_MaxWerte!S77&gt;0,BY_MaxWerte!S77,"")</f>
        <v>1149</v>
      </c>
      <c r="Q73" s="81">
        <f>IF(BY_MaxWerte!S77&gt;0, IF($U$2&gt;0,DATEVALUE(CONCATENATE(LEFT(RIGHT(BY_MaxWerte!T77,3),2),".",TEXT($U$2,"00"),".",TEXT($U$3,"00"))),DATEVALUE(CONCATENATE(MID(BY_MaxWerte!T77,4,2),".",MID(BY_MaxWerte!T77,6,2),".",TEXT($U$3,"00"))) ),"")</f>
        <v>42755</v>
      </c>
      <c r="R73" s="72" t="str">
        <f>IF(BY_MaxWerte!S77&gt;0,  LEFT(BY_MaxWerte!T77,3),"")</f>
        <v xml:space="preserve"> FR</v>
      </c>
      <c r="S73" s="72">
        <f>IF(BY_MaxWerte!T77&gt;0,  BY_MaxWerte!U77,"")</f>
        <v>15</v>
      </c>
      <c r="T73" s="72"/>
    </row>
    <row r="74" spans="1:20" x14ac:dyDescent="0.2">
      <c r="A74" s="74">
        <v>69</v>
      </c>
      <c r="B74" s="72" t="str">
        <f>IF(ISBLANK(BY_DTV_GQ!S78),"",  CONCATENATE(BY_DTV_GQ!S78,IF(TRIM(BY_DTV_GQ!T78)="VBA","*","")))</f>
        <v/>
      </c>
      <c r="C74" s="72" t="str">
        <f>IF(ISBLANK(BY_DTV_GQ!A78),"",CONCATENATE(BY_DTV_GQ!A78,TEXT(BY_DTV_GQ!B78,"????")))</f>
        <v>A   7</v>
      </c>
      <c r="D74" s="74" t="str">
        <f>IF(ISBLANK(BY_DTV_GQ!U78),"",BY_DTV_GQ!U78)</f>
        <v/>
      </c>
      <c r="E74" s="72" t="str">
        <f>IF(ISBLANK(BY_DTV_GQ!E78),"",BY_DTV_GQ!E78)</f>
        <v xml:space="preserve">AS Wasserlosen                </v>
      </c>
      <c r="F74" s="72">
        <f>IF(ISBLANK(BY_DTV_GQ!G78),"",BY_DTV_GQ!G78)</f>
        <v>36571</v>
      </c>
      <c r="G74" s="72" t="str">
        <f>IF(ISBLANK(BY_DTV_GQ!H78),"",    LEFT(BY_DTV_GQ!H78,   LEN(BY_DTV_GQ!H78)-1)    )</f>
        <v xml:space="preserve">(-)  </v>
      </c>
      <c r="H74" s="83">
        <f>IF(BY_DTV_GQ!G78&gt;0,(BY_DTV_GQ!M78/BY_DTV_GQ!G78)*100,"")</f>
        <v>23.603401602362528</v>
      </c>
      <c r="I74" s="72">
        <f>IF(ISBLANK(BY_RiLaerm!Q78),"",BY_RiLaerm!Q78)</f>
        <v>1981</v>
      </c>
      <c r="J74" s="72" t="str">
        <f>IF(ISBLANK(BY_RiLaerm!R78),"", LEFT(BY_RiLaerm!R78,LEN(BY_RiLaerm!R78)-1))</f>
        <v>18,8</v>
      </c>
      <c r="K74" s="72">
        <f>IF(ISBLANK(BY_RiLaerm!S78),"",BY_RiLaerm!S78)</f>
        <v>610</v>
      </c>
      <c r="L74" s="72" t="str">
        <f>IF(ISBLANK(BY_RiLaerm!T78),"",LEFT(BY_RiLaerm!T78,LEN(BY_RiLaerm!T78)-1))</f>
        <v>54,8</v>
      </c>
      <c r="M74" s="72">
        <f>IF(BY_MaxWerte!Q78&gt;0,BY_MaxWerte!Q78,"")</f>
        <v>49937</v>
      </c>
      <c r="N74" s="81">
        <f>IF(BY_MaxWerte!Q78&gt;0,   IF($U$2&gt;0,DATEVALUE(CONCATENATE(LEFT(RIGHT(BY_MaxWerte!R78,3),2),".",TEXT($U$2,"00"),".",TEXT($U$3,"00"))), DATEVALUE(CONCATENATE(MID(BY_MaxWerte!R78,4,2),".",MID(BY_MaxWerte!R78,6,2),".",TEXT($U$3,"00")))    ),"")</f>
        <v>42762</v>
      </c>
      <c r="O74" s="72" t="str">
        <f>IF(BY_MaxWerte!Q78&gt;0,  LEFT(BY_MaxWerte!R78,3),"")</f>
        <v xml:space="preserve"> FR</v>
      </c>
      <c r="P74" s="72">
        <f>IF(BY_MaxWerte!S78&gt;0,BY_MaxWerte!S78,"")</f>
        <v>4279</v>
      </c>
      <c r="Q74" s="81">
        <f>IF(BY_MaxWerte!S78&gt;0, IF($U$2&gt;0,DATEVALUE(CONCATENATE(LEFT(RIGHT(BY_MaxWerte!T78,3),2),".",TEXT($U$2,"00"),".",TEXT($U$3,"00"))),DATEVALUE(CONCATENATE(MID(BY_MaxWerte!T78,4,2),".",MID(BY_MaxWerte!T78,6,2),".",TEXT($U$3,"00"))) ),"")</f>
        <v>42762</v>
      </c>
      <c r="R74" s="72" t="str">
        <f>IF(BY_MaxWerte!S78&gt;0,  LEFT(BY_MaxWerte!T78,3),"")</f>
        <v xml:space="preserve"> FR</v>
      </c>
      <c r="S74" s="72">
        <f>IF(BY_MaxWerte!T78&gt;0,  BY_MaxWerte!U78,"")</f>
        <v>15</v>
      </c>
      <c r="T74" s="72"/>
    </row>
    <row r="75" spans="1:20" x14ac:dyDescent="0.2">
      <c r="A75" s="74">
        <v>70</v>
      </c>
      <c r="B75" s="72" t="str">
        <f>IF(ISBLANK(BY_DTV_GQ!S79),"",  CONCATENATE(BY_DTV_GQ!S79,IF(TRIM(BY_DTV_GQ!T79)="VBA","*","")))</f>
        <v/>
      </c>
      <c r="C75" s="72" t="str">
        <f>IF(ISBLANK(BY_DTV_GQ!A79),"",CONCATENATE(BY_DTV_GQ!A79,TEXT(BY_DTV_GQ!B79,"????")))</f>
        <v>A   7</v>
      </c>
      <c r="D75" s="74" t="str">
        <f>IF(ISBLANK(BY_DTV_GQ!U79),"",BY_DTV_GQ!U79)</f>
        <v/>
      </c>
      <c r="E75" s="72" t="str">
        <f>IF(ISBLANK(BY_DTV_GQ!E79),"",BY_DTV_GQ!E79)</f>
        <v xml:space="preserve">AS Wasserlosen                </v>
      </c>
      <c r="F75" s="72">
        <f>IF(ISBLANK(BY_DTV_GQ!G79),"",BY_DTV_GQ!G79)</f>
        <v>36198</v>
      </c>
      <c r="G75" s="72" t="str">
        <f>IF(ISBLANK(BY_DTV_GQ!H79),"",    LEFT(BY_DTV_GQ!H79,   LEN(BY_DTV_GQ!H79)-1)    )</f>
        <v xml:space="preserve">(-)  </v>
      </c>
      <c r="H75" s="83">
        <f>IF(BY_DTV_GQ!G79&gt;0,(BY_DTV_GQ!M79/BY_DTV_GQ!G79)*100,"")</f>
        <v>24.062102878612077</v>
      </c>
      <c r="I75" s="72">
        <f>IF(ISBLANK(BY_RiLaerm!Q79),"",BY_RiLaerm!Q79)</f>
        <v>1959</v>
      </c>
      <c r="J75" s="72" t="str">
        <f>IF(ISBLANK(BY_RiLaerm!R79),"", LEFT(BY_RiLaerm!R79,LEN(BY_RiLaerm!R79)-1))</f>
        <v>19,2</v>
      </c>
      <c r="K75" s="72">
        <f>IF(ISBLANK(BY_RiLaerm!S79),"",BY_RiLaerm!S79)</f>
        <v>606</v>
      </c>
      <c r="L75" s="72" t="str">
        <f>IF(ISBLANK(BY_RiLaerm!T79),"",LEFT(BY_RiLaerm!T79,LEN(BY_RiLaerm!T79)-1))</f>
        <v>55,8</v>
      </c>
      <c r="M75" s="72">
        <f>IF(BY_MaxWerte!Q79&gt;0,BY_MaxWerte!Q79,"")</f>
        <v>49295</v>
      </c>
      <c r="N75" s="81">
        <f>IF(BY_MaxWerte!Q79&gt;0,   IF($U$2&gt;0,DATEVALUE(CONCATENATE(LEFT(RIGHT(BY_MaxWerte!R79,3),2),".",TEXT($U$2,"00"),".",TEXT($U$3,"00"))), DATEVALUE(CONCATENATE(MID(BY_MaxWerte!R79,4,2),".",MID(BY_MaxWerte!R79,6,2),".",TEXT($U$3,"00")))    ),"")</f>
        <v>42762</v>
      </c>
      <c r="O75" s="72" t="str">
        <f>IF(BY_MaxWerte!Q79&gt;0,  LEFT(BY_MaxWerte!R79,3),"")</f>
        <v xml:space="preserve"> FR</v>
      </c>
      <c r="P75" s="72">
        <f>IF(BY_MaxWerte!S79&gt;0,BY_MaxWerte!S79,"")</f>
        <v>4244</v>
      </c>
      <c r="Q75" s="81">
        <f>IF(BY_MaxWerte!S79&gt;0, IF($U$2&gt;0,DATEVALUE(CONCATENATE(LEFT(RIGHT(BY_MaxWerte!T79,3),2),".",TEXT($U$2,"00"),".",TEXT($U$3,"00"))),DATEVALUE(CONCATENATE(MID(BY_MaxWerte!T79,4,2),".",MID(BY_MaxWerte!T79,6,2),".",TEXT($U$3,"00"))) ),"")</f>
        <v>42762</v>
      </c>
      <c r="R75" s="72" t="str">
        <f>IF(BY_MaxWerte!S79&gt;0,  LEFT(BY_MaxWerte!T79,3),"")</f>
        <v xml:space="preserve"> FR</v>
      </c>
      <c r="S75" s="72">
        <f>IF(BY_MaxWerte!T79&gt;0,  BY_MaxWerte!U79,"")</f>
        <v>17</v>
      </c>
      <c r="T75" s="72"/>
    </row>
    <row r="76" spans="1:20" x14ac:dyDescent="0.2">
      <c r="A76" s="74">
        <v>71</v>
      </c>
      <c r="B76" s="72" t="str">
        <f>IF(ISBLANK(BY_DTV_GQ!S80),"",  CONCATENATE(BY_DTV_GQ!S80,IF(TRIM(BY_DTV_GQ!T80)="VBA","*","")))</f>
        <v/>
      </c>
      <c r="C76" s="72" t="str">
        <f>IF(ISBLANK(BY_DTV_GQ!A80),"",CONCATENATE(BY_DTV_GQ!A80,TEXT(BY_DTV_GQ!B80,"????")))</f>
        <v>A   7</v>
      </c>
      <c r="D76" s="74" t="str">
        <f>IF(ISBLANK(BY_DTV_GQ!U80),"",BY_DTV_GQ!U80)</f>
        <v/>
      </c>
      <c r="E76" s="72" t="str">
        <f>IF(ISBLANK(BY_DTV_GQ!E80),"",BY_DTV_GQ!E80)</f>
        <v xml:space="preserve">AK Kreuz Schweinfurt/Werneck  </v>
      </c>
      <c r="F76" s="72">
        <f>IF(ISBLANK(BY_DTV_GQ!G80),"",BY_DTV_GQ!G80)</f>
        <v>54702</v>
      </c>
      <c r="G76" s="72" t="str">
        <f>IF(ISBLANK(BY_DTV_GQ!H80),"",    LEFT(BY_DTV_GQ!H80,   LEN(BY_DTV_GQ!H80)-1)    )</f>
        <v xml:space="preserve">(-)  </v>
      </c>
      <c r="H76" s="83">
        <f>IF(BY_DTV_GQ!G80&gt;0,(BY_DTV_GQ!M80/BY_DTV_GQ!G80)*100,"")</f>
        <v>19.469123615224309</v>
      </c>
      <c r="I76" s="72">
        <f>IF(ISBLANK(BY_RiLaerm!Q80),"",BY_RiLaerm!Q80)</f>
        <v>3010</v>
      </c>
      <c r="J76" s="72" t="str">
        <f>IF(ISBLANK(BY_RiLaerm!R80),"", LEFT(BY_RiLaerm!R80,LEN(BY_RiLaerm!R80)-1))</f>
        <v>15,9</v>
      </c>
      <c r="K76" s="72">
        <f>IF(ISBLANK(BY_RiLaerm!S80),"",BY_RiLaerm!S80)</f>
        <v>818</v>
      </c>
      <c r="L76" s="72" t="str">
        <f>IF(ISBLANK(BY_RiLaerm!T80),"",LEFT(BY_RiLaerm!T80,LEN(BY_RiLaerm!T80)-1))</f>
        <v>46,1</v>
      </c>
      <c r="M76" s="72" t="str">
        <f>IF(BY_MaxWerte!Q80&gt;0,BY_MaxWerte!Q80,"")</f>
        <v/>
      </c>
      <c r="N76" s="81" t="str">
        <f>IF(BY_MaxWerte!Q80&gt;0,   IF($U$2&gt;0,DATEVALUE(CONCATENATE(LEFT(RIGHT(BY_MaxWerte!R80,3),2),".",TEXT($U$2,"00"),".",TEXT($U$3,"00"))), DATEVALUE(CONCATENATE(MID(BY_MaxWerte!R80,4,2),".",MID(BY_MaxWerte!R80,6,2),".",TEXT($U$3,"00")))    ),"")</f>
        <v/>
      </c>
      <c r="O76" s="72" t="str">
        <f>IF(BY_MaxWerte!Q80&gt;0,  LEFT(BY_MaxWerte!R80,3),"")</f>
        <v/>
      </c>
      <c r="P76" s="72" t="str">
        <f>IF(BY_MaxWerte!S80&gt;0,BY_MaxWerte!S80,"")</f>
        <v/>
      </c>
      <c r="Q76" s="81" t="str">
        <f>IF(BY_MaxWerte!S80&gt;0, IF($U$2&gt;0,DATEVALUE(CONCATENATE(LEFT(RIGHT(BY_MaxWerte!T80,3),2),".",TEXT($U$2,"00"),".",TEXT($U$3,"00"))),DATEVALUE(CONCATENATE(MID(BY_MaxWerte!T80,4,2),".",MID(BY_MaxWerte!T80,6,2),".",TEXT($U$3,"00"))) ),"")</f>
        <v/>
      </c>
      <c r="R76" s="72" t="str">
        <f>IF(BY_MaxWerte!S80&gt;0,  LEFT(BY_MaxWerte!T80,3),"")</f>
        <v/>
      </c>
      <c r="S76" s="72" t="str">
        <f>IF(BY_MaxWerte!T80&gt;0,  BY_MaxWerte!U80,"")</f>
        <v/>
      </c>
      <c r="T76" s="72"/>
    </row>
    <row r="77" spans="1:20" x14ac:dyDescent="0.2">
      <c r="A77" s="74">
        <v>72</v>
      </c>
      <c r="B77" s="72" t="str">
        <f>IF(ISBLANK(BY_DTV_GQ!S81),"",  CONCATENATE(BY_DTV_GQ!S81,IF(TRIM(BY_DTV_GQ!T81)="VBA","*","")))</f>
        <v/>
      </c>
      <c r="C77" s="72" t="str">
        <f>IF(ISBLANK(BY_DTV_GQ!A81),"",CONCATENATE(BY_DTV_GQ!A81,TEXT(BY_DTV_GQ!B81,"????")))</f>
        <v>A   7</v>
      </c>
      <c r="D77" s="74" t="str">
        <f>IF(ISBLANK(BY_DTV_GQ!U81),"",BY_DTV_GQ!U81)</f>
        <v/>
      </c>
      <c r="E77" s="72" t="str">
        <f>IF(ISBLANK(BY_DTV_GQ!E81),"",BY_DTV_GQ!E81)</f>
        <v xml:space="preserve">Gramschatzer Wald (S)         </v>
      </c>
      <c r="F77" s="72">
        <f>IF(ISBLANK(BY_DTV_GQ!G81),"",BY_DTV_GQ!G81)</f>
        <v>50825</v>
      </c>
      <c r="G77" s="72" t="str">
        <f>IF(ISBLANK(BY_DTV_GQ!H81),"",    LEFT(BY_DTV_GQ!H81,   LEN(BY_DTV_GQ!H81)-1)    )</f>
        <v xml:space="preserve">(-)  </v>
      </c>
      <c r="H77" s="83">
        <f>IF(BY_DTV_GQ!G81&gt;0,(BY_DTV_GQ!M81/BY_DTV_GQ!G81)*100,"")</f>
        <v>18.280373831775702</v>
      </c>
      <c r="I77" s="72">
        <f>IF(ISBLANK(BY_RiLaerm!Q81),"",BY_RiLaerm!Q81)</f>
        <v>2826</v>
      </c>
      <c r="J77" s="72" t="str">
        <f>IF(ISBLANK(BY_RiLaerm!R81),"", LEFT(BY_RiLaerm!R81,LEN(BY_RiLaerm!R81)-1))</f>
        <v>15,0</v>
      </c>
      <c r="K77" s="72">
        <f>IF(ISBLANK(BY_RiLaerm!S81),"",BY_RiLaerm!S81)</f>
        <v>701</v>
      </c>
      <c r="L77" s="72" t="str">
        <f>IF(ISBLANK(BY_RiLaerm!T81),"",LEFT(BY_RiLaerm!T81,LEN(BY_RiLaerm!T81)-1))</f>
        <v>44,8</v>
      </c>
      <c r="M77" s="72">
        <f>IF(BY_MaxWerte!Q81&gt;0,BY_MaxWerte!Q81,"")</f>
        <v>64936</v>
      </c>
      <c r="N77" s="81">
        <f>IF(BY_MaxWerte!Q81&gt;0,   IF($U$2&gt;0,DATEVALUE(CONCATENATE(LEFT(RIGHT(BY_MaxWerte!R81,3),2),".",TEXT($U$2,"00"),".",TEXT($U$3,"00"))), DATEVALUE(CONCATENATE(MID(BY_MaxWerte!R81,4,2),".",MID(BY_MaxWerte!R81,6,2),".",TEXT($U$3,"00")))    ),"")</f>
        <v>42762</v>
      </c>
      <c r="O77" s="72" t="str">
        <f>IF(BY_MaxWerte!Q81&gt;0,  LEFT(BY_MaxWerte!R81,3),"")</f>
        <v xml:space="preserve"> FR</v>
      </c>
      <c r="P77" s="72">
        <f>IF(BY_MaxWerte!S81&gt;0,BY_MaxWerte!S81,"")</f>
        <v>5318</v>
      </c>
      <c r="Q77" s="81">
        <f>IF(BY_MaxWerte!S81&gt;0, IF($U$2&gt;0,DATEVALUE(CONCATENATE(LEFT(RIGHT(BY_MaxWerte!T81,3),2),".",TEXT($U$2,"00"),".",TEXT($U$3,"00"))),DATEVALUE(CONCATENATE(MID(BY_MaxWerte!T81,4,2),".",MID(BY_MaxWerte!T81,6,2),".",TEXT($U$3,"00"))) ),"")</f>
        <v>42737</v>
      </c>
      <c r="R77" s="72" t="str">
        <f>IF(BY_MaxWerte!S81&gt;0,  LEFT(BY_MaxWerte!T81,3),"")</f>
        <v xml:space="preserve"> MO</v>
      </c>
      <c r="S77" s="72">
        <f>IF(BY_MaxWerte!T81&gt;0,  BY_MaxWerte!U81,"")</f>
        <v>15</v>
      </c>
      <c r="T77" s="72"/>
    </row>
    <row r="78" spans="1:20" x14ac:dyDescent="0.2">
      <c r="A78" s="74">
        <v>73</v>
      </c>
      <c r="B78" s="72" t="str">
        <f>IF(ISBLANK(BY_DTV_GQ!S82),"",  CONCATENATE(BY_DTV_GQ!S82,IF(TRIM(BY_DTV_GQ!T82)="VBA","*","")))</f>
        <v/>
      </c>
      <c r="C78" s="72" t="str">
        <f>IF(ISBLANK(BY_DTV_GQ!A82),"",CONCATENATE(BY_DTV_GQ!A82,TEXT(BY_DTV_GQ!B82,"????")))</f>
        <v>A   7</v>
      </c>
      <c r="D78" s="74" t="str">
        <f>IF(ISBLANK(BY_DTV_GQ!U82),"",BY_DTV_GQ!U82)</f>
        <v/>
      </c>
      <c r="E78" s="72" t="str">
        <f>IF(ISBLANK(BY_DTV_GQ!E82),"",BY_DTV_GQ!E82)</f>
        <v xml:space="preserve">AK Biebelried (N)             </v>
      </c>
      <c r="F78" s="72">
        <f>IF(ISBLANK(BY_DTV_GQ!G82),"",BY_DTV_GQ!G82)</f>
        <v>31974</v>
      </c>
      <c r="G78" s="72" t="str">
        <f>IF(ISBLANK(BY_DTV_GQ!H82),"",    LEFT(BY_DTV_GQ!H82,   LEN(BY_DTV_GQ!H82)-1)    )</f>
        <v xml:space="preserve">(-)  </v>
      </c>
      <c r="H78" s="83">
        <f>IF(BY_DTV_GQ!G82&gt;0,(BY_DTV_GQ!M82/BY_DTV_GQ!G82)*100,"")</f>
        <v>25.095390004378558</v>
      </c>
      <c r="I78" s="72">
        <f>IF(ISBLANK(BY_RiLaerm!Q82),"",BY_RiLaerm!Q82)</f>
        <v>1747</v>
      </c>
      <c r="J78" s="72" t="str">
        <f>IF(ISBLANK(BY_RiLaerm!R82),"", LEFT(BY_RiLaerm!R82,LEN(BY_RiLaerm!R82)-1))</f>
        <v>20,8</v>
      </c>
      <c r="K78" s="72">
        <f>IF(ISBLANK(BY_RiLaerm!S82),"",BY_RiLaerm!S82)</f>
        <v>503</v>
      </c>
      <c r="L78" s="72" t="str">
        <f>IF(ISBLANK(BY_RiLaerm!T82),"",LEFT(BY_RiLaerm!T82,LEN(BY_RiLaerm!T82)-1))</f>
        <v>54,8</v>
      </c>
      <c r="M78" s="72">
        <f>IF(BY_MaxWerte!Q82&gt;0,BY_MaxWerte!Q82,"")</f>
        <v>41522</v>
      </c>
      <c r="N78" s="81">
        <f>IF(BY_MaxWerte!Q82&gt;0,   IF($U$2&gt;0,DATEVALUE(CONCATENATE(LEFT(RIGHT(BY_MaxWerte!R82,3),2),".",TEXT($U$2,"00"),".",TEXT($U$3,"00"))), DATEVALUE(CONCATENATE(MID(BY_MaxWerte!R82,4,2),".",MID(BY_MaxWerte!R82,6,2),".",TEXT($U$3,"00")))    ),"")</f>
        <v>42762</v>
      </c>
      <c r="O78" s="72" t="str">
        <f>IF(BY_MaxWerte!Q82&gt;0,  LEFT(BY_MaxWerte!R82,3),"")</f>
        <v xml:space="preserve"> FR</v>
      </c>
      <c r="P78" s="72">
        <f>IF(BY_MaxWerte!S82&gt;0,BY_MaxWerte!S82,"")</f>
        <v>3563</v>
      </c>
      <c r="Q78" s="81">
        <f>IF(BY_MaxWerte!S82&gt;0, IF($U$2&gt;0,DATEVALUE(CONCATENATE(LEFT(RIGHT(BY_MaxWerte!T82,3),2),".",TEXT($U$2,"00"),".",TEXT($U$3,"00"))),DATEVALUE(CONCATENATE(MID(BY_MaxWerte!T82,4,2),".",MID(BY_MaxWerte!T82,6,2),".",TEXT($U$3,"00"))) ),"")</f>
        <v>42736</v>
      </c>
      <c r="R78" s="72" t="str">
        <f>IF(BY_MaxWerte!S82&gt;0,  LEFT(BY_MaxWerte!T82,3),"")</f>
        <v xml:space="preserve"> SO</v>
      </c>
      <c r="S78" s="72">
        <f>IF(BY_MaxWerte!T82&gt;0,  BY_MaxWerte!U82,"")</f>
        <v>15</v>
      </c>
      <c r="T78" s="72"/>
    </row>
    <row r="79" spans="1:20" x14ac:dyDescent="0.2">
      <c r="A79" s="74">
        <v>74</v>
      </c>
      <c r="B79" s="72" t="str">
        <f>IF(ISBLANK(BY_DTV_GQ!S83),"",  CONCATENATE(BY_DTV_GQ!S83,IF(TRIM(BY_DTV_GQ!T83)="VBA","*","")))</f>
        <v/>
      </c>
      <c r="C79" s="72" t="str">
        <f>IF(ISBLANK(BY_DTV_GQ!A83),"",CONCATENATE(BY_DTV_GQ!A83,TEXT(BY_DTV_GQ!B83,"????")))</f>
        <v>A   7</v>
      </c>
      <c r="D79" s="74" t="str">
        <f>IF(ISBLANK(BY_DTV_GQ!U83),"",BY_DTV_GQ!U83)</f>
        <v/>
      </c>
      <c r="E79" s="72" t="str">
        <f>IF(ISBLANK(BY_DTV_GQ!E83),"",BY_DTV_GQ!E83)</f>
        <v xml:space="preserve">AK Biebelried (S)             </v>
      </c>
      <c r="F79" s="72">
        <f>IF(ISBLANK(BY_DTV_GQ!G83),"",BY_DTV_GQ!G83)</f>
        <v>21211</v>
      </c>
      <c r="G79" s="72" t="str">
        <f>IF(ISBLANK(BY_DTV_GQ!H83),"",    LEFT(BY_DTV_GQ!H83,   LEN(BY_DTV_GQ!H83)-1)    )</f>
        <v xml:space="preserve">(-)  </v>
      </c>
      <c r="H79" s="83">
        <f>IF(BY_DTV_GQ!G83&gt;0,(BY_DTV_GQ!M83/BY_DTV_GQ!G83)*100,"")</f>
        <v>19.315449530903777</v>
      </c>
      <c r="I79" s="72">
        <f>IF(ISBLANK(BY_RiLaerm!Q83),"",BY_RiLaerm!Q83)</f>
        <v>1194</v>
      </c>
      <c r="J79" s="72" t="str">
        <f>IF(ISBLANK(BY_RiLaerm!R83),"", LEFT(BY_RiLaerm!R83,LEN(BY_RiLaerm!R83)-1))</f>
        <v>15,9</v>
      </c>
      <c r="K79" s="72">
        <f>IF(ISBLANK(BY_RiLaerm!S83),"",BY_RiLaerm!S83)</f>
        <v>264</v>
      </c>
      <c r="L79" s="72" t="str">
        <f>IF(ISBLANK(BY_RiLaerm!T83),"",LEFT(BY_RiLaerm!T83,LEN(BY_RiLaerm!T83)-1))</f>
        <v>50,1</v>
      </c>
      <c r="M79" s="72">
        <f>IF(BY_MaxWerte!Q83&gt;0,BY_MaxWerte!Q83,"")</f>
        <v>29603</v>
      </c>
      <c r="N79" s="81">
        <f>IF(BY_MaxWerte!Q83&gt;0,   IF($U$2&gt;0,DATEVALUE(CONCATENATE(LEFT(RIGHT(BY_MaxWerte!R83,3),2),".",TEXT($U$2,"00"),".",TEXT($U$3,"00"))), DATEVALUE(CONCATENATE(MID(BY_MaxWerte!R83,4,2),".",MID(BY_MaxWerte!R83,6,2),".",TEXT($U$3,"00")))    ),"")</f>
        <v>42737</v>
      </c>
      <c r="O79" s="72" t="str">
        <f>IF(BY_MaxWerte!Q83&gt;0,  LEFT(BY_MaxWerte!R83,3),"")</f>
        <v xml:space="preserve"> MO</v>
      </c>
      <c r="P79" s="72">
        <f>IF(BY_MaxWerte!S83&gt;0,BY_MaxWerte!S83,"")</f>
        <v>2744</v>
      </c>
      <c r="Q79" s="81">
        <f>IF(BY_MaxWerte!S83&gt;0, IF($U$2&gt;0,DATEVALUE(CONCATENATE(LEFT(RIGHT(BY_MaxWerte!T83,3),2),".",TEXT($U$2,"00"),".",TEXT($U$3,"00"))),DATEVALUE(CONCATENATE(MID(BY_MaxWerte!T83,4,2),".",MID(BY_MaxWerte!T83,6,2),".",TEXT($U$3,"00"))) ),"")</f>
        <v>42737</v>
      </c>
      <c r="R79" s="72" t="str">
        <f>IF(BY_MaxWerte!S83&gt;0,  LEFT(BY_MaxWerte!T83,3),"")</f>
        <v xml:space="preserve"> MO</v>
      </c>
      <c r="S79" s="72">
        <f>IF(BY_MaxWerte!T83&gt;0,  BY_MaxWerte!U83,"")</f>
        <v>16</v>
      </c>
      <c r="T79" s="72"/>
    </row>
    <row r="80" spans="1:20" x14ac:dyDescent="0.2">
      <c r="A80" s="74">
        <v>75</v>
      </c>
      <c r="B80" s="72" t="str">
        <f>IF(ISBLANK(BY_DTV_GQ!S84),"",  CONCATENATE(BY_DTV_GQ!S84,IF(TRIM(BY_DTV_GQ!T84)="VBA","*","")))</f>
        <v/>
      </c>
      <c r="C80" s="72" t="str">
        <f>IF(ISBLANK(BY_DTV_GQ!A84),"",CONCATENATE(BY_DTV_GQ!A84,TEXT(BY_DTV_GQ!B84,"????")))</f>
        <v>A   7</v>
      </c>
      <c r="D80" s="74" t="str">
        <f>IF(ISBLANK(BY_DTV_GQ!U84),"",BY_DTV_GQ!U84)</f>
        <v/>
      </c>
      <c r="E80" s="72" t="str">
        <f>IF(ISBLANK(BY_DTV_GQ!E84),"",BY_DTV_GQ!E84)</f>
        <v xml:space="preserve">AS Kitzingen                  </v>
      </c>
      <c r="F80" s="72">
        <f>IF(ISBLANK(BY_DTV_GQ!G84),"",BY_DTV_GQ!G84)</f>
        <v>22858</v>
      </c>
      <c r="G80" s="72" t="str">
        <f>IF(ISBLANK(BY_DTV_GQ!H84),"",    LEFT(BY_DTV_GQ!H84,   LEN(BY_DTV_GQ!H84)-1)    )</f>
        <v xml:space="preserve">(-)  </v>
      </c>
      <c r="H80" s="83">
        <f>IF(BY_DTV_GQ!G84&gt;0,(BY_DTV_GQ!M84/BY_DTV_GQ!G84)*100,"")</f>
        <v>18.299938752296789</v>
      </c>
      <c r="I80" s="72">
        <f>IF(ISBLANK(BY_RiLaerm!Q84),"",BY_RiLaerm!Q84)</f>
        <v>1292</v>
      </c>
      <c r="J80" s="72" t="str">
        <f>IF(ISBLANK(BY_RiLaerm!R84),"", LEFT(BY_RiLaerm!R84,LEN(BY_RiLaerm!R84)-1))</f>
        <v>15,1</v>
      </c>
      <c r="K80" s="72">
        <f>IF(ISBLANK(BY_RiLaerm!S84),"",BY_RiLaerm!S84)</f>
        <v>273</v>
      </c>
      <c r="L80" s="72" t="str">
        <f>IF(ISBLANK(BY_RiLaerm!T84),"",LEFT(BY_RiLaerm!T84,LEN(BY_RiLaerm!T84)-1))</f>
        <v>48,7</v>
      </c>
      <c r="M80" s="72">
        <f>IF(BY_MaxWerte!Q84&gt;0,BY_MaxWerte!Q84,"")</f>
        <v>31590</v>
      </c>
      <c r="N80" s="81">
        <f>IF(BY_MaxWerte!Q84&gt;0,   IF($U$2&gt;0,DATEVALUE(CONCATENATE(LEFT(RIGHT(BY_MaxWerte!R84,3),2),".",TEXT($U$2,"00"),".",TEXT($U$3,"00"))), DATEVALUE(CONCATENATE(MID(BY_MaxWerte!R84,4,2),".",MID(BY_MaxWerte!R84,6,2),".",TEXT($U$3,"00")))    ),"")</f>
        <v>42737</v>
      </c>
      <c r="O80" s="72" t="str">
        <f>IF(BY_MaxWerte!Q84&gt;0,  LEFT(BY_MaxWerte!R84,3),"")</f>
        <v xml:space="preserve"> MO</v>
      </c>
      <c r="P80" s="72">
        <f>IF(BY_MaxWerte!S84&gt;0,BY_MaxWerte!S84,"")</f>
        <v>3101</v>
      </c>
      <c r="Q80" s="81">
        <f>IF(BY_MaxWerte!S84&gt;0, IF($U$2&gt;0,DATEVALUE(CONCATENATE(LEFT(RIGHT(BY_MaxWerte!T84,3),2),".",TEXT($U$2,"00"),".",TEXT($U$3,"00"))),DATEVALUE(CONCATENATE(MID(BY_MaxWerte!T84,4,2),".",MID(BY_MaxWerte!T84,6,2),".",TEXT($U$3,"00"))) ),"")</f>
        <v>42762</v>
      </c>
      <c r="R80" s="72" t="str">
        <f>IF(BY_MaxWerte!S84&gt;0,  LEFT(BY_MaxWerte!T84,3),"")</f>
        <v xml:space="preserve"> FR</v>
      </c>
      <c r="S80" s="72">
        <f>IF(BY_MaxWerte!T84&gt;0,  BY_MaxWerte!U84,"")</f>
        <v>17</v>
      </c>
      <c r="T80" s="72"/>
    </row>
    <row r="81" spans="1:20" x14ac:dyDescent="0.2">
      <c r="A81" s="74">
        <v>76</v>
      </c>
      <c r="B81" s="72" t="str">
        <f>IF(ISBLANK(BY_DTV_GQ!S85),"",  CONCATENATE(BY_DTV_GQ!S85,IF(TRIM(BY_DTV_GQ!T85)="VBA","*","")))</f>
        <v/>
      </c>
      <c r="C81" s="72" t="str">
        <f>IF(ISBLANK(BY_DTV_GQ!A85),"",CONCATENATE(BY_DTV_GQ!A85,TEXT(BY_DTV_GQ!B85,"????")))</f>
        <v>A   7</v>
      </c>
      <c r="D81" s="74" t="str">
        <f>IF(ISBLANK(BY_DTV_GQ!U85),"",BY_DTV_GQ!U85)</f>
        <v/>
      </c>
      <c r="E81" s="72" t="str">
        <f>IF(ISBLANK(BY_DTV_GQ!E85),"",BY_DTV_GQ!E85)</f>
        <v xml:space="preserve">AS Marktbreit                 </v>
      </c>
      <c r="F81" s="72">
        <f>IF(ISBLANK(BY_DTV_GQ!G85),"",BY_DTV_GQ!G85)</f>
        <v>21517</v>
      </c>
      <c r="G81" s="72" t="str">
        <f>IF(ISBLANK(BY_DTV_GQ!H85),"",    LEFT(BY_DTV_GQ!H85,   LEN(BY_DTV_GQ!H85)-1)    )</f>
        <v xml:space="preserve">(-)  </v>
      </c>
      <c r="H81" s="83">
        <f>IF(BY_DTV_GQ!G85&gt;0,(BY_DTV_GQ!M85/BY_DTV_GQ!G85)*100,"")</f>
        <v>21.573639447878421</v>
      </c>
      <c r="I81" s="72">
        <f>IF(ISBLANK(BY_RiLaerm!Q85),"",BY_RiLaerm!Q85)</f>
        <v>1202</v>
      </c>
      <c r="J81" s="72" t="str">
        <f>IF(ISBLANK(BY_RiLaerm!R85),"", LEFT(BY_RiLaerm!R85,LEN(BY_RiLaerm!R85)-1))</f>
        <v>18,2</v>
      </c>
      <c r="K81" s="72">
        <f>IF(ISBLANK(BY_RiLaerm!S85),"",BY_RiLaerm!S85)</f>
        <v>287</v>
      </c>
      <c r="L81" s="72" t="str">
        <f>IF(ISBLANK(BY_RiLaerm!T85),"",LEFT(BY_RiLaerm!T85,LEN(BY_RiLaerm!T85)-1))</f>
        <v>49,8</v>
      </c>
      <c r="M81" s="72" t="str">
        <f>IF(BY_MaxWerte!Q85&gt;0,BY_MaxWerte!Q85,"")</f>
        <v/>
      </c>
      <c r="N81" s="81" t="str">
        <f>IF(BY_MaxWerte!Q85&gt;0,   IF($U$2&gt;0,DATEVALUE(CONCATENATE(LEFT(RIGHT(BY_MaxWerte!R85,3),2),".",TEXT($U$2,"00"),".",TEXT($U$3,"00"))), DATEVALUE(CONCATENATE(MID(BY_MaxWerte!R85,4,2),".",MID(BY_MaxWerte!R85,6,2),".",TEXT($U$3,"00")))    ),"")</f>
        <v/>
      </c>
      <c r="O81" s="72" t="str">
        <f>IF(BY_MaxWerte!Q85&gt;0,  LEFT(BY_MaxWerte!R85,3),"")</f>
        <v/>
      </c>
      <c r="P81" s="72" t="str">
        <f>IF(BY_MaxWerte!S85&gt;0,BY_MaxWerte!S85,"")</f>
        <v/>
      </c>
      <c r="Q81" s="81" t="str">
        <f>IF(BY_MaxWerte!S85&gt;0, IF($U$2&gt;0,DATEVALUE(CONCATENATE(LEFT(RIGHT(BY_MaxWerte!T85,3),2),".",TEXT($U$2,"00"),".",TEXT($U$3,"00"))),DATEVALUE(CONCATENATE(MID(BY_MaxWerte!T85,4,2),".",MID(BY_MaxWerte!T85,6,2),".",TEXT($U$3,"00"))) ),"")</f>
        <v/>
      </c>
      <c r="R81" s="72" t="str">
        <f>IF(BY_MaxWerte!S85&gt;0,  LEFT(BY_MaxWerte!T85,3),"")</f>
        <v/>
      </c>
      <c r="S81" s="72" t="str">
        <f>IF(BY_MaxWerte!T85&gt;0,  BY_MaxWerte!U85,"")</f>
        <v/>
      </c>
      <c r="T81" s="72"/>
    </row>
    <row r="82" spans="1:20" x14ac:dyDescent="0.2">
      <c r="A82" s="74">
        <v>77</v>
      </c>
      <c r="B82" s="72" t="str">
        <f>IF(ISBLANK(BY_DTV_GQ!S86),"",  CONCATENATE(BY_DTV_GQ!S86,IF(TRIM(BY_DTV_GQ!T86)="VBA","*","")))</f>
        <v/>
      </c>
      <c r="C82" s="72" t="str">
        <f>IF(ISBLANK(BY_DTV_GQ!A86),"",CONCATENATE(BY_DTV_GQ!A86,TEXT(BY_DTV_GQ!B86,"????")))</f>
        <v>A   7</v>
      </c>
      <c r="D82" s="74" t="str">
        <f>IF(ISBLANK(BY_DTV_GQ!U86),"",BY_DTV_GQ!U86)</f>
        <v/>
      </c>
      <c r="E82" s="72" t="str">
        <f>IF(ISBLANK(BY_DTV_GQ!E86),"",BY_DTV_GQ!E86)</f>
        <v xml:space="preserve">Uffenheim/Langenst. (N)       </v>
      </c>
      <c r="F82" s="72">
        <f>IF(ISBLANK(BY_DTV_GQ!G86),"",BY_DTV_GQ!G86)</f>
        <v>23257</v>
      </c>
      <c r="G82" s="72" t="str">
        <f>IF(ISBLANK(BY_DTV_GQ!H86),"",    LEFT(BY_DTV_GQ!H86,   LEN(BY_DTV_GQ!H86)-1)    )</f>
        <v xml:space="preserve">(-)  </v>
      </c>
      <c r="H82" s="83">
        <f>IF(BY_DTV_GQ!G86&gt;0,(BY_DTV_GQ!M86/BY_DTV_GQ!G86)*100,"")</f>
        <v>17.242120651846758</v>
      </c>
      <c r="I82" s="72">
        <f>IF(ISBLANK(BY_RiLaerm!Q86),"",BY_RiLaerm!Q86)</f>
        <v>1299</v>
      </c>
      <c r="J82" s="72" t="str">
        <f>IF(ISBLANK(BY_RiLaerm!R86),"", LEFT(BY_RiLaerm!R86,LEN(BY_RiLaerm!R86)-1))</f>
        <v>14,5</v>
      </c>
      <c r="K82" s="72">
        <f>IF(ISBLANK(BY_RiLaerm!S86),"",BY_RiLaerm!S86)</f>
        <v>310</v>
      </c>
      <c r="L82" s="72" t="str">
        <f>IF(ISBLANK(BY_RiLaerm!T86),"",LEFT(BY_RiLaerm!T86,LEN(BY_RiLaerm!T86)-1))</f>
        <v>40,4</v>
      </c>
      <c r="M82" s="72" t="str">
        <f>IF(BY_MaxWerte!Q86&gt;0,BY_MaxWerte!Q86,"")</f>
        <v/>
      </c>
      <c r="N82" s="81" t="str">
        <f>IF(BY_MaxWerte!Q86&gt;0,   IF($U$2&gt;0,DATEVALUE(CONCATENATE(LEFT(RIGHT(BY_MaxWerte!R86,3),2),".",TEXT($U$2,"00"),".",TEXT($U$3,"00"))), DATEVALUE(CONCATENATE(MID(BY_MaxWerte!R86,4,2),".",MID(BY_MaxWerte!R86,6,2),".",TEXT($U$3,"00")))    ),"")</f>
        <v/>
      </c>
      <c r="O82" s="72" t="str">
        <f>IF(BY_MaxWerte!Q86&gt;0,  LEFT(BY_MaxWerte!R86,3),"")</f>
        <v/>
      </c>
      <c r="P82" s="72" t="str">
        <f>IF(BY_MaxWerte!S86&gt;0,BY_MaxWerte!S86,"")</f>
        <v/>
      </c>
      <c r="Q82" s="81" t="str">
        <f>IF(BY_MaxWerte!S86&gt;0, IF($U$2&gt;0,DATEVALUE(CONCATENATE(LEFT(RIGHT(BY_MaxWerte!T86,3),2),".",TEXT($U$2,"00"),".",TEXT($U$3,"00"))),DATEVALUE(CONCATENATE(MID(BY_MaxWerte!T86,4,2),".",MID(BY_MaxWerte!T86,6,2),".",TEXT($U$3,"00"))) ),"")</f>
        <v/>
      </c>
      <c r="R82" s="72" t="str">
        <f>IF(BY_MaxWerte!S86&gt;0,  LEFT(BY_MaxWerte!T86,3),"")</f>
        <v/>
      </c>
      <c r="S82" s="72" t="str">
        <f>IF(BY_MaxWerte!T86&gt;0,  BY_MaxWerte!U86,"")</f>
        <v/>
      </c>
      <c r="T82" s="72"/>
    </row>
    <row r="83" spans="1:20" x14ac:dyDescent="0.2">
      <c r="A83" s="74">
        <v>78</v>
      </c>
      <c r="B83" s="72" t="str">
        <f>IF(ISBLANK(BY_DTV_GQ!S87),"",  CONCATENATE(BY_DTV_GQ!S87,IF(TRIM(BY_DTV_GQ!T87)="VBA","*","")))</f>
        <v/>
      </c>
      <c r="C83" s="72" t="str">
        <f>IF(ISBLANK(BY_DTV_GQ!A87),"",CONCATENATE(BY_DTV_GQ!A87,TEXT(BY_DTV_GQ!B87,"????")))</f>
        <v>A   7</v>
      </c>
      <c r="D83" s="74" t="str">
        <f>IF(ISBLANK(BY_DTV_GQ!U87),"",BY_DTV_GQ!U87)</f>
        <v/>
      </c>
      <c r="E83" s="72" t="str">
        <f>IF(ISBLANK(BY_DTV_GQ!E87),"",BY_DTV_GQ!E87)</f>
        <v xml:space="preserve">AS Uffenh.-Langensteinach     </v>
      </c>
      <c r="F83" s="72">
        <f>IF(ISBLANK(BY_DTV_GQ!G87),"",BY_DTV_GQ!G87)</f>
        <v>21395</v>
      </c>
      <c r="G83" s="72" t="str">
        <f>IF(ISBLANK(BY_DTV_GQ!H87),"",    LEFT(BY_DTV_GQ!H87,   LEN(BY_DTV_GQ!H87)-1)    )</f>
        <v xml:space="preserve">(-)  </v>
      </c>
      <c r="H83" s="83">
        <f>IF(BY_DTV_GQ!G87&gt;0,(BY_DTV_GQ!M87/BY_DTV_GQ!G87)*100,"")</f>
        <v>19.32694554802524</v>
      </c>
      <c r="I83" s="72">
        <f>IF(ISBLANK(BY_RiLaerm!Q87),"",BY_RiLaerm!Q87)</f>
        <v>1184</v>
      </c>
      <c r="J83" s="72" t="str">
        <f>IF(ISBLANK(BY_RiLaerm!R87),"", LEFT(BY_RiLaerm!R87,LEN(BY_RiLaerm!R87)-1))</f>
        <v>16,3</v>
      </c>
      <c r="K83" s="72">
        <f>IF(ISBLANK(BY_RiLaerm!S87),"",BY_RiLaerm!S87)</f>
        <v>307</v>
      </c>
      <c r="L83" s="72" t="str">
        <f>IF(ISBLANK(BY_RiLaerm!T87),"",LEFT(BY_RiLaerm!T87,LEN(BY_RiLaerm!T87)-1))</f>
        <v>42,9</v>
      </c>
      <c r="M83" s="72" t="str">
        <f>IF(BY_MaxWerte!Q87&gt;0,BY_MaxWerte!Q87,"")</f>
        <v/>
      </c>
      <c r="N83" s="81" t="str">
        <f>IF(BY_MaxWerte!Q87&gt;0,   IF($U$2&gt;0,DATEVALUE(CONCATENATE(LEFT(RIGHT(BY_MaxWerte!R87,3),2),".",TEXT($U$2,"00"),".",TEXT($U$3,"00"))), DATEVALUE(CONCATENATE(MID(BY_MaxWerte!R87,4,2),".",MID(BY_MaxWerte!R87,6,2),".",TEXT($U$3,"00")))    ),"")</f>
        <v/>
      </c>
      <c r="O83" s="72" t="str">
        <f>IF(BY_MaxWerte!Q87&gt;0,  LEFT(BY_MaxWerte!R87,3),"")</f>
        <v/>
      </c>
      <c r="P83" s="72" t="str">
        <f>IF(BY_MaxWerte!S87&gt;0,BY_MaxWerte!S87,"")</f>
        <v/>
      </c>
      <c r="Q83" s="81" t="str">
        <f>IF(BY_MaxWerte!S87&gt;0, IF($U$2&gt;0,DATEVALUE(CONCATENATE(LEFT(RIGHT(BY_MaxWerte!T87,3),2),".",TEXT($U$2,"00"),".",TEXT($U$3,"00"))),DATEVALUE(CONCATENATE(MID(BY_MaxWerte!T87,4,2),".",MID(BY_MaxWerte!T87,6,2),".",TEXT($U$3,"00"))) ),"")</f>
        <v/>
      </c>
      <c r="R83" s="72" t="str">
        <f>IF(BY_MaxWerte!S87&gt;0,  LEFT(BY_MaxWerte!T87,3),"")</f>
        <v/>
      </c>
      <c r="S83" s="72" t="str">
        <f>IF(BY_MaxWerte!T87&gt;0,  BY_MaxWerte!U87,"")</f>
        <v/>
      </c>
      <c r="T83" s="72"/>
    </row>
    <row r="84" spans="1:20" x14ac:dyDescent="0.2">
      <c r="A84" s="74">
        <v>79</v>
      </c>
      <c r="B84" s="72" t="str">
        <f>IF(ISBLANK(BY_DTV_GQ!S88),"",  CONCATENATE(BY_DTV_GQ!S88,IF(TRIM(BY_DTV_GQ!T88)="VBA","*","")))</f>
        <v/>
      </c>
      <c r="C84" s="72" t="str">
        <f>IF(ISBLANK(BY_DTV_GQ!A88),"",CONCATENATE(BY_DTV_GQ!A88,TEXT(BY_DTV_GQ!B88,"????")))</f>
        <v>A   7</v>
      </c>
      <c r="D84" s="74" t="str">
        <f>IF(ISBLANK(BY_DTV_GQ!U88),"",BY_DTV_GQ!U88)</f>
        <v/>
      </c>
      <c r="E84" s="72" t="str">
        <f>IF(ISBLANK(BY_DTV_GQ!E88),"",BY_DTV_GQ!E88)</f>
        <v xml:space="preserve">AS Bad Windsheim              </v>
      </c>
      <c r="F84" s="72">
        <f>IF(ISBLANK(BY_DTV_GQ!G88),"",BY_DTV_GQ!G88)</f>
        <v>23689</v>
      </c>
      <c r="G84" s="72" t="str">
        <f>IF(ISBLANK(BY_DTV_GQ!H88),"",    LEFT(BY_DTV_GQ!H88,   LEN(BY_DTV_GQ!H88)-1)    )</f>
        <v xml:space="preserve">(-)  </v>
      </c>
      <c r="H84" s="83">
        <f>IF(BY_DTV_GQ!G88&gt;0,(BY_DTV_GQ!M88/BY_DTV_GQ!G88)*100,"")</f>
        <v>18.561357592131369</v>
      </c>
      <c r="I84" s="72">
        <f>IF(ISBLANK(BY_RiLaerm!Q88),"",BY_RiLaerm!Q88)</f>
        <v>1328</v>
      </c>
      <c r="J84" s="72" t="str">
        <f>IF(ISBLANK(BY_RiLaerm!R88),"", LEFT(BY_RiLaerm!R88,LEN(BY_RiLaerm!R88)-1))</f>
        <v>15,7</v>
      </c>
      <c r="K84" s="72">
        <f>IF(ISBLANK(BY_RiLaerm!S88),"",BY_RiLaerm!S88)</f>
        <v>305</v>
      </c>
      <c r="L84" s="72" t="str">
        <f>IF(ISBLANK(BY_RiLaerm!T88),"",LEFT(BY_RiLaerm!T88,LEN(BY_RiLaerm!T88)-1))</f>
        <v>43,2</v>
      </c>
      <c r="M84" s="72" t="str">
        <f>IF(BY_MaxWerte!Q88&gt;0,BY_MaxWerte!Q88,"")</f>
        <v/>
      </c>
      <c r="N84" s="81" t="str">
        <f>IF(BY_MaxWerte!Q88&gt;0,   IF($U$2&gt;0,DATEVALUE(CONCATENATE(LEFT(RIGHT(BY_MaxWerte!R88,3),2),".",TEXT($U$2,"00"),".",TEXT($U$3,"00"))), DATEVALUE(CONCATENATE(MID(BY_MaxWerte!R88,4,2),".",MID(BY_MaxWerte!R88,6,2),".",TEXT($U$3,"00")))    ),"")</f>
        <v/>
      </c>
      <c r="O84" s="72" t="str">
        <f>IF(BY_MaxWerte!Q88&gt;0,  LEFT(BY_MaxWerte!R88,3),"")</f>
        <v/>
      </c>
      <c r="P84" s="72" t="str">
        <f>IF(BY_MaxWerte!S88&gt;0,BY_MaxWerte!S88,"")</f>
        <v/>
      </c>
      <c r="Q84" s="81" t="str">
        <f>IF(BY_MaxWerte!S88&gt;0, IF($U$2&gt;0,DATEVALUE(CONCATENATE(LEFT(RIGHT(BY_MaxWerte!T88,3),2),".",TEXT($U$2,"00"),".",TEXT($U$3,"00"))),DATEVALUE(CONCATENATE(MID(BY_MaxWerte!T88,4,2),".",MID(BY_MaxWerte!T88,6,2),".",TEXT($U$3,"00"))) ),"")</f>
        <v/>
      </c>
      <c r="R84" s="72" t="str">
        <f>IF(BY_MaxWerte!S88&gt;0,  LEFT(BY_MaxWerte!T88,3),"")</f>
        <v/>
      </c>
      <c r="S84" s="72" t="str">
        <f>IF(BY_MaxWerte!T88&gt;0,  BY_MaxWerte!U88,"")</f>
        <v/>
      </c>
      <c r="T84" s="72"/>
    </row>
    <row r="85" spans="1:20" x14ac:dyDescent="0.2">
      <c r="A85" s="74">
        <v>80</v>
      </c>
      <c r="B85" s="72" t="str">
        <f>IF(ISBLANK(BY_DTV_GQ!S89),"",  CONCATENATE(BY_DTV_GQ!S89,IF(TRIM(BY_DTV_GQ!T89)="VBA","*","")))</f>
        <v/>
      </c>
      <c r="C85" s="72" t="str">
        <f>IF(ISBLANK(BY_DTV_GQ!A89),"",CONCATENATE(BY_DTV_GQ!A89,TEXT(BY_DTV_GQ!B89,"????")))</f>
        <v>A   7</v>
      </c>
      <c r="D85" s="74" t="str">
        <f>IF(ISBLANK(BY_DTV_GQ!U89),"",BY_DTV_GQ!U89)</f>
        <v/>
      </c>
      <c r="E85" s="72" t="str">
        <f>IF(ISBLANK(BY_DTV_GQ!E89),"",BY_DTV_GQ!E89)</f>
        <v xml:space="preserve">AS Rothenburg o.d.T.          </v>
      </c>
      <c r="F85" s="72">
        <f>IF(ISBLANK(BY_DTV_GQ!G89),"",BY_DTV_GQ!G89)</f>
        <v>23910</v>
      </c>
      <c r="G85" s="72" t="str">
        <f>IF(ISBLANK(BY_DTV_GQ!H89),"",    LEFT(BY_DTV_GQ!H89,   LEN(BY_DTV_GQ!H89)-1)    )</f>
        <v xml:space="preserve">(-)  </v>
      </c>
      <c r="H85" s="83">
        <f>IF(BY_DTV_GQ!G89&gt;0,(BY_DTV_GQ!M89/BY_DTV_GQ!G89)*100,"")</f>
        <v>19.322459222082809</v>
      </c>
      <c r="I85" s="72">
        <f>IF(ISBLANK(BY_RiLaerm!Q89),"",BY_RiLaerm!Q89)</f>
        <v>1357</v>
      </c>
      <c r="J85" s="72" t="str">
        <f>IF(ISBLANK(BY_RiLaerm!R89),"", LEFT(BY_RiLaerm!R89,LEN(BY_RiLaerm!R89)-1))</f>
        <v>16,4</v>
      </c>
      <c r="K85" s="72">
        <f>IF(ISBLANK(BY_RiLaerm!S89),"",BY_RiLaerm!S89)</f>
        <v>275</v>
      </c>
      <c r="L85" s="72" t="str">
        <f>IF(ISBLANK(BY_RiLaerm!T89),"",LEFT(BY_RiLaerm!T89,LEN(BY_RiLaerm!T89)-1))</f>
        <v>48,2</v>
      </c>
      <c r="M85" s="72">
        <f>IF(BY_MaxWerte!Q89&gt;0,BY_MaxWerte!Q89,"")</f>
        <v>33542</v>
      </c>
      <c r="N85" s="81">
        <f>IF(BY_MaxWerte!Q89&gt;0,   IF($U$2&gt;0,DATEVALUE(CONCATENATE(LEFT(RIGHT(BY_MaxWerte!R89,3),2),".",TEXT($U$2,"00"),".",TEXT($U$3,"00"))), DATEVALUE(CONCATENATE(MID(BY_MaxWerte!R89,4,2),".",MID(BY_MaxWerte!R89,6,2),".",TEXT($U$3,"00")))    ),"")</f>
        <v>42762</v>
      </c>
      <c r="O85" s="72" t="str">
        <f>IF(BY_MaxWerte!Q89&gt;0,  LEFT(BY_MaxWerte!R89,3),"")</f>
        <v xml:space="preserve"> FR</v>
      </c>
      <c r="P85" s="72">
        <f>IF(BY_MaxWerte!S89&gt;0,BY_MaxWerte!S89,"")</f>
        <v>3496</v>
      </c>
      <c r="Q85" s="81">
        <f>IF(BY_MaxWerte!S89&gt;0, IF($U$2&gt;0,DATEVALUE(CONCATENATE(LEFT(RIGHT(BY_MaxWerte!T89,3),2),".",TEXT($U$2,"00"),".",TEXT($U$3,"00"))),DATEVALUE(CONCATENATE(MID(BY_MaxWerte!T89,4,2),".",MID(BY_MaxWerte!T89,6,2),".",TEXT($U$3,"00"))) ),"")</f>
        <v>42762</v>
      </c>
      <c r="R85" s="72" t="str">
        <f>IF(BY_MaxWerte!S89&gt;0,  LEFT(BY_MaxWerte!T89,3),"")</f>
        <v xml:space="preserve"> FR</v>
      </c>
      <c r="S85" s="72">
        <f>IF(BY_MaxWerte!T89&gt;0,  BY_MaxWerte!U89,"")</f>
        <v>17</v>
      </c>
      <c r="T85" s="72"/>
    </row>
    <row r="86" spans="1:20" x14ac:dyDescent="0.2">
      <c r="A86" s="74">
        <v>81</v>
      </c>
      <c r="B86" s="72" t="str">
        <f>IF(ISBLANK(BY_DTV_GQ!S90),"",  CONCATENATE(BY_DTV_GQ!S90,IF(TRIM(BY_DTV_GQ!T90)="VBA","*","")))</f>
        <v/>
      </c>
      <c r="C86" s="72" t="str">
        <f>IF(ISBLANK(BY_DTV_GQ!A90),"",CONCATENATE(BY_DTV_GQ!A90,TEXT(BY_DTV_GQ!B90,"????")))</f>
        <v>A   7</v>
      </c>
      <c r="D86" s="74" t="str">
        <f>IF(ISBLANK(BY_DTV_GQ!U90),"",BY_DTV_GQ!U90)</f>
        <v/>
      </c>
      <c r="E86" s="72" t="str">
        <f>IF(ISBLANK(BY_DTV_GQ!E90),"",BY_DTV_GQ!E90)</f>
        <v xml:space="preserve">AK Feuchtw./Crailsh. (N)      </v>
      </c>
      <c r="F86" s="72">
        <f>IF(ISBLANK(BY_DTV_GQ!G90),"",BY_DTV_GQ!G90)</f>
        <v>23214</v>
      </c>
      <c r="G86" s="72" t="str">
        <f>IF(ISBLANK(BY_DTV_GQ!H90),"",    LEFT(BY_DTV_GQ!H90,   LEN(BY_DTV_GQ!H90)-1)    )</f>
        <v xml:space="preserve">(-)  </v>
      </c>
      <c r="H86" s="83">
        <f>IF(BY_DTV_GQ!G90&gt;0,(BY_DTV_GQ!M90/BY_DTV_GQ!G90)*100,"")</f>
        <v>20.23347979667442</v>
      </c>
      <c r="I86" s="72">
        <f>IF(ISBLANK(BY_RiLaerm!Q90),"",BY_RiLaerm!Q90)</f>
        <v>1340</v>
      </c>
      <c r="J86" s="72" t="str">
        <f>IF(ISBLANK(BY_RiLaerm!R90),"", LEFT(BY_RiLaerm!R90,LEN(BY_RiLaerm!R90)-1))</f>
        <v>17,8</v>
      </c>
      <c r="K86" s="72">
        <f>IF(ISBLANK(BY_RiLaerm!S90),"",BY_RiLaerm!S90)</f>
        <v>221</v>
      </c>
      <c r="L86" s="72" t="str">
        <f>IF(ISBLANK(BY_RiLaerm!T90),"",LEFT(BY_RiLaerm!T90,LEN(BY_RiLaerm!T90)-1))</f>
        <v>49,7</v>
      </c>
      <c r="M86" s="72" t="str">
        <f>IF(BY_MaxWerte!Q90&gt;0,BY_MaxWerte!Q90,"")</f>
        <v/>
      </c>
      <c r="N86" s="81" t="str">
        <f>IF(BY_MaxWerte!Q90&gt;0,   IF($U$2&gt;0,DATEVALUE(CONCATENATE(LEFT(RIGHT(BY_MaxWerte!R90,3),2),".",TEXT($U$2,"00"),".",TEXT($U$3,"00"))), DATEVALUE(CONCATENATE(MID(BY_MaxWerte!R90,4,2),".",MID(BY_MaxWerte!R90,6,2),".",TEXT($U$3,"00")))    ),"")</f>
        <v/>
      </c>
      <c r="O86" s="72" t="str">
        <f>IF(BY_MaxWerte!Q90&gt;0,  LEFT(BY_MaxWerte!R90,3),"")</f>
        <v/>
      </c>
      <c r="P86" s="72" t="str">
        <f>IF(BY_MaxWerte!S90&gt;0,BY_MaxWerte!S90,"")</f>
        <v/>
      </c>
      <c r="Q86" s="81" t="str">
        <f>IF(BY_MaxWerte!S90&gt;0, IF($U$2&gt;0,DATEVALUE(CONCATENATE(LEFT(RIGHT(BY_MaxWerte!T90,3),2),".",TEXT($U$2,"00"),".",TEXT($U$3,"00"))),DATEVALUE(CONCATENATE(MID(BY_MaxWerte!T90,4,2),".",MID(BY_MaxWerte!T90,6,2),".",TEXT($U$3,"00"))) ),"")</f>
        <v/>
      </c>
      <c r="R86" s="72" t="str">
        <f>IF(BY_MaxWerte!S90&gt;0,  LEFT(BY_MaxWerte!T90,3),"")</f>
        <v/>
      </c>
      <c r="S86" s="72" t="str">
        <f>IF(BY_MaxWerte!T90&gt;0,  BY_MaxWerte!U90,"")</f>
        <v/>
      </c>
      <c r="T86" s="72"/>
    </row>
    <row r="87" spans="1:20" x14ac:dyDescent="0.2">
      <c r="A87" s="74">
        <v>82</v>
      </c>
      <c r="B87" s="72" t="str">
        <f>IF(ISBLANK(BY_DTV_GQ!S91),"",  CONCATENATE(BY_DTV_GQ!S91,IF(TRIM(BY_DTV_GQ!T91)="VBA","*","")))</f>
        <v/>
      </c>
      <c r="C87" s="72" t="str">
        <f>IF(ISBLANK(BY_DTV_GQ!A91),"",CONCATENATE(BY_DTV_GQ!A91,TEXT(BY_DTV_GQ!B91,"????")))</f>
        <v>A   7</v>
      </c>
      <c r="D87" s="74" t="str">
        <f>IF(ISBLANK(BY_DTV_GQ!U91),"",BY_DTV_GQ!U91)</f>
        <v/>
      </c>
      <c r="E87" s="72" t="str">
        <f>IF(ISBLANK(BY_DTV_GQ!E91),"",BY_DTV_GQ!E91)</f>
        <v xml:space="preserve">AK Feuchtw./Crailsh. (S)      </v>
      </c>
      <c r="F87" s="72">
        <f>IF(ISBLANK(BY_DTV_GQ!G91),"",BY_DTV_GQ!G91)</f>
        <v>36715</v>
      </c>
      <c r="G87" s="72" t="str">
        <f>IF(ISBLANK(BY_DTV_GQ!H91),"",    LEFT(BY_DTV_GQ!H91,   LEN(BY_DTV_GQ!H91)-1)    )</f>
        <v xml:space="preserve">(-)  </v>
      </c>
      <c r="H87" s="83">
        <f>IF(BY_DTV_GQ!G91&gt;0,(BY_DTV_GQ!M91/BY_DTV_GQ!G91)*100,"")</f>
        <v>20.269644559444369</v>
      </c>
      <c r="I87" s="72">
        <f>IF(ISBLANK(BY_RiLaerm!Q91),"",BY_RiLaerm!Q91)</f>
        <v>2081</v>
      </c>
      <c r="J87" s="72" t="str">
        <f>IF(ISBLANK(BY_RiLaerm!R91),"", LEFT(BY_RiLaerm!R91,LEN(BY_RiLaerm!R91)-1))</f>
        <v>17,5</v>
      </c>
      <c r="K87" s="72">
        <f>IF(ISBLANK(BY_RiLaerm!S91),"",BY_RiLaerm!S91)</f>
        <v>428</v>
      </c>
      <c r="L87" s="72" t="str">
        <f>IF(ISBLANK(BY_RiLaerm!T91),"",LEFT(BY_RiLaerm!T91,LEN(BY_RiLaerm!T91)-1))</f>
        <v>46,8</v>
      </c>
      <c r="M87" s="72">
        <f>IF(BY_MaxWerte!Q91&gt;0,BY_MaxWerte!Q91,"")</f>
        <v>51192</v>
      </c>
      <c r="N87" s="81">
        <f>IF(BY_MaxWerte!Q91&gt;0,   IF($U$2&gt;0,DATEVALUE(CONCATENATE(LEFT(RIGHT(BY_MaxWerte!R91,3),2),".",TEXT($U$2,"00"),".",TEXT($U$3,"00"))), DATEVALUE(CONCATENATE(MID(BY_MaxWerte!R91,4,2),".",MID(BY_MaxWerte!R91,6,2),".",TEXT($U$3,"00")))    ),"")</f>
        <v>42762</v>
      </c>
      <c r="O87" s="72" t="str">
        <f>IF(BY_MaxWerte!Q91&gt;0,  LEFT(BY_MaxWerte!R91,3),"")</f>
        <v xml:space="preserve"> FR</v>
      </c>
      <c r="P87" s="72">
        <f>IF(BY_MaxWerte!S91&gt;0,BY_MaxWerte!S91,"")</f>
        <v>5167</v>
      </c>
      <c r="Q87" s="81">
        <f>IF(BY_MaxWerte!S91&gt;0, IF($U$2&gt;0,DATEVALUE(CONCATENATE(LEFT(RIGHT(BY_MaxWerte!T91,3),2),".",TEXT($U$2,"00"),".",TEXT($U$3,"00"))),DATEVALUE(CONCATENATE(MID(BY_MaxWerte!T91,4,2),".",MID(BY_MaxWerte!T91,6,2),".",TEXT($U$3,"00"))) ),"")</f>
        <v>42762</v>
      </c>
      <c r="R87" s="72" t="str">
        <f>IF(BY_MaxWerte!S91&gt;0,  LEFT(BY_MaxWerte!T91,3),"")</f>
        <v xml:space="preserve"> FR</v>
      </c>
      <c r="S87" s="72">
        <f>IF(BY_MaxWerte!T91&gt;0,  BY_MaxWerte!U91,"")</f>
        <v>17</v>
      </c>
      <c r="T87" s="72"/>
    </row>
    <row r="88" spans="1:20" x14ac:dyDescent="0.2">
      <c r="A88" s="74">
        <v>83</v>
      </c>
      <c r="B88" s="72" t="str">
        <f>IF(ISBLANK(BY_DTV_GQ!S92),"",  CONCATENATE(BY_DTV_GQ!S92,IF(TRIM(BY_DTV_GQ!T92)="VBA","*","")))</f>
        <v/>
      </c>
      <c r="C88" s="72" t="str">
        <f>IF(ISBLANK(BY_DTV_GQ!A92),"",CONCATENATE(BY_DTV_GQ!A92,TEXT(BY_DTV_GQ!B92,"????")))</f>
        <v>A   7</v>
      </c>
      <c r="D88" s="74" t="str">
        <f>IF(ISBLANK(BY_DTV_GQ!U92),"",BY_DTV_GQ!U92)</f>
        <v/>
      </c>
      <c r="E88" s="72" t="str">
        <f>IF(ISBLANK(BY_DTV_GQ!E92),"",BY_DTV_GQ!E92)</f>
        <v xml:space="preserve">AD Hittistetten (S)           </v>
      </c>
      <c r="F88" s="72">
        <f>IF(ISBLANK(BY_DTV_GQ!G92),"",BY_DTV_GQ!G92)</f>
        <v>58109</v>
      </c>
      <c r="G88" s="72" t="str">
        <f>IF(ISBLANK(BY_DTV_GQ!H92),"",    LEFT(BY_DTV_GQ!H92,   LEN(BY_DTV_GQ!H92)-1)    )</f>
        <v xml:space="preserve">(-)  </v>
      </c>
      <c r="H88" s="83">
        <f>IF(BY_DTV_GQ!G92&gt;0,(BY_DTV_GQ!M92/BY_DTV_GQ!G92)*100,"")</f>
        <v>9.7609664595845729</v>
      </c>
      <c r="I88" s="72">
        <f>IF(ISBLANK(BY_RiLaerm!Q92),"",BY_RiLaerm!Q92)</f>
        <v>3375</v>
      </c>
      <c r="J88" s="72" t="str">
        <f>IF(ISBLANK(BY_RiLaerm!R92),"", LEFT(BY_RiLaerm!R92,LEN(BY_RiLaerm!R92)-1))</f>
        <v>9,1</v>
      </c>
      <c r="K88" s="72">
        <f>IF(ISBLANK(BY_RiLaerm!S92),"",BY_RiLaerm!S92)</f>
        <v>514</v>
      </c>
      <c r="L88" s="72" t="str">
        <f>IF(ISBLANK(BY_RiLaerm!T92),"",LEFT(BY_RiLaerm!T92,LEN(BY_RiLaerm!T92)-1))</f>
        <v>18,7</v>
      </c>
      <c r="M88" s="72" t="str">
        <f>IF(BY_MaxWerte!Q92&gt;0,BY_MaxWerte!Q92,"")</f>
        <v/>
      </c>
      <c r="N88" s="81" t="str">
        <f>IF(BY_MaxWerte!Q92&gt;0,   IF($U$2&gt;0,DATEVALUE(CONCATENATE(LEFT(RIGHT(BY_MaxWerte!R92,3),2),".",TEXT($U$2,"00"),".",TEXT($U$3,"00"))), DATEVALUE(CONCATENATE(MID(BY_MaxWerte!R92,4,2),".",MID(BY_MaxWerte!R92,6,2),".",TEXT($U$3,"00")))    ),"")</f>
        <v/>
      </c>
      <c r="O88" s="72" t="str">
        <f>IF(BY_MaxWerte!Q92&gt;0,  LEFT(BY_MaxWerte!R92,3),"")</f>
        <v/>
      </c>
      <c r="P88" s="72" t="str">
        <f>IF(BY_MaxWerte!S92&gt;0,BY_MaxWerte!S92,"")</f>
        <v/>
      </c>
      <c r="Q88" s="81" t="str">
        <f>IF(BY_MaxWerte!S92&gt;0, IF($U$2&gt;0,DATEVALUE(CONCATENATE(LEFT(RIGHT(BY_MaxWerte!T92,3),2),".",TEXT($U$2,"00"),".",TEXT($U$3,"00"))),DATEVALUE(CONCATENATE(MID(BY_MaxWerte!T92,4,2),".",MID(BY_MaxWerte!T92,6,2),".",TEXT($U$3,"00"))) ),"")</f>
        <v/>
      </c>
      <c r="R88" s="72" t="str">
        <f>IF(BY_MaxWerte!S92&gt;0,  LEFT(BY_MaxWerte!T92,3),"")</f>
        <v/>
      </c>
      <c r="S88" s="72" t="str">
        <f>IF(BY_MaxWerte!T92&gt;0,  BY_MaxWerte!U92,"")</f>
        <v/>
      </c>
      <c r="T88" s="72"/>
    </row>
    <row r="89" spans="1:20" x14ac:dyDescent="0.2">
      <c r="A89" s="74">
        <v>84</v>
      </c>
      <c r="B89" s="72" t="str">
        <f>IF(ISBLANK(BY_DTV_GQ!S93),"",  CONCATENATE(BY_DTV_GQ!S93,IF(TRIM(BY_DTV_GQ!T93)="VBA","*","")))</f>
        <v/>
      </c>
      <c r="C89" s="72" t="str">
        <f>IF(ISBLANK(BY_DTV_GQ!A93),"",CONCATENATE(BY_DTV_GQ!A93,TEXT(BY_DTV_GQ!B93,"????")))</f>
        <v>A   7</v>
      </c>
      <c r="D89" s="74" t="str">
        <f>IF(ISBLANK(BY_DTV_GQ!U93),"",BY_DTV_GQ!U93)</f>
        <v/>
      </c>
      <c r="E89" s="72" t="str">
        <f>IF(ISBLANK(BY_DTV_GQ!E93),"",BY_DTV_GQ!E93)</f>
        <v xml:space="preserve">AK Memmingen (S)              </v>
      </c>
      <c r="F89" s="72">
        <f>IF(ISBLANK(BY_DTV_GQ!G93),"",BY_DTV_GQ!G93)</f>
        <v>34093</v>
      </c>
      <c r="G89" s="72" t="str">
        <f>IF(ISBLANK(BY_DTV_GQ!H93),"",    LEFT(BY_DTV_GQ!H93,   LEN(BY_DTV_GQ!H93)-1)    )</f>
        <v xml:space="preserve">(-)  </v>
      </c>
      <c r="H89" s="83">
        <f>IF(BY_DTV_GQ!G93&gt;0,(BY_DTV_GQ!M93/BY_DTV_GQ!G93)*100,"")</f>
        <v>8.6176047869064032</v>
      </c>
      <c r="I89" s="72">
        <f>IF(ISBLANK(BY_RiLaerm!Q93),"",BY_RiLaerm!Q93)</f>
        <v>2005</v>
      </c>
      <c r="J89" s="72" t="str">
        <f>IF(ISBLANK(BY_RiLaerm!R93),"", LEFT(BY_RiLaerm!R93,LEN(BY_RiLaerm!R93)-1))</f>
        <v>7,9</v>
      </c>
      <c r="K89" s="72">
        <f>IF(ISBLANK(BY_RiLaerm!S93),"",BY_RiLaerm!S93)</f>
        <v>251</v>
      </c>
      <c r="L89" s="72" t="str">
        <f>IF(ISBLANK(BY_RiLaerm!T93),"",LEFT(BY_RiLaerm!T93,LEN(BY_RiLaerm!T93)-1))</f>
        <v>20,0</v>
      </c>
      <c r="M89" s="72">
        <f>IF(BY_MaxWerte!Q93&gt;0,BY_MaxWerte!Q93,"")</f>
        <v>49750</v>
      </c>
      <c r="N89" s="81">
        <f>IF(BY_MaxWerte!Q93&gt;0,   IF($U$2&gt;0,DATEVALUE(CONCATENATE(LEFT(RIGHT(BY_MaxWerte!R93,3),2),".",TEXT($U$2,"00"),".",TEXT($U$3,"00"))), DATEVALUE(CONCATENATE(MID(BY_MaxWerte!R93,4,2),".",MID(BY_MaxWerte!R93,6,2),".",TEXT($U$3,"00")))    ),"")</f>
        <v>42763</v>
      </c>
      <c r="O89" s="72" t="str">
        <f>IF(BY_MaxWerte!Q93&gt;0,  LEFT(BY_MaxWerte!R93,3),"")</f>
        <v xml:space="preserve"> SA</v>
      </c>
      <c r="P89" s="72">
        <f>IF(BY_MaxWerte!S93&gt;0,BY_MaxWerte!S93,"")</f>
        <v>4832</v>
      </c>
      <c r="Q89" s="81">
        <f>IF(BY_MaxWerte!S93&gt;0, IF($U$2&gt;0,DATEVALUE(CONCATENATE(LEFT(RIGHT(BY_MaxWerte!T93,3),2),".",TEXT($U$2,"00"),".",TEXT($U$3,"00"))),DATEVALUE(CONCATENATE(MID(BY_MaxWerte!T93,4,2),".",MID(BY_MaxWerte!T93,6,2),".",TEXT($U$3,"00"))) ),"")</f>
        <v>42763</v>
      </c>
      <c r="R89" s="72" t="str">
        <f>IF(BY_MaxWerte!S93&gt;0,  LEFT(BY_MaxWerte!T93,3),"")</f>
        <v xml:space="preserve"> SA</v>
      </c>
      <c r="S89" s="72">
        <f>IF(BY_MaxWerte!T93&gt;0,  BY_MaxWerte!U93,"")</f>
        <v>11</v>
      </c>
      <c r="T89" s="72"/>
    </row>
    <row r="90" spans="1:20" x14ac:dyDescent="0.2">
      <c r="A90" s="74">
        <v>85</v>
      </c>
      <c r="B90" s="72" t="str">
        <f>IF(ISBLANK(BY_DTV_GQ!S94),"",  CONCATENATE(BY_DTV_GQ!S94,IF(TRIM(BY_DTV_GQ!T94)="VBA","*","")))</f>
        <v/>
      </c>
      <c r="C90" s="72" t="str">
        <f>IF(ISBLANK(BY_DTV_GQ!A94),"",CONCATENATE(BY_DTV_GQ!A94,TEXT(BY_DTV_GQ!B94,"????")))</f>
        <v>A   7</v>
      </c>
      <c r="D90" s="74" t="str">
        <f>IF(ISBLANK(BY_DTV_GQ!U94),"",BY_DTV_GQ!U94)</f>
        <v/>
      </c>
      <c r="E90" s="72" t="str">
        <f>IF(ISBLANK(BY_DTV_GQ!E94),"",BY_DTV_GQ!E94)</f>
        <v xml:space="preserve">AD Allgäu (S)                 </v>
      </c>
      <c r="F90" s="72">
        <f>IF(ISBLANK(BY_DTV_GQ!G94),"",BY_DTV_GQ!G94)</f>
        <v>25248</v>
      </c>
      <c r="G90" s="72" t="str">
        <f>IF(ISBLANK(BY_DTV_GQ!H94),"",    LEFT(BY_DTV_GQ!H94,   LEN(BY_DTV_GQ!H94)-1)    )</f>
        <v xml:space="preserve">(-)  </v>
      </c>
      <c r="H90" s="83">
        <f>IF(BY_DTV_GQ!G94&gt;0,(BY_DTV_GQ!M94/BY_DTV_GQ!G94)*100,"")</f>
        <v>4.8677122940430921</v>
      </c>
      <c r="I90" s="72">
        <f>IF(ISBLANK(BY_RiLaerm!Q94),"",BY_RiLaerm!Q94)</f>
        <v>1496</v>
      </c>
      <c r="J90" s="72" t="str">
        <f>IF(ISBLANK(BY_RiLaerm!R94),"", LEFT(BY_RiLaerm!R94,LEN(BY_RiLaerm!R94)-1))</f>
        <v>4,5</v>
      </c>
      <c r="K90" s="72">
        <f>IF(ISBLANK(BY_RiLaerm!S94),"",BY_RiLaerm!S94)</f>
        <v>164</v>
      </c>
      <c r="L90" s="72" t="str">
        <f>IF(ISBLANK(BY_RiLaerm!T94),"",LEFT(BY_RiLaerm!T94,LEN(BY_RiLaerm!T94)-1))</f>
        <v>12,1</v>
      </c>
      <c r="M90" s="72">
        <f>IF(BY_MaxWerte!Q94&gt;0,BY_MaxWerte!Q94,"")</f>
        <v>39222</v>
      </c>
      <c r="N90" s="81">
        <f>IF(BY_MaxWerte!Q94&gt;0,   IF($U$2&gt;0,DATEVALUE(CONCATENATE(LEFT(RIGHT(BY_MaxWerte!R94,3),2),".",TEXT($U$2,"00"),".",TEXT($U$3,"00"))), DATEVALUE(CONCATENATE(MID(BY_MaxWerte!R94,4,2),".",MID(BY_MaxWerte!R94,6,2),".",TEXT($U$3,"00")))    ),"")</f>
        <v>42763</v>
      </c>
      <c r="O90" s="72" t="str">
        <f>IF(BY_MaxWerte!Q94&gt;0,  LEFT(BY_MaxWerte!R94,3),"")</f>
        <v xml:space="preserve"> SA</v>
      </c>
      <c r="P90" s="72">
        <f>IF(BY_MaxWerte!S94&gt;0,BY_MaxWerte!S94,"")</f>
        <v>3927</v>
      </c>
      <c r="Q90" s="81">
        <f>IF(BY_MaxWerte!S94&gt;0, IF($U$2&gt;0,DATEVALUE(CONCATENATE(LEFT(RIGHT(BY_MaxWerte!T94,3),2),".",TEXT($U$2,"00"),".",TEXT($U$3,"00"))),DATEVALUE(CONCATENATE(MID(BY_MaxWerte!T94,4,2),".",MID(BY_MaxWerte!T94,6,2),".",TEXT($U$3,"00"))) ),"")</f>
        <v>42737</v>
      </c>
      <c r="R90" s="72" t="str">
        <f>IF(BY_MaxWerte!S94&gt;0,  LEFT(BY_MaxWerte!T94,3),"")</f>
        <v xml:space="preserve"> MO</v>
      </c>
      <c r="S90" s="72">
        <f>IF(BY_MaxWerte!T94&gt;0,  BY_MaxWerte!U94,"")</f>
        <v>12</v>
      </c>
      <c r="T90" s="72"/>
    </row>
    <row r="91" spans="1:20" x14ac:dyDescent="0.2">
      <c r="A91" s="74">
        <v>86</v>
      </c>
      <c r="B91" s="72" t="str">
        <f>IF(ISBLANK(BY_DTV_GQ!S95),"",  CONCATENATE(BY_DTV_GQ!S95,IF(TRIM(BY_DTV_GQ!T95)="VBA","*","")))</f>
        <v/>
      </c>
      <c r="C91" s="72" t="str">
        <f>IF(ISBLANK(BY_DTV_GQ!A95),"",CONCATENATE(BY_DTV_GQ!A95,TEXT(BY_DTV_GQ!B95,"????")))</f>
        <v>A   7</v>
      </c>
      <c r="D91" s="74" t="str">
        <f>IF(ISBLANK(BY_DTV_GQ!U95),"",BY_DTV_GQ!U95)</f>
        <v/>
      </c>
      <c r="E91" s="72" t="str">
        <f>IF(ISBLANK(BY_DTV_GQ!E95),"",BY_DTV_GQ!E95)</f>
        <v xml:space="preserve">AS Oy-Mittelberg (W)          </v>
      </c>
      <c r="F91" s="72">
        <f>IF(ISBLANK(BY_DTV_GQ!G95),"",BY_DTV_GQ!G95)</f>
        <v>16881</v>
      </c>
      <c r="G91" s="72" t="str">
        <f>IF(ISBLANK(BY_DTV_GQ!H95),"",    LEFT(BY_DTV_GQ!H95,   LEN(BY_DTV_GQ!H95)-1)    )</f>
        <v xml:space="preserve">(-)  </v>
      </c>
      <c r="H91" s="83">
        <f>IF(BY_DTV_GQ!G95&gt;0,(BY_DTV_GQ!M95/BY_DTV_GQ!G95)*100,"")</f>
        <v>5.9889816953971922</v>
      </c>
      <c r="I91" s="72">
        <f>IF(ISBLANK(BY_RiLaerm!Q95),"",BY_RiLaerm!Q95)</f>
        <v>996</v>
      </c>
      <c r="J91" s="72" t="str">
        <f>IF(ISBLANK(BY_RiLaerm!R95),"", LEFT(BY_RiLaerm!R95,LEN(BY_RiLaerm!R95)-1))</f>
        <v>5,4</v>
      </c>
      <c r="K91" s="72">
        <f>IF(ISBLANK(BY_RiLaerm!S95),"",BY_RiLaerm!S95)</f>
        <v>118</v>
      </c>
      <c r="L91" s="72" t="str">
        <f>IF(ISBLANK(BY_RiLaerm!T95),"",LEFT(BY_RiLaerm!T95,LEN(BY_RiLaerm!T95)-1))</f>
        <v>16,2</v>
      </c>
      <c r="M91" s="72">
        <f>IF(BY_MaxWerte!Q95&gt;0,BY_MaxWerte!Q95,"")</f>
        <v>29530</v>
      </c>
      <c r="N91" s="81">
        <f>IF(BY_MaxWerte!Q95&gt;0,   IF($U$2&gt;0,DATEVALUE(CONCATENATE(LEFT(RIGHT(BY_MaxWerte!R95,3),2),".",TEXT($U$2,"00"),".",TEXT($U$3,"00"))), DATEVALUE(CONCATENATE(MID(BY_MaxWerte!R95,4,2),".",MID(BY_MaxWerte!R95,6,2),".",TEXT($U$3,"00")))    ),"")</f>
        <v>42737</v>
      </c>
      <c r="O91" s="72" t="str">
        <f>IF(BY_MaxWerte!Q95&gt;0,  LEFT(BY_MaxWerte!R95,3),"")</f>
        <v xml:space="preserve"> MO</v>
      </c>
      <c r="P91" s="72">
        <f>IF(BY_MaxWerte!S95&gt;0,BY_MaxWerte!S95,"")</f>
        <v>2942</v>
      </c>
      <c r="Q91" s="81">
        <f>IF(BY_MaxWerte!S95&gt;0, IF($U$2&gt;0,DATEVALUE(CONCATENATE(LEFT(RIGHT(BY_MaxWerte!T95,3),2),".",TEXT($U$2,"00"),".",TEXT($U$3,"00"))),DATEVALUE(CONCATENATE(MID(BY_MaxWerte!T95,4,2),".",MID(BY_MaxWerte!T95,6,2),".",TEXT($U$3,"00"))) ),"")</f>
        <v>42737</v>
      </c>
      <c r="R91" s="72" t="str">
        <f>IF(BY_MaxWerte!S95&gt;0,  LEFT(BY_MaxWerte!T95,3),"")</f>
        <v xml:space="preserve"> MO</v>
      </c>
      <c r="S91" s="72">
        <f>IF(BY_MaxWerte!T95&gt;0,  BY_MaxWerte!U95,"")</f>
        <v>11</v>
      </c>
      <c r="T91" s="72"/>
    </row>
    <row r="92" spans="1:20" x14ac:dyDescent="0.2">
      <c r="A92" s="74">
        <v>87</v>
      </c>
      <c r="B92" s="72" t="str">
        <f>IF(ISBLANK(BY_DTV_GQ!S96),"",  CONCATENATE(BY_DTV_GQ!S96,IF(TRIM(BY_DTV_GQ!T96)="VBA","*","")))</f>
        <v/>
      </c>
      <c r="C92" s="72" t="str">
        <f>IF(ISBLANK(BY_DTV_GQ!A96),"",CONCATENATE(BY_DTV_GQ!A96,TEXT(BY_DTV_GQ!B96,"????")))</f>
        <v>A   7</v>
      </c>
      <c r="D92" s="74" t="str">
        <f>IF(ISBLANK(BY_DTV_GQ!U96),"",BY_DTV_GQ!U96)</f>
        <v/>
      </c>
      <c r="E92" s="72" t="str">
        <f>IF(ISBLANK(BY_DTV_GQ!E96),"",BY_DTV_GQ!E96)</f>
        <v xml:space="preserve">OY-Süd (Ost)                  </v>
      </c>
      <c r="F92" s="72">
        <f>IF(ISBLANK(BY_DTV_GQ!G96),"",BY_DTV_GQ!G96)</f>
        <v>5417</v>
      </c>
      <c r="G92" s="72" t="str">
        <f>IF(ISBLANK(BY_DTV_GQ!H96),"",    LEFT(BY_DTV_GQ!H96,   LEN(BY_DTV_GQ!H96)-1)    )</f>
        <v xml:space="preserve">(-)  </v>
      </c>
      <c r="H92" s="83">
        <f>IF(BY_DTV_GQ!G96&gt;0,(BY_DTV_GQ!M96/BY_DTV_GQ!G96)*100,"")</f>
        <v>3.5443972678604392</v>
      </c>
      <c r="I92" s="72">
        <f>IF(ISBLANK(BY_RiLaerm!Q96),"",BY_RiLaerm!Q96)</f>
        <v>324</v>
      </c>
      <c r="J92" s="72" t="str">
        <f>IF(ISBLANK(BY_RiLaerm!R96),"", LEFT(BY_RiLaerm!R96,LEN(BY_RiLaerm!R96)-1))</f>
        <v>3,5</v>
      </c>
      <c r="K92" s="72">
        <f>IF(ISBLANK(BY_RiLaerm!S96),"",BY_RiLaerm!S96)</f>
        <v>28</v>
      </c>
      <c r="L92" s="72" t="str">
        <f>IF(ISBLANK(BY_RiLaerm!T96),"",LEFT(BY_RiLaerm!T96,LEN(BY_RiLaerm!T96)-1))</f>
        <v>4,2</v>
      </c>
      <c r="M92" s="72">
        <f>IF(BY_MaxWerte!Q96&gt;0,BY_MaxWerte!Q96,"")</f>
        <v>8665</v>
      </c>
      <c r="N92" s="81">
        <f>IF(BY_MaxWerte!Q96&gt;0,   IF($U$2&gt;0,DATEVALUE(CONCATENATE(LEFT(RIGHT(BY_MaxWerte!R96,3),2),".",TEXT($U$2,"00"),".",TEXT($U$3,"00"))), DATEVALUE(CONCATENATE(MID(BY_MaxWerte!R96,4,2),".",MID(BY_MaxWerte!R96,6,2),".",TEXT($U$3,"00")))    ),"")</f>
        <v>42757</v>
      </c>
      <c r="O92" s="72" t="str">
        <f>IF(BY_MaxWerte!Q96&gt;0,  LEFT(BY_MaxWerte!R96,3),"")</f>
        <v xml:space="preserve"> SO</v>
      </c>
      <c r="P92" s="72">
        <f>IF(BY_MaxWerte!S96&gt;0,BY_MaxWerte!S96,"")</f>
        <v>1254</v>
      </c>
      <c r="Q92" s="81">
        <f>IF(BY_MaxWerte!S96&gt;0, IF($U$2&gt;0,DATEVALUE(CONCATENATE(LEFT(RIGHT(BY_MaxWerte!T96,3),2),".",TEXT($U$2,"00"),".",TEXT($U$3,"00"))),DATEVALUE(CONCATENATE(MID(BY_MaxWerte!T96,4,2),".",MID(BY_MaxWerte!T96,6,2),".",TEXT($U$3,"00"))) ),"")</f>
        <v>42757</v>
      </c>
      <c r="R92" s="72" t="str">
        <f>IF(BY_MaxWerte!S96&gt;0,  LEFT(BY_MaxWerte!T96,3),"")</f>
        <v xml:space="preserve"> SO</v>
      </c>
      <c r="S92" s="72">
        <f>IF(BY_MaxWerte!T96&gt;0,  BY_MaxWerte!U96,"")</f>
        <v>16</v>
      </c>
      <c r="T92" s="72"/>
    </row>
    <row r="93" spans="1:20" x14ac:dyDescent="0.2">
      <c r="A93" s="74">
        <v>88</v>
      </c>
      <c r="B93" s="72" t="str">
        <f>IF(ISBLANK(BY_DTV_GQ!S97),"",  CONCATENATE(BY_DTV_GQ!S97,IF(TRIM(BY_DTV_GQ!T97)="VBA","*","")))</f>
        <v/>
      </c>
      <c r="C93" s="72" t="str">
        <f>IF(ISBLANK(BY_DTV_GQ!A97),"",CONCATENATE(BY_DTV_GQ!A97,TEXT(BY_DTV_GQ!B97,"????")))</f>
        <v>A   7</v>
      </c>
      <c r="D93" s="74" t="str">
        <f>IF(ISBLANK(BY_DTV_GQ!U97),"",BY_DTV_GQ!U97)</f>
        <v/>
      </c>
      <c r="E93" s="72" t="str">
        <f>IF(ISBLANK(BY_DTV_GQ!E97),"",BY_DTV_GQ!E97)</f>
        <v xml:space="preserve">Nesselwang (W)                </v>
      </c>
      <c r="F93" s="72">
        <f>IF(ISBLANK(BY_DTV_GQ!G97),"",BY_DTV_GQ!G97)</f>
        <v>16857</v>
      </c>
      <c r="G93" s="72" t="str">
        <f>IF(ISBLANK(BY_DTV_GQ!H97),"",    LEFT(BY_DTV_GQ!H97,   LEN(BY_DTV_GQ!H97)-1)    )</f>
        <v xml:space="preserve">(-)  </v>
      </c>
      <c r="H93" s="83">
        <f>IF(BY_DTV_GQ!G97&gt;0,(BY_DTV_GQ!M97/BY_DTV_GQ!G97)*100,"")</f>
        <v>5.8610666192086374</v>
      </c>
      <c r="I93" s="72">
        <f>IF(ISBLANK(BY_RiLaerm!Q97),"",BY_RiLaerm!Q97)</f>
        <v>995</v>
      </c>
      <c r="J93" s="72" t="str">
        <f>IF(ISBLANK(BY_RiLaerm!R97),"", LEFT(BY_RiLaerm!R97,LEN(BY_RiLaerm!R97)-1))</f>
        <v>5,3</v>
      </c>
      <c r="K93" s="72">
        <f>IF(ISBLANK(BY_RiLaerm!S97),"",BY_RiLaerm!S97)</f>
        <v>117</v>
      </c>
      <c r="L93" s="72" t="str">
        <f>IF(ISBLANK(BY_RiLaerm!T97),"",LEFT(BY_RiLaerm!T97,LEN(BY_RiLaerm!T97)-1))</f>
        <v>16,1</v>
      </c>
      <c r="M93" s="72">
        <f>IF(BY_MaxWerte!Q97&gt;0,BY_MaxWerte!Q97,"")</f>
        <v>29514</v>
      </c>
      <c r="N93" s="81">
        <f>IF(BY_MaxWerte!Q97&gt;0,   IF($U$2&gt;0,DATEVALUE(CONCATENATE(LEFT(RIGHT(BY_MaxWerte!R97,3),2),".",TEXT($U$2,"00"),".",TEXT($U$3,"00"))), DATEVALUE(CONCATENATE(MID(BY_MaxWerte!R97,4,2),".",MID(BY_MaxWerte!R97,6,2),".",TEXT($U$3,"00")))    ),"")</f>
        <v>42737</v>
      </c>
      <c r="O93" s="72" t="str">
        <f>IF(BY_MaxWerte!Q97&gt;0,  LEFT(BY_MaxWerte!R97,3),"")</f>
        <v xml:space="preserve"> MO</v>
      </c>
      <c r="P93" s="72">
        <f>IF(BY_MaxWerte!S97&gt;0,BY_MaxWerte!S97,"")</f>
        <v>2958</v>
      </c>
      <c r="Q93" s="81">
        <f>IF(BY_MaxWerte!S97&gt;0, IF($U$2&gt;0,DATEVALUE(CONCATENATE(LEFT(RIGHT(BY_MaxWerte!T97,3),2),".",TEXT($U$2,"00"),".",TEXT($U$3,"00"))),DATEVALUE(CONCATENATE(MID(BY_MaxWerte!T97,4,2),".",MID(BY_MaxWerte!T97,6,2),".",TEXT($U$3,"00"))) ),"")</f>
        <v>42737</v>
      </c>
      <c r="R93" s="72" t="str">
        <f>IF(BY_MaxWerte!S97&gt;0,  LEFT(BY_MaxWerte!T97,3),"")</f>
        <v xml:space="preserve"> MO</v>
      </c>
      <c r="S93" s="72">
        <f>IF(BY_MaxWerte!T97&gt;0,  BY_MaxWerte!U97,"")</f>
        <v>11</v>
      </c>
      <c r="T93" s="72"/>
    </row>
    <row r="94" spans="1:20" x14ac:dyDescent="0.2">
      <c r="A94" s="74">
        <v>89</v>
      </c>
      <c r="B94" s="72" t="str">
        <f>IF(ISBLANK(BY_DTV_GQ!S98),"",  CONCATENATE(BY_DTV_GQ!S98,IF(TRIM(BY_DTV_GQ!T98)="VBA","*","")))</f>
        <v/>
      </c>
      <c r="C94" s="72" t="str">
        <f>IF(ISBLANK(BY_DTV_GQ!A98),"",CONCATENATE(BY_DTV_GQ!A98,TEXT(BY_DTV_GQ!B98,"????")))</f>
        <v>A   7</v>
      </c>
      <c r="D94" s="74" t="str">
        <f>IF(ISBLANK(BY_DTV_GQ!U98),"",BY_DTV_GQ!U98)</f>
        <v/>
      </c>
      <c r="E94" s="72" t="str">
        <f>IF(ISBLANK(BY_DTV_GQ!E98),"",BY_DTV_GQ!E98)</f>
        <v xml:space="preserve">AS Oy-Mittelberg (O)          </v>
      </c>
      <c r="F94" s="72">
        <f>IF(ISBLANK(BY_DTV_GQ!G98),"",BY_DTV_GQ!G98)</f>
        <v>21079</v>
      </c>
      <c r="G94" s="72" t="str">
        <f>IF(ISBLANK(BY_DTV_GQ!H98),"",    LEFT(BY_DTV_GQ!H98,   LEN(BY_DTV_GQ!H98)-1)    )</f>
        <v xml:space="preserve">(-)  </v>
      </c>
      <c r="H94" s="83">
        <f>IF(BY_DTV_GQ!G98&gt;0,(BY_DTV_GQ!M98/BY_DTV_GQ!G98)*100,"")</f>
        <v>5.5031073580340619</v>
      </c>
      <c r="I94" s="72">
        <f>IF(ISBLANK(BY_RiLaerm!Q98),"",BY_RiLaerm!Q98)</f>
        <v>1247</v>
      </c>
      <c r="J94" s="72" t="str">
        <f>IF(ISBLANK(BY_RiLaerm!R98),"", LEFT(BY_RiLaerm!R98,LEN(BY_RiLaerm!R98)-1))</f>
        <v>5,0</v>
      </c>
      <c r="K94" s="72">
        <f>IF(ISBLANK(BY_RiLaerm!S98),"",BY_RiLaerm!S98)</f>
        <v>142</v>
      </c>
      <c r="L94" s="72" t="str">
        <f>IF(ISBLANK(BY_RiLaerm!T98),"",LEFT(BY_RiLaerm!T98,LEN(BY_RiLaerm!T98)-1))</f>
        <v>14,5</v>
      </c>
      <c r="M94" s="72">
        <f>IF(BY_MaxWerte!Q98&gt;0,BY_MaxWerte!Q98,"")</f>
        <v>34092</v>
      </c>
      <c r="N94" s="81">
        <f>IF(BY_MaxWerte!Q98&gt;0,   IF($U$2&gt;0,DATEVALUE(CONCATENATE(LEFT(RIGHT(BY_MaxWerte!R98,3),2),".",TEXT($U$2,"00"),".",TEXT($U$3,"00"))), DATEVALUE(CONCATENATE(MID(BY_MaxWerte!R98,4,2),".",MID(BY_MaxWerte!R98,6,2),".",TEXT($U$3,"00")))    ),"")</f>
        <v>42737</v>
      </c>
      <c r="O94" s="72" t="str">
        <f>IF(BY_MaxWerte!Q98&gt;0,  LEFT(BY_MaxWerte!R98,3),"")</f>
        <v xml:space="preserve"> MO</v>
      </c>
      <c r="P94" s="72">
        <f>IF(BY_MaxWerte!S98&gt;0,BY_MaxWerte!S98,"")</f>
        <v>3418</v>
      </c>
      <c r="Q94" s="81">
        <f>IF(BY_MaxWerte!S98&gt;0, IF($U$2&gt;0,DATEVALUE(CONCATENATE(LEFT(RIGHT(BY_MaxWerte!T98,3),2),".",TEXT($U$2,"00"),".",TEXT($U$3,"00"))),DATEVALUE(CONCATENATE(MID(BY_MaxWerte!T98,4,2),".",MID(BY_MaxWerte!T98,6,2),".",TEXT($U$3,"00"))) ),"")</f>
        <v>42757</v>
      </c>
      <c r="R94" s="72" t="str">
        <f>IF(BY_MaxWerte!S98&gt;0,  LEFT(BY_MaxWerte!T98,3),"")</f>
        <v xml:space="preserve"> SO</v>
      </c>
      <c r="S94" s="72">
        <f>IF(BY_MaxWerte!T98&gt;0,  BY_MaxWerte!U98,"")</f>
        <v>12</v>
      </c>
      <c r="T94" s="72"/>
    </row>
    <row r="95" spans="1:20" x14ac:dyDescent="0.2">
      <c r="A95" s="74">
        <v>90</v>
      </c>
      <c r="B95" s="72" t="str">
        <f>IF(ISBLANK(BY_DTV_GQ!S99),"",  CONCATENATE(BY_DTV_GQ!S99,IF(TRIM(BY_DTV_GQ!T99)="VBA","*","")))</f>
        <v/>
      </c>
      <c r="C95" s="72" t="str">
        <f>IF(ISBLANK(BY_DTV_GQ!A99),"",CONCATENATE(BY_DTV_GQ!A99,TEXT(BY_DTV_GQ!B99,"????")))</f>
        <v>A   7</v>
      </c>
      <c r="D95" s="74" t="str">
        <f>IF(ISBLANK(BY_DTV_GQ!U99),"",BY_DTV_GQ!U99)</f>
        <v/>
      </c>
      <c r="E95" s="72" t="str">
        <f>IF(ISBLANK(BY_DTV_GQ!E99),"",BY_DTV_GQ!E99)</f>
        <v xml:space="preserve">OY-Nord (Ost)                 </v>
      </c>
      <c r="F95" s="72">
        <f>IF(ISBLANK(BY_DTV_GQ!G99),"",BY_DTV_GQ!G99)</f>
        <v>5325</v>
      </c>
      <c r="G95" s="72" t="str">
        <f>IF(ISBLANK(BY_DTV_GQ!H99),"",    LEFT(BY_DTV_GQ!H99,   LEN(BY_DTV_GQ!H99)-1)    )</f>
        <v xml:space="preserve">(-)  </v>
      </c>
      <c r="H95" s="83">
        <f>IF(BY_DTV_GQ!G99&gt;0,(BY_DTV_GQ!M99/BY_DTV_GQ!G99)*100,"")</f>
        <v>3.8497652582159625</v>
      </c>
      <c r="I95" s="72">
        <f>IF(ISBLANK(BY_RiLaerm!Q99),"",BY_RiLaerm!Q99)</f>
        <v>316</v>
      </c>
      <c r="J95" s="72" t="str">
        <f>IF(ISBLANK(BY_RiLaerm!R99),"", LEFT(BY_RiLaerm!R99,LEN(BY_RiLaerm!R99)-1))</f>
        <v>3,6</v>
      </c>
      <c r="K95" s="72">
        <f>IF(ISBLANK(BY_RiLaerm!S99),"",BY_RiLaerm!S99)</f>
        <v>33</v>
      </c>
      <c r="L95" s="72" t="str">
        <f>IF(ISBLANK(BY_RiLaerm!T99),"",LEFT(BY_RiLaerm!T99,LEN(BY_RiLaerm!T99)-1))</f>
        <v>8,1</v>
      </c>
      <c r="M95" s="72">
        <f>IF(BY_MaxWerte!Q99&gt;0,BY_MaxWerte!Q99,"")</f>
        <v>7878</v>
      </c>
      <c r="N95" s="81">
        <f>IF(BY_MaxWerte!Q99&gt;0,   IF($U$2&gt;0,DATEVALUE(CONCATENATE(LEFT(RIGHT(BY_MaxWerte!R99,3),2),".",TEXT($U$2,"00"),".",TEXT($U$3,"00"))), DATEVALUE(CONCATENATE(MID(BY_MaxWerte!R99,4,2),".",MID(BY_MaxWerte!R99,6,2),".",TEXT($U$3,"00")))    ),"")</f>
        <v>42762</v>
      </c>
      <c r="O95" s="72" t="str">
        <f>IF(BY_MaxWerte!Q99&gt;0,  LEFT(BY_MaxWerte!R99,3),"")</f>
        <v xml:space="preserve"> FR</v>
      </c>
      <c r="P95" s="72">
        <f>IF(BY_MaxWerte!S99&gt;0,BY_MaxWerte!S99,"")</f>
        <v>1014</v>
      </c>
      <c r="Q95" s="81">
        <f>IF(BY_MaxWerte!S99&gt;0, IF($U$2&gt;0,DATEVALUE(CONCATENATE(LEFT(RIGHT(BY_MaxWerte!T99,3),2),".",TEXT($U$2,"00"),".",TEXT($U$3,"00"))),DATEVALUE(CONCATENATE(MID(BY_MaxWerte!T99,4,2),".",MID(BY_MaxWerte!T99,6,2),".",TEXT($U$3,"00"))) ),"")</f>
        <v>42757</v>
      </c>
      <c r="R95" s="72" t="str">
        <f>IF(BY_MaxWerte!S99&gt;0,  LEFT(BY_MaxWerte!T99,3),"")</f>
        <v xml:space="preserve"> SO</v>
      </c>
      <c r="S95" s="72">
        <f>IF(BY_MaxWerte!T99&gt;0,  BY_MaxWerte!U99,"")</f>
        <v>9</v>
      </c>
      <c r="T95" s="72"/>
    </row>
    <row r="96" spans="1:20" x14ac:dyDescent="0.2">
      <c r="A96" s="74">
        <v>91</v>
      </c>
      <c r="B96" s="72" t="str">
        <f>IF(ISBLANK(BY_DTV_GQ!S100),"",  CONCATENATE(BY_DTV_GQ!S100,IF(TRIM(BY_DTV_GQ!T100)="VBA","*","")))</f>
        <v/>
      </c>
      <c r="C96" s="72" t="str">
        <f>IF(ISBLANK(BY_DTV_GQ!A100),"",CONCATENATE(BY_DTV_GQ!A100,TEXT(BY_DTV_GQ!B100,"????")))</f>
        <v>A   7</v>
      </c>
      <c r="D96" s="74" t="str">
        <f>IF(ISBLANK(BY_DTV_GQ!U100),"",BY_DTV_GQ!U100)</f>
        <v/>
      </c>
      <c r="E96" s="72" t="str">
        <f>IF(ISBLANK(BY_DTV_GQ!E100),"",BY_DTV_GQ!E100)</f>
        <v xml:space="preserve">OY-Mitte                      </v>
      </c>
      <c r="F96" s="72">
        <f>IF(ISBLANK(BY_DTV_GQ!G100),"",BY_DTV_GQ!G100)</f>
        <v>15691</v>
      </c>
      <c r="G96" s="72" t="str">
        <f>IF(ISBLANK(BY_DTV_GQ!H100),"",    LEFT(BY_DTV_GQ!H100,   LEN(BY_DTV_GQ!H100)-1)    )</f>
        <v xml:space="preserve">(-)  </v>
      </c>
      <c r="H96" s="83">
        <f>IF(BY_DTV_GQ!G100&gt;0,(BY_DTV_GQ!M100/BY_DTV_GQ!G100)*100,"")</f>
        <v>8.0619463386654768</v>
      </c>
      <c r="I96" s="72">
        <f>IF(ISBLANK(BY_RiLaerm!Q100),"",BY_RiLaerm!Q100)</f>
        <v>926</v>
      </c>
      <c r="J96" s="72" t="str">
        <f>IF(ISBLANK(BY_RiLaerm!R100),"", LEFT(BY_RiLaerm!R100,LEN(BY_RiLaerm!R100)-1))</f>
        <v>5,5</v>
      </c>
      <c r="K96" s="72">
        <f>IF(ISBLANK(BY_RiLaerm!S100),"",BY_RiLaerm!S100)</f>
        <v>110</v>
      </c>
      <c r="L96" s="72" t="str">
        <f>IF(ISBLANK(BY_RiLaerm!T100),"",LEFT(BY_RiLaerm!T100,LEN(BY_RiLaerm!T100)-1))</f>
        <v>52,3</v>
      </c>
      <c r="M96" s="72">
        <f>IF(BY_MaxWerte!Q100&gt;0,BY_MaxWerte!Q100,"")</f>
        <v>28096</v>
      </c>
      <c r="N96" s="81">
        <f>IF(BY_MaxWerte!Q100&gt;0,   IF($U$2&gt;0,DATEVALUE(CONCATENATE(LEFT(RIGHT(BY_MaxWerte!R100,3),2),".",TEXT($U$2,"00"),".",TEXT($U$3,"00"))), DATEVALUE(CONCATENATE(MID(BY_MaxWerte!R100,4,2),".",MID(BY_MaxWerte!R100,6,2),".",TEXT($U$3,"00")))    ),"")</f>
        <v>42737</v>
      </c>
      <c r="O96" s="72" t="str">
        <f>IF(BY_MaxWerte!Q100&gt;0,  LEFT(BY_MaxWerte!R100,3),"")</f>
        <v xml:space="preserve"> MO</v>
      </c>
      <c r="P96" s="72">
        <f>IF(BY_MaxWerte!S100&gt;0,BY_MaxWerte!S100,"")</f>
        <v>2818</v>
      </c>
      <c r="Q96" s="81">
        <f>IF(BY_MaxWerte!S100&gt;0, IF($U$2&gt;0,DATEVALUE(CONCATENATE(LEFT(RIGHT(BY_MaxWerte!T100,3),2),".",TEXT($U$2,"00"),".",TEXT($U$3,"00"))),DATEVALUE(CONCATENATE(MID(BY_MaxWerte!T100,4,2),".",MID(BY_MaxWerte!T100,6,2),".",TEXT($U$3,"00"))) ),"")</f>
        <v>42737</v>
      </c>
      <c r="R96" s="72" t="str">
        <f>IF(BY_MaxWerte!S100&gt;0,  LEFT(BY_MaxWerte!T100,3),"")</f>
        <v xml:space="preserve"> MO</v>
      </c>
      <c r="S96" s="72">
        <f>IF(BY_MaxWerte!T100&gt;0,  BY_MaxWerte!U100,"")</f>
        <v>11</v>
      </c>
      <c r="T96" s="72"/>
    </row>
    <row r="97" spans="1:20" x14ac:dyDescent="0.2">
      <c r="A97" s="74">
        <v>92</v>
      </c>
      <c r="B97" s="72" t="str">
        <f>IF(ISBLANK(BY_DTV_GQ!S101),"",  CONCATENATE(BY_DTV_GQ!S101,IF(TRIM(BY_DTV_GQ!T101)="VBA","*","")))</f>
        <v/>
      </c>
      <c r="C97" s="72" t="str">
        <f>IF(ISBLANK(BY_DTV_GQ!A101),"",CONCATENATE(BY_DTV_GQ!A101,TEXT(BY_DTV_GQ!B101,"????")))</f>
        <v>A   7</v>
      </c>
      <c r="D97" s="74" t="str">
        <f>IF(ISBLANK(BY_DTV_GQ!U101),"",BY_DTV_GQ!U101)</f>
        <v/>
      </c>
      <c r="E97" s="72" t="str">
        <f>IF(ISBLANK(BY_DTV_GQ!E101),"",BY_DTV_GQ!E101)</f>
        <v xml:space="preserve">Tunnel Reinertshof            </v>
      </c>
      <c r="F97" s="72">
        <f>IF(ISBLANK(BY_DTV_GQ!G101),"",BY_DTV_GQ!G101)</f>
        <v>14167</v>
      </c>
      <c r="G97" s="72" t="str">
        <f>IF(ISBLANK(BY_DTV_GQ!H101),"",    LEFT(BY_DTV_GQ!H101,   LEN(BY_DTV_GQ!H101)-1)    )</f>
        <v xml:space="preserve">(-)  </v>
      </c>
      <c r="H97" s="83">
        <f>IF(BY_DTV_GQ!G101&gt;0,(BY_DTV_GQ!M101/BY_DTV_GQ!G101)*100,"")</f>
        <v>6.9527775817039599</v>
      </c>
      <c r="I97" s="72">
        <f>IF(ISBLANK(BY_RiLaerm!Q101),"",BY_RiLaerm!Q101)</f>
        <v>836</v>
      </c>
      <c r="J97" s="72" t="str">
        <f>IF(ISBLANK(BY_RiLaerm!R101),"", LEFT(BY_RiLaerm!R101,LEN(BY_RiLaerm!R101)-1))</f>
        <v>6,3</v>
      </c>
      <c r="K97" s="72">
        <f>IF(ISBLANK(BY_RiLaerm!S101),"",BY_RiLaerm!S101)</f>
        <v>99</v>
      </c>
      <c r="L97" s="72" t="str">
        <f>IF(ISBLANK(BY_RiLaerm!T101),"",LEFT(BY_RiLaerm!T101,LEN(BY_RiLaerm!T101)-1))</f>
        <v>18,7</v>
      </c>
      <c r="M97" s="72">
        <f>IF(BY_MaxWerte!Q101&gt;0,BY_MaxWerte!Q101,"")</f>
        <v>26224</v>
      </c>
      <c r="N97" s="81">
        <f>IF(BY_MaxWerte!Q101&gt;0,   IF($U$2&gt;0,DATEVALUE(CONCATENATE(LEFT(RIGHT(BY_MaxWerte!R101,3),2),".",TEXT($U$2,"00"),".",TEXT($U$3,"00"))), DATEVALUE(CONCATENATE(MID(BY_MaxWerte!R101,4,2),".",MID(BY_MaxWerte!R101,6,2),".",TEXT($U$3,"00")))    ),"")</f>
        <v>42737</v>
      </c>
      <c r="O97" s="72" t="str">
        <f>IF(BY_MaxWerte!Q101&gt;0,  LEFT(BY_MaxWerte!R101,3),"")</f>
        <v xml:space="preserve"> MO</v>
      </c>
      <c r="P97" s="72">
        <f>IF(BY_MaxWerte!S101&gt;0,BY_MaxWerte!S101,"")</f>
        <v>2582</v>
      </c>
      <c r="Q97" s="81">
        <f>IF(BY_MaxWerte!S101&gt;0, IF($U$2&gt;0,DATEVALUE(CONCATENATE(LEFT(RIGHT(BY_MaxWerte!T101,3),2),".",TEXT($U$2,"00"),".",TEXT($U$3,"00"))),DATEVALUE(CONCATENATE(MID(BY_MaxWerte!T101,4,2),".",MID(BY_MaxWerte!T101,6,2),".",TEXT($U$3,"00"))) ),"")</f>
        <v>42737</v>
      </c>
      <c r="R97" s="72" t="str">
        <f>IF(BY_MaxWerte!S101&gt;0,  LEFT(BY_MaxWerte!T101,3),"")</f>
        <v xml:space="preserve"> MO</v>
      </c>
      <c r="S97" s="72">
        <f>IF(BY_MaxWerte!T101&gt;0,  BY_MaxWerte!U101,"")</f>
        <v>12</v>
      </c>
      <c r="T97" s="72"/>
    </row>
    <row r="98" spans="1:20" x14ac:dyDescent="0.2">
      <c r="A98" s="74">
        <v>93</v>
      </c>
      <c r="B98" s="72" t="str">
        <f>IF(ISBLANK(BY_DTV_GQ!S102),"",  CONCATENATE(BY_DTV_GQ!S102,IF(TRIM(BY_DTV_GQ!T102)="VBA","*","")))</f>
        <v/>
      </c>
      <c r="C98" s="72" t="str">
        <f>IF(ISBLANK(BY_DTV_GQ!A102),"",CONCATENATE(BY_DTV_GQ!A102,TEXT(BY_DTV_GQ!B102,"????")))</f>
        <v>A   7</v>
      </c>
      <c r="D98" s="74" t="str">
        <f>IF(ISBLANK(BY_DTV_GQ!U102),"",BY_DTV_GQ!U102)</f>
        <v/>
      </c>
      <c r="E98" s="72" t="str">
        <f>IF(ISBLANK(BY_DTV_GQ!E102),"",BY_DTV_GQ!E102)</f>
        <v xml:space="preserve">Tunnel Füssen                 </v>
      </c>
      <c r="F98" s="72">
        <f>IF(ISBLANK(BY_DTV_GQ!G102),"",BY_DTV_GQ!G102)</f>
        <v>14092</v>
      </c>
      <c r="G98" s="72" t="str">
        <f>IF(ISBLANK(BY_DTV_GQ!H102),"",    LEFT(BY_DTV_GQ!H102,   LEN(BY_DTV_GQ!H102)-1)    )</f>
        <v xml:space="preserve">(-)  </v>
      </c>
      <c r="H98" s="83">
        <f>IF(BY_DTV_GQ!G102&gt;0,(BY_DTV_GQ!M102/BY_DTV_GQ!G102)*100,"")</f>
        <v>5.7905194436559748</v>
      </c>
      <c r="I98" s="72">
        <f>IF(ISBLANK(BY_RiLaerm!Q102),"",BY_RiLaerm!Q102)</f>
        <v>831</v>
      </c>
      <c r="J98" s="72" t="str">
        <f>IF(ISBLANK(BY_RiLaerm!R102),"", LEFT(BY_RiLaerm!R102,LEN(BY_RiLaerm!R102)-1))</f>
        <v>5,1</v>
      </c>
      <c r="K98" s="72">
        <f>IF(ISBLANK(BY_RiLaerm!S102),"",BY_RiLaerm!S102)</f>
        <v>99</v>
      </c>
      <c r="L98" s="72" t="str">
        <f>IF(ISBLANK(BY_RiLaerm!T102),"",LEFT(BY_RiLaerm!T102,LEN(BY_RiLaerm!T102)-1))</f>
        <v>17,0</v>
      </c>
      <c r="M98" s="72">
        <f>IF(BY_MaxWerte!Q102&gt;0,BY_MaxWerte!Q102,"")</f>
        <v>25072</v>
      </c>
      <c r="N98" s="81">
        <f>IF(BY_MaxWerte!Q102&gt;0,   IF($U$2&gt;0,DATEVALUE(CONCATENATE(LEFT(RIGHT(BY_MaxWerte!R102,3),2),".",TEXT($U$2,"00"),".",TEXT($U$3,"00"))), DATEVALUE(CONCATENATE(MID(BY_MaxWerte!R102,4,2),".",MID(BY_MaxWerte!R102,6,2),".",TEXT($U$3,"00")))    ),"")</f>
        <v>42737</v>
      </c>
      <c r="O98" s="72" t="str">
        <f>IF(BY_MaxWerte!Q102&gt;0,  LEFT(BY_MaxWerte!R102,3),"")</f>
        <v xml:space="preserve"> MO</v>
      </c>
      <c r="P98" s="72">
        <f>IF(BY_MaxWerte!S102&gt;0,BY_MaxWerte!S102,"")</f>
        <v>2363</v>
      </c>
      <c r="Q98" s="81">
        <f>IF(BY_MaxWerte!S102&gt;0, IF($U$2&gt;0,DATEVALUE(CONCATENATE(LEFT(RIGHT(BY_MaxWerte!T102,3),2),".",TEXT($U$2,"00"),".",TEXT($U$3,"00"))),DATEVALUE(CONCATENATE(MID(BY_MaxWerte!T102,4,2),".",MID(BY_MaxWerte!T102,6,2),".",TEXT($U$3,"00"))) ),"")</f>
        <v>42737</v>
      </c>
      <c r="R98" s="72" t="str">
        <f>IF(BY_MaxWerte!S102&gt;0,  LEFT(BY_MaxWerte!T102,3),"")</f>
        <v xml:space="preserve"> MO</v>
      </c>
      <c r="S98" s="72">
        <f>IF(BY_MaxWerte!T102&gt;0,  BY_MaxWerte!U102,"")</f>
        <v>11</v>
      </c>
      <c r="T98" s="72"/>
    </row>
    <row r="99" spans="1:20" x14ac:dyDescent="0.2">
      <c r="A99" s="74">
        <v>94</v>
      </c>
      <c r="B99" s="72" t="str">
        <f>IF(ISBLANK(BY_DTV_GQ!S103),"",  CONCATENATE(BY_DTV_GQ!S103,IF(TRIM(BY_DTV_GQ!T103)="VBA","*","")))</f>
        <v/>
      </c>
      <c r="C99" s="72" t="str">
        <f>IF(ISBLANK(BY_DTV_GQ!A103),"",CONCATENATE(BY_DTV_GQ!A103,TEXT(BY_DTV_GQ!B103,"????")))</f>
        <v>A   8</v>
      </c>
      <c r="D99" s="74" t="str">
        <f>IF(ISBLANK(BY_DTV_GQ!U103),"",BY_DTV_GQ!U103)</f>
        <v/>
      </c>
      <c r="E99" s="72" t="str">
        <f>IF(ISBLANK(BY_DTV_GQ!E103),"",BY_DTV_GQ!E103)</f>
        <v xml:space="preserve">Leipheim (W)                  </v>
      </c>
      <c r="F99" s="72">
        <f>IF(ISBLANK(BY_DTV_GQ!G103),"",BY_DTV_GQ!G103)</f>
        <v>54907</v>
      </c>
      <c r="G99" s="72" t="str">
        <f>IF(ISBLANK(BY_DTV_GQ!H103),"",    LEFT(BY_DTV_GQ!H103,   LEN(BY_DTV_GQ!H103)-1)    )</f>
        <v xml:space="preserve">(-)  </v>
      </c>
      <c r="H99" s="83">
        <f>IF(BY_DTV_GQ!G103&gt;0,(BY_DTV_GQ!M103/BY_DTV_GQ!G103)*100,"")</f>
        <v>18.993935199519189</v>
      </c>
      <c r="I99" s="72">
        <f>IF(ISBLANK(BY_RiLaerm!Q103),"",BY_RiLaerm!Q103)</f>
        <v>3111</v>
      </c>
      <c r="J99" s="72" t="str">
        <f>IF(ISBLANK(BY_RiLaerm!R103),"", LEFT(BY_RiLaerm!R103,LEN(BY_RiLaerm!R103)-1))</f>
        <v>17,0</v>
      </c>
      <c r="K99" s="72">
        <f>IF(ISBLANK(BY_RiLaerm!S103),"",BY_RiLaerm!S103)</f>
        <v>641</v>
      </c>
      <c r="L99" s="72" t="str">
        <f>IF(ISBLANK(BY_RiLaerm!T103),"",LEFT(BY_RiLaerm!T103,LEN(BY_RiLaerm!T103)-1))</f>
        <v>38,7</v>
      </c>
      <c r="M99" s="72">
        <f>IF(BY_MaxWerte!Q103&gt;0,BY_MaxWerte!Q103,"")</f>
        <v>68053</v>
      </c>
      <c r="N99" s="81">
        <f>IF(BY_MaxWerte!Q103&gt;0,   IF($U$2&gt;0,DATEVALUE(CONCATENATE(LEFT(RIGHT(BY_MaxWerte!R103,3),2),".",TEXT($U$2,"00"),".",TEXT($U$3,"00"))), DATEVALUE(CONCATENATE(MID(BY_MaxWerte!R103,4,2),".",MID(BY_MaxWerte!R103,6,2),".",TEXT($U$3,"00")))    ),"")</f>
        <v>42755</v>
      </c>
      <c r="O99" s="72" t="str">
        <f>IF(BY_MaxWerte!Q103&gt;0,  LEFT(BY_MaxWerte!R103,3),"")</f>
        <v xml:space="preserve"> FR</v>
      </c>
      <c r="P99" s="72">
        <f>IF(BY_MaxWerte!S103&gt;0,BY_MaxWerte!S103,"")</f>
        <v>5280</v>
      </c>
      <c r="Q99" s="81">
        <f>IF(BY_MaxWerte!S103&gt;0, IF($U$2&gt;0,DATEVALUE(CONCATENATE(LEFT(RIGHT(BY_MaxWerte!T103,3),2),".",TEXT($U$2,"00"),".",TEXT($U$3,"00"))),DATEVALUE(CONCATENATE(MID(BY_MaxWerte!T103,4,2),".",MID(BY_MaxWerte!T103,6,2),".",TEXT($U$3,"00"))) ),"")</f>
        <v>42754</v>
      </c>
      <c r="R99" s="72" t="str">
        <f>IF(BY_MaxWerte!S103&gt;0,  LEFT(BY_MaxWerte!T103,3),"")</f>
        <v xml:space="preserve"> DO</v>
      </c>
      <c r="S99" s="72">
        <f>IF(BY_MaxWerte!T103&gt;0,  BY_MaxWerte!U103,"")</f>
        <v>17</v>
      </c>
      <c r="T99" s="72"/>
    </row>
    <row r="100" spans="1:20" x14ac:dyDescent="0.2">
      <c r="A100" s="74">
        <v>95</v>
      </c>
      <c r="B100" s="72" t="str">
        <f>IF(ISBLANK(BY_DTV_GQ!S104),"",  CONCATENATE(BY_DTV_GQ!S104,IF(TRIM(BY_DTV_GQ!T104)="VBA","*","")))</f>
        <v/>
      </c>
      <c r="C100" s="72" t="str">
        <f>IF(ISBLANK(BY_DTV_GQ!A104),"",CONCATENATE(BY_DTV_GQ!A104,TEXT(BY_DTV_GQ!B104,"????")))</f>
        <v>A   8</v>
      </c>
      <c r="D100" s="74" t="str">
        <f>IF(ISBLANK(BY_DTV_GQ!U104),"",BY_DTV_GQ!U104)</f>
        <v/>
      </c>
      <c r="E100" s="72" t="str">
        <f>IF(ISBLANK(BY_DTV_GQ!E104),"",BY_DTV_GQ!E104)</f>
        <v xml:space="preserve">Leipheim (O)                  </v>
      </c>
      <c r="F100" s="72">
        <f>IF(ISBLANK(BY_DTV_GQ!G104),"",BY_DTV_GQ!G104)</f>
        <v>55551</v>
      </c>
      <c r="G100" s="72" t="str">
        <f>IF(ISBLANK(BY_DTV_GQ!H104),"",    LEFT(BY_DTV_GQ!H104,   LEN(BY_DTV_GQ!H104)-1)    )</f>
        <v xml:space="preserve">(-)  </v>
      </c>
      <c r="H100" s="83">
        <f>IF(BY_DTV_GQ!G104&gt;0,(BY_DTV_GQ!M104/BY_DTV_GQ!G104)*100,"")</f>
        <v>18.206692948821804</v>
      </c>
      <c r="I100" s="72">
        <f>IF(ISBLANK(BY_RiLaerm!Q104),"",BY_RiLaerm!Q104)</f>
        <v>3141</v>
      </c>
      <c r="J100" s="72" t="str">
        <f>IF(ISBLANK(BY_RiLaerm!R104),"", LEFT(BY_RiLaerm!R104,LEN(BY_RiLaerm!R104)-1))</f>
        <v>16,2</v>
      </c>
      <c r="K100" s="72">
        <f>IF(ISBLANK(BY_RiLaerm!S104),"",BY_RiLaerm!S104)</f>
        <v>662</v>
      </c>
      <c r="L100" s="72" t="str">
        <f>IF(ISBLANK(BY_RiLaerm!T104),"",LEFT(BY_RiLaerm!T104,LEN(BY_RiLaerm!T104)-1))</f>
        <v>37,1</v>
      </c>
      <c r="M100" s="72">
        <f>IF(BY_MaxWerte!Q104&gt;0,BY_MaxWerte!Q104,"")</f>
        <v>68614</v>
      </c>
      <c r="N100" s="81">
        <f>IF(BY_MaxWerte!Q104&gt;0,   IF($U$2&gt;0,DATEVALUE(CONCATENATE(LEFT(RIGHT(BY_MaxWerte!R104,3),2),".",TEXT($U$2,"00"),".",TEXT($U$3,"00"))), DATEVALUE(CONCATENATE(MID(BY_MaxWerte!R104,4,2),".",MID(BY_MaxWerte!R104,6,2),".",TEXT($U$3,"00")))    ),"")</f>
        <v>42755</v>
      </c>
      <c r="O100" s="72" t="str">
        <f>IF(BY_MaxWerte!Q104&gt;0,  LEFT(BY_MaxWerte!R104,3),"")</f>
        <v xml:space="preserve"> FR</v>
      </c>
      <c r="P100" s="72">
        <f>IF(BY_MaxWerte!S104&gt;0,BY_MaxWerte!S104,"")</f>
        <v>5315</v>
      </c>
      <c r="Q100" s="81">
        <f>IF(BY_MaxWerte!S104&gt;0, IF($U$2&gt;0,DATEVALUE(CONCATENATE(LEFT(RIGHT(BY_MaxWerte!T104,3),2),".",TEXT($U$2,"00"),".",TEXT($U$3,"00"))),DATEVALUE(CONCATENATE(MID(BY_MaxWerte!T104,4,2),".",MID(BY_MaxWerte!T104,6,2),".",TEXT($U$3,"00"))) ),"")</f>
        <v>42754</v>
      </c>
      <c r="R100" s="72" t="str">
        <f>IF(BY_MaxWerte!S104&gt;0,  LEFT(BY_MaxWerte!T104,3),"")</f>
        <v xml:space="preserve"> DO</v>
      </c>
      <c r="S100" s="72">
        <f>IF(BY_MaxWerte!T104&gt;0,  BY_MaxWerte!U104,"")</f>
        <v>17</v>
      </c>
      <c r="T100" s="72"/>
    </row>
    <row r="101" spans="1:20" x14ac:dyDescent="0.2">
      <c r="A101" s="74">
        <v>96</v>
      </c>
      <c r="B101" s="72" t="str">
        <f>IF(ISBLANK(BY_DTV_GQ!S105),"",  CONCATENATE(BY_DTV_GQ!S105,IF(TRIM(BY_DTV_GQ!T105)="VBA","*","")))</f>
        <v/>
      </c>
      <c r="C101" s="72" t="str">
        <f>IF(ISBLANK(BY_DTV_GQ!A105),"",CONCATENATE(BY_DTV_GQ!A105,TEXT(BY_DTV_GQ!B105,"????")))</f>
        <v>A   8</v>
      </c>
      <c r="D101" s="74" t="str">
        <f>IF(ISBLANK(BY_DTV_GQ!U105),"",BY_DTV_GQ!U105)</f>
        <v/>
      </c>
      <c r="E101" s="72" t="str">
        <f>IF(ISBLANK(BY_DTV_GQ!E105),"",BY_DTV_GQ!E105)</f>
        <v xml:space="preserve">Burgau (W)                    </v>
      </c>
      <c r="F101" s="72">
        <f>IF(ISBLANK(BY_DTV_GQ!G105),"",BY_DTV_GQ!G105)</f>
        <v>51820</v>
      </c>
      <c r="G101" s="72" t="str">
        <f>IF(ISBLANK(BY_DTV_GQ!H105),"",    LEFT(BY_DTV_GQ!H105,   LEN(BY_DTV_GQ!H105)-1)    )</f>
        <v xml:space="preserve">(-)  </v>
      </c>
      <c r="H101" s="83">
        <f>IF(BY_DTV_GQ!G105&gt;0,(BY_DTV_GQ!M105/BY_DTV_GQ!G105)*100,"")</f>
        <v>17.539560015438056</v>
      </c>
      <c r="I101" s="72">
        <f>IF(ISBLANK(BY_RiLaerm!Q105),"",BY_RiLaerm!Q105)</f>
        <v>2934</v>
      </c>
      <c r="J101" s="72" t="str">
        <f>IF(ISBLANK(BY_RiLaerm!R105),"", LEFT(BY_RiLaerm!R105,LEN(BY_RiLaerm!R105)-1))</f>
        <v>15,4</v>
      </c>
      <c r="K101" s="72">
        <f>IF(ISBLANK(BY_RiLaerm!S105),"",BY_RiLaerm!S105)</f>
        <v>609</v>
      </c>
      <c r="L101" s="72" t="str">
        <f>IF(ISBLANK(BY_RiLaerm!T105),"",LEFT(BY_RiLaerm!T105,LEN(BY_RiLaerm!T105)-1))</f>
        <v>37,9</v>
      </c>
      <c r="M101" s="72">
        <f>IF(BY_MaxWerte!Q105&gt;0,BY_MaxWerte!Q105,"")</f>
        <v>63932</v>
      </c>
      <c r="N101" s="81">
        <f>IF(BY_MaxWerte!Q105&gt;0,   IF($U$2&gt;0,DATEVALUE(CONCATENATE(LEFT(RIGHT(BY_MaxWerte!R105,3),2),".",TEXT($U$2,"00"),".",TEXT($U$3,"00"))), DATEVALUE(CONCATENATE(MID(BY_MaxWerte!R105,4,2),".",MID(BY_MaxWerte!R105,6,2),".",TEXT($U$3,"00")))    ),"")</f>
        <v>42762</v>
      </c>
      <c r="O101" s="72" t="str">
        <f>IF(BY_MaxWerte!Q105&gt;0,  LEFT(BY_MaxWerte!R105,3),"")</f>
        <v xml:space="preserve"> FR</v>
      </c>
      <c r="P101" s="72">
        <f>IF(BY_MaxWerte!S105&gt;0,BY_MaxWerte!S105,"")</f>
        <v>4988</v>
      </c>
      <c r="Q101" s="81">
        <f>IF(BY_MaxWerte!S105&gt;0, IF($U$2&gt;0,DATEVALUE(CONCATENATE(LEFT(RIGHT(BY_MaxWerte!T105,3),2),".",TEXT($U$2,"00"),".",TEXT($U$3,"00"))),DATEVALUE(CONCATENATE(MID(BY_MaxWerte!T105,4,2),".",MID(BY_MaxWerte!T105,6,2),".",TEXT($U$3,"00"))) ),"")</f>
        <v>42737</v>
      </c>
      <c r="R101" s="72" t="str">
        <f>IF(BY_MaxWerte!S105&gt;0,  LEFT(BY_MaxWerte!T105,3),"")</f>
        <v xml:space="preserve"> MO</v>
      </c>
      <c r="S101" s="72">
        <f>IF(BY_MaxWerte!T105&gt;0,  BY_MaxWerte!U105,"")</f>
        <v>15</v>
      </c>
      <c r="T101" s="72"/>
    </row>
    <row r="102" spans="1:20" x14ac:dyDescent="0.2">
      <c r="A102" s="74">
        <v>97</v>
      </c>
      <c r="B102" s="72" t="str">
        <f>IF(ISBLANK(BY_DTV_GQ!S106),"",  CONCATENATE(BY_DTV_GQ!S106,IF(TRIM(BY_DTV_GQ!T106)="VBA","*","")))</f>
        <v/>
      </c>
      <c r="C102" s="72" t="str">
        <f>IF(ISBLANK(BY_DTV_GQ!A106),"",CONCATENATE(BY_DTV_GQ!A106,TEXT(BY_DTV_GQ!B106,"????")))</f>
        <v>A   8</v>
      </c>
      <c r="D102" s="74" t="str">
        <f>IF(ISBLANK(BY_DTV_GQ!U106),"",BY_DTV_GQ!U106)</f>
        <v/>
      </c>
      <c r="E102" s="72" t="str">
        <f>IF(ISBLANK(BY_DTV_GQ!E106),"",BY_DTV_GQ!E106)</f>
        <v xml:space="preserve">Zusmarshausen (W)             </v>
      </c>
      <c r="F102" s="72">
        <f>IF(ISBLANK(BY_DTV_GQ!G106),"",BY_DTV_GQ!G106)</f>
        <v>51787</v>
      </c>
      <c r="G102" s="72" t="str">
        <f>IF(ISBLANK(BY_DTV_GQ!H106),"",    LEFT(BY_DTV_GQ!H106,   LEN(BY_DTV_GQ!H106)-1)    )</f>
        <v xml:space="preserve">(-)  </v>
      </c>
      <c r="H102" s="83">
        <f>IF(BY_DTV_GQ!G106&gt;0,(BY_DTV_GQ!M106/BY_DTV_GQ!G106)*100,"")</f>
        <v>17.378878869214283</v>
      </c>
      <c r="I102" s="72">
        <f>IF(ISBLANK(BY_RiLaerm!Q106),"",BY_RiLaerm!Q106)</f>
        <v>2935</v>
      </c>
      <c r="J102" s="72" t="str">
        <f>IF(ISBLANK(BY_RiLaerm!R106),"", LEFT(BY_RiLaerm!R106,LEN(BY_RiLaerm!R106)-1))</f>
        <v>15,3</v>
      </c>
      <c r="K102" s="72">
        <f>IF(ISBLANK(BY_RiLaerm!S106),"",BY_RiLaerm!S106)</f>
        <v>604</v>
      </c>
      <c r="L102" s="72" t="str">
        <f>IF(ISBLANK(BY_RiLaerm!T106),"",LEFT(BY_RiLaerm!T106,LEN(BY_RiLaerm!T106)-1))</f>
        <v>37,9</v>
      </c>
      <c r="M102" s="72">
        <f>IF(BY_MaxWerte!Q106&gt;0,BY_MaxWerte!Q106,"")</f>
        <v>63724</v>
      </c>
      <c r="N102" s="81">
        <f>IF(BY_MaxWerte!Q106&gt;0,   IF($U$2&gt;0,DATEVALUE(CONCATENATE(LEFT(RIGHT(BY_MaxWerte!R106,3),2),".",TEXT($U$2,"00"),".",TEXT($U$3,"00"))), DATEVALUE(CONCATENATE(MID(BY_MaxWerte!R106,4,2),".",MID(BY_MaxWerte!R106,6,2),".",TEXT($U$3,"00")))    ),"")</f>
        <v>42755</v>
      </c>
      <c r="O102" s="72" t="str">
        <f>IF(BY_MaxWerte!Q106&gt;0,  LEFT(BY_MaxWerte!R106,3),"")</f>
        <v xml:space="preserve"> FR</v>
      </c>
      <c r="P102" s="72">
        <f>IF(BY_MaxWerte!S106&gt;0,BY_MaxWerte!S106,"")</f>
        <v>5162</v>
      </c>
      <c r="Q102" s="81">
        <f>IF(BY_MaxWerte!S106&gt;0, IF($U$2&gt;0,DATEVALUE(CONCATENATE(LEFT(RIGHT(BY_MaxWerte!T106,3),2),".",TEXT($U$2,"00"),".",TEXT($U$3,"00"))),DATEVALUE(CONCATENATE(MID(BY_MaxWerte!T106,4,2),".",MID(BY_MaxWerte!T106,6,2),".",TEXT($U$3,"00"))) ),"")</f>
        <v>42737</v>
      </c>
      <c r="R102" s="72" t="str">
        <f>IF(BY_MaxWerte!S106&gt;0,  LEFT(BY_MaxWerte!T106,3),"")</f>
        <v xml:space="preserve"> MO</v>
      </c>
      <c r="S102" s="72">
        <f>IF(BY_MaxWerte!T106&gt;0,  BY_MaxWerte!U106,"")</f>
        <v>14</v>
      </c>
      <c r="T102" s="72"/>
    </row>
    <row r="103" spans="1:20" x14ac:dyDescent="0.2">
      <c r="A103" s="74">
        <v>98</v>
      </c>
      <c r="B103" s="72" t="str">
        <f>IF(ISBLANK(BY_DTV_GQ!S107),"",  CONCATENATE(BY_DTV_GQ!S107,IF(TRIM(BY_DTV_GQ!T107)="VBA","*","")))</f>
        <v/>
      </c>
      <c r="C103" s="72" t="str">
        <f>IF(ISBLANK(BY_DTV_GQ!A107),"",CONCATENATE(BY_DTV_GQ!A107,TEXT(BY_DTV_GQ!B107,"????")))</f>
        <v>A   8</v>
      </c>
      <c r="D103" s="74" t="str">
        <f>IF(ISBLANK(BY_DTV_GQ!U107),"",BY_DTV_GQ!U107)</f>
        <v/>
      </c>
      <c r="E103" s="72" t="str">
        <f>IF(ISBLANK(BY_DTV_GQ!E107),"",BY_DTV_GQ!E107)</f>
        <v xml:space="preserve">Zusmarshausen (O)             </v>
      </c>
      <c r="F103" s="72">
        <f>IF(ISBLANK(BY_DTV_GQ!G107),"",BY_DTV_GQ!G107)</f>
        <v>54102</v>
      </c>
      <c r="G103" s="72" t="str">
        <f>IF(ISBLANK(BY_DTV_GQ!H107),"",    LEFT(BY_DTV_GQ!H107,   LEN(BY_DTV_GQ!H107)-1)    )</f>
        <v xml:space="preserve">(-)  </v>
      </c>
      <c r="H103" s="83">
        <f>IF(BY_DTV_GQ!G107&gt;0,(BY_DTV_GQ!M107/BY_DTV_GQ!G107)*100,"")</f>
        <v>16.540978152378841</v>
      </c>
      <c r="I103" s="72">
        <f>IF(ISBLANK(BY_RiLaerm!Q107),"",BY_RiLaerm!Q107)</f>
        <v>3062</v>
      </c>
      <c r="J103" s="72" t="str">
        <f>IF(ISBLANK(BY_RiLaerm!R107),"", LEFT(BY_RiLaerm!R107,LEN(BY_RiLaerm!R107)-1))</f>
        <v>14,6</v>
      </c>
      <c r="K103" s="72">
        <f>IF(ISBLANK(BY_RiLaerm!S107),"",BY_RiLaerm!S107)</f>
        <v>638</v>
      </c>
      <c r="L103" s="72" t="str">
        <f>IF(ISBLANK(BY_RiLaerm!T107),"",LEFT(BY_RiLaerm!T107,LEN(BY_RiLaerm!T107)-1))</f>
        <v>35,1</v>
      </c>
      <c r="M103" s="72">
        <f>IF(BY_MaxWerte!Q107&gt;0,BY_MaxWerte!Q107,"")</f>
        <v>66981</v>
      </c>
      <c r="N103" s="81">
        <f>IF(BY_MaxWerte!Q107&gt;0,   IF($U$2&gt;0,DATEVALUE(CONCATENATE(LEFT(RIGHT(BY_MaxWerte!R107,3),2),".",TEXT($U$2,"00"),".",TEXT($U$3,"00"))), DATEVALUE(CONCATENATE(MID(BY_MaxWerte!R107,4,2),".",MID(BY_MaxWerte!R107,6,2),".",TEXT($U$3,"00")))    ),"")</f>
        <v>42755</v>
      </c>
      <c r="O103" s="72" t="str">
        <f>IF(BY_MaxWerte!Q107&gt;0,  LEFT(BY_MaxWerte!R107,3),"")</f>
        <v xml:space="preserve"> FR</v>
      </c>
      <c r="P103" s="72">
        <f>IF(BY_MaxWerte!S107&gt;0,BY_MaxWerte!S107,"")</f>
        <v>5304</v>
      </c>
      <c r="Q103" s="81">
        <f>IF(BY_MaxWerte!S107&gt;0, IF($U$2&gt;0,DATEVALUE(CONCATENATE(LEFT(RIGHT(BY_MaxWerte!T107,3),2),".",TEXT($U$2,"00"),".",TEXT($U$3,"00"))),DATEVALUE(CONCATENATE(MID(BY_MaxWerte!T107,4,2),".",MID(BY_MaxWerte!T107,6,2),".",TEXT($U$3,"00"))) ),"")</f>
        <v>42755</v>
      </c>
      <c r="R103" s="72" t="str">
        <f>IF(BY_MaxWerte!S107&gt;0,  LEFT(BY_MaxWerte!T107,3),"")</f>
        <v xml:space="preserve"> FR</v>
      </c>
      <c r="S103" s="72">
        <f>IF(BY_MaxWerte!T107&gt;0,  BY_MaxWerte!U107,"")</f>
        <v>17</v>
      </c>
      <c r="T103" s="72"/>
    </row>
    <row r="104" spans="1:20" x14ac:dyDescent="0.2">
      <c r="A104" s="74">
        <v>99</v>
      </c>
      <c r="B104" s="72" t="str">
        <f>IF(ISBLANK(BY_DTV_GQ!S108),"",  CONCATENATE(BY_DTV_GQ!S108,IF(TRIM(BY_DTV_GQ!T108)="VBA","*","")))</f>
        <v/>
      </c>
      <c r="C104" s="72" t="str">
        <f>IF(ISBLANK(BY_DTV_GQ!A108),"",CONCATENATE(BY_DTV_GQ!A108,TEXT(BY_DTV_GQ!B108,"????")))</f>
        <v>A   8</v>
      </c>
      <c r="D104" s="74" t="str">
        <f>IF(ISBLANK(BY_DTV_GQ!U108),"",BY_DTV_GQ!U108)</f>
        <v/>
      </c>
      <c r="E104" s="72" t="str">
        <f>IF(ISBLANK(BY_DTV_GQ!E108),"",BY_DTV_GQ!E108)</f>
        <v xml:space="preserve">Neusäß (W)                    </v>
      </c>
      <c r="F104" s="72">
        <f>IF(ISBLANK(BY_DTV_GQ!G108),"",BY_DTV_GQ!G108)</f>
        <v>59664</v>
      </c>
      <c r="G104" s="72" t="str">
        <f>IF(ISBLANK(BY_DTV_GQ!H108),"",    LEFT(BY_DTV_GQ!H108,   LEN(BY_DTV_GQ!H108)-1)    )</f>
        <v xml:space="preserve">(-)  </v>
      </c>
      <c r="H104" s="83">
        <f>IF(BY_DTV_GQ!G108&gt;0,(BY_DTV_GQ!M108/BY_DTV_GQ!G108)*100,"")</f>
        <v>15.325824617860015</v>
      </c>
      <c r="I104" s="72">
        <f>IF(ISBLANK(BY_RiLaerm!Q108),"",BY_RiLaerm!Q108)</f>
        <v>3387</v>
      </c>
      <c r="J104" s="72" t="str">
        <f>IF(ISBLANK(BY_RiLaerm!R108),"", LEFT(BY_RiLaerm!R108,LEN(BY_RiLaerm!R108)-1))</f>
        <v>13,5</v>
      </c>
      <c r="K104" s="72">
        <f>IF(ISBLANK(BY_RiLaerm!S108),"",BY_RiLaerm!S108)</f>
        <v>684</v>
      </c>
      <c r="L104" s="72" t="str">
        <f>IF(ISBLANK(BY_RiLaerm!T108),"",LEFT(BY_RiLaerm!T108,LEN(BY_RiLaerm!T108)-1))</f>
        <v>33,2</v>
      </c>
      <c r="M104" s="72">
        <f>IF(BY_MaxWerte!Q108&gt;0,BY_MaxWerte!Q108,"")</f>
        <v>74155</v>
      </c>
      <c r="N104" s="81">
        <f>IF(BY_MaxWerte!Q108&gt;0,   IF($U$2&gt;0,DATEVALUE(CONCATENATE(LEFT(RIGHT(BY_MaxWerte!R108,3),2),".",TEXT($U$2,"00"),".",TEXT($U$3,"00"))), DATEVALUE(CONCATENATE(MID(BY_MaxWerte!R108,4,2),".",MID(BY_MaxWerte!R108,6,2),".",TEXT($U$3,"00")))    ),"")</f>
        <v>42755</v>
      </c>
      <c r="O104" s="72" t="str">
        <f>IF(BY_MaxWerte!Q108&gt;0,  LEFT(BY_MaxWerte!R108,3),"")</f>
        <v xml:space="preserve"> FR</v>
      </c>
      <c r="P104" s="72">
        <f>IF(BY_MaxWerte!S108&gt;0,BY_MaxWerte!S108,"")</f>
        <v>5927</v>
      </c>
      <c r="Q104" s="81">
        <f>IF(BY_MaxWerte!S108&gt;0, IF($U$2&gt;0,DATEVALUE(CONCATENATE(LEFT(RIGHT(BY_MaxWerte!T108,3),2),".",TEXT($U$2,"00"),".",TEXT($U$3,"00"))),DATEVALUE(CONCATENATE(MID(BY_MaxWerte!T108,4,2),".",MID(BY_MaxWerte!T108,6,2),".",TEXT($U$3,"00"))) ),"")</f>
        <v>42762</v>
      </c>
      <c r="R104" s="72" t="str">
        <f>IF(BY_MaxWerte!S108&gt;0,  LEFT(BY_MaxWerte!T108,3),"")</f>
        <v xml:space="preserve"> FR</v>
      </c>
      <c r="S104" s="72">
        <f>IF(BY_MaxWerte!T108&gt;0,  BY_MaxWerte!U108,"")</f>
        <v>16</v>
      </c>
      <c r="T104" s="72"/>
    </row>
    <row r="105" spans="1:20" x14ac:dyDescent="0.2">
      <c r="A105" s="74">
        <v>100</v>
      </c>
      <c r="B105" s="72" t="str">
        <f>IF(ISBLANK(BY_DTV_GQ!S109),"",  CONCATENATE(BY_DTV_GQ!S109,IF(TRIM(BY_DTV_GQ!T109)="VBA","*","")))</f>
        <v/>
      </c>
      <c r="C105" s="72" t="str">
        <f>IF(ISBLANK(BY_DTV_GQ!A109),"",CONCATENATE(BY_DTV_GQ!A109,TEXT(BY_DTV_GQ!B109,"????")))</f>
        <v>A   8</v>
      </c>
      <c r="D105" s="74" t="str">
        <f>IF(ISBLANK(BY_DTV_GQ!U109),"",BY_DTV_GQ!U109)</f>
        <v/>
      </c>
      <c r="E105" s="72" t="str">
        <f>IF(ISBLANK(BY_DTV_GQ!E109),"",BY_DTV_GQ!E109)</f>
        <v xml:space="preserve">Augsburg-West (W)             </v>
      </c>
      <c r="F105" s="72">
        <f>IF(ISBLANK(BY_DTV_GQ!G109),"",BY_DTV_GQ!G109)</f>
        <v>64182</v>
      </c>
      <c r="G105" s="72" t="str">
        <f>IF(ISBLANK(BY_DTV_GQ!H109),"",    LEFT(BY_DTV_GQ!H109,   LEN(BY_DTV_GQ!H109)-1)    )</f>
        <v xml:space="preserve">(-)  </v>
      </c>
      <c r="H105" s="83">
        <f>IF(BY_DTV_GQ!G109&gt;0,(BY_DTV_GQ!M109/BY_DTV_GQ!G109)*100,"")</f>
        <v>14.44018572185348</v>
      </c>
      <c r="I105" s="72">
        <f>IF(ISBLANK(BY_RiLaerm!Q109),"",BY_RiLaerm!Q109)</f>
        <v>3653</v>
      </c>
      <c r="J105" s="72" t="str">
        <f>IF(ISBLANK(BY_RiLaerm!R109),"", LEFT(BY_RiLaerm!R109,LEN(BY_RiLaerm!R109)-1))</f>
        <v>12,8</v>
      </c>
      <c r="K105" s="72">
        <f>IF(ISBLANK(BY_RiLaerm!S109),"",BY_RiLaerm!S109)</f>
        <v>717</v>
      </c>
      <c r="L105" s="72" t="str">
        <f>IF(ISBLANK(BY_RiLaerm!T109),"",LEFT(BY_RiLaerm!T109,LEN(BY_RiLaerm!T109)-1))</f>
        <v>31,0</v>
      </c>
      <c r="M105" s="72">
        <f>IF(BY_MaxWerte!Q109&gt;0,BY_MaxWerte!Q109,"")</f>
        <v>80189</v>
      </c>
      <c r="N105" s="81">
        <f>IF(BY_MaxWerte!Q109&gt;0,   IF($U$2&gt;0,DATEVALUE(CONCATENATE(LEFT(RIGHT(BY_MaxWerte!R109,3),2),".",TEXT($U$2,"00"),".",TEXT($U$3,"00"))), DATEVALUE(CONCATENATE(MID(BY_MaxWerte!R109,4,2),".",MID(BY_MaxWerte!R109,6,2),".",TEXT($U$3,"00")))    ),"")</f>
        <v>42755</v>
      </c>
      <c r="O105" s="72" t="str">
        <f>IF(BY_MaxWerte!Q109&gt;0,  LEFT(BY_MaxWerte!R109,3),"")</f>
        <v xml:space="preserve"> FR</v>
      </c>
      <c r="P105" s="72">
        <f>IF(BY_MaxWerte!S109&gt;0,BY_MaxWerte!S109,"")</f>
        <v>6404</v>
      </c>
      <c r="Q105" s="81">
        <f>IF(BY_MaxWerte!S109&gt;0, IF($U$2&gt;0,DATEVALUE(CONCATENATE(LEFT(RIGHT(BY_MaxWerte!T109,3),2),".",TEXT($U$2,"00"),".",TEXT($U$3,"00"))),DATEVALUE(CONCATENATE(MID(BY_MaxWerte!T109,4,2),".",MID(BY_MaxWerte!T109,6,2),".",TEXT($U$3,"00"))) ),"")</f>
        <v>42755</v>
      </c>
      <c r="R105" s="72" t="str">
        <f>IF(BY_MaxWerte!S109&gt;0,  LEFT(BY_MaxWerte!T109,3),"")</f>
        <v xml:space="preserve"> FR</v>
      </c>
      <c r="S105" s="72">
        <f>IF(BY_MaxWerte!T109&gt;0,  BY_MaxWerte!U109,"")</f>
        <v>17</v>
      </c>
      <c r="T105" s="72"/>
    </row>
    <row r="106" spans="1:20" x14ac:dyDescent="0.2">
      <c r="A106" s="74">
        <v>101</v>
      </c>
      <c r="B106" s="72" t="str">
        <f>IF(ISBLANK(BY_DTV_GQ!S110),"",  CONCATENATE(BY_DTV_GQ!S110,IF(TRIM(BY_DTV_GQ!T110)="VBA","*","")))</f>
        <v/>
      </c>
      <c r="C106" s="72" t="str">
        <f>IF(ISBLANK(BY_DTV_GQ!A110),"",CONCATENATE(BY_DTV_GQ!A110,TEXT(BY_DTV_GQ!B110,"????")))</f>
        <v>A   8</v>
      </c>
      <c r="D106" s="74" t="str">
        <f>IF(ISBLANK(BY_DTV_GQ!U110),"",BY_DTV_GQ!U110)</f>
        <v/>
      </c>
      <c r="E106" s="72" t="str">
        <f>IF(ISBLANK(BY_DTV_GQ!E110),"",BY_DTV_GQ!E110)</f>
        <v xml:space="preserve">Augsburg-West                 </v>
      </c>
      <c r="F106" s="72">
        <f>IF(ISBLANK(BY_DTV_GQ!G110),"",BY_DTV_GQ!G110)</f>
        <v>90662</v>
      </c>
      <c r="G106" s="72" t="str">
        <f>IF(ISBLANK(BY_DTV_GQ!H110),"",    LEFT(BY_DTV_GQ!H110,   LEN(BY_DTV_GQ!H110)-1)    )</f>
        <v xml:space="preserve">(-)  </v>
      </c>
      <c r="H106" s="83">
        <f>IF(BY_DTV_GQ!G110&gt;0,(BY_DTV_GQ!M110/BY_DTV_GQ!G110)*100,"")</f>
        <v>14.295956409521079</v>
      </c>
      <c r="I106" s="72">
        <f>IF(ISBLANK(BY_RiLaerm!Q110),"",BY_RiLaerm!Q110)</f>
        <v>5166</v>
      </c>
      <c r="J106" s="72" t="str">
        <f>IF(ISBLANK(BY_RiLaerm!R110),"", LEFT(BY_RiLaerm!R110,LEN(BY_RiLaerm!R110)-1))</f>
        <v>13,0</v>
      </c>
      <c r="K106" s="72">
        <f>IF(ISBLANK(BY_RiLaerm!S110),"",BY_RiLaerm!S110)</f>
        <v>1001</v>
      </c>
      <c r="L106" s="72" t="str">
        <f>IF(ISBLANK(BY_RiLaerm!T110),"",LEFT(BY_RiLaerm!T110,LEN(BY_RiLaerm!T110)-1))</f>
        <v>27,7</v>
      </c>
      <c r="M106" s="72">
        <f>IF(BY_MaxWerte!Q110&gt;0,BY_MaxWerte!Q110,"")</f>
        <v>113980</v>
      </c>
      <c r="N106" s="81">
        <f>IF(BY_MaxWerte!Q110&gt;0,   IF($U$2&gt;0,DATEVALUE(CONCATENATE(LEFT(RIGHT(BY_MaxWerte!R110,3),2),".",TEXT($U$2,"00"),".",TEXT($U$3,"00"))), DATEVALUE(CONCATENATE(MID(BY_MaxWerte!R110,4,2),".",MID(BY_MaxWerte!R110,6,2),".",TEXT($U$3,"00")))    ),"")</f>
        <v>42755</v>
      </c>
      <c r="O106" s="72" t="str">
        <f>IF(BY_MaxWerte!Q110&gt;0,  LEFT(BY_MaxWerte!R110,3),"")</f>
        <v xml:space="preserve"> FR</v>
      </c>
      <c r="P106" s="72">
        <f>IF(BY_MaxWerte!S110&gt;0,BY_MaxWerte!S110,"")</f>
        <v>9199</v>
      </c>
      <c r="Q106" s="81">
        <f>IF(BY_MaxWerte!S110&gt;0, IF($U$2&gt;0,DATEVALUE(CONCATENATE(LEFT(RIGHT(BY_MaxWerte!T110,3),2),".",TEXT($U$2,"00"),".",TEXT($U$3,"00"))),DATEVALUE(CONCATENATE(MID(BY_MaxWerte!T110,4,2),".",MID(BY_MaxWerte!T110,6,2),".",TEXT($U$3,"00"))) ),"")</f>
        <v>42754</v>
      </c>
      <c r="R106" s="72" t="str">
        <f>IF(BY_MaxWerte!S110&gt;0,  LEFT(BY_MaxWerte!T110,3),"")</f>
        <v xml:space="preserve"> DO</v>
      </c>
      <c r="S106" s="72">
        <f>IF(BY_MaxWerte!T110&gt;0,  BY_MaxWerte!U110,"")</f>
        <v>17</v>
      </c>
      <c r="T106" s="72"/>
    </row>
    <row r="107" spans="1:20" x14ac:dyDescent="0.2">
      <c r="A107" s="74">
        <v>102</v>
      </c>
      <c r="B107" s="72" t="str">
        <f>IF(ISBLANK(BY_DTV_GQ!S111),"",  CONCATENATE(BY_DTV_GQ!S111,IF(TRIM(BY_DTV_GQ!T111)="VBA","*","")))</f>
        <v/>
      </c>
      <c r="C107" s="72" t="str">
        <f>IF(ISBLANK(BY_DTV_GQ!A111),"",CONCATENATE(BY_DTV_GQ!A111,TEXT(BY_DTV_GQ!B111,"????")))</f>
        <v>A   8</v>
      </c>
      <c r="D107" s="74" t="str">
        <f>IF(ISBLANK(BY_DTV_GQ!U111),"",BY_DTV_GQ!U111)</f>
        <v/>
      </c>
      <c r="E107" s="72" t="str">
        <f>IF(ISBLANK(BY_DTV_GQ!E111),"",BY_DTV_GQ!E111)</f>
        <v xml:space="preserve">Augsburg-Ost                  </v>
      </c>
      <c r="F107" s="72">
        <f>IF(ISBLANK(BY_DTV_GQ!G111),"",BY_DTV_GQ!G111)</f>
        <v>81250</v>
      </c>
      <c r="G107" s="72" t="str">
        <f>IF(ISBLANK(BY_DTV_GQ!H111),"",    LEFT(BY_DTV_GQ!H111,   LEN(BY_DTV_GQ!H111)-1)    )</f>
        <v xml:space="preserve">(-)  </v>
      </c>
      <c r="H107" s="83">
        <f>IF(BY_DTV_GQ!G111&gt;0,(BY_DTV_GQ!M111/BY_DTV_GQ!G111)*100,"")</f>
        <v>14.299076923076923</v>
      </c>
      <c r="I107" s="72">
        <f>IF(ISBLANK(BY_RiLaerm!Q111),"",BY_RiLaerm!Q111)</f>
        <v>4624</v>
      </c>
      <c r="J107" s="72" t="str">
        <f>IF(ISBLANK(BY_RiLaerm!R111),"", LEFT(BY_RiLaerm!R111,LEN(BY_RiLaerm!R111)-1))</f>
        <v>12,9</v>
      </c>
      <c r="K107" s="72">
        <f>IF(ISBLANK(BY_RiLaerm!S111),"",BY_RiLaerm!S111)</f>
        <v>908</v>
      </c>
      <c r="L107" s="72" t="str">
        <f>IF(ISBLANK(BY_RiLaerm!T111),"",LEFT(BY_RiLaerm!T111,LEN(BY_RiLaerm!T111)-1))</f>
        <v>28,4</v>
      </c>
      <c r="M107" s="72">
        <f>IF(BY_MaxWerte!Q111&gt;0,BY_MaxWerte!Q111,"")</f>
        <v>101193</v>
      </c>
      <c r="N107" s="81">
        <f>IF(BY_MaxWerte!Q111&gt;0,   IF($U$2&gt;0,DATEVALUE(CONCATENATE(LEFT(RIGHT(BY_MaxWerte!R111,3),2),".",TEXT($U$2,"00"),".",TEXT($U$3,"00"))), DATEVALUE(CONCATENATE(MID(BY_MaxWerte!R111,4,2),".",MID(BY_MaxWerte!R111,6,2),".",TEXT($U$3,"00")))    ),"")</f>
        <v>42755</v>
      </c>
      <c r="O107" s="72" t="str">
        <f>IF(BY_MaxWerte!Q111&gt;0,  LEFT(BY_MaxWerte!R111,3),"")</f>
        <v xml:space="preserve"> FR</v>
      </c>
      <c r="P107" s="72">
        <f>IF(BY_MaxWerte!S111&gt;0,BY_MaxWerte!S111,"")</f>
        <v>8063</v>
      </c>
      <c r="Q107" s="81">
        <f>IF(BY_MaxWerte!S111&gt;0, IF($U$2&gt;0,DATEVALUE(CONCATENATE(LEFT(RIGHT(BY_MaxWerte!T111,3),2),".",TEXT($U$2,"00"),".",TEXT($U$3,"00"))),DATEVALUE(CONCATENATE(MID(BY_MaxWerte!T111,4,2),".",MID(BY_MaxWerte!T111,6,2),".",TEXT($U$3,"00"))) ),"")</f>
        <v>42755</v>
      </c>
      <c r="R107" s="72" t="str">
        <f>IF(BY_MaxWerte!S111&gt;0,  LEFT(BY_MaxWerte!T111,3),"")</f>
        <v xml:space="preserve"> FR</v>
      </c>
      <c r="S107" s="72">
        <f>IF(BY_MaxWerte!T111&gt;0,  BY_MaxWerte!U111,"")</f>
        <v>17</v>
      </c>
      <c r="T107" s="72"/>
    </row>
    <row r="108" spans="1:20" x14ac:dyDescent="0.2">
      <c r="A108" s="74">
        <v>103</v>
      </c>
      <c r="B108" s="72" t="str">
        <f>IF(ISBLANK(BY_DTV_GQ!S112),"",  CONCATENATE(BY_DTV_GQ!S112,IF(TRIM(BY_DTV_GQ!T112)="VBA","*","")))</f>
        <v/>
      </c>
      <c r="C108" s="72" t="str">
        <f>IF(ISBLANK(BY_DTV_GQ!A112),"",CONCATENATE(BY_DTV_GQ!A112,TEXT(BY_DTV_GQ!B112,"????")))</f>
        <v>A   8</v>
      </c>
      <c r="D108" s="74" t="str">
        <f>IF(ISBLANK(BY_DTV_GQ!U112),"",BY_DTV_GQ!U112)</f>
        <v/>
      </c>
      <c r="E108" s="72" t="str">
        <f>IF(ISBLANK(BY_DTV_GQ!E112),"",BY_DTV_GQ!E112)</f>
        <v xml:space="preserve">Derching                      </v>
      </c>
      <c r="F108" s="72">
        <f>IF(ISBLANK(BY_DTV_GQ!G112),"",BY_DTV_GQ!G112)</f>
        <v>74427</v>
      </c>
      <c r="G108" s="72" t="str">
        <f>IF(ISBLANK(BY_DTV_GQ!H112),"",    LEFT(BY_DTV_GQ!H112,   LEN(BY_DTV_GQ!H112)-1)    )</f>
        <v xml:space="preserve">(-)  </v>
      </c>
      <c r="H108" s="83">
        <f>IF(BY_DTV_GQ!G112&gt;0,(BY_DTV_GQ!M112/BY_DTV_GQ!G112)*100,"")</f>
        <v>14.807798245260456</v>
      </c>
      <c r="I108" s="72">
        <f>IF(ISBLANK(BY_RiLaerm!Q112),"",BY_RiLaerm!Q112)</f>
        <v>4223</v>
      </c>
      <c r="J108" s="72" t="str">
        <f>IF(ISBLANK(BY_RiLaerm!R112),"", LEFT(BY_RiLaerm!R112,LEN(BY_RiLaerm!R112)-1))</f>
        <v>13,3</v>
      </c>
      <c r="K108" s="72">
        <f>IF(ISBLANK(BY_RiLaerm!S112),"",BY_RiLaerm!S112)</f>
        <v>858</v>
      </c>
      <c r="L108" s="72" t="str">
        <f>IF(ISBLANK(BY_RiLaerm!T112),"",LEFT(BY_RiLaerm!T112,LEN(BY_RiLaerm!T112)-1))</f>
        <v>29,2</v>
      </c>
      <c r="M108" s="72">
        <f>IF(BY_MaxWerte!Q112&gt;0,BY_MaxWerte!Q112,"")</f>
        <v>92494</v>
      </c>
      <c r="N108" s="81">
        <f>IF(BY_MaxWerte!Q112&gt;0,   IF($U$2&gt;0,DATEVALUE(CONCATENATE(LEFT(RIGHT(BY_MaxWerte!R112,3),2),".",TEXT($U$2,"00"),".",TEXT($U$3,"00"))), DATEVALUE(CONCATENATE(MID(BY_MaxWerte!R112,4,2),".",MID(BY_MaxWerte!R112,6,2),".",TEXT($U$3,"00")))    ),"")</f>
        <v>42755</v>
      </c>
      <c r="O108" s="72" t="str">
        <f>IF(BY_MaxWerte!Q112&gt;0,  LEFT(BY_MaxWerte!R112,3),"")</f>
        <v xml:space="preserve"> FR</v>
      </c>
      <c r="P108" s="72">
        <f>IF(BY_MaxWerte!S112&gt;0,BY_MaxWerte!S112,"")</f>
        <v>7290</v>
      </c>
      <c r="Q108" s="81">
        <f>IF(BY_MaxWerte!S112&gt;0, IF($U$2&gt;0,DATEVALUE(CONCATENATE(LEFT(RIGHT(BY_MaxWerte!T112,3),2),".",TEXT($U$2,"00"),".",TEXT($U$3,"00"))),DATEVALUE(CONCATENATE(MID(BY_MaxWerte!T112,4,2),".",MID(BY_MaxWerte!T112,6,2),".",TEXT($U$3,"00"))) ),"")</f>
        <v>42755</v>
      </c>
      <c r="R108" s="72" t="str">
        <f>IF(BY_MaxWerte!S112&gt;0,  LEFT(BY_MaxWerte!T112,3),"")</f>
        <v xml:space="preserve"> FR</v>
      </c>
      <c r="S108" s="72">
        <f>IF(BY_MaxWerte!T112&gt;0,  BY_MaxWerte!U112,"")</f>
        <v>17</v>
      </c>
      <c r="T108" s="72"/>
    </row>
    <row r="109" spans="1:20" x14ac:dyDescent="0.2">
      <c r="A109" s="74">
        <v>104</v>
      </c>
      <c r="B109" s="72" t="str">
        <f>IF(ISBLANK(BY_DTV_GQ!S113),"",  CONCATENATE(BY_DTV_GQ!S113,IF(TRIM(BY_DTV_GQ!T113)="VBA","*","")))</f>
        <v/>
      </c>
      <c r="C109" s="72" t="str">
        <f>IF(ISBLANK(BY_DTV_GQ!A113),"",CONCATENATE(BY_DTV_GQ!A113,TEXT(BY_DTV_GQ!B113,"????")))</f>
        <v>A   8</v>
      </c>
      <c r="D109" s="74" t="str">
        <f>IF(ISBLANK(BY_DTV_GQ!U113),"",BY_DTV_GQ!U113)</f>
        <v/>
      </c>
      <c r="E109" s="72" t="str">
        <f>IF(ISBLANK(BY_DTV_GQ!E113),"",BY_DTV_GQ!E113)</f>
        <v xml:space="preserve">Adelzhausen (W)               </v>
      </c>
      <c r="F109" s="72">
        <f>IF(ISBLANK(BY_DTV_GQ!G113),"",BY_DTV_GQ!G113)</f>
        <v>68431</v>
      </c>
      <c r="G109" s="72" t="str">
        <f>IF(ISBLANK(BY_DTV_GQ!H113),"",    LEFT(BY_DTV_GQ!H113,   LEN(BY_DTV_GQ!H113)-1)    )</f>
        <v xml:space="preserve">(-)  </v>
      </c>
      <c r="H109" s="83">
        <f>IF(BY_DTV_GQ!G113&gt;0,(BY_DTV_GQ!M113/BY_DTV_GQ!G113)*100,"")</f>
        <v>14.031652321316363</v>
      </c>
      <c r="I109" s="72">
        <f>IF(ISBLANK(BY_RiLaerm!Q113),"",BY_RiLaerm!Q113)</f>
        <v>3876</v>
      </c>
      <c r="J109" s="72" t="str">
        <f>IF(ISBLANK(BY_RiLaerm!R113),"", LEFT(BY_RiLaerm!R113,LEN(BY_RiLaerm!R113)-1))</f>
        <v>12,6</v>
      </c>
      <c r="K109" s="72">
        <f>IF(ISBLANK(BY_RiLaerm!S113),"",BY_RiLaerm!S113)</f>
        <v>801</v>
      </c>
      <c r="L109" s="72" t="str">
        <f>IF(ISBLANK(BY_RiLaerm!T113),"",LEFT(BY_RiLaerm!T113,LEN(BY_RiLaerm!T113)-1))</f>
        <v>28,3</v>
      </c>
      <c r="M109" s="72">
        <f>IF(BY_MaxWerte!Q113&gt;0,BY_MaxWerte!Q113,"")</f>
        <v>84919</v>
      </c>
      <c r="N109" s="81">
        <f>IF(BY_MaxWerte!Q113&gt;0,   IF($U$2&gt;0,DATEVALUE(CONCATENATE(LEFT(RIGHT(BY_MaxWerte!R113,3),2),".",TEXT($U$2,"00"),".",TEXT($U$3,"00"))), DATEVALUE(CONCATENATE(MID(BY_MaxWerte!R113,4,2),".",MID(BY_MaxWerte!R113,6,2),".",TEXT($U$3,"00")))    ),"")</f>
        <v>42755</v>
      </c>
      <c r="O109" s="72" t="str">
        <f>IF(BY_MaxWerte!Q113&gt;0,  LEFT(BY_MaxWerte!R113,3),"")</f>
        <v xml:space="preserve"> FR</v>
      </c>
      <c r="P109" s="72">
        <f>IF(BY_MaxWerte!S113&gt;0,BY_MaxWerte!S113,"")</f>
        <v>6735</v>
      </c>
      <c r="Q109" s="81">
        <f>IF(BY_MaxWerte!S113&gt;0, IF($U$2&gt;0,DATEVALUE(CONCATENATE(LEFT(RIGHT(BY_MaxWerte!T113,3),2),".",TEXT($U$2,"00"),".",TEXT($U$3,"00"))),DATEVALUE(CONCATENATE(MID(BY_MaxWerte!T113,4,2),".",MID(BY_MaxWerte!T113,6,2),".",TEXT($U$3,"00"))) ),"")</f>
        <v>42755</v>
      </c>
      <c r="R109" s="72" t="str">
        <f>IF(BY_MaxWerte!S113&gt;0,  LEFT(BY_MaxWerte!T113,3),"")</f>
        <v xml:space="preserve"> FR</v>
      </c>
      <c r="S109" s="72">
        <f>IF(BY_MaxWerte!T113&gt;0,  BY_MaxWerte!U113,"")</f>
        <v>17</v>
      </c>
      <c r="T109" s="72"/>
    </row>
    <row r="110" spans="1:20" x14ac:dyDescent="0.2">
      <c r="A110" s="74">
        <v>105</v>
      </c>
      <c r="B110" s="72" t="str">
        <f>IF(ISBLANK(BY_DTV_GQ!S114),"",  CONCATENATE(BY_DTV_GQ!S114,IF(TRIM(BY_DTV_GQ!T114)="VBA","*","")))</f>
        <v/>
      </c>
      <c r="C110" s="72" t="str">
        <f>IF(ISBLANK(BY_DTV_GQ!A114),"",CONCATENATE(BY_DTV_GQ!A114,TEXT(BY_DTV_GQ!B114,"????")))</f>
        <v>A   8</v>
      </c>
      <c r="D110" s="74" t="str">
        <f>IF(ISBLANK(BY_DTV_GQ!U114),"",BY_DTV_GQ!U114)</f>
        <v/>
      </c>
      <c r="E110" s="72" t="str">
        <f>IF(ISBLANK(BY_DTV_GQ!E114),"",BY_DTV_GQ!E114)</f>
        <v xml:space="preserve">Adelzhausen (O)               </v>
      </c>
      <c r="F110" s="72">
        <f>IF(ISBLANK(BY_DTV_GQ!G114),"",BY_DTV_GQ!G114)</f>
        <v>68527</v>
      </c>
      <c r="G110" s="72" t="str">
        <f>IF(ISBLANK(BY_DTV_GQ!H114),"",    LEFT(BY_DTV_GQ!H114,   LEN(BY_DTV_GQ!H114)-1)    )</f>
        <v xml:space="preserve">(-)  </v>
      </c>
      <c r="H110" s="83">
        <f>IF(BY_DTV_GQ!G114&gt;0,(BY_DTV_GQ!M114/BY_DTV_GQ!G114)*100,"")</f>
        <v>14.334495892130109</v>
      </c>
      <c r="I110" s="72">
        <f>IF(ISBLANK(BY_RiLaerm!Q114),"",BY_RiLaerm!Q114)</f>
        <v>3882</v>
      </c>
      <c r="J110" s="72" t="str">
        <f>IF(ISBLANK(BY_RiLaerm!R114),"", LEFT(BY_RiLaerm!R114,LEN(BY_RiLaerm!R114)-1))</f>
        <v>12,9</v>
      </c>
      <c r="K110" s="72">
        <f>IF(ISBLANK(BY_RiLaerm!S114),"",BY_RiLaerm!S114)</f>
        <v>801</v>
      </c>
      <c r="L110" s="72" t="str">
        <f>IF(ISBLANK(BY_RiLaerm!T114),"",LEFT(BY_RiLaerm!T114,LEN(BY_RiLaerm!T114)-1))</f>
        <v>28,7</v>
      </c>
      <c r="M110" s="72">
        <f>IF(BY_MaxWerte!Q114&gt;0,BY_MaxWerte!Q114,"")</f>
        <v>84725</v>
      </c>
      <c r="N110" s="81">
        <f>IF(BY_MaxWerte!Q114&gt;0,   IF($U$2&gt;0,DATEVALUE(CONCATENATE(LEFT(RIGHT(BY_MaxWerte!R114,3),2),".",TEXT($U$2,"00"),".",TEXT($U$3,"00"))), DATEVALUE(CONCATENATE(MID(BY_MaxWerte!R114,4,2),".",MID(BY_MaxWerte!R114,6,2),".",TEXT($U$3,"00")))    ),"")</f>
        <v>42762</v>
      </c>
      <c r="O110" s="72" t="str">
        <f>IF(BY_MaxWerte!Q114&gt;0,  LEFT(BY_MaxWerte!R114,3),"")</f>
        <v xml:space="preserve"> FR</v>
      </c>
      <c r="P110" s="72">
        <f>IF(BY_MaxWerte!S114&gt;0,BY_MaxWerte!S114,"")</f>
        <v>6825</v>
      </c>
      <c r="Q110" s="81">
        <f>IF(BY_MaxWerte!S114&gt;0, IF($U$2&gt;0,DATEVALUE(CONCATENATE(LEFT(RIGHT(BY_MaxWerte!T114,3),2),".",TEXT($U$2,"00"),".",TEXT($U$3,"00"))),DATEVALUE(CONCATENATE(MID(BY_MaxWerte!T114,4,2),".",MID(BY_MaxWerte!T114,6,2),".",TEXT($U$3,"00"))) ),"")</f>
        <v>42755</v>
      </c>
      <c r="R110" s="72" t="str">
        <f>IF(BY_MaxWerte!S114&gt;0,  LEFT(BY_MaxWerte!T114,3),"")</f>
        <v xml:space="preserve"> FR</v>
      </c>
      <c r="S110" s="72">
        <f>IF(BY_MaxWerte!T114&gt;0,  BY_MaxWerte!U114,"")</f>
        <v>17</v>
      </c>
      <c r="T110" s="72"/>
    </row>
    <row r="111" spans="1:20" x14ac:dyDescent="0.2">
      <c r="A111" s="74">
        <v>106</v>
      </c>
      <c r="B111" s="72" t="str">
        <f>IF(ISBLANK(BY_DTV_GQ!S115),"",  CONCATENATE(BY_DTV_GQ!S115,IF(TRIM(BY_DTV_GQ!T115)="VBA","*","")))</f>
        <v/>
      </c>
      <c r="C111" s="72" t="str">
        <f>IF(ISBLANK(BY_DTV_GQ!A115),"",CONCATENATE(BY_DTV_GQ!A115,TEXT(BY_DTV_GQ!B115,"????")))</f>
        <v>A   8</v>
      </c>
      <c r="D111" s="74" t="str">
        <f>IF(ISBLANK(BY_DTV_GQ!U115),"",BY_DTV_GQ!U115)</f>
        <v/>
      </c>
      <c r="E111" s="72" t="str">
        <f>IF(ISBLANK(BY_DTV_GQ!E115),"",BY_DTV_GQ!E115)</f>
        <v xml:space="preserve">Odelzhausen (O)               </v>
      </c>
      <c r="F111" s="72">
        <f>IF(ISBLANK(BY_DTV_GQ!G115),"",BY_DTV_GQ!G115)</f>
        <v>74225</v>
      </c>
      <c r="G111" s="72" t="str">
        <f>IF(ISBLANK(BY_DTV_GQ!H115),"",    LEFT(BY_DTV_GQ!H115,   LEN(BY_DTV_GQ!H115)-1)    )</f>
        <v xml:space="preserve">(-)  </v>
      </c>
      <c r="H111" s="83">
        <f>IF(BY_DTV_GQ!G115&gt;0,(BY_DTV_GQ!M115/BY_DTV_GQ!G115)*100,"")</f>
        <v>13.034691815426068</v>
      </c>
      <c r="I111" s="72">
        <f>IF(ISBLANK(BY_RiLaerm!Q115),"",BY_RiLaerm!Q115)</f>
        <v>4206</v>
      </c>
      <c r="J111" s="72" t="str">
        <f>IF(ISBLANK(BY_RiLaerm!R115),"", LEFT(BY_RiLaerm!R115,LEN(BY_RiLaerm!R115)-1))</f>
        <v>11,7</v>
      </c>
      <c r="K111" s="72">
        <f>IF(ISBLANK(BY_RiLaerm!S115),"",BY_RiLaerm!S115)</f>
        <v>866</v>
      </c>
      <c r="L111" s="72" t="str">
        <f>IF(ISBLANK(BY_RiLaerm!T115),"",LEFT(BY_RiLaerm!T115,LEN(BY_RiLaerm!T115)-1))</f>
        <v>25,8</v>
      </c>
      <c r="M111" s="72">
        <f>IF(BY_MaxWerte!Q115&gt;0,BY_MaxWerte!Q115,"")</f>
        <v>92614</v>
      </c>
      <c r="N111" s="81">
        <f>IF(BY_MaxWerte!Q115&gt;0,   IF($U$2&gt;0,DATEVALUE(CONCATENATE(LEFT(RIGHT(BY_MaxWerte!R115,3),2),".",TEXT($U$2,"00"),".",TEXT($U$3,"00"))), DATEVALUE(CONCATENATE(MID(BY_MaxWerte!R115,4,2),".",MID(BY_MaxWerte!R115,6,2),".",TEXT($U$3,"00")))    ),"")</f>
        <v>42762</v>
      </c>
      <c r="O111" s="72" t="str">
        <f>IF(BY_MaxWerte!Q115&gt;0,  LEFT(BY_MaxWerte!R115,3),"")</f>
        <v xml:space="preserve"> FR</v>
      </c>
      <c r="P111" s="72">
        <f>IF(BY_MaxWerte!S115&gt;0,BY_MaxWerte!S115,"")</f>
        <v>7411</v>
      </c>
      <c r="Q111" s="81">
        <f>IF(BY_MaxWerte!S115&gt;0, IF($U$2&gt;0,DATEVALUE(CONCATENATE(LEFT(RIGHT(BY_MaxWerte!T115,3),2),".",TEXT($U$2,"00"),".",TEXT($U$3,"00"))),DATEVALUE(CONCATENATE(MID(BY_MaxWerte!T115,4,2),".",MID(BY_MaxWerte!T115,6,2),".",TEXT($U$3,"00"))) ),"")</f>
        <v>42755</v>
      </c>
      <c r="R111" s="72" t="str">
        <f>IF(BY_MaxWerte!S115&gt;0,  LEFT(BY_MaxWerte!T115,3),"")</f>
        <v xml:space="preserve"> FR</v>
      </c>
      <c r="S111" s="72">
        <f>IF(BY_MaxWerte!T115&gt;0,  BY_MaxWerte!U115,"")</f>
        <v>17</v>
      </c>
      <c r="T111" s="72"/>
    </row>
    <row r="112" spans="1:20" x14ac:dyDescent="0.2">
      <c r="A112" s="74">
        <v>107</v>
      </c>
      <c r="B112" s="72" t="str">
        <f>IF(ISBLANK(BY_DTV_GQ!S116),"",  CONCATENATE(BY_DTV_GQ!S116,IF(TRIM(BY_DTV_GQ!T116)="VBA","*","")))</f>
        <v/>
      </c>
      <c r="C112" s="72" t="str">
        <f>IF(ISBLANK(BY_DTV_GQ!A116),"",CONCATENATE(BY_DTV_GQ!A116,TEXT(BY_DTV_GQ!B116,"????")))</f>
        <v>A   8</v>
      </c>
      <c r="D112" s="74" t="str">
        <f>IF(ISBLANK(BY_DTV_GQ!U116),"",BY_DTV_GQ!U116)</f>
        <v/>
      </c>
      <c r="E112" s="72" t="str">
        <f>IF(ISBLANK(BY_DTV_GQ!E116),"",BY_DTV_GQ!E116)</f>
        <v xml:space="preserve">Sulzemoos (O)                 </v>
      </c>
      <c r="F112" s="72">
        <f>IF(ISBLANK(BY_DTV_GQ!G116),"",BY_DTV_GQ!G116)</f>
        <v>77045</v>
      </c>
      <c r="G112" s="72" t="str">
        <f>IF(ISBLANK(BY_DTV_GQ!H116),"",    LEFT(BY_DTV_GQ!H116,   LEN(BY_DTV_GQ!H116)-1)    )</f>
        <v xml:space="preserve">(-)  </v>
      </c>
      <c r="H112" s="83">
        <f>IF(BY_DTV_GQ!G116&gt;0,(BY_DTV_GQ!M116/BY_DTV_GQ!G116)*100,"")</f>
        <v>12.712051398533324</v>
      </c>
      <c r="I112" s="72">
        <f>IF(ISBLANK(BY_RiLaerm!Q116),"",BY_RiLaerm!Q116)</f>
        <v>4367</v>
      </c>
      <c r="J112" s="72" t="str">
        <f>IF(ISBLANK(BY_RiLaerm!R116),"", LEFT(BY_RiLaerm!R116,LEN(BY_RiLaerm!R116)-1))</f>
        <v>11,5</v>
      </c>
      <c r="K112" s="72">
        <f>IF(ISBLANK(BY_RiLaerm!S116),"",BY_RiLaerm!S116)</f>
        <v>896</v>
      </c>
      <c r="L112" s="72" t="str">
        <f>IF(ISBLANK(BY_RiLaerm!T116),"",LEFT(BY_RiLaerm!T116,LEN(BY_RiLaerm!T116)-1))</f>
        <v>25,0</v>
      </c>
      <c r="M112" s="72">
        <f>IF(BY_MaxWerte!Q116&gt;0,BY_MaxWerte!Q116,"")</f>
        <v>95982</v>
      </c>
      <c r="N112" s="81">
        <f>IF(BY_MaxWerte!Q116&gt;0,   IF($U$2&gt;0,DATEVALUE(CONCATENATE(LEFT(RIGHT(BY_MaxWerte!R116,3),2),".",TEXT($U$2,"00"),".",TEXT($U$3,"00"))), DATEVALUE(CONCATENATE(MID(BY_MaxWerte!R116,4,2),".",MID(BY_MaxWerte!R116,6,2),".",TEXT($U$3,"00")))    ),"")</f>
        <v>42762</v>
      </c>
      <c r="O112" s="72" t="str">
        <f>IF(BY_MaxWerte!Q116&gt;0,  LEFT(BY_MaxWerte!R116,3),"")</f>
        <v xml:space="preserve"> FR</v>
      </c>
      <c r="P112" s="72">
        <f>IF(BY_MaxWerte!S116&gt;0,BY_MaxWerte!S116,"")</f>
        <v>7679</v>
      </c>
      <c r="Q112" s="81">
        <f>IF(BY_MaxWerte!S116&gt;0, IF($U$2&gt;0,DATEVALUE(CONCATENATE(LEFT(RIGHT(BY_MaxWerte!T116,3),2),".",TEXT($U$2,"00"),".",TEXT($U$3,"00"))),DATEVALUE(CONCATENATE(MID(BY_MaxWerte!T116,4,2),".",MID(BY_MaxWerte!T116,6,2),".",TEXT($U$3,"00"))) ),"")</f>
        <v>42755</v>
      </c>
      <c r="R112" s="72" t="str">
        <f>IF(BY_MaxWerte!S116&gt;0,  LEFT(BY_MaxWerte!T116,3),"")</f>
        <v xml:space="preserve"> FR</v>
      </c>
      <c r="S112" s="72">
        <f>IF(BY_MaxWerte!T116&gt;0,  BY_MaxWerte!U116,"")</f>
        <v>17</v>
      </c>
      <c r="T112" s="72"/>
    </row>
    <row r="113" spans="1:20" x14ac:dyDescent="0.2">
      <c r="A113" s="74">
        <v>108</v>
      </c>
      <c r="B113" s="72" t="str">
        <f>IF(ISBLANK(BY_DTV_GQ!S117),"",  CONCATENATE(BY_DTV_GQ!S117,IF(TRIM(BY_DTV_GQ!T117)="VBA","*","")))</f>
        <v/>
      </c>
      <c r="C113" s="72" t="str">
        <f>IF(ISBLANK(BY_DTV_GQ!A117),"",CONCATENATE(BY_DTV_GQ!A117,TEXT(BY_DTV_GQ!B117,"????")))</f>
        <v>A   8</v>
      </c>
      <c r="D113" s="74" t="str">
        <f>IF(ISBLANK(BY_DTV_GQ!U117),"",BY_DTV_GQ!U117)</f>
        <v/>
      </c>
      <c r="E113" s="72" t="str">
        <f>IF(ISBLANK(BY_DTV_GQ!E117),"",BY_DTV_GQ!E117)</f>
        <v xml:space="preserve">Dachau/FFB (W)                </v>
      </c>
      <c r="F113" s="72">
        <f>IF(ISBLANK(BY_DTV_GQ!G117),"",BY_DTV_GQ!G117)</f>
        <v>78043</v>
      </c>
      <c r="G113" s="72" t="str">
        <f>IF(ISBLANK(BY_DTV_GQ!H117),"",    LEFT(BY_DTV_GQ!H117,   LEN(BY_DTV_GQ!H117)-1)    )</f>
        <v xml:space="preserve">(-)  </v>
      </c>
      <c r="H113" s="83">
        <f>IF(BY_DTV_GQ!G117&gt;0,(BY_DTV_GQ!M117/BY_DTV_GQ!G117)*100,"")</f>
        <v>13.23629281293646</v>
      </c>
      <c r="I113" s="72">
        <f>IF(ISBLANK(BY_RiLaerm!Q117),"",BY_RiLaerm!Q117)</f>
        <v>4423</v>
      </c>
      <c r="J113" s="72" t="str">
        <f>IF(ISBLANK(BY_RiLaerm!R117),"", LEFT(BY_RiLaerm!R117,LEN(BY_RiLaerm!R117)-1))</f>
        <v>12,0</v>
      </c>
      <c r="K113" s="72">
        <f>IF(ISBLANK(BY_RiLaerm!S117),"",BY_RiLaerm!S117)</f>
        <v>909</v>
      </c>
      <c r="L113" s="72" t="str">
        <f>IF(ISBLANK(BY_RiLaerm!T117),"",LEFT(BY_RiLaerm!T117,LEN(BY_RiLaerm!T117)-1))</f>
        <v>25,8</v>
      </c>
      <c r="M113" s="72">
        <f>IF(BY_MaxWerte!Q117&gt;0,BY_MaxWerte!Q117,"")</f>
        <v>96618</v>
      </c>
      <c r="N113" s="81">
        <f>IF(BY_MaxWerte!Q117&gt;0,   IF($U$2&gt;0,DATEVALUE(CONCATENATE(LEFT(RIGHT(BY_MaxWerte!R117,3),2),".",TEXT($U$2,"00"),".",TEXT($U$3,"00"))), DATEVALUE(CONCATENATE(MID(BY_MaxWerte!R117,4,2),".",MID(BY_MaxWerte!R117,6,2),".",TEXT($U$3,"00")))    ),"")</f>
        <v>42762</v>
      </c>
      <c r="O113" s="72" t="str">
        <f>IF(BY_MaxWerte!Q117&gt;0,  LEFT(BY_MaxWerte!R117,3),"")</f>
        <v xml:space="preserve"> FR</v>
      </c>
      <c r="P113" s="72">
        <f>IF(BY_MaxWerte!S117&gt;0,BY_MaxWerte!S117,"")</f>
        <v>7740</v>
      </c>
      <c r="Q113" s="81">
        <f>IF(BY_MaxWerte!S117&gt;0, IF($U$2&gt;0,DATEVALUE(CONCATENATE(LEFT(RIGHT(BY_MaxWerte!T117,3),2),".",TEXT($U$2,"00"),".",TEXT($U$3,"00"))),DATEVALUE(CONCATENATE(MID(BY_MaxWerte!T117,4,2),".",MID(BY_MaxWerte!T117,6,2),".",TEXT($U$3,"00"))) ),"")</f>
        <v>42755</v>
      </c>
      <c r="R113" s="72" t="str">
        <f>IF(BY_MaxWerte!S117&gt;0,  LEFT(BY_MaxWerte!T117,3),"")</f>
        <v xml:space="preserve"> FR</v>
      </c>
      <c r="S113" s="72">
        <f>IF(BY_MaxWerte!T117&gt;0,  BY_MaxWerte!U117,"")</f>
        <v>17</v>
      </c>
      <c r="T113" s="72"/>
    </row>
    <row r="114" spans="1:20" x14ac:dyDescent="0.2">
      <c r="A114" s="74">
        <v>109</v>
      </c>
      <c r="B114" s="72" t="str">
        <f>IF(ISBLANK(BY_DTV_GQ!S118),"",  CONCATENATE(BY_DTV_GQ!S118,IF(TRIM(BY_DTV_GQ!T118)="VBA","*","")))</f>
        <v/>
      </c>
      <c r="C114" s="72" t="str">
        <f>IF(ISBLANK(BY_DTV_GQ!A118),"",CONCATENATE(BY_DTV_GQ!A118,TEXT(BY_DTV_GQ!B118,"????")))</f>
        <v>A   8</v>
      </c>
      <c r="D114" s="74" t="str">
        <f>IF(ISBLANK(BY_DTV_GQ!U118),"",BY_DTV_GQ!U118)</f>
        <v/>
      </c>
      <c r="E114" s="72" t="str">
        <f>IF(ISBLANK(BY_DTV_GQ!E118),"",BY_DTV_GQ!E118)</f>
        <v xml:space="preserve">Dachau/FFB (O)                </v>
      </c>
      <c r="F114" s="72">
        <f>IF(ISBLANK(BY_DTV_GQ!G118),"",BY_DTV_GQ!G118)</f>
        <v>92017</v>
      </c>
      <c r="G114" s="72" t="str">
        <f>IF(ISBLANK(BY_DTV_GQ!H118),"",    LEFT(BY_DTV_GQ!H118,   LEN(BY_DTV_GQ!H118)-1)    )</f>
        <v xml:space="preserve">(-)  </v>
      </c>
      <c r="H114" s="83">
        <f>IF(BY_DTV_GQ!G118&gt;0,(BY_DTV_GQ!M118/BY_DTV_GQ!G118)*100,"")</f>
        <v>10.883858417466339</v>
      </c>
      <c r="I114" s="72">
        <f>IF(ISBLANK(BY_RiLaerm!Q118),"",BY_RiLaerm!Q118)</f>
        <v>5219</v>
      </c>
      <c r="J114" s="72" t="str">
        <f>IF(ISBLANK(BY_RiLaerm!R118),"", LEFT(BY_RiLaerm!R118,LEN(BY_RiLaerm!R118)-1))</f>
        <v>9,9</v>
      </c>
      <c r="K114" s="72">
        <f>IF(ISBLANK(BY_RiLaerm!S118),"",BY_RiLaerm!S118)</f>
        <v>1065</v>
      </c>
      <c r="L114" s="72" t="str">
        <f>IF(ISBLANK(BY_RiLaerm!T118),"",LEFT(BY_RiLaerm!T118,LEN(BY_RiLaerm!T118)-1))</f>
        <v>20,9</v>
      </c>
      <c r="M114" s="72">
        <f>IF(BY_MaxWerte!Q118&gt;0,BY_MaxWerte!Q118,"")</f>
        <v>115127</v>
      </c>
      <c r="N114" s="81">
        <f>IF(BY_MaxWerte!Q118&gt;0,   IF($U$2&gt;0,DATEVALUE(CONCATENATE(LEFT(RIGHT(BY_MaxWerte!R118,3),2),".",TEXT($U$2,"00"),".",TEXT($U$3,"00"))), DATEVALUE(CONCATENATE(MID(BY_MaxWerte!R118,4,2),".",MID(BY_MaxWerte!R118,6,2),".",TEXT($U$3,"00")))    ),"")</f>
        <v>42762</v>
      </c>
      <c r="O114" s="72" t="str">
        <f>IF(BY_MaxWerte!Q118&gt;0,  LEFT(BY_MaxWerte!R118,3),"")</f>
        <v xml:space="preserve"> FR</v>
      </c>
      <c r="P114" s="72">
        <f>IF(BY_MaxWerte!S118&gt;0,BY_MaxWerte!S118,"")</f>
        <v>8719</v>
      </c>
      <c r="Q114" s="81">
        <f>IF(BY_MaxWerte!S118&gt;0, IF($U$2&gt;0,DATEVALUE(CONCATENATE(LEFT(RIGHT(BY_MaxWerte!T118,3),2),".",TEXT($U$2,"00"),".",TEXT($U$3,"00"))),DATEVALUE(CONCATENATE(MID(BY_MaxWerte!T118,4,2),".",MID(BY_MaxWerte!T118,6,2),".",TEXT($U$3,"00"))) ),"")</f>
        <v>42754</v>
      </c>
      <c r="R114" s="72" t="str">
        <f>IF(BY_MaxWerte!S118&gt;0,  LEFT(BY_MaxWerte!T118,3),"")</f>
        <v xml:space="preserve"> DO</v>
      </c>
      <c r="S114" s="72">
        <f>IF(BY_MaxWerte!T118&gt;0,  BY_MaxWerte!U118,"")</f>
        <v>18</v>
      </c>
      <c r="T114" s="72"/>
    </row>
    <row r="115" spans="1:20" x14ac:dyDescent="0.2">
      <c r="A115" s="74">
        <v>110</v>
      </c>
      <c r="B115" s="72" t="str">
        <f>IF(ISBLANK(BY_DTV_GQ!S119),"",  CONCATENATE(BY_DTV_GQ!S119,IF(TRIM(BY_DTV_GQ!T119)="VBA","*","")))</f>
        <v/>
      </c>
      <c r="C115" s="72" t="str">
        <f>IF(ISBLANK(BY_DTV_GQ!A119),"",CONCATENATE(BY_DTV_GQ!A119,TEXT(BY_DTV_GQ!B119,"????")))</f>
        <v>A   8</v>
      </c>
      <c r="D115" s="74" t="str">
        <f>IF(ISBLANK(BY_DTV_GQ!U119),"",BY_DTV_GQ!U119)</f>
        <v/>
      </c>
      <c r="E115" s="72" t="str">
        <f>IF(ISBLANK(BY_DTV_GQ!E119),"",BY_DTV_GQ!E119)</f>
        <v xml:space="preserve">AD Dreieck München-Eschenried </v>
      </c>
      <c r="F115" s="72">
        <f>IF(ISBLANK(BY_DTV_GQ!G119),"",BY_DTV_GQ!G119)</f>
        <v>34295</v>
      </c>
      <c r="G115" s="72" t="str">
        <f>IF(ISBLANK(BY_DTV_GQ!H119),"",    LEFT(BY_DTV_GQ!H119,   LEN(BY_DTV_GQ!H119)-1)    )</f>
        <v xml:space="preserve">(-)  </v>
      </c>
      <c r="H115" s="83">
        <f>IF(BY_DTV_GQ!G119&gt;0,(BY_DTV_GQ!M119/BY_DTV_GQ!G119)*100,"")</f>
        <v>5.3389706954366529</v>
      </c>
      <c r="I115" s="72">
        <f>IF(ISBLANK(BY_RiLaerm!Q119),"",BY_RiLaerm!Q119)</f>
        <v>1964</v>
      </c>
      <c r="J115" s="72" t="str">
        <f>IF(ISBLANK(BY_RiLaerm!R119),"", LEFT(BY_RiLaerm!R119,LEN(BY_RiLaerm!R119)-1))</f>
        <v>5,1</v>
      </c>
      <c r="K115" s="72">
        <f>IF(ISBLANK(BY_RiLaerm!S119),"",BY_RiLaerm!S119)</f>
        <v>358</v>
      </c>
      <c r="L115" s="72" t="str">
        <f>IF(ISBLANK(BY_RiLaerm!T119),"",LEFT(BY_RiLaerm!T119,LEN(BY_RiLaerm!T119)-1))</f>
        <v>8,2</v>
      </c>
      <c r="M115" s="72" t="str">
        <f>IF(BY_MaxWerte!Q119&gt;0,BY_MaxWerte!Q119,"")</f>
        <v/>
      </c>
      <c r="N115" s="81" t="str">
        <f>IF(BY_MaxWerte!Q119&gt;0,   IF($U$2&gt;0,DATEVALUE(CONCATENATE(LEFT(RIGHT(BY_MaxWerte!R119,3),2),".",TEXT($U$2,"00"),".",TEXT($U$3,"00"))), DATEVALUE(CONCATENATE(MID(BY_MaxWerte!R119,4,2),".",MID(BY_MaxWerte!R119,6,2),".",TEXT($U$3,"00")))    ),"")</f>
        <v/>
      </c>
      <c r="O115" s="72" t="str">
        <f>IF(BY_MaxWerte!Q119&gt;0,  LEFT(BY_MaxWerte!R119,3),"")</f>
        <v/>
      </c>
      <c r="P115" s="72" t="str">
        <f>IF(BY_MaxWerte!S119&gt;0,BY_MaxWerte!S119,"")</f>
        <v/>
      </c>
      <c r="Q115" s="81" t="str">
        <f>IF(BY_MaxWerte!S119&gt;0, IF($U$2&gt;0,DATEVALUE(CONCATENATE(LEFT(RIGHT(BY_MaxWerte!T119,3),2),".",TEXT($U$2,"00"),".",TEXT($U$3,"00"))),DATEVALUE(CONCATENATE(MID(BY_MaxWerte!T119,4,2),".",MID(BY_MaxWerte!T119,6,2),".",TEXT($U$3,"00"))) ),"")</f>
        <v/>
      </c>
      <c r="R115" s="72" t="str">
        <f>IF(BY_MaxWerte!S119&gt;0,  LEFT(BY_MaxWerte!T119,3),"")</f>
        <v/>
      </c>
      <c r="S115" s="72" t="str">
        <f>IF(BY_MaxWerte!T119&gt;0,  BY_MaxWerte!U119,"")</f>
        <v/>
      </c>
      <c r="T115" s="72"/>
    </row>
    <row r="116" spans="1:20" x14ac:dyDescent="0.2">
      <c r="A116" s="74">
        <v>111</v>
      </c>
      <c r="B116" s="72" t="str">
        <f>IF(ISBLANK(BY_DTV_GQ!S120),"",  CONCATENATE(BY_DTV_GQ!S120,IF(TRIM(BY_DTV_GQ!T120)="VBA","*","")))</f>
        <v/>
      </c>
      <c r="C116" s="72" t="str">
        <f>IF(ISBLANK(BY_DTV_GQ!A120),"",CONCATENATE(BY_DTV_GQ!A120,TEXT(BY_DTV_GQ!B120,"????")))</f>
        <v>A   8</v>
      </c>
      <c r="D116" s="74" t="str">
        <f>IF(ISBLANK(BY_DTV_GQ!U120),"",BY_DTV_GQ!U120)</f>
        <v/>
      </c>
      <c r="E116" s="72" t="str">
        <f>IF(ISBLANK(BY_DTV_GQ!E120),"",BY_DTV_GQ!E120)</f>
        <v xml:space="preserve">AK München-West (W)           </v>
      </c>
      <c r="F116" s="72">
        <f>IF(ISBLANK(BY_DTV_GQ!G120),"",BY_DTV_GQ!G120)</f>
        <v>39675</v>
      </c>
      <c r="G116" s="72" t="str">
        <f>IF(ISBLANK(BY_DTV_GQ!H120),"",    LEFT(BY_DTV_GQ!H120,   LEN(BY_DTV_GQ!H120)-1)    )</f>
        <v xml:space="preserve">(-)  </v>
      </c>
      <c r="H116" s="83">
        <f>IF(BY_DTV_GQ!G120&gt;0,(BY_DTV_GQ!M120/BY_DTV_GQ!G120)*100,"")</f>
        <v>4.9199747952110897</v>
      </c>
      <c r="I116" s="72">
        <f>IF(ISBLANK(BY_RiLaerm!Q120),"",BY_RiLaerm!Q120)</f>
        <v>2297</v>
      </c>
      <c r="J116" s="72" t="str">
        <f>IF(ISBLANK(BY_RiLaerm!R120),"", LEFT(BY_RiLaerm!R120,LEN(BY_RiLaerm!R120)-1))</f>
        <v>4,5</v>
      </c>
      <c r="K116" s="72">
        <f>IF(ISBLANK(BY_RiLaerm!S120),"",BY_RiLaerm!S120)</f>
        <v>366</v>
      </c>
      <c r="L116" s="72" t="str">
        <f>IF(ISBLANK(BY_RiLaerm!T120),"",LEFT(BY_RiLaerm!T120,LEN(BY_RiLaerm!T120)-1))</f>
        <v>10,6</v>
      </c>
      <c r="M116" s="72">
        <f>IF(BY_MaxWerte!Q120&gt;0,BY_MaxWerte!Q120,"")</f>
        <v>51310</v>
      </c>
      <c r="N116" s="81">
        <f>IF(BY_MaxWerte!Q120&gt;0,   IF($U$2&gt;0,DATEVALUE(CONCATENATE(LEFT(RIGHT(BY_MaxWerte!R120,3),2),".",TEXT($U$2,"00"),".",TEXT($U$3,"00"))), DATEVALUE(CONCATENATE(MID(BY_MaxWerte!R120,4,2),".",MID(BY_MaxWerte!R120,6,2),".",TEXT($U$3,"00")))    ),"")</f>
        <v>42755</v>
      </c>
      <c r="O116" s="72" t="str">
        <f>IF(BY_MaxWerte!Q120&gt;0,  LEFT(BY_MaxWerte!R120,3),"")</f>
        <v xml:space="preserve"> FR</v>
      </c>
      <c r="P116" s="72">
        <f>IF(BY_MaxWerte!S120&gt;0,BY_MaxWerte!S120,"")</f>
        <v>4511</v>
      </c>
      <c r="Q116" s="81">
        <f>IF(BY_MaxWerte!S120&gt;0, IF($U$2&gt;0,DATEVALUE(CONCATENATE(LEFT(RIGHT(BY_MaxWerte!T120,3),2),".",TEXT($U$2,"00"),".",TEXT($U$3,"00"))),DATEVALUE(CONCATENATE(MID(BY_MaxWerte!T120,4,2),".",MID(BY_MaxWerte!T120,6,2),".",TEXT($U$3,"00"))) ),"")</f>
        <v>42755</v>
      </c>
      <c r="R116" s="72" t="str">
        <f>IF(BY_MaxWerte!S120&gt;0,  LEFT(BY_MaxWerte!T120,3),"")</f>
        <v xml:space="preserve"> FR</v>
      </c>
      <c r="S116" s="72">
        <f>IF(BY_MaxWerte!T120&gt;0,  BY_MaxWerte!U120,"")</f>
        <v>17</v>
      </c>
      <c r="T116" s="72"/>
    </row>
    <row r="117" spans="1:20" x14ac:dyDescent="0.2">
      <c r="A117" s="74">
        <v>112</v>
      </c>
      <c r="B117" s="72" t="str">
        <f>IF(ISBLANK(BY_DTV_GQ!S121),"",  CONCATENATE(BY_DTV_GQ!S121,IF(TRIM(BY_DTV_GQ!T121)="VBA","*","")))</f>
        <v/>
      </c>
      <c r="C117" s="72" t="str">
        <f>IF(ISBLANK(BY_DTV_GQ!A121),"",CONCATENATE(BY_DTV_GQ!A121,TEXT(BY_DTV_GQ!B121,"????")))</f>
        <v>A   8</v>
      </c>
      <c r="D117" s="74" t="str">
        <f>IF(ISBLANK(BY_DTV_GQ!U121),"",BY_DTV_GQ!U121)</f>
        <v/>
      </c>
      <c r="E117" s="72" t="str">
        <f>IF(ISBLANK(BY_DTV_GQ!E121),"",BY_DTV_GQ!E121)</f>
        <v xml:space="preserve">AK München-West (O)           </v>
      </c>
      <c r="F117" s="72">
        <f>IF(ISBLANK(BY_DTV_GQ!G121),"",BY_DTV_GQ!G121)</f>
        <v>30243</v>
      </c>
      <c r="G117" s="72" t="str">
        <f>IF(ISBLANK(BY_DTV_GQ!H121),"",    LEFT(BY_DTV_GQ!H121,   LEN(BY_DTV_GQ!H121)-1)    )</f>
        <v xml:space="preserve">(-)  </v>
      </c>
      <c r="H117" s="83">
        <f>IF(BY_DTV_GQ!G121&gt;0,(BY_DTV_GQ!M121/BY_DTV_GQ!G121)*100,"")</f>
        <v>4.3580332638957771</v>
      </c>
      <c r="I117" s="72">
        <f>IF(ISBLANK(BY_RiLaerm!Q121),"",BY_RiLaerm!Q121)</f>
        <v>1742</v>
      </c>
      <c r="J117" s="72" t="str">
        <f>IF(ISBLANK(BY_RiLaerm!R121),"", LEFT(BY_RiLaerm!R121,LEN(BY_RiLaerm!R121)-1))</f>
        <v>4,0</v>
      </c>
      <c r="K117" s="72">
        <f>IF(ISBLANK(BY_RiLaerm!S121),"",BY_RiLaerm!S121)</f>
        <v>296</v>
      </c>
      <c r="L117" s="72" t="str">
        <f>IF(ISBLANK(BY_RiLaerm!T121),"",LEFT(BY_RiLaerm!T121,LEN(BY_RiLaerm!T121)-1))</f>
        <v>8,3</v>
      </c>
      <c r="M117" s="72">
        <f>IF(BY_MaxWerte!Q121&gt;0,BY_MaxWerte!Q121,"")</f>
        <v>38726</v>
      </c>
      <c r="N117" s="81">
        <f>IF(BY_MaxWerte!Q121&gt;0,   IF($U$2&gt;0,DATEVALUE(CONCATENATE(LEFT(RIGHT(BY_MaxWerte!R121,3),2),".",TEXT($U$2,"00"),".",TEXT($U$3,"00"))), DATEVALUE(CONCATENATE(MID(BY_MaxWerte!R121,4,2),".",MID(BY_MaxWerte!R121,6,2),".",TEXT($U$3,"00")))    ),"")</f>
        <v>42762</v>
      </c>
      <c r="O117" s="72" t="str">
        <f>IF(BY_MaxWerte!Q121&gt;0,  LEFT(BY_MaxWerte!R121,3),"")</f>
        <v xml:space="preserve"> FR</v>
      </c>
      <c r="P117" s="72">
        <f>IF(BY_MaxWerte!S121&gt;0,BY_MaxWerte!S121,"")</f>
        <v>3292</v>
      </c>
      <c r="Q117" s="81">
        <f>IF(BY_MaxWerte!S121&gt;0, IF($U$2&gt;0,DATEVALUE(CONCATENATE(LEFT(RIGHT(BY_MaxWerte!T121,3),2),".",TEXT($U$2,"00"),".",TEXT($U$3,"00"))),DATEVALUE(CONCATENATE(MID(BY_MaxWerte!T121,4,2),".",MID(BY_MaxWerte!T121,6,2),".",TEXT($U$3,"00"))) ),"")</f>
        <v>42758</v>
      </c>
      <c r="R117" s="72" t="str">
        <f>IF(BY_MaxWerte!S121&gt;0,  LEFT(BY_MaxWerte!T121,3),"")</f>
        <v xml:space="preserve"> MO</v>
      </c>
      <c r="S117" s="72">
        <f>IF(BY_MaxWerte!T121&gt;0,  BY_MaxWerte!U121,"")</f>
        <v>8</v>
      </c>
      <c r="T117" s="72"/>
    </row>
    <row r="118" spans="1:20" x14ac:dyDescent="0.2">
      <c r="A118" s="74">
        <v>113</v>
      </c>
      <c r="B118" s="72" t="str">
        <f>IF(ISBLANK(BY_DTV_GQ!S122),"",  CONCATENATE(BY_DTV_GQ!S122,IF(TRIM(BY_DTV_GQ!T122)="VBA","*","")))</f>
        <v/>
      </c>
      <c r="C118" s="72" t="str">
        <f>IF(ISBLANK(BY_DTV_GQ!A122),"",CONCATENATE(BY_DTV_GQ!A122,TEXT(BY_DTV_GQ!B122,"????")))</f>
        <v>A   8</v>
      </c>
      <c r="D118" s="74" t="str">
        <f>IF(ISBLANK(BY_DTV_GQ!U122),"",BY_DTV_GQ!U122)</f>
        <v/>
      </c>
      <c r="E118" s="72" t="str">
        <f>IF(ISBLANK(BY_DTV_GQ!E122),"",BY_DTV_GQ!E122)</f>
        <v xml:space="preserve">München-Perlach (S)           </v>
      </c>
      <c r="F118" s="72">
        <f>IF(ISBLANK(BY_DTV_GQ!G122),"",BY_DTV_GQ!G122)</f>
        <v>44670</v>
      </c>
      <c r="G118" s="72" t="str">
        <f>IF(ISBLANK(BY_DTV_GQ!H122),"",    LEFT(BY_DTV_GQ!H122,   LEN(BY_DTV_GQ!H122)-1)    )</f>
        <v xml:space="preserve">(-)  </v>
      </c>
      <c r="H118" s="83">
        <f>IF(BY_DTV_GQ!G122&gt;0,(BY_DTV_GQ!M122/BY_DTV_GQ!G122)*100,"")</f>
        <v>2.5027982986344304</v>
      </c>
      <c r="I118" s="72">
        <f>IF(ISBLANK(BY_RiLaerm!Q122),"",BY_RiLaerm!Q122)</f>
        <v>2561</v>
      </c>
      <c r="J118" s="72" t="str">
        <f>IF(ISBLANK(BY_RiLaerm!R122),"", LEFT(BY_RiLaerm!R122,LEN(BY_RiLaerm!R122)-1))</f>
        <v>2,5</v>
      </c>
      <c r="K118" s="72">
        <f>IF(ISBLANK(BY_RiLaerm!S122),"",BY_RiLaerm!S122)</f>
        <v>462</v>
      </c>
      <c r="L118" s="72" t="str">
        <f>IF(ISBLANK(BY_RiLaerm!T122),"",LEFT(BY_RiLaerm!T122,LEN(BY_RiLaerm!T122)-1))</f>
        <v>3,1</v>
      </c>
      <c r="M118" s="72" t="str">
        <f>IF(BY_MaxWerte!Q122&gt;0,BY_MaxWerte!Q122,"")</f>
        <v/>
      </c>
      <c r="N118" s="81" t="str">
        <f>IF(BY_MaxWerte!Q122&gt;0,   IF($U$2&gt;0,DATEVALUE(CONCATENATE(LEFT(RIGHT(BY_MaxWerte!R122,3),2),".",TEXT($U$2,"00"),".",TEXT($U$3,"00"))), DATEVALUE(CONCATENATE(MID(BY_MaxWerte!R122,4,2),".",MID(BY_MaxWerte!R122,6,2),".",TEXT($U$3,"00")))    ),"")</f>
        <v/>
      </c>
      <c r="O118" s="72" t="str">
        <f>IF(BY_MaxWerte!Q122&gt;0,  LEFT(BY_MaxWerte!R122,3),"")</f>
        <v/>
      </c>
      <c r="P118" s="72" t="str">
        <f>IF(BY_MaxWerte!S122&gt;0,BY_MaxWerte!S122,"")</f>
        <v/>
      </c>
      <c r="Q118" s="81" t="str">
        <f>IF(BY_MaxWerte!S122&gt;0, IF($U$2&gt;0,DATEVALUE(CONCATENATE(LEFT(RIGHT(BY_MaxWerte!T122,3),2),".",TEXT($U$2,"00"),".",TEXT($U$3,"00"))),DATEVALUE(CONCATENATE(MID(BY_MaxWerte!T122,4,2),".",MID(BY_MaxWerte!T122,6,2),".",TEXT($U$3,"00"))) ),"")</f>
        <v/>
      </c>
      <c r="R118" s="72" t="str">
        <f>IF(BY_MaxWerte!S122&gt;0,  LEFT(BY_MaxWerte!T122,3),"")</f>
        <v/>
      </c>
      <c r="S118" s="72" t="str">
        <f>IF(BY_MaxWerte!T122&gt;0,  BY_MaxWerte!U122,"")</f>
        <v/>
      </c>
      <c r="T118" s="72"/>
    </row>
    <row r="119" spans="1:20" x14ac:dyDescent="0.2">
      <c r="A119" s="74">
        <v>114</v>
      </c>
      <c r="B119" s="72" t="str">
        <f>IF(ISBLANK(BY_DTV_GQ!S123),"",  CONCATENATE(BY_DTV_GQ!S123,IF(TRIM(BY_DTV_GQ!T123)="VBA","*","")))</f>
        <v/>
      </c>
      <c r="C119" s="72" t="str">
        <f>IF(ISBLANK(BY_DTV_GQ!A123),"",CONCATENATE(BY_DTV_GQ!A123,TEXT(BY_DTV_GQ!B123,"????")))</f>
        <v>A   8</v>
      </c>
      <c r="D119" s="74" t="str">
        <f>IF(ISBLANK(BY_DTV_GQ!U123),"",BY_DTV_GQ!U123)</f>
        <v/>
      </c>
      <c r="E119" s="72" t="str">
        <f>IF(ISBLANK(BY_DTV_GQ!E123),"",BY_DTV_GQ!E123)</f>
        <v xml:space="preserve">AK München Süd                </v>
      </c>
      <c r="F119" s="72">
        <f>IF(ISBLANK(BY_DTV_GQ!G123),"",BY_DTV_GQ!G123)</f>
        <v>111944</v>
      </c>
      <c r="G119" s="72" t="str">
        <f>IF(ISBLANK(BY_DTV_GQ!H123),"",    LEFT(BY_DTV_GQ!H123,   LEN(BY_DTV_GQ!H123)-1)    )</f>
        <v xml:space="preserve">(-)  </v>
      </c>
      <c r="H119" s="83">
        <f>IF(BY_DTV_GQ!G123&gt;0,(BY_DTV_GQ!M123/BY_DTV_GQ!G123)*100,"")</f>
        <v>10.817015650682483</v>
      </c>
      <c r="I119" s="72">
        <f>IF(ISBLANK(BY_RiLaerm!Q123),"",BY_RiLaerm!Q123)</f>
        <v>6470</v>
      </c>
      <c r="J119" s="72" t="str">
        <f>IF(ISBLANK(BY_RiLaerm!R123),"", LEFT(BY_RiLaerm!R123,LEN(BY_RiLaerm!R123)-1))</f>
        <v>9,8</v>
      </c>
      <c r="K119" s="72">
        <f>IF(ISBLANK(BY_RiLaerm!S123),"",BY_RiLaerm!S123)</f>
        <v>1053</v>
      </c>
      <c r="L119" s="72" t="str">
        <f>IF(ISBLANK(BY_RiLaerm!T123),"",LEFT(BY_RiLaerm!T123,LEN(BY_RiLaerm!T123)-1))</f>
        <v>23,6</v>
      </c>
      <c r="M119" s="72" t="str">
        <f>IF(BY_MaxWerte!Q123&gt;0,BY_MaxWerte!Q123,"")</f>
        <v/>
      </c>
      <c r="N119" s="81" t="str">
        <f>IF(BY_MaxWerte!Q123&gt;0,   IF($U$2&gt;0,DATEVALUE(CONCATENATE(LEFT(RIGHT(BY_MaxWerte!R123,3),2),".",TEXT($U$2,"00"),".",TEXT($U$3,"00"))), DATEVALUE(CONCATENATE(MID(BY_MaxWerte!R123,4,2),".",MID(BY_MaxWerte!R123,6,2),".",TEXT($U$3,"00")))    ),"")</f>
        <v/>
      </c>
      <c r="O119" s="72" t="str">
        <f>IF(BY_MaxWerte!Q123&gt;0,  LEFT(BY_MaxWerte!R123,3),"")</f>
        <v/>
      </c>
      <c r="P119" s="72" t="str">
        <f>IF(BY_MaxWerte!S123&gt;0,BY_MaxWerte!S123,"")</f>
        <v/>
      </c>
      <c r="Q119" s="81" t="str">
        <f>IF(BY_MaxWerte!S123&gt;0, IF($U$2&gt;0,DATEVALUE(CONCATENATE(LEFT(RIGHT(BY_MaxWerte!T123,3),2),".",TEXT($U$2,"00"),".",TEXT($U$3,"00"))),DATEVALUE(CONCATENATE(MID(BY_MaxWerte!T123,4,2),".",MID(BY_MaxWerte!T123,6,2),".",TEXT($U$3,"00"))) ),"")</f>
        <v/>
      </c>
      <c r="R119" s="72" t="str">
        <f>IF(BY_MaxWerte!S123&gt;0,  LEFT(BY_MaxWerte!T123,3),"")</f>
        <v/>
      </c>
      <c r="S119" s="72" t="str">
        <f>IF(BY_MaxWerte!T123&gt;0,  BY_MaxWerte!U123,"")</f>
        <v/>
      </c>
      <c r="T119" s="72"/>
    </row>
    <row r="120" spans="1:20" x14ac:dyDescent="0.2">
      <c r="A120" s="74">
        <v>115</v>
      </c>
      <c r="B120" s="72" t="str">
        <f>IF(ISBLANK(BY_DTV_GQ!S124),"",  CONCATENATE(BY_DTV_GQ!S124,IF(TRIM(BY_DTV_GQ!T124)="VBA","*","")))</f>
        <v/>
      </c>
      <c r="C120" s="72" t="str">
        <f>IF(ISBLANK(BY_DTV_GQ!A124),"",CONCATENATE(BY_DTV_GQ!A124,TEXT(BY_DTV_GQ!B124,"????")))</f>
        <v>A   8</v>
      </c>
      <c r="D120" s="74" t="str">
        <f>IF(ISBLANK(BY_DTV_GQ!U124),"",BY_DTV_GQ!U124)</f>
        <v/>
      </c>
      <c r="E120" s="72" t="str">
        <f>IF(ISBLANK(BY_DTV_GQ!E124),"",BY_DTV_GQ!E124)</f>
        <v xml:space="preserve">Holzkirchen (W)               </v>
      </c>
      <c r="F120" s="72">
        <f>IF(ISBLANK(BY_DTV_GQ!G124),"",BY_DTV_GQ!G124)</f>
        <v>95481</v>
      </c>
      <c r="G120" s="72" t="str">
        <f>IF(ISBLANK(BY_DTV_GQ!H124),"",    LEFT(BY_DTV_GQ!H124,   LEN(BY_DTV_GQ!H124)-1)    )</f>
        <v xml:space="preserve">(-)  </v>
      </c>
      <c r="H120" s="83">
        <f>IF(BY_DTV_GQ!G124&gt;0,(BY_DTV_GQ!M124/BY_DTV_GQ!G124)*100,"")</f>
        <v>11.190708098993516</v>
      </c>
      <c r="I120" s="72">
        <f>IF(ISBLANK(BY_RiLaerm!Q124),"",BY_RiLaerm!Q124)</f>
        <v>5489</v>
      </c>
      <c r="J120" s="72" t="str">
        <f>IF(ISBLANK(BY_RiLaerm!R124),"", LEFT(BY_RiLaerm!R124,LEN(BY_RiLaerm!R124)-1))</f>
        <v>10,2</v>
      </c>
      <c r="K120" s="72">
        <f>IF(ISBLANK(BY_RiLaerm!S124),"",BY_RiLaerm!S124)</f>
        <v>956</v>
      </c>
      <c r="L120" s="72" t="str">
        <f>IF(ISBLANK(BY_RiLaerm!T124),"",LEFT(BY_RiLaerm!T124,LEN(BY_RiLaerm!T124)-1))</f>
        <v>22,7</v>
      </c>
      <c r="M120" s="72">
        <f>IF(BY_MaxWerte!Q124&gt;0,BY_MaxWerte!Q124,"")</f>
        <v>133702</v>
      </c>
      <c r="N120" s="81">
        <f>IF(BY_MaxWerte!Q124&gt;0,   IF($U$2&gt;0,DATEVALUE(CONCATENATE(LEFT(RIGHT(BY_MaxWerte!R124,3),2),".",TEXT($U$2,"00"),".",TEXT($U$3,"00"))), DATEVALUE(CONCATENATE(MID(BY_MaxWerte!R124,4,2),".",MID(BY_MaxWerte!R124,6,2),".",TEXT($U$3,"00")))    ),"")</f>
        <v>42763</v>
      </c>
      <c r="O120" s="72" t="str">
        <f>IF(BY_MaxWerte!Q124&gt;0,  LEFT(BY_MaxWerte!R124,3),"")</f>
        <v xml:space="preserve"> SA</v>
      </c>
      <c r="P120" s="72">
        <f>IF(BY_MaxWerte!S124&gt;0,BY_MaxWerte!S124,"")</f>
        <v>11589</v>
      </c>
      <c r="Q120" s="81">
        <f>IF(BY_MaxWerte!S124&gt;0, IF($U$2&gt;0,DATEVALUE(CONCATENATE(LEFT(RIGHT(BY_MaxWerte!T124,3),2),".",TEXT($U$2,"00"),".",TEXT($U$3,"00"))),DATEVALUE(CONCATENATE(MID(BY_MaxWerte!T124,4,2),".",MID(BY_MaxWerte!T124,6,2),".",TEXT($U$3,"00"))) ),"")</f>
        <v>42736</v>
      </c>
      <c r="R120" s="72" t="str">
        <f>IF(BY_MaxWerte!S124&gt;0,  LEFT(BY_MaxWerte!T124,3),"")</f>
        <v xml:space="preserve"> SO</v>
      </c>
      <c r="S120" s="72">
        <f>IF(BY_MaxWerte!T124&gt;0,  BY_MaxWerte!U124,"")</f>
        <v>14</v>
      </c>
      <c r="T120" s="72"/>
    </row>
    <row r="121" spans="1:20" x14ac:dyDescent="0.2">
      <c r="A121" s="74">
        <v>116</v>
      </c>
      <c r="B121" s="72" t="str">
        <f>IF(ISBLANK(BY_DTV_GQ!S125),"",  CONCATENATE(BY_DTV_GQ!S125,IF(TRIM(BY_DTV_GQ!T125)="VBA","*","")))</f>
        <v/>
      </c>
      <c r="C121" s="72" t="str">
        <f>IF(ISBLANK(BY_DTV_GQ!A125),"",CONCATENATE(BY_DTV_GQ!A125,TEXT(BY_DTV_GQ!B125,"????")))</f>
        <v>A   8</v>
      </c>
      <c r="D121" s="74" t="str">
        <f>IF(ISBLANK(BY_DTV_GQ!U125),"",BY_DTV_GQ!U125)</f>
        <v/>
      </c>
      <c r="E121" s="72" t="str">
        <f>IF(ISBLANK(BY_DTV_GQ!E125),"",BY_DTV_GQ!E125)</f>
        <v xml:space="preserve">AS Holzkirchen                </v>
      </c>
      <c r="F121" s="72">
        <f>IF(ISBLANK(BY_DTV_GQ!G125),"",BY_DTV_GQ!G125)</f>
        <v>81996</v>
      </c>
      <c r="G121" s="72" t="str">
        <f>IF(ISBLANK(BY_DTV_GQ!H125),"",    LEFT(BY_DTV_GQ!H125,   LEN(BY_DTV_GQ!H125)-1)    )</f>
        <v xml:space="preserve">(-)  </v>
      </c>
      <c r="H121" s="83">
        <f>IF(BY_DTV_GQ!G125&gt;0,(BY_DTV_GQ!M125/BY_DTV_GQ!G125)*100,"")</f>
        <v>13.332357675984193</v>
      </c>
      <c r="I121" s="72">
        <f>IF(ISBLANK(BY_RiLaerm!Q125),"",BY_RiLaerm!Q125)</f>
        <v>4699</v>
      </c>
      <c r="J121" s="72" t="str">
        <f>IF(ISBLANK(BY_RiLaerm!R125),"", LEFT(BY_RiLaerm!R125,LEN(BY_RiLaerm!R125)-1))</f>
        <v>12,2</v>
      </c>
      <c r="K121" s="72">
        <f>IF(ISBLANK(BY_RiLaerm!S125),"",BY_RiLaerm!S125)</f>
        <v>852</v>
      </c>
      <c r="L121" s="72" t="str">
        <f>IF(ISBLANK(BY_RiLaerm!T125),"",LEFT(BY_RiLaerm!T125,LEN(BY_RiLaerm!T125)-1))</f>
        <v>26,4</v>
      </c>
      <c r="M121" s="72">
        <f>IF(BY_MaxWerte!Q125&gt;0,BY_MaxWerte!Q125,"")</f>
        <v>105824</v>
      </c>
      <c r="N121" s="81">
        <f>IF(BY_MaxWerte!Q125&gt;0,   IF($U$2&gt;0,DATEVALUE(CONCATENATE(LEFT(RIGHT(BY_MaxWerte!R125,3),2),".",TEXT($U$2,"00"),".",TEXT($U$3,"00"))), DATEVALUE(CONCATENATE(MID(BY_MaxWerte!R125,4,2),".",MID(BY_MaxWerte!R125,6,2),".",TEXT($U$3,"00")))    ),"")</f>
        <v>42763</v>
      </c>
      <c r="O121" s="72" t="str">
        <f>IF(BY_MaxWerte!Q125&gt;0,  LEFT(BY_MaxWerte!R125,3),"")</f>
        <v xml:space="preserve"> SA</v>
      </c>
      <c r="P121" s="72">
        <f>IF(BY_MaxWerte!S125&gt;0,BY_MaxWerte!S125,"")</f>
        <v>8543</v>
      </c>
      <c r="Q121" s="81">
        <f>IF(BY_MaxWerte!S125&gt;0, IF($U$2&gt;0,DATEVALUE(CONCATENATE(LEFT(RIGHT(BY_MaxWerte!T125,3),2),".",TEXT($U$2,"00"),".",TEXT($U$3,"00"))),DATEVALUE(CONCATENATE(MID(BY_MaxWerte!T125,4,2),".",MID(BY_MaxWerte!T125,6,2),".",TEXT($U$3,"00"))) ),"")</f>
        <v>42737</v>
      </c>
      <c r="R121" s="72" t="str">
        <f>IF(BY_MaxWerte!S125&gt;0,  LEFT(BY_MaxWerte!T125,3),"")</f>
        <v xml:space="preserve"> MO</v>
      </c>
      <c r="S121" s="72">
        <f>IF(BY_MaxWerte!T125&gt;0,  BY_MaxWerte!U125,"")</f>
        <v>13</v>
      </c>
      <c r="T121" s="72"/>
    </row>
    <row r="122" spans="1:20" x14ac:dyDescent="0.2">
      <c r="A122" s="74">
        <v>117</v>
      </c>
      <c r="B122" s="72" t="str">
        <f>IF(ISBLANK(BY_DTV_GQ!S126),"",  CONCATENATE(BY_DTV_GQ!S126,IF(TRIM(BY_DTV_GQ!T126)="VBA","*","")))</f>
        <v/>
      </c>
      <c r="C122" s="72" t="str">
        <f>IF(ISBLANK(BY_DTV_GQ!A126),"",CONCATENATE(BY_DTV_GQ!A126,TEXT(BY_DTV_GQ!B126,"????")))</f>
        <v>A   8</v>
      </c>
      <c r="D122" s="74" t="str">
        <f>IF(ISBLANK(BY_DTV_GQ!U126),"",BY_DTV_GQ!U126)</f>
        <v/>
      </c>
      <c r="E122" s="72" t="str">
        <f>IF(ISBLANK(BY_DTV_GQ!E126),"",BY_DTV_GQ!E126)</f>
        <v xml:space="preserve">AS Weyarn                     </v>
      </c>
      <c r="F122" s="72">
        <f>IF(ISBLANK(BY_DTV_GQ!G126),"",BY_DTV_GQ!G126)</f>
        <v>72182</v>
      </c>
      <c r="G122" s="72" t="str">
        <f>IF(ISBLANK(BY_DTV_GQ!H126),"",    LEFT(BY_DTV_GQ!H126,   LEN(BY_DTV_GQ!H126)-1)    )</f>
        <v xml:space="preserve">(-)  </v>
      </c>
      <c r="H122" s="83">
        <f>IF(BY_DTV_GQ!G126&gt;0,(BY_DTV_GQ!M126/BY_DTV_GQ!G126)*100,"")</f>
        <v>17.329805214596437</v>
      </c>
      <c r="I122" s="72">
        <f>IF(ISBLANK(BY_RiLaerm!Q126),"",BY_RiLaerm!Q126)</f>
        <v>4112</v>
      </c>
      <c r="J122" s="72" t="str">
        <f>IF(ISBLANK(BY_RiLaerm!R126),"", LEFT(BY_RiLaerm!R126,LEN(BY_RiLaerm!R126)-1))</f>
        <v>15,8</v>
      </c>
      <c r="K122" s="72">
        <f>IF(ISBLANK(BY_RiLaerm!S126),"",BY_RiLaerm!S126)</f>
        <v>798</v>
      </c>
      <c r="L122" s="72" t="str">
        <f>IF(ISBLANK(BY_RiLaerm!T126),"",LEFT(BY_RiLaerm!T126,LEN(BY_RiLaerm!T126)-1))</f>
        <v>33,2</v>
      </c>
      <c r="M122" s="72" t="str">
        <f>IF(BY_MaxWerte!Q126&gt;0,BY_MaxWerte!Q126,"")</f>
        <v/>
      </c>
      <c r="N122" s="81" t="str">
        <f>IF(BY_MaxWerte!Q126&gt;0,   IF($U$2&gt;0,DATEVALUE(CONCATENATE(LEFT(RIGHT(BY_MaxWerte!R126,3),2),".",TEXT($U$2,"00"),".",TEXT($U$3,"00"))), DATEVALUE(CONCATENATE(MID(BY_MaxWerte!R126,4,2),".",MID(BY_MaxWerte!R126,6,2),".",TEXT($U$3,"00")))    ),"")</f>
        <v/>
      </c>
      <c r="O122" s="72" t="str">
        <f>IF(BY_MaxWerte!Q126&gt;0,  LEFT(BY_MaxWerte!R126,3),"")</f>
        <v/>
      </c>
      <c r="P122" s="72" t="str">
        <f>IF(BY_MaxWerte!S126&gt;0,BY_MaxWerte!S126,"")</f>
        <v/>
      </c>
      <c r="Q122" s="81" t="str">
        <f>IF(BY_MaxWerte!S126&gt;0, IF($U$2&gt;0,DATEVALUE(CONCATENATE(LEFT(RIGHT(BY_MaxWerte!T126,3),2),".",TEXT($U$2,"00"),".",TEXT($U$3,"00"))),DATEVALUE(CONCATENATE(MID(BY_MaxWerte!T126,4,2),".",MID(BY_MaxWerte!T126,6,2),".",TEXT($U$3,"00"))) ),"")</f>
        <v/>
      </c>
      <c r="R122" s="72" t="str">
        <f>IF(BY_MaxWerte!S126&gt;0,  LEFT(BY_MaxWerte!T126,3),"")</f>
        <v/>
      </c>
      <c r="S122" s="72" t="str">
        <f>IF(BY_MaxWerte!T126&gt;0,  BY_MaxWerte!U126,"")</f>
        <v/>
      </c>
      <c r="T122" s="72"/>
    </row>
    <row r="123" spans="1:20" x14ac:dyDescent="0.2">
      <c r="A123" s="74">
        <v>118</v>
      </c>
      <c r="B123" s="72" t="str">
        <f>IF(ISBLANK(BY_DTV_GQ!S127),"",  CONCATENATE(BY_DTV_GQ!S127,IF(TRIM(BY_DTV_GQ!T127)="VBA","*","")))</f>
        <v/>
      </c>
      <c r="C123" s="72" t="str">
        <f>IF(ISBLANK(BY_DTV_GQ!A127),"",CONCATENATE(BY_DTV_GQ!A127,TEXT(BY_DTV_GQ!B127,"????")))</f>
        <v>A   8</v>
      </c>
      <c r="D123" s="74" t="str">
        <f>IF(ISBLANK(BY_DTV_GQ!U127),"",BY_DTV_GQ!U127)</f>
        <v/>
      </c>
      <c r="E123" s="72" t="str">
        <f>IF(ISBLANK(BY_DTV_GQ!E127),"",BY_DTV_GQ!E127)</f>
        <v xml:space="preserve">AS Irschenberg                </v>
      </c>
      <c r="F123" s="72">
        <f>IF(ISBLANK(BY_DTV_GQ!G127),"",BY_DTV_GQ!G127)</f>
        <v>73538</v>
      </c>
      <c r="G123" s="72" t="str">
        <f>IF(ISBLANK(BY_DTV_GQ!H127),"",    LEFT(BY_DTV_GQ!H127,   LEN(BY_DTV_GQ!H127)-1)    )</f>
        <v xml:space="preserve">(-)  </v>
      </c>
      <c r="H123" s="83">
        <f>IF(BY_DTV_GQ!G127&gt;0,(BY_DTV_GQ!M127/BY_DTV_GQ!G127)*100,"")</f>
        <v>13.908455492398488</v>
      </c>
      <c r="I123" s="72">
        <f>IF(ISBLANK(BY_RiLaerm!Q127),"",BY_RiLaerm!Q127)</f>
        <v>4213</v>
      </c>
      <c r="J123" s="72" t="str">
        <f>IF(ISBLANK(BY_RiLaerm!R127),"", LEFT(BY_RiLaerm!R127,LEN(BY_RiLaerm!R127)-1))</f>
        <v>12,7</v>
      </c>
      <c r="K123" s="72">
        <f>IF(ISBLANK(BY_RiLaerm!S127),"",BY_RiLaerm!S127)</f>
        <v>767</v>
      </c>
      <c r="L123" s="72" t="str">
        <f>IF(ISBLANK(BY_RiLaerm!T127),"",LEFT(BY_RiLaerm!T127,LEN(BY_RiLaerm!T127)-1))</f>
        <v>27,5</v>
      </c>
      <c r="M123" s="72">
        <f>IF(BY_MaxWerte!Q127&gt;0,BY_MaxWerte!Q127,"")</f>
        <v>101015</v>
      </c>
      <c r="N123" s="81">
        <f>IF(BY_MaxWerte!Q127&gt;0,   IF($U$2&gt;0,DATEVALUE(CONCATENATE(LEFT(RIGHT(BY_MaxWerte!R127,3),2),".",TEXT($U$2,"00"),".",TEXT($U$3,"00"))), DATEVALUE(CONCATENATE(MID(BY_MaxWerte!R127,4,2),".",MID(BY_MaxWerte!R127,6,2),".",TEXT($U$3,"00")))    ),"")</f>
        <v>42737</v>
      </c>
      <c r="O123" s="72" t="str">
        <f>IF(BY_MaxWerte!Q127&gt;0,  LEFT(BY_MaxWerte!R127,3),"")</f>
        <v xml:space="preserve"> MO</v>
      </c>
      <c r="P123" s="72">
        <f>IF(BY_MaxWerte!S127&gt;0,BY_MaxWerte!S127,"")</f>
        <v>8539</v>
      </c>
      <c r="Q123" s="81">
        <f>IF(BY_MaxWerte!S127&gt;0, IF($U$2&gt;0,DATEVALUE(CONCATENATE(LEFT(RIGHT(BY_MaxWerte!T127,3),2),".",TEXT($U$2,"00"),".",TEXT($U$3,"00"))),DATEVALUE(CONCATENATE(MID(BY_MaxWerte!T127,4,2),".",MID(BY_MaxWerte!T127,6,2),".",TEXT($U$3,"00"))) ),"")</f>
        <v>42737</v>
      </c>
      <c r="R123" s="72" t="str">
        <f>IF(BY_MaxWerte!S127&gt;0,  LEFT(BY_MaxWerte!T127,3),"")</f>
        <v xml:space="preserve"> MO</v>
      </c>
      <c r="S123" s="72">
        <f>IF(BY_MaxWerte!T127&gt;0,  BY_MaxWerte!U127,"")</f>
        <v>13</v>
      </c>
      <c r="T123" s="72"/>
    </row>
    <row r="124" spans="1:20" x14ac:dyDescent="0.2">
      <c r="A124" s="74">
        <v>119</v>
      </c>
      <c r="B124" s="72" t="str">
        <f>IF(ISBLANK(BY_DTV_GQ!S128),"",  CONCATENATE(BY_DTV_GQ!S128,IF(TRIM(BY_DTV_GQ!T128)="VBA","*","")))</f>
        <v/>
      </c>
      <c r="C124" s="72" t="str">
        <f>IF(ISBLANK(BY_DTV_GQ!A128),"",CONCATENATE(BY_DTV_GQ!A128,TEXT(BY_DTV_GQ!B128,"????")))</f>
        <v>A   8</v>
      </c>
      <c r="D124" s="74" t="str">
        <f>IF(ISBLANK(BY_DTV_GQ!U128),"",BY_DTV_GQ!U128)</f>
        <v/>
      </c>
      <c r="E124" s="72" t="str">
        <f>IF(ISBLANK(BY_DTV_GQ!E128),"",BY_DTV_GQ!E128)</f>
        <v xml:space="preserve">AD Inntal (W)                 </v>
      </c>
      <c r="F124" s="72">
        <f>IF(ISBLANK(BY_DTV_GQ!G128),"",BY_DTV_GQ!G128)</f>
        <v>80316</v>
      </c>
      <c r="G124" s="72" t="str">
        <f>IF(ISBLANK(BY_DTV_GQ!H128),"",    LEFT(BY_DTV_GQ!H128,   LEN(BY_DTV_GQ!H128)-1)    )</f>
        <v xml:space="preserve">(-)  </v>
      </c>
      <c r="H124" s="83">
        <f>IF(BY_DTV_GQ!G128&gt;0,(BY_DTV_GQ!M128/BY_DTV_GQ!G128)*100,"")</f>
        <v>12.753374172020518</v>
      </c>
      <c r="I124" s="72">
        <f>IF(ISBLANK(BY_RiLaerm!Q128),"",BY_RiLaerm!Q128)</f>
        <v>4614</v>
      </c>
      <c r="J124" s="72" t="str">
        <f>IF(ISBLANK(BY_RiLaerm!R128),"", LEFT(BY_RiLaerm!R128,LEN(BY_RiLaerm!R128)-1))</f>
        <v>11,5</v>
      </c>
      <c r="K124" s="72">
        <f>IF(ISBLANK(BY_RiLaerm!S128),"",BY_RiLaerm!S128)</f>
        <v>812</v>
      </c>
      <c r="L124" s="72" t="str">
        <f>IF(ISBLANK(BY_RiLaerm!T128),"",LEFT(BY_RiLaerm!T128,LEN(BY_RiLaerm!T128)-1))</f>
        <v>27,3</v>
      </c>
      <c r="M124" s="72" t="str">
        <f>IF(BY_MaxWerte!Q128&gt;0,BY_MaxWerte!Q128,"")</f>
        <v/>
      </c>
      <c r="N124" s="81" t="str">
        <f>IF(BY_MaxWerte!Q128&gt;0,   IF($U$2&gt;0,DATEVALUE(CONCATENATE(LEFT(RIGHT(BY_MaxWerte!R128,3),2),".",TEXT($U$2,"00"),".",TEXT($U$3,"00"))), DATEVALUE(CONCATENATE(MID(BY_MaxWerte!R128,4,2),".",MID(BY_MaxWerte!R128,6,2),".",TEXT($U$3,"00")))    ),"")</f>
        <v/>
      </c>
      <c r="O124" s="72" t="str">
        <f>IF(BY_MaxWerte!Q128&gt;0,  LEFT(BY_MaxWerte!R128,3),"")</f>
        <v/>
      </c>
      <c r="P124" s="72" t="str">
        <f>IF(BY_MaxWerte!S128&gt;0,BY_MaxWerte!S128,"")</f>
        <v/>
      </c>
      <c r="Q124" s="81" t="str">
        <f>IF(BY_MaxWerte!S128&gt;0, IF($U$2&gt;0,DATEVALUE(CONCATENATE(LEFT(RIGHT(BY_MaxWerte!T128,3),2),".",TEXT($U$2,"00"),".",TEXT($U$3,"00"))),DATEVALUE(CONCATENATE(MID(BY_MaxWerte!T128,4,2),".",MID(BY_MaxWerte!T128,6,2),".",TEXT($U$3,"00"))) ),"")</f>
        <v/>
      </c>
      <c r="R124" s="72" t="str">
        <f>IF(BY_MaxWerte!S128&gt;0,  LEFT(BY_MaxWerte!T128,3),"")</f>
        <v/>
      </c>
      <c r="S124" s="72" t="str">
        <f>IF(BY_MaxWerte!T128&gt;0,  BY_MaxWerte!U128,"")</f>
        <v/>
      </c>
      <c r="T124" s="72"/>
    </row>
    <row r="125" spans="1:20" x14ac:dyDescent="0.2">
      <c r="A125" s="74">
        <v>120</v>
      </c>
      <c r="B125" s="72" t="str">
        <f>IF(ISBLANK(BY_DTV_GQ!S129),"",  CONCATENATE(BY_DTV_GQ!S129,IF(TRIM(BY_DTV_GQ!T129)="VBA","*","")))</f>
        <v/>
      </c>
      <c r="C125" s="72" t="str">
        <f>IF(ISBLANK(BY_DTV_GQ!A129),"",CONCATENATE(BY_DTV_GQ!A129,TEXT(BY_DTV_GQ!B129,"????")))</f>
        <v>A   8</v>
      </c>
      <c r="D125" s="74" t="str">
        <f>IF(ISBLANK(BY_DTV_GQ!U129),"",BY_DTV_GQ!U129)</f>
        <v/>
      </c>
      <c r="E125" s="72" t="str">
        <f>IF(ISBLANK(BY_DTV_GQ!E129),"",BY_DTV_GQ!E129)</f>
        <v xml:space="preserve">Rosenheim (O)                 </v>
      </c>
      <c r="F125" s="72">
        <f>IF(ISBLANK(BY_DTV_GQ!G129),"",BY_DTV_GQ!G129)</f>
        <v>56541</v>
      </c>
      <c r="G125" s="72" t="str">
        <f>IF(ISBLANK(BY_DTV_GQ!H129),"",    LEFT(BY_DTV_GQ!H129,   LEN(BY_DTV_GQ!H129)-1)    )</f>
        <v xml:space="preserve">(-)  </v>
      </c>
      <c r="H125" s="83">
        <f>IF(BY_DTV_GQ!G129&gt;0,(BY_DTV_GQ!M129/BY_DTV_GQ!G129)*100,"")</f>
        <v>11.126439221096195</v>
      </c>
      <c r="I125" s="72">
        <f>IF(ISBLANK(BY_RiLaerm!Q129),"",BY_RiLaerm!Q129)</f>
        <v>3232</v>
      </c>
      <c r="J125" s="72" t="str">
        <f>IF(ISBLANK(BY_RiLaerm!R129),"", LEFT(BY_RiLaerm!R129,LEN(BY_RiLaerm!R129)-1))</f>
        <v>10,0</v>
      </c>
      <c r="K125" s="72">
        <f>IF(ISBLANK(BY_RiLaerm!S129),"",BY_RiLaerm!S129)</f>
        <v>603</v>
      </c>
      <c r="L125" s="72" t="str">
        <f>IF(ISBLANK(BY_RiLaerm!T129),"",LEFT(BY_RiLaerm!T129,LEN(BY_RiLaerm!T129)-1))</f>
        <v>23,5</v>
      </c>
      <c r="M125" s="72">
        <f>IF(BY_MaxWerte!Q129&gt;0,BY_MaxWerte!Q129,"")</f>
        <v>70470</v>
      </c>
      <c r="N125" s="81">
        <f>IF(BY_MaxWerte!Q129&gt;0,   IF($U$2&gt;0,DATEVALUE(CONCATENATE(LEFT(RIGHT(BY_MaxWerte!R129,3),2),".",TEXT($U$2,"00"),".",TEXT($U$3,"00"))), DATEVALUE(CONCATENATE(MID(BY_MaxWerte!R129,4,2),".",MID(BY_MaxWerte!R129,6,2),".",TEXT($U$3,"00")))    ),"")</f>
        <v>42737</v>
      </c>
      <c r="O125" s="72" t="str">
        <f>IF(BY_MaxWerte!Q129&gt;0,  LEFT(BY_MaxWerte!R129,3),"")</f>
        <v xml:space="preserve"> MO</v>
      </c>
      <c r="P125" s="72">
        <f>IF(BY_MaxWerte!S129&gt;0,BY_MaxWerte!S129,"")</f>
        <v>5800</v>
      </c>
      <c r="Q125" s="81">
        <f>IF(BY_MaxWerte!S129&gt;0, IF($U$2&gt;0,DATEVALUE(CONCATENATE(LEFT(RIGHT(BY_MaxWerte!T129,3),2),".",TEXT($U$2,"00"),".",TEXT($U$3,"00"))),DATEVALUE(CONCATENATE(MID(BY_MaxWerte!T129,4,2),".",MID(BY_MaxWerte!T129,6,2),".",TEXT($U$3,"00"))) ),"")</f>
        <v>42763</v>
      </c>
      <c r="R125" s="72" t="str">
        <f>IF(BY_MaxWerte!S129&gt;0,  LEFT(BY_MaxWerte!T129,3),"")</f>
        <v xml:space="preserve"> SA</v>
      </c>
      <c r="S125" s="72">
        <f>IF(BY_MaxWerte!T129&gt;0,  BY_MaxWerte!U129,"")</f>
        <v>13</v>
      </c>
      <c r="T125" s="72"/>
    </row>
    <row r="126" spans="1:20" x14ac:dyDescent="0.2">
      <c r="A126" s="74">
        <v>121</v>
      </c>
      <c r="B126" s="72" t="str">
        <f>IF(ISBLANK(BY_DTV_GQ!S130),"",  CONCATENATE(BY_DTV_GQ!S130,IF(TRIM(BY_DTV_GQ!T130)="VBA","*","")))</f>
        <v/>
      </c>
      <c r="C126" s="72" t="str">
        <f>IF(ISBLANK(BY_DTV_GQ!A130),"",CONCATENATE(BY_DTV_GQ!A130,TEXT(BY_DTV_GQ!B130,"????")))</f>
        <v>A   8</v>
      </c>
      <c r="D126" s="74" t="str">
        <f>IF(ISBLANK(BY_DTV_GQ!U130),"",BY_DTV_GQ!U130)</f>
        <v/>
      </c>
      <c r="E126" s="72" t="str">
        <f>IF(ISBLANK(BY_DTV_GQ!E130),"",BY_DTV_GQ!E130)</f>
        <v xml:space="preserve">Frasdorf (O)                  </v>
      </c>
      <c r="F126" s="72">
        <f>IF(ISBLANK(BY_DTV_GQ!G130),"",BY_DTV_GQ!G130)</f>
        <v>53077</v>
      </c>
      <c r="G126" s="72" t="str">
        <f>IF(ISBLANK(BY_DTV_GQ!H130),"",    LEFT(BY_DTV_GQ!H130,   LEN(BY_DTV_GQ!H130)-1)    )</f>
        <v xml:space="preserve">(-)  </v>
      </c>
      <c r="H126" s="83">
        <f>IF(BY_DTV_GQ!G130&gt;0,(BY_DTV_GQ!M130/BY_DTV_GQ!G130)*100,"")</f>
        <v>10.942592836821975</v>
      </c>
      <c r="I126" s="72">
        <f>IF(ISBLANK(BY_RiLaerm!Q130),"",BY_RiLaerm!Q130)</f>
        <v>2987</v>
      </c>
      <c r="J126" s="72" t="str">
        <f>IF(ISBLANK(BY_RiLaerm!R130),"", LEFT(BY_RiLaerm!R130,LEN(BY_RiLaerm!R130)-1))</f>
        <v>10,0</v>
      </c>
      <c r="K126" s="72">
        <f>IF(ISBLANK(BY_RiLaerm!S130),"",BY_RiLaerm!S130)</f>
        <v>660</v>
      </c>
      <c r="L126" s="72" t="str">
        <f>IF(ISBLANK(BY_RiLaerm!T130),"",LEFT(BY_RiLaerm!T130,LEN(BY_RiLaerm!T130)-1))</f>
        <v>19,9</v>
      </c>
      <c r="M126" s="72" t="str">
        <f>IF(BY_MaxWerte!Q130&gt;0,BY_MaxWerte!Q130,"")</f>
        <v/>
      </c>
      <c r="N126" s="81" t="str">
        <f>IF(BY_MaxWerte!Q130&gt;0,   IF($U$2&gt;0,DATEVALUE(CONCATENATE(LEFT(RIGHT(BY_MaxWerte!R130,3),2),".",TEXT($U$2,"00"),".",TEXT($U$3,"00"))), DATEVALUE(CONCATENATE(MID(BY_MaxWerte!R130,4,2),".",MID(BY_MaxWerte!R130,6,2),".",TEXT($U$3,"00")))    ),"")</f>
        <v/>
      </c>
      <c r="O126" s="72" t="str">
        <f>IF(BY_MaxWerte!Q130&gt;0,  LEFT(BY_MaxWerte!R130,3),"")</f>
        <v/>
      </c>
      <c r="P126" s="72" t="str">
        <f>IF(BY_MaxWerte!S130&gt;0,BY_MaxWerte!S130,"")</f>
        <v/>
      </c>
      <c r="Q126" s="81" t="str">
        <f>IF(BY_MaxWerte!S130&gt;0, IF($U$2&gt;0,DATEVALUE(CONCATENATE(LEFT(RIGHT(BY_MaxWerte!T130,3),2),".",TEXT($U$2,"00"),".",TEXT($U$3,"00"))),DATEVALUE(CONCATENATE(MID(BY_MaxWerte!T130,4,2),".",MID(BY_MaxWerte!T130,6,2),".",TEXT($U$3,"00"))) ),"")</f>
        <v/>
      </c>
      <c r="R126" s="72" t="str">
        <f>IF(BY_MaxWerte!S130&gt;0,  LEFT(BY_MaxWerte!T130,3),"")</f>
        <v/>
      </c>
      <c r="S126" s="72" t="str">
        <f>IF(BY_MaxWerte!T130&gt;0,  BY_MaxWerte!U130,"")</f>
        <v/>
      </c>
      <c r="T126" s="72"/>
    </row>
    <row r="127" spans="1:20" x14ac:dyDescent="0.2">
      <c r="A127" s="74">
        <v>122</v>
      </c>
      <c r="B127" s="72" t="str">
        <f>IF(ISBLANK(BY_DTV_GQ!S131),"",  CONCATENATE(BY_DTV_GQ!S131,IF(TRIM(BY_DTV_GQ!T131)="VBA","*","")))</f>
        <v/>
      </c>
      <c r="C127" s="72" t="str">
        <f>IF(ISBLANK(BY_DTV_GQ!A131),"",CONCATENATE(BY_DTV_GQ!A131,TEXT(BY_DTV_GQ!B131,"????")))</f>
        <v>A   8</v>
      </c>
      <c r="D127" s="74" t="str">
        <f>IF(ISBLANK(BY_DTV_GQ!U131),"",BY_DTV_GQ!U131)</f>
        <v/>
      </c>
      <c r="E127" s="72" t="str">
        <f>IF(ISBLANK(BY_DTV_GQ!E131),"",BY_DTV_GQ!E131)</f>
        <v xml:space="preserve">Felden (O)                    </v>
      </c>
      <c r="F127" s="72">
        <f>IF(ISBLANK(BY_DTV_GQ!G131),"",BY_DTV_GQ!G131)</f>
        <v>47332</v>
      </c>
      <c r="G127" s="72" t="str">
        <f>IF(ISBLANK(BY_DTV_GQ!H131),"",    LEFT(BY_DTV_GQ!H131,   LEN(BY_DTV_GQ!H131)-1)    )</f>
        <v xml:space="preserve">(-)  </v>
      </c>
      <c r="H127" s="83">
        <f>IF(BY_DTV_GQ!G131&gt;0,(BY_DTV_GQ!M131/BY_DTV_GQ!G131)*100,"")</f>
        <v>12.790501140877208</v>
      </c>
      <c r="I127" s="72">
        <f>IF(ISBLANK(BY_RiLaerm!Q131),"",BY_RiLaerm!Q131)</f>
        <v>2692</v>
      </c>
      <c r="J127" s="72" t="str">
        <f>IF(ISBLANK(BY_RiLaerm!R131),"", LEFT(BY_RiLaerm!R131,LEN(BY_RiLaerm!R131)-1))</f>
        <v>11,4</v>
      </c>
      <c r="K127" s="72">
        <f>IF(ISBLANK(BY_RiLaerm!S131),"",BY_RiLaerm!S131)</f>
        <v>533</v>
      </c>
      <c r="L127" s="72" t="str">
        <f>IF(ISBLANK(BY_RiLaerm!T131),"",LEFT(BY_RiLaerm!T131,LEN(BY_RiLaerm!T131)-1))</f>
        <v>27,0</v>
      </c>
      <c r="M127" s="72">
        <f>IF(BY_MaxWerte!Q131&gt;0,BY_MaxWerte!Q131,"")</f>
        <v>64602</v>
      </c>
      <c r="N127" s="81">
        <f>IF(BY_MaxWerte!Q131&gt;0,   IF($U$2&gt;0,DATEVALUE(CONCATENATE(LEFT(RIGHT(BY_MaxWerte!R131,3),2),".",TEXT($U$2,"00"),".",TEXT($U$3,"00"))), DATEVALUE(CONCATENATE(MID(BY_MaxWerte!R131,4,2),".",MID(BY_MaxWerte!R131,6,2),".",TEXT($U$3,"00")))    ),"")</f>
        <v>42737</v>
      </c>
      <c r="O127" s="72" t="str">
        <f>IF(BY_MaxWerte!Q131&gt;0,  LEFT(BY_MaxWerte!R131,3),"")</f>
        <v xml:space="preserve"> MO</v>
      </c>
      <c r="P127" s="72">
        <f>IF(BY_MaxWerte!S131&gt;0,BY_MaxWerte!S131,"")</f>
        <v>5817</v>
      </c>
      <c r="Q127" s="81">
        <f>IF(BY_MaxWerte!S131&gt;0, IF($U$2&gt;0,DATEVALUE(CONCATENATE(LEFT(RIGHT(BY_MaxWerte!T131,3),2),".",TEXT($U$2,"00"),".",TEXT($U$3,"00"))),DATEVALUE(CONCATENATE(MID(BY_MaxWerte!T131,4,2),".",MID(BY_MaxWerte!T131,6,2),".",TEXT($U$3,"00"))) ),"")</f>
        <v>42737</v>
      </c>
      <c r="R127" s="72" t="str">
        <f>IF(BY_MaxWerte!S131&gt;0,  LEFT(BY_MaxWerte!T131,3),"")</f>
        <v xml:space="preserve"> MO</v>
      </c>
      <c r="S127" s="72">
        <f>IF(BY_MaxWerte!T131&gt;0,  BY_MaxWerte!U131,"")</f>
        <v>14</v>
      </c>
      <c r="T127" s="72"/>
    </row>
    <row r="128" spans="1:20" x14ac:dyDescent="0.2">
      <c r="A128" s="74">
        <v>123</v>
      </c>
      <c r="B128" s="72" t="str">
        <f>IF(ISBLANK(BY_DTV_GQ!S132),"",  CONCATENATE(BY_DTV_GQ!S132,IF(TRIM(BY_DTV_GQ!T132)="VBA","*","")))</f>
        <v/>
      </c>
      <c r="C128" s="72" t="str">
        <f>IF(ISBLANK(BY_DTV_GQ!A132),"",CONCATENATE(BY_DTV_GQ!A132,TEXT(BY_DTV_GQ!B132,"????")))</f>
        <v>A   8</v>
      </c>
      <c r="D128" s="74" t="str">
        <f>IF(ISBLANK(BY_DTV_GQ!U132),"",BY_DTV_GQ!U132)</f>
        <v/>
      </c>
      <c r="E128" s="72" t="str">
        <f>IF(ISBLANK(BY_DTV_GQ!E132),"",BY_DTV_GQ!E132)</f>
        <v xml:space="preserve">AS Grabenstätt                </v>
      </c>
      <c r="F128" s="72">
        <f>IF(ISBLANK(BY_DTV_GQ!G132),"",BY_DTV_GQ!G132)</f>
        <v>45176</v>
      </c>
      <c r="G128" s="72" t="str">
        <f>IF(ISBLANK(BY_DTV_GQ!H132),"",    LEFT(BY_DTV_GQ!H132,   LEN(BY_DTV_GQ!H132)-1)    )</f>
        <v xml:space="preserve">(-)  </v>
      </c>
      <c r="H128" s="83">
        <f>IF(BY_DTV_GQ!G132&gt;0,(BY_DTV_GQ!M132/BY_DTV_GQ!G132)*100,"")</f>
        <v>14.399238533734726</v>
      </c>
      <c r="I128" s="72">
        <f>IF(ISBLANK(BY_RiLaerm!Q132),"",BY_RiLaerm!Q132)</f>
        <v>2558</v>
      </c>
      <c r="J128" s="72" t="str">
        <f>IF(ISBLANK(BY_RiLaerm!R132),"", LEFT(BY_RiLaerm!R132,LEN(BY_RiLaerm!R132)-1))</f>
        <v>12,9</v>
      </c>
      <c r="K128" s="72">
        <f>IF(ISBLANK(BY_RiLaerm!S132),"",BY_RiLaerm!S132)</f>
        <v>531</v>
      </c>
      <c r="L128" s="72" t="str">
        <f>IF(ISBLANK(BY_RiLaerm!T132),"",LEFT(BY_RiLaerm!T132,LEN(BY_RiLaerm!T132)-1))</f>
        <v>29,2</v>
      </c>
      <c r="M128" s="72">
        <f>IF(BY_MaxWerte!Q132&gt;0,BY_MaxWerte!Q132,"")</f>
        <v>60393</v>
      </c>
      <c r="N128" s="81">
        <f>IF(BY_MaxWerte!Q132&gt;0,   IF($U$2&gt;0,DATEVALUE(CONCATENATE(LEFT(RIGHT(BY_MaxWerte!R132,3),2),".",TEXT($U$2,"00"),".",TEXT($U$3,"00"))), DATEVALUE(CONCATENATE(MID(BY_MaxWerte!R132,4,2),".",MID(BY_MaxWerte!R132,6,2),".",TEXT($U$3,"00")))    ),"")</f>
        <v>42737</v>
      </c>
      <c r="O128" s="72" t="str">
        <f>IF(BY_MaxWerte!Q132&gt;0,  LEFT(BY_MaxWerte!R132,3),"")</f>
        <v xml:space="preserve"> MO</v>
      </c>
      <c r="P128" s="72">
        <f>IF(BY_MaxWerte!S132&gt;0,BY_MaxWerte!S132,"")</f>
        <v>5375</v>
      </c>
      <c r="Q128" s="81">
        <f>IF(BY_MaxWerte!S132&gt;0, IF($U$2&gt;0,DATEVALUE(CONCATENATE(LEFT(RIGHT(BY_MaxWerte!T132,3),2),".",TEXT($U$2,"00"),".",TEXT($U$3,"00"))),DATEVALUE(CONCATENATE(MID(BY_MaxWerte!T132,4,2),".",MID(BY_MaxWerte!T132,6,2),".",TEXT($U$3,"00"))) ),"")</f>
        <v>42737</v>
      </c>
      <c r="R128" s="72" t="str">
        <f>IF(BY_MaxWerte!S132&gt;0,  LEFT(BY_MaxWerte!T132,3),"")</f>
        <v xml:space="preserve"> MO</v>
      </c>
      <c r="S128" s="72">
        <f>IF(BY_MaxWerte!T132&gt;0,  BY_MaxWerte!U132,"")</f>
        <v>14</v>
      </c>
      <c r="T128" s="72"/>
    </row>
    <row r="129" spans="1:20" x14ac:dyDescent="0.2">
      <c r="A129" s="74">
        <v>124</v>
      </c>
      <c r="B129" s="72" t="str">
        <f>IF(ISBLANK(BY_DTV_GQ!S133),"",  CONCATENATE(BY_DTV_GQ!S133,IF(TRIM(BY_DTV_GQ!T133)="VBA","*","")))</f>
        <v/>
      </c>
      <c r="C129" s="72" t="str">
        <f>IF(ISBLANK(BY_DTV_GQ!A133),"",CONCATENATE(BY_DTV_GQ!A133,TEXT(BY_DTV_GQ!B133,"????")))</f>
        <v>A   8</v>
      </c>
      <c r="D129" s="74" t="str">
        <f>IF(ISBLANK(BY_DTV_GQ!U133),"",BY_DTV_GQ!U133)</f>
        <v/>
      </c>
      <c r="E129" s="72" t="str">
        <f>IF(ISBLANK(BY_DTV_GQ!E133),"",BY_DTV_GQ!E133)</f>
        <v xml:space="preserve">AS Schweinbach                </v>
      </c>
      <c r="F129" s="72">
        <f>IF(ISBLANK(BY_DTV_GQ!G133),"",BY_DTV_GQ!G133)</f>
        <v>43615</v>
      </c>
      <c r="G129" s="72" t="str">
        <f>IF(ISBLANK(BY_DTV_GQ!H133),"",    LEFT(BY_DTV_GQ!H133,   LEN(BY_DTV_GQ!H133)-1)    )</f>
        <v xml:space="preserve">(-)  </v>
      </c>
      <c r="H129" s="83">
        <f>IF(BY_DTV_GQ!G133&gt;0,(BY_DTV_GQ!M133/BY_DTV_GQ!G133)*100,"")</f>
        <v>16.606672016508082</v>
      </c>
      <c r="I129" s="72">
        <f>IF(ISBLANK(BY_RiLaerm!Q133),"",BY_RiLaerm!Q133)</f>
        <v>2481</v>
      </c>
      <c r="J129" s="72" t="str">
        <f>IF(ISBLANK(BY_RiLaerm!R133),"", LEFT(BY_RiLaerm!R133,LEN(BY_RiLaerm!R133)-1))</f>
        <v>15,1</v>
      </c>
      <c r="K129" s="72">
        <f>IF(ISBLANK(BY_RiLaerm!S133),"",BY_RiLaerm!S133)</f>
        <v>489</v>
      </c>
      <c r="L129" s="72" t="str">
        <f>IF(ISBLANK(BY_RiLaerm!T133),"",LEFT(BY_RiLaerm!T133,LEN(BY_RiLaerm!T133)-1))</f>
        <v>31,9</v>
      </c>
      <c r="M129" s="72">
        <f>IF(BY_MaxWerte!Q133&gt;0,BY_MaxWerte!Q133,"")</f>
        <v>59309</v>
      </c>
      <c r="N129" s="81">
        <f>IF(BY_MaxWerte!Q133&gt;0,   IF($U$2&gt;0,DATEVALUE(CONCATENATE(LEFT(RIGHT(BY_MaxWerte!R133,3),2),".",TEXT($U$2,"00"),".",TEXT($U$3,"00"))), DATEVALUE(CONCATENATE(MID(BY_MaxWerte!R133,4,2),".",MID(BY_MaxWerte!R133,6,2),".",TEXT($U$3,"00")))    ),"")</f>
        <v>42737</v>
      </c>
      <c r="O129" s="72" t="str">
        <f>IF(BY_MaxWerte!Q133&gt;0,  LEFT(BY_MaxWerte!R133,3),"")</f>
        <v xml:space="preserve"> MO</v>
      </c>
      <c r="P129" s="72">
        <f>IF(BY_MaxWerte!S133&gt;0,BY_MaxWerte!S133,"")</f>
        <v>4831</v>
      </c>
      <c r="Q129" s="81">
        <f>IF(BY_MaxWerte!S133&gt;0, IF($U$2&gt;0,DATEVALUE(CONCATENATE(LEFT(RIGHT(BY_MaxWerte!T133,3),2),".",TEXT($U$2,"00"),".",TEXT($U$3,"00"))),DATEVALUE(CONCATENATE(MID(BY_MaxWerte!T133,4,2),".",MID(BY_MaxWerte!T133,6,2),".",TEXT($U$3,"00"))) ),"")</f>
        <v>42756</v>
      </c>
      <c r="R129" s="72" t="str">
        <f>IF(BY_MaxWerte!S133&gt;0,  LEFT(BY_MaxWerte!T133,3),"")</f>
        <v xml:space="preserve"> SA</v>
      </c>
      <c r="S129" s="72">
        <f>IF(BY_MaxWerte!T133&gt;0,  BY_MaxWerte!U133,"")</f>
        <v>13</v>
      </c>
      <c r="T129" s="72"/>
    </row>
    <row r="130" spans="1:20" x14ac:dyDescent="0.2">
      <c r="A130" s="74">
        <v>125</v>
      </c>
      <c r="B130" s="72" t="str">
        <f>IF(ISBLANK(BY_DTV_GQ!S134),"",  CONCATENATE(BY_DTV_GQ!S134,IF(TRIM(BY_DTV_GQ!T134)="VBA","*","")))</f>
        <v/>
      </c>
      <c r="C130" s="72" t="str">
        <f>IF(ISBLANK(BY_DTV_GQ!A134),"",CONCATENATE(BY_DTV_GQ!A134,TEXT(BY_DTV_GQ!B134,"????")))</f>
        <v>A   8</v>
      </c>
      <c r="D130" s="74" t="str">
        <f>IF(ISBLANK(BY_DTV_GQ!U134),"",BY_DTV_GQ!U134)</f>
        <v/>
      </c>
      <c r="E130" s="72" t="str">
        <f>IF(ISBLANK(BY_DTV_GQ!E134),"",BY_DTV_GQ!E134)</f>
        <v xml:space="preserve">AS Traunstein                 </v>
      </c>
      <c r="F130" s="72">
        <f>IF(ISBLANK(BY_DTV_GQ!G134),"",BY_DTV_GQ!G134)</f>
        <v>37078</v>
      </c>
      <c r="G130" s="72" t="str">
        <f>IF(ISBLANK(BY_DTV_GQ!H134),"",    LEFT(BY_DTV_GQ!H134,   LEN(BY_DTV_GQ!H134)-1)    )</f>
        <v xml:space="preserve">(-)  </v>
      </c>
      <c r="H130" s="83">
        <f>IF(BY_DTV_GQ!G134&gt;0,(BY_DTV_GQ!M134/BY_DTV_GQ!G134)*100,"")</f>
        <v>18.059226495495981</v>
      </c>
      <c r="I130" s="72">
        <f>IF(ISBLANK(BY_RiLaerm!Q134),"",BY_RiLaerm!Q134)</f>
        <v>2091</v>
      </c>
      <c r="J130" s="72" t="str">
        <f>IF(ISBLANK(BY_RiLaerm!R134),"", LEFT(BY_RiLaerm!R134,LEN(BY_RiLaerm!R134)-1))</f>
        <v>16,3</v>
      </c>
      <c r="K130" s="72">
        <f>IF(ISBLANK(BY_RiLaerm!S134),"",BY_RiLaerm!S134)</f>
        <v>453</v>
      </c>
      <c r="L130" s="72" t="str">
        <f>IF(ISBLANK(BY_RiLaerm!T134),"",LEFT(BY_RiLaerm!T134,LEN(BY_RiLaerm!T134)-1))</f>
        <v>34,1</v>
      </c>
      <c r="M130" s="72" t="str">
        <f>IF(BY_MaxWerte!Q134&gt;0,BY_MaxWerte!Q134,"")</f>
        <v/>
      </c>
      <c r="N130" s="81" t="str">
        <f>IF(BY_MaxWerte!Q134&gt;0,   IF($U$2&gt;0,DATEVALUE(CONCATENATE(LEFT(RIGHT(BY_MaxWerte!R134,3),2),".",TEXT($U$2,"00"),".",TEXT($U$3,"00"))), DATEVALUE(CONCATENATE(MID(BY_MaxWerte!R134,4,2),".",MID(BY_MaxWerte!R134,6,2),".",TEXT($U$3,"00")))    ),"")</f>
        <v/>
      </c>
      <c r="O130" s="72" t="str">
        <f>IF(BY_MaxWerte!Q134&gt;0,  LEFT(BY_MaxWerte!R134,3),"")</f>
        <v/>
      </c>
      <c r="P130" s="72" t="str">
        <f>IF(BY_MaxWerte!S134&gt;0,BY_MaxWerte!S134,"")</f>
        <v/>
      </c>
      <c r="Q130" s="81" t="str">
        <f>IF(BY_MaxWerte!S134&gt;0, IF($U$2&gt;0,DATEVALUE(CONCATENATE(LEFT(RIGHT(BY_MaxWerte!T134,3),2),".",TEXT($U$2,"00"),".",TEXT($U$3,"00"))),DATEVALUE(CONCATENATE(MID(BY_MaxWerte!T134,4,2),".",MID(BY_MaxWerte!T134,6,2),".",TEXT($U$3,"00"))) ),"")</f>
        <v/>
      </c>
      <c r="R130" s="72" t="str">
        <f>IF(BY_MaxWerte!S134&gt;0,  LEFT(BY_MaxWerte!T134,3),"")</f>
        <v/>
      </c>
      <c r="S130" s="72" t="str">
        <f>IF(BY_MaxWerte!T134&gt;0,  BY_MaxWerte!U134,"")</f>
        <v/>
      </c>
      <c r="T130" s="72"/>
    </row>
    <row r="131" spans="1:20" x14ac:dyDescent="0.2">
      <c r="A131" s="74">
        <v>126</v>
      </c>
      <c r="B131" s="72" t="str">
        <f>IF(ISBLANK(BY_DTV_GQ!S135),"",  CONCATENATE(BY_DTV_GQ!S135,IF(TRIM(BY_DTV_GQ!T135)="VBA","*","")))</f>
        <v/>
      </c>
      <c r="C131" s="72" t="str">
        <f>IF(ISBLANK(BY_DTV_GQ!A135),"",CONCATENATE(BY_DTV_GQ!A135,TEXT(BY_DTV_GQ!B135,"????")))</f>
        <v>A   8</v>
      </c>
      <c r="D131" s="74" t="str">
        <f>IF(ISBLANK(BY_DTV_GQ!U135),"",BY_DTV_GQ!U135)</f>
        <v/>
      </c>
      <c r="E131" s="72" t="str">
        <f>IF(ISBLANK(BY_DTV_GQ!E135),"",BY_DTV_GQ!E135)</f>
        <v xml:space="preserve">Neukirchen (O)                </v>
      </c>
      <c r="F131" s="72">
        <f>IF(ISBLANK(BY_DTV_GQ!G135),"",BY_DTV_GQ!G135)</f>
        <v>35377</v>
      </c>
      <c r="G131" s="72" t="str">
        <f>IF(ISBLANK(BY_DTV_GQ!H135),"",    LEFT(BY_DTV_GQ!H135,   LEN(BY_DTV_GQ!H135)-1)    )</f>
        <v xml:space="preserve">(-)  </v>
      </c>
      <c r="H131" s="83">
        <f>IF(BY_DTV_GQ!G135&gt;0,(BY_DTV_GQ!M135/BY_DTV_GQ!G135)*100,"")</f>
        <v>16.965825253695904</v>
      </c>
      <c r="I131" s="72">
        <f>IF(ISBLANK(BY_RiLaerm!Q135),"",BY_RiLaerm!Q135)</f>
        <v>1978</v>
      </c>
      <c r="J131" s="72" t="str">
        <f>IF(ISBLANK(BY_RiLaerm!R135),"", LEFT(BY_RiLaerm!R135,LEN(BY_RiLaerm!R135)-1))</f>
        <v>15,2</v>
      </c>
      <c r="K131" s="72">
        <f>IF(ISBLANK(BY_RiLaerm!S135),"",BY_RiLaerm!S135)</f>
        <v>467</v>
      </c>
      <c r="L131" s="72" t="str">
        <f>IF(ISBLANK(BY_RiLaerm!T135),"",LEFT(BY_RiLaerm!T135,LEN(BY_RiLaerm!T135)-1))</f>
        <v>31,8</v>
      </c>
      <c r="M131" s="72">
        <f>IF(BY_MaxWerte!Q135&gt;0,BY_MaxWerte!Q135,"")</f>
        <v>45568</v>
      </c>
      <c r="N131" s="81">
        <f>IF(BY_MaxWerte!Q135&gt;0,   IF($U$2&gt;0,DATEVALUE(CONCATENATE(LEFT(RIGHT(BY_MaxWerte!R135,3),2),".",TEXT($U$2,"00"),".",TEXT($U$3,"00"))), DATEVALUE(CONCATENATE(MID(BY_MaxWerte!R135,4,2),".",MID(BY_MaxWerte!R135,6,2),".",TEXT($U$3,"00")))    ),"")</f>
        <v>42737</v>
      </c>
      <c r="O131" s="72" t="str">
        <f>IF(BY_MaxWerte!Q135&gt;0,  LEFT(BY_MaxWerte!R135,3),"")</f>
        <v xml:space="preserve"> MO</v>
      </c>
      <c r="P131" s="72">
        <f>IF(BY_MaxWerte!S135&gt;0,BY_MaxWerte!S135,"")</f>
        <v>4194</v>
      </c>
      <c r="Q131" s="81">
        <f>IF(BY_MaxWerte!S135&gt;0, IF($U$2&gt;0,DATEVALUE(CONCATENATE(LEFT(RIGHT(BY_MaxWerte!T135,3),2),".",TEXT($U$2,"00"),".",TEXT($U$3,"00"))),DATEVALUE(CONCATENATE(MID(BY_MaxWerte!T135,4,2),".",MID(BY_MaxWerte!T135,6,2),".",TEXT($U$3,"00"))) ),"")</f>
        <v>42763</v>
      </c>
      <c r="R131" s="72" t="str">
        <f>IF(BY_MaxWerte!S135&gt;0,  LEFT(BY_MaxWerte!T135,3),"")</f>
        <v xml:space="preserve"> SA</v>
      </c>
      <c r="S131" s="72">
        <f>IF(BY_MaxWerte!T135&gt;0,  BY_MaxWerte!U135,"")</f>
        <v>12</v>
      </c>
      <c r="T131" s="72"/>
    </row>
    <row r="132" spans="1:20" x14ac:dyDescent="0.2">
      <c r="A132" s="74">
        <v>127</v>
      </c>
      <c r="B132" s="72" t="str">
        <f>IF(ISBLANK(BY_DTV_GQ!S136),"",  CONCATENATE(BY_DTV_GQ!S136,IF(TRIM(BY_DTV_GQ!T136)="VBA","*","")))</f>
        <v/>
      </c>
      <c r="C132" s="72" t="str">
        <f>IF(ISBLANK(BY_DTV_GQ!A136),"",CONCATENATE(BY_DTV_GQ!A136,TEXT(BY_DTV_GQ!B136,"????")))</f>
        <v>A   8</v>
      </c>
      <c r="D132" s="74" t="str">
        <f>IF(ISBLANK(BY_DTV_GQ!U136),"",BY_DTV_GQ!U136)</f>
        <v/>
      </c>
      <c r="E132" s="72" t="str">
        <f>IF(ISBLANK(BY_DTV_GQ!E136),"",BY_DTV_GQ!E136)</f>
        <v xml:space="preserve">AS Anger                      </v>
      </c>
      <c r="F132" s="72">
        <f>IF(ISBLANK(BY_DTV_GQ!G136),"",BY_DTV_GQ!G136)</f>
        <v>30238</v>
      </c>
      <c r="G132" s="72" t="str">
        <f>IF(ISBLANK(BY_DTV_GQ!H136),"",    LEFT(BY_DTV_GQ!H136,   LEN(BY_DTV_GQ!H136)-1)    )</f>
        <v xml:space="preserve">(-)  </v>
      </c>
      <c r="H132" s="83">
        <f>IF(BY_DTV_GQ!G136&gt;0,(BY_DTV_GQ!M136/BY_DTV_GQ!G136)*100,"")</f>
        <v>16.042727693630532</v>
      </c>
      <c r="I132" s="72">
        <f>IF(ISBLANK(BY_RiLaerm!Q136),"",BY_RiLaerm!Q136)</f>
        <v>1686</v>
      </c>
      <c r="J132" s="72" t="str">
        <f>IF(ISBLANK(BY_RiLaerm!R136),"", LEFT(BY_RiLaerm!R136,LEN(BY_RiLaerm!R136)-1))</f>
        <v>14,3</v>
      </c>
      <c r="K132" s="72">
        <f>IF(ISBLANK(BY_RiLaerm!S136),"",BY_RiLaerm!S136)</f>
        <v>408</v>
      </c>
      <c r="L132" s="72" t="str">
        <f>IF(ISBLANK(BY_RiLaerm!T136),"",LEFT(BY_RiLaerm!T136,LEN(BY_RiLaerm!T136)-1))</f>
        <v>30,5</v>
      </c>
      <c r="M132" s="72" t="str">
        <f>IF(BY_MaxWerte!Q136&gt;0,BY_MaxWerte!Q136,"")</f>
        <v/>
      </c>
      <c r="N132" s="81" t="str">
        <f>IF(BY_MaxWerte!Q136&gt;0,   IF($U$2&gt;0,DATEVALUE(CONCATENATE(LEFT(RIGHT(BY_MaxWerte!R136,3),2),".",TEXT($U$2,"00"),".",TEXT($U$3,"00"))), DATEVALUE(CONCATENATE(MID(BY_MaxWerte!R136,4,2),".",MID(BY_MaxWerte!R136,6,2),".",TEXT($U$3,"00")))    ),"")</f>
        <v/>
      </c>
      <c r="O132" s="72" t="str">
        <f>IF(BY_MaxWerte!Q136&gt;0,  LEFT(BY_MaxWerte!R136,3),"")</f>
        <v/>
      </c>
      <c r="P132" s="72" t="str">
        <f>IF(BY_MaxWerte!S136&gt;0,BY_MaxWerte!S136,"")</f>
        <v/>
      </c>
      <c r="Q132" s="81" t="str">
        <f>IF(BY_MaxWerte!S136&gt;0, IF($U$2&gt;0,DATEVALUE(CONCATENATE(LEFT(RIGHT(BY_MaxWerte!T136,3),2),".",TEXT($U$2,"00"),".",TEXT($U$3,"00"))),DATEVALUE(CONCATENATE(MID(BY_MaxWerte!T136,4,2),".",MID(BY_MaxWerte!T136,6,2),".",TEXT($U$3,"00"))) ),"")</f>
        <v/>
      </c>
      <c r="R132" s="72" t="str">
        <f>IF(BY_MaxWerte!S136&gt;0,  LEFT(BY_MaxWerte!T136,3),"")</f>
        <v/>
      </c>
      <c r="S132" s="72" t="str">
        <f>IF(BY_MaxWerte!T136&gt;0,  BY_MaxWerte!U136,"")</f>
        <v/>
      </c>
      <c r="T132" s="72"/>
    </row>
    <row r="133" spans="1:20" x14ac:dyDescent="0.2">
      <c r="A133" s="74">
        <v>128</v>
      </c>
      <c r="B133" s="72" t="str">
        <f>IF(ISBLANK(BY_DTV_GQ!S137),"",  CONCATENATE(BY_DTV_GQ!S137,IF(TRIM(BY_DTV_GQ!T137)="VBA","*","")))</f>
        <v/>
      </c>
      <c r="C133" s="72" t="str">
        <f>IF(ISBLANK(BY_DTV_GQ!A137),"",CONCATENATE(BY_DTV_GQ!A137,TEXT(BY_DTV_GQ!B137,"????")))</f>
        <v>A   8</v>
      </c>
      <c r="D133" s="74" t="str">
        <f>IF(ISBLANK(BY_DTV_GQ!U137),"",BY_DTV_GQ!U137)</f>
        <v/>
      </c>
      <c r="E133" s="72" t="str">
        <f>IF(ISBLANK(BY_DTV_GQ!E137),"",BY_DTV_GQ!E137)</f>
        <v xml:space="preserve">Bad Reichenhall (O)           </v>
      </c>
      <c r="F133" s="72">
        <f>IF(ISBLANK(BY_DTV_GQ!G137),"",BY_DTV_GQ!G137)</f>
        <v>38785</v>
      </c>
      <c r="G133" s="72" t="str">
        <f>IF(ISBLANK(BY_DTV_GQ!H137),"",    LEFT(BY_DTV_GQ!H137,   LEN(BY_DTV_GQ!H137)-1)    )</f>
        <v xml:space="preserve">(-)  </v>
      </c>
      <c r="H133" s="83">
        <f>IF(BY_DTV_GQ!G137&gt;0,(BY_DTV_GQ!M137/BY_DTV_GQ!G137)*100,"")</f>
        <v>16.470284903957715</v>
      </c>
      <c r="I133" s="72">
        <f>IF(ISBLANK(BY_RiLaerm!Q137),"",BY_RiLaerm!Q137)</f>
        <v>2177</v>
      </c>
      <c r="J133" s="72" t="str">
        <f>IF(ISBLANK(BY_RiLaerm!R137),"", LEFT(BY_RiLaerm!R137,LEN(BY_RiLaerm!R137)-1))</f>
        <v>15,1</v>
      </c>
      <c r="K133" s="72">
        <f>IF(ISBLANK(BY_RiLaerm!S137),"",BY_RiLaerm!S137)</f>
        <v>493</v>
      </c>
      <c r="L133" s="72" t="str">
        <f>IF(ISBLANK(BY_RiLaerm!T137),"",LEFT(BY_RiLaerm!T137,LEN(BY_RiLaerm!T137)-1))</f>
        <v>28,8</v>
      </c>
      <c r="M133" s="72" t="str">
        <f>IF(BY_MaxWerte!Q137&gt;0,BY_MaxWerte!Q137,"")</f>
        <v/>
      </c>
      <c r="N133" s="81" t="str">
        <f>IF(BY_MaxWerte!Q137&gt;0,   IF($U$2&gt;0,DATEVALUE(CONCATENATE(LEFT(RIGHT(BY_MaxWerte!R137,3),2),".",TEXT($U$2,"00"),".",TEXT($U$3,"00"))), DATEVALUE(CONCATENATE(MID(BY_MaxWerte!R137,4,2),".",MID(BY_MaxWerte!R137,6,2),".",TEXT($U$3,"00")))    ),"")</f>
        <v/>
      </c>
      <c r="O133" s="72" t="str">
        <f>IF(BY_MaxWerte!Q137&gt;0,  LEFT(BY_MaxWerte!R137,3),"")</f>
        <v/>
      </c>
      <c r="P133" s="72" t="str">
        <f>IF(BY_MaxWerte!S137&gt;0,BY_MaxWerte!S137,"")</f>
        <v/>
      </c>
      <c r="Q133" s="81" t="str">
        <f>IF(BY_MaxWerte!S137&gt;0, IF($U$2&gt;0,DATEVALUE(CONCATENATE(LEFT(RIGHT(BY_MaxWerte!T137,3),2),".",TEXT($U$2,"00"),".",TEXT($U$3,"00"))),DATEVALUE(CONCATENATE(MID(BY_MaxWerte!T137,4,2),".",MID(BY_MaxWerte!T137,6,2),".",TEXT($U$3,"00"))) ),"")</f>
        <v/>
      </c>
      <c r="R133" s="72" t="str">
        <f>IF(BY_MaxWerte!S137&gt;0,  LEFT(BY_MaxWerte!T137,3),"")</f>
        <v/>
      </c>
      <c r="S133" s="72" t="str">
        <f>IF(BY_MaxWerte!T137&gt;0,  BY_MaxWerte!U137,"")</f>
        <v/>
      </c>
      <c r="T133" s="72"/>
    </row>
    <row r="134" spans="1:20" x14ac:dyDescent="0.2">
      <c r="A134" s="74">
        <v>129</v>
      </c>
      <c r="B134" s="72" t="str">
        <f>IF(ISBLANK(BY_DTV_GQ!S138),"",  CONCATENATE(BY_DTV_GQ!S138,IF(TRIM(BY_DTV_GQ!T138)="VBA","*","")))</f>
        <v/>
      </c>
      <c r="C134" s="72" t="str">
        <f>IF(ISBLANK(BY_DTV_GQ!A138),"",CONCATENATE(BY_DTV_GQ!A138,TEXT(BY_DTV_GQ!B138,"????")))</f>
        <v>A   9</v>
      </c>
      <c r="D134" s="74" t="str">
        <f>IF(ISBLANK(BY_DTV_GQ!U138),"",BY_DTV_GQ!U138)</f>
        <v/>
      </c>
      <c r="E134" s="72" t="str">
        <f>IF(ISBLANK(BY_DTV_GQ!E138),"",BY_DTV_GQ!E138)</f>
        <v xml:space="preserve">AD Bayer. Vogtland (N)        </v>
      </c>
      <c r="F134" s="72">
        <f>IF(ISBLANK(BY_DTV_GQ!G138),"",BY_DTV_GQ!G138)</f>
        <v>33918</v>
      </c>
      <c r="G134" s="72" t="str">
        <f>IF(ISBLANK(BY_DTV_GQ!H138),"",    LEFT(BY_DTV_GQ!H138,   LEN(BY_DTV_GQ!H138)-1)    )</f>
        <v xml:space="preserve">(-)  </v>
      </c>
      <c r="H134" s="83">
        <f>IF(BY_DTV_GQ!G138&gt;0,(BY_DTV_GQ!M138/BY_DTV_GQ!G138)*100,"")</f>
        <v>23.66295182498968</v>
      </c>
      <c r="I134" s="72">
        <f>IF(ISBLANK(BY_RiLaerm!Q138),"",BY_RiLaerm!Q138)</f>
        <v>1862</v>
      </c>
      <c r="J134" s="72" t="str">
        <f>IF(ISBLANK(BY_RiLaerm!R138),"", LEFT(BY_RiLaerm!R138,LEN(BY_RiLaerm!R138)-1))</f>
        <v>20,5</v>
      </c>
      <c r="K134" s="72">
        <f>IF(ISBLANK(BY_RiLaerm!S138),"",BY_RiLaerm!S138)</f>
        <v>516</v>
      </c>
      <c r="L134" s="72" t="str">
        <f>IF(ISBLANK(BY_RiLaerm!T138),"",LEFT(BY_RiLaerm!T138,LEN(BY_RiLaerm!T138)-1))</f>
        <v>46,5</v>
      </c>
      <c r="M134" s="72">
        <f>IF(BY_MaxWerte!Q138&gt;0,BY_MaxWerte!Q138,"")</f>
        <v>51892</v>
      </c>
      <c r="N134" s="81">
        <f>IF(BY_MaxWerte!Q138&gt;0,   IF($U$2&gt;0,DATEVALUE(CONCATENATE(LEFT(RIGHT(BY_MaxWerte!R138,3),2),".",TEXT($U$2,"00"),".",TEXT($U$3,"00"))), DATEVALUE(CONCATENATE(MID(BY_MaxWerte!R138,4,2),".",MID(BY_MaxWerte!R138,6,2),".",TEXT($U$3,"00")))    ),"")</f>
        <v>42762</v>
      </c>
      <c r="O134" s="72" t="str">
        <f>IF(BY_MaxWerte!Q138&gt;0,  LEFT(BY_MaxWerte!R138,3),"")</f>
        <v xml:space="preserve"> FR</v>
      </c>
      <c r="P134" s="72">
        <f>IF(BY_MaxWerte!S138&gt;0,BY_MaxWerte!S138,"")</f>
        <v>5396</v>
      </c>
      <c r="Q134" s="81">
        <f>IF(BY_MaxWerte!S138&gt;0, IF($U$2&gt;0,DATEVALUE(CONCATENATE(LEFT(RIGHT(BY_MaxWerte!T138,3),2),".",TEXT($U$2,"00"),".",TEXT($U$3,"00"))),DATEVALUE(CONCATENATE(MID(BY_MaxWerte!T138,4,2),".",MID(BY_MaxWerte!T138,6,2),".",TEXT($U$3,"00"))) ),"")</f>
        <v>42737</v>
      </c>
      <c r="R134" s="72" t="str">
        <f>IF(BY_MaxWerte!S138&gt;0,  LEFT(BY_MaxWerte!T138,3),"")</f>
        <v xml:space="preserve"> MO</v>
      </c>
      <c r="S134" s="72">
        <f>IF(BY_MaxWerte!T138&gt;0,  BY_MaxWerte!U138,"")</f>
        <v>14</v>
      </c>
      <c r="T134" s="72"/>
    </row>
    <row r="135" spans="1:20" x14ac:dyDescent="0.2">
      <c r="A135" s="74">
        <v>130</v>
      </c>
      <c r="B135" s="72" t="str">
        <f>IF(ISBLANK(BY_DTV_GQ!S139),"",  CONCATENATE(BY_DTV_GQ!S139,IF(TRIM(BY_DTV_GQ!T139)="VBA","*","")))</f>
        <v/>
      </c>
      <c r="C135" s="72" t="str">
        <f>IF(ISBLANK(BY_DTV_GQ!A139),"",CONCATENATE(BY_DTV_GQ!A139,TEXT(BY_DTV_GQ!B139,"????")))</f>
        <v>A   9</v>
      </c>
      <c r="D135" s="74" t="str">
        <f>IF(ISBLANK(BY_DTV_GQ!U139),"",BY_DTV_GQ!U139)</f>
        <v/>
      </c>
      <c r="E135" s="72" t="str">
        <f>IF(ISBLANK(BY_DTV_GQ!E139),"",BY_DTV_GQ!E139)</f>
        <v xml:space="preserve">AD Bayer. Vogtland (S)        </v>
      </c>
      <c r="F135" s="72">
        <f>IF(ISBLANK(BY_DTV_GQ!G139),"",BY_DTV_GQ!G139)</f>
        <v>45650</v>
      </c>
      <c r="G135" s="72" t="str">
        <f>IF(ISBLANK(BY_DTV_GQ!H139),"",    LEFT(BY_DTV_GQ!H139,   LEN(BY_DTV_GQ!H139)-1)    )</f>
        <v xml:space="preserve">(-)  </v>
      </c>
      <c r="H135" s="83">
        <f>IF(BY_DTV_GQ!G139&gt;0,(BY_DTV_GQ!M139/BY_DTV_GQ!G139)*100,"")</f>
        <v>24.008762322015333</v>
      </c>
      <c r="I135" s="72">
        <f>IF(ISBLANK(BY_RiLaerm!Q139),"",BY_RiLaerm!Q139)</f>
        <v>2481</v>
      </c>
      <c r="J135" s="72" t="str">
        <f>IF(ISBLANK(BY_RiLaerm!R139),"", LEFT(BY_RiLaerm!R139,LEN(BY_RiLaerm!R139)-1))</f>
        <v>20,9</v>
      </c>
      <c r="K135" s="72">
        <f>IF(ISBLANK(BY_RiLaerm!S139),"",BY_RiLaerm!S139)</f>
        <v>745</v>
      </c>
      <c r="L135" s="72" t="str">
        <f>IF(ISBLANK(BY_RiLaerm!T139),"",LEFT(BY_RiLaerm!T139,LEN(BY_RiLaerm!T139)-1))</f>
        <v>44,8</v>
      </c>
      <c r="M135" s="72">
        <f>IF(BY_MaxWerte!Q139&gt;0,BY_MaxWerte!Q139,"")</f>
        <v>68165</v>
      </c>
      <c r="N135" s="81">
        <f>IF(BY_MaxWerte!Q139&gt;0,   IF($U$2&gt;0,DATEVALUE(CONCATENATE(LEFT(RIGHT(BY_MaxWerte!R139,3),2),".",TEXT($U$2,"00"),".",TEXT($U$3,"00"))), DATEVALUE(CONCATENATE(MID(BY_MaxWerte!R139,4,2),".",MID(BY_MaxWerte!R139,6,2),".",TEXT($U$3,"00")))    ),"")</f>
        <v>42762</v>
      </c>
      <c r="O135" s="72" t="str">
        <f>IF(BY_MaxWerte!Q139&gt;0,  LEFT(BY_MaxWerte!R139,3),"")</f>
        <v xml:space="preserve"> FR</v>
      </c>
      <c r="P135" s="72">
        <f>IF(BY_MaxWerte!S139&gt;0,BY_MaxWerte!S139,"")</f>
        <v>6121</v>
      </c>
      <c r="Q135" s="81">
        <f>IF(BY_MaxWerte!S139&gt;0, IF($U$2&gt;0,DATEVALUE(CONCATENATE(LEFT(RIGHT(BY_MaxWerte!T139,3),2),".",TEXT($U$2,"00"),".",TEXT($U$3,"00"))),DATEVALUE(CONCATENATE(MID(BY_MaxWerte!T139,4,2),".",MID(BY_MaxWerte!T139,6,2),".",TEXT($U$3,"00"))) ),"")</f>
        <v>42737</v>
      </c>
      <c r="R135" s="72" t="str">
        <f>IF(BY_MaxWerte!S139&gt;0,  LEFT(BY_MaxWerte!T139,3),"")</f>
        <v xml:space="preserve"> MO</v>
      </c>
      <c r="S135" s="72">
        <f>IF(BY_MaxWerte!T139&gt;0,  BY_MaxWerte!U139,"")</f>
        <v>14</v>
      </c>
      <c r="T135" s="72"/>
    </row>
    <row r="136" spans="1:20" x14ac:dyDescent="0.2">
      <c r="A136" s="74">
        <v>131</v>
      </c>
      <c r="B136" s="72" t="str">
        <f>IF(ISBLANK(BY_DTV_GQ!S140),"",  CONCATENATE(BY_DTV_GQ!S140,IF(TRIM(BY_DTV_GQ!T140)="VBA","*","")))</f>
        <v/>
      </c>
      <c r="C136" s="72" t="str">
        <f>IF(ISBLANK(BY_DTV_GQ!A140),"",CONCATENATE(BY_DTV_GQ!A140,TEXT(BY_DTV_GQ!B140,"????")))</f>
        <v>A   9</v>
      </c>
      <c r="D136" s="74" t="str">
        <f>IF(ISBLANK(BY_DTV_GQ!U140),"",BY_DTV_GQ!U140)</f>
        <v/>
      </c>
      <c r="E136" s="72" t="str">
        <f>IF(ISBLANK(BY_DTV_GQ!E140),"",BY_DTV_GQ!E140)</f>
        <v xml:space="preserve">AS Hof-West                   </v>
      </c>
      <c r="F136" s="72">
        <f>IF(ISBLANK(BY_DTV_GQ!G140),"",BY_DTV_GQ!G140)</f>
        <v>54132</v>
      </c>
      <c r="G136" s="72" t="str">
        <f>IF(ISBLANK(BY_DTV_GQ!H140),"",    LEFT(BY_DTV_GQ!H140,   LEN(BY_DTV_GQ!H140)-1)    )</f>
        <v xml:space="preserve">(-)  </v>
      </c>
      <c r="H136" s="83">
        <f>IF(BY_DTV_GQ!G140&gt;0,(BY_DTV_GQ!M140/BY_DTV_GQ!G140)*100,"")</f>
        <v>24.279538904899137</v>
      </c>
      <c r="I136" s="72">
        <f>IF(ISBLANK(BY_RiLaerm!Q140),"",BY_RiLaerm!Q140)</f>
        <v>2940</v>
      </c>
      <c r="J136" s="72" t="str">
        <f>IF(ISBLANK(BY_RiLaerm!R140),"", LEFT(BY_RiLaerm!R140,LEN(BY_RiLaerm!R140)-1))</f>
        <v>21,3</v>
      </c>
      <c r="K136" s="72">
        <f>IF(ISBLANK(BY_RiLaerm!S140),"",BY_RiLaerm!S140)</f>
        <v>887</v>
      </c>
      <c r="L136" s="72" t="str">
        <f>IF(ISBLANK(BY_RiLaerm!T140),"",LEFT(BY_RiLaerm!T140,LEN(BY_RiLaerm!T140)-1))</f>
        <v>44,2</v>
      </c>
      <c r="M136" s="72">
        <f>IF(BY_MaxWerte!Q140&gt;0,BY_MaxWerte!Q140,"")</f>
        <v>78035</v>
      </c>
      <c r="N136" s="81">
        <f>IF(BY_MaxWerte!Q140&gt;0,   IF($U$2&gt;0,DATEVALUE(CONCATENATE(LEFT(RIGHT(BY_MaxWerte!R140,3),2),".",TEXT($U$2,"00"),".",TEXT($U$3,"00"))), DATEVALUE(CONCATENATE(MID(BY_MaxWerte!R140,4,2),".",MID(BY_MaxWerte!R140,6,2),".",TEXT($U$3,"00")))    ),"")</f>
        <v>42762</v>
      </c>
      <c r="O136" s="72" t="str">
        <f>IF(BY_MaxWerte!Q140&gt;0,  LEFT(BY_MaxWerte!R140,3),"")</f>
        <v xml:space="preserve"> FR</v>
      </c>
      <c r="P136" s="72">
        <f>IF(BY_MaxWerte!S140&gt;0,BY_MaxWerte!S140,"")</f>
        <v>6959</v>
      </c>
      <c r="Q136" s="81">
        <f>IF(BY_MaxWerte!S140&gt;0, IF($U$2&gt;0,DATEVALUE(CONCATENATE(LEFT(RIGHT(BY_MaxWerte!T140,3),2),".",TEXT($U$2,"00"),".",TEXT($U$3,"00"))),DATEVALUE(CONCATENATE(MID(BY_MaxWerte!T140,4,2),".",MID(BY_MaxWerte!T140,6,2),".",TEXT($U$3,"00"))) ),"")</f>
        <v>42762</v>
      </c>
      <c r="R136" s="72" t="str">
        <f>IF(BY_MaxWerte!S140&gt;0,  LEFT(BY_MaxWerte!T140,3),"")</f>
        <v xml:space="preserve"> FR</v>
      </c>
      <c r="S136" s="72">
        <f>IF(BY_MaxWerte!T140&gt;0,  BY_MaxWerte!U140,"")</f>
        <v>15</v>
      </c>
      <c r="T136" s="72"/>
    </row>
    <row r="137" spans="1:20" x14ac:dyDescent="0.2">
      <c r="A137" s="74">
        <v>132</v>
      </c>
      <c r="B137" s="72" t="str">
        <f>IF(ISBLANK(BY_DTV_GQ!S141),"",  CONCATENATE(BY_DTV_GQ!S141,IF(TRIM(BY_DTV_GQ!T141)="VBA","*","")))</f>
        <v/>
      </c>
      <c r="C137" s="72" t="str">
        <f>IF(ISBLANK(BY_DTV_GQ!A141),"",CONCATENATE(BY_DTV_GQ!A141,TEXT(BY_DTV_GQ!B141,"????")))</f>
        <v>A   9</v>
      </c>
      <c r="D137" s="74" t="str">
        <f>IF(ISBLANK(BY_DTV_GQ!U141),"",BY_DTV_GQ!U141)</f>
        <v/>
      </c>
      <c r="E137" s="72" t="str">
        <f>IF(ISBLANK(BY_DTV_GQ!E141),"",BY_DTV_GQ!E141)</f>
        <v xml:space="preserve">AS Münchberg-Nord             </v>
      </c>
      <c r="F137" s="72">
        <f>IF(ISBLANK(BY_DTV_GQ!G141),"",BY_DTV_GQ!G141)</f>
        <v>53102</v>
      </c>
      <c r="G137" s="72" t="str">
        <f>IF(ISBLANK(BY_DTV_GQ!H141),"",    LEFT(BY_DTV_GQ!H141,   LEN(BY_DTV_GQ!H141)-1)    )</f>
        <v xml:space="preserve">(-)  </v>
      </c>
      <c r="H137" s="83">
        <f>IF(BY_DTV_GQ!G141&gt;0,(BY_DTV_GQ!M141/BY_DTV_GQ!G141)*100,"")</f>
        <v>24.818274264622804</v>
      </c>
      <c r="I137" s="72">
        <f>IF(ISBLANK(BY_RiLaerm!Q141),"",BY_RiLaerm!Q141)</f>
        <v>2882</v>
      </c>
      <c r="J137" s="72" t="str">
        <f>IF(ISBLANK(BY_RiLaerm!R141),"", LEFT(BY_RiLaerm!R141,LEN(BY_RiLaerm!R141)-1))</f>
        <v>21,8</v>
      </c>
      <c r="K137" s="72">
        <f>IF(ISBLANK(BY_RiLaerm!S141),"",BY_RiLaerm!S141)</f>
        <v>874</v>
      </c>
      <c r="L137" s="72" t="str">
        <f>IF(ISBLANK(BY_RiLaerm!T141),"",LEFT(BY_RiLaerm!T141,LEN(BY_RiLaerm!T141)-1))</f>
        <v>45,0</v>
      </c>
      <c r="M137" s="72">
        <f>IF(BY_MaxWerte!Q141&gt;0,BY_MaxWerte!Q141,"")</f>
        <v>76800</v>
      </c>
      <c r="N137" s="81">
        <f>IF(BY_MaxWerte!Q141&gt;0,   IF($U$2&gt;0,DATEVALUE(CONCATENATE(LEFT(RIGHT(BY_MaxWerte!R141,3),2),".",TEXT($U$2,"00"),".",TEXT($U$3,"00"))), DATEVALUE(CONCATENATE(MID(BY_MaxWerte!R141,4,2),".",MID(BY_MaxWerte!R141,6,2),".",TEXT($U$3,"00")))    ),"")</f>
        <v>42762</v>
      </c>
      <c r="O137" s="72" t="str">
        <f>IF(BY_MaxWerte!Q141&gt;0,  LEFT(BY_MaxWerte!R141,3),"")</f>
        <v xml:space="preserve"> FR</v>
      </c>
      <c r="P137" s="72">
        <f>IF(BY_MaxWerte!S141&gt;0,BY_MaxWerte!S141,"")</f>
        <v>6826</v>
      </c>
      <c r="Q137" s="81">
        <f>IF(BY_MaxWerte!S141&gt;0, IF($U$2&gt;0,DATEVALUE(CONCATENATE(LEFT(RIGHT(BY_MaxWerte!T141,3),2),".",TEXT($U$2,"00"),".",TEXT($U$3,"00"))),DATEVALUE(CONCATENATE(MID(BY_MaxWerte!T141,4,2),".",MID(BY_MaxWerte!T141,6,2),".",TEXT($U$3,"00"))) ),"")</f>
        <v>42762</v>
      </c>
      <c r="R137" s="72" t="str">
        <f>IF(BY_MaxWerte!S141&gt;0,  LEFT(BY_MaxWerte!T141,3),"")</f>
        <v xml:space="preserve"> FR</v>
      </c>
      <c r="S137" s="72">
        <f>IF(BY_MaxWerte!T141&gt;0,  BY_MaxWerte!U141,"")</f>
        <v>15</v>
      </c>
      <c r="T137" s="72"/>
    </row>
    <row r="138" spans="1:20" x14ac:dyDescent="0.2">
      <c r="A138" s="74">
        <v>133</v>
      </c>
      <c r="B138" s="72" t="str">
        <f>IF(ISBLANK(BY_DTV_GQ!S142),"",  CONCATENATE(BY_DTV_GQ!S142,IF(TRIM(BY_DTV_GQ!T142)="VBA","*","")))</f>
        <v/>
      </c>
      <c r="C138" s="72" t="str">
        <f>IF(ISBLANK(BY_DTV_GQ!A142),"",CONCATENATE(BY_DTV_GQ!A142,TEXT(BY_DTV_GQ!B142,"????")))</f>
        <v>A   9</v>
      </c>
      <c r="D138" s="74" t="str">
        <f>IF(ISBLANK(BY_DTV_GQ!U142),"",BY_DTV_GQ!U142)</f>
        <v/>
      </c>
      <c r="E138" s="72" t="str">
        <f>IF(ISBLANK(BY_DTV_GQ!E142),"",BY_DTV_GQ!E142)</f>
        <v xml:space="preserve">AD Bayreuth/Kulmbach (N)      </v>
      </c>
      <c r="F138" s="72">
        <f>IF(ISBLANK(BY_DTV_GQ!G142),"",BY_DTV_GQ!G142)</f>
        <v>59383</v>
      </c>
      <c r="G138" s="72" t="str">
        <f>IF(ISBLANK(BY_DTV_GQ!H142),"",    LEFT(BY_DTV_GQ!H142,   LEN(BY_DTV_GQ!H142)-1)    )</f>
        <v xml:space="preserve">(-)  </v>
      </c>
      <c r="H138" s="83">
        <f>IF(BY_DTV_GQ!G142&gt;0,(BY_DTV_GQ!M142/BY_DTV_GQ!G142)*100,"")</f>
        <v>20.510920633851441</v>
      </c>
      <c r="I138" s="72">
        <f>IF(ISBLANK(BY_RiLaerm!Q142),"",BY_RiLaerm!Q142)</f>
        <v>3210</v>
      </c>
      <c r="J138" s="72" t="str">
        <f>IF(ISBLANK(BY_RiLaerm!R142),"", LEFT(BY_RiLaerm!R142,LEN(BY_RiLaerm!R142)-1))</f>
        <v>17,5</v>
      </c>
      <c r="K138" s="72">
        <f>IF(ISBLANK(BY_RiLaerm!S142),"",BY_RiLaerm!S142)</f>
        <v>1003</v>
      </c>
      <c r="L138" s="72" t="str">
        <f>IF(ISBLANK(BY_RiLaerm!T142),"",LEFT(BY_RiLaerm!T142,LEN(BY_RiLaerm!T142)-1))</f>
        <v>39,6</v>
      </c>
      <c r="M138" s="72" t="str">
        <f>IF(BY_MaxWerte!Q142&gt;0,BY_MaxWerte!Q142,"")</f>
        <v/>
      </c>
      <c r="N138" s="81" t="str">
        <f>IF(BY_MaxWerte!Q142&gt;0,   IF($U$2&gt;0,DATEVALUE(CONCATENATE(LEFT(RIGHT(BY_MaxWerte!R142,3),2),".",TEXT($U$2,"00"),".",TEXT($U$3,"00"))), DATEVALUE(CONCATENATE(MID(BY_MaxWerte!R142,4,2),".",MID(BY_MaxWerte!R142,6,2),".",TEXT($U$3,"00")))    ),"")</f>
        <v/>
      </c>
      <c r="O138" s="72" t="str">
        <f>IF(BY_MaxWerte!Q142&gt;0,  LEFT(BY_MaxWerte!R142,3),"")</f>
        <v/>
      </c>
      <c r="P138" s="72" t="str">
        <f>IF(BY_MaxWerte!S142&gt;0,BY_MaxWerte!S142,"")</f>
        <v/>
      </c>
      <c r="Q138" s="81" t="str">
        <f>IF(BY_MaxWerte!S142&gt;0, IF($U$2&gt;0,DATEVALUE(CONCATENATE(LEFT(RIGHT(BY_MaxWerte!T142,3),2),".",TEXT($U$2,"00"),".",TEXT($U$3,"00"))),DATEVALUE(CONCATENATE(MID(BY_MaxWerte!T142,4,2),".",MID(BY_MaxWerte!T142,6,2),".",TEXT($U$3,"00"))) ),"")</f>
        <v/>
      </c>
      <c r="R138" s="72" t="str">
        <f>IF(BY_MaxWerte!S142&gt;0,  LEFT(BY_MaxWerte!T142,3),"")</f>
        <v/>
      </c>
      <c r="S138" s="72" t="str">
        <f>IF(BY_MaxWerte!T142&gt;0,  BY_MaxWerte!U142,"")</f>
        <v/>
      </c>
      <c r="T138" s="72"/>
    </row>
    <row r="139" spans="1:20" x14ac:dyDescent="0.2">
      <c r="A139" s="74">
        <v>134</v>
      </c>
      <c r="B139" s="72" t="str">
        <f>IF(ISBLANK(BY_DTV_GQ!S143),"",  CONCATENATE(BY_DTV_GQ!S143,IF(TRIM(BY_DTV_GQ!T143)="VBA","*","")))</f>
        <v/>
      </c>
      <c r="C139" s="72" t="str">
        <f>IF(ISBLANK(BY_DTV_GQ!A143),"",CONCATENATE(BY_DTV_GQ!A143,TEXT(BY_DTV_GQ!B143,"????")))</f>
        <v>A   9</v>
      </c>
      <c r="D139" s="74" t="str">
        <f>IF(ISBLANK(BY_DTV_GQ!U143),"",BY_DTV_GQ!U143)</f>
        <v/>
      </c>
      <c r="E139" s="72" t="str">
        <f>IF(ISBLANK(BY_DTV_GQ!E143),"",BY_DTV_GQ!E143)</f>
        <v xml:space="preserve">AD Bayreuth/Kulmbach (S)      </v>
      </c>
      <c r="F139" s="72">
        <f>IF(ISBLANK(BY_DTV_GQ!G143),"",BY_DTV_GQ!G143)</f>
        <v>58220</v>
      </c>
      <c r="G139" s="72" t="str">
        <f>IF(ISBLANK(BY_DTV_GQ!H143),"",    LEFT(BY_DTV_GQ!H143,   LEN(BY_DTV_GQ!H143)-1)    )</f>
        <v xml:space="preserve">(-)  </v>
      </c>
      <c r="H139" s="83">
        <f>IF(BY_DTV_GQ!G143&gt;0,(BY_DTV_GQ!M143/BY_DTV_GQ!G143)*100,"")</f>
        <v>19.204740638955688</v>
      </c>
      <c r="I139" s="72">
        <f>IF(ISBLANK(BY_RiLaerm!Q143),"",BY_RiLaerm!Q143)</f>
        <v>3228</v>
      </c>
      <c r="J139" s="72" t="str">
        <f>IF(ISBLANK(BY_RiLaerm!R143),"", LEFT(BY_RiLaerm!R143,LEN(BY_RiLaerm!R143)-1))</f>
        <v>16,7</v>
      </c>
      <c r="K139" s="72">
        <f>IF(ISBLANK(BY_RiLaerm!S143),"",BY_RiLaerm!S143)</f>
        <v>821</v>
      </c>
      <c r="L139" s="72" t="str">
        <f>IF(ISBLANK(BY_RiLaerm!T143),"",LEFT(BY_RiLaerm!T143,LEN(BY_RiLaerm!T143)-1))</f>
        <v>39,1</v>
      </c>
      <c r="M139" s="72">
        <f>IF(BY_MaxWerte!Q143&gt;0,BY_MaxWerte!Q143,"")</f>
        <v>83263</v>
      </c>
      <c r="N139" s="81">
        <f>IF(BY_MaxWerte!Q143&gt;0,   IF($U$2&gt;0,DATEVALUE(CONCATENATE(LEFT(RIGHT(BY_MaxWerte!R143,3),2),".",TEXT($U$2,"00"),".",TEXT($U$3,"00"))), DATEVALUE(CONCATENATE(MID(BY_MaxWerte!R143,4,2),".",MID(BY_MaxWerte!R143,6,2),".",TEXT($U$3,"00")))    ),"")</f>
        <v>42762</v>
      </c>
      <c r="O139" s="72" t="str">
        <f>IF(BY_MaxWerte!Q143&gt;0,  LEFT(BY_MaxWerte!R143,3),"")</f>
        <v xml:space="preserve"> FR</v>
      </c>
      <c r="P139" s="72">
        <f>IF(BY_MaxWerte!S143&gt;0,BY_MaxWerte!S143,"")</f>
        <v>7214</v>
      </c>
      <c r="Q139" s="81">
        <f>IF(BY_MaxWerte!S143&gt;0, IF($U$2&gt;0,DATEVALUE(CONCATENATE(LEFT(RIGHT(BY_MaxWerte!T143,3),2),".",TEXT($U$2,"00"),".",TEXT($U$3,"00"))),DATEVALUE(CONCATENATE(MID(BY_MaxWerte!T143,4,2),".",MID(BY_MaxWerte!T143,6,2),".",TEXT($U$3,"00"))) ),"")</f>
        <v>42762</v>
      </c>
      <c r="R139" s="72" t="str">
        <f>IF(BY_MaxWerte!S143&gt;0,  LEFT(BY_MaxWerte!T143,3),"")</f>
        <v xml:space="preserve"> FR</v>
      </c>
      <c r="S139" s="72">
        <f>IF(BY_MaxWerte!T143&gt;0,  BY_MaxWerte!U143,"")</f>
        <v>15</v>
      </c>
      <c r="T139" s="72"/>
    </row>
    <row r="140" spans="1:20" x14ac:dyDescent="0.2">
      <c r="A140" s="74">
        <v>135</v>
      </c>
      <c r="B140" s="72" t="str">
        <f>IF(ISBLANK(BY_DTV_GQ!S144),"",  CONCATENATE(BY_DTV_GQ!S144,IF(TRIM(BY_DTV_GQ!T144)="VBA","*","")))</f>
        <v/>
      </c>
      <c r="C140" s="72" t="str">
        <f>IF(ISBLANK(BY_DTV_GQ!A144),"",CONCATENATE(BY_DTV_GQ!A144,TEXT(BY_DTV_GQ!B144,"????")))</f>
        <v>A   9</v>
      </c>
      <c r="D140" s="74" t="str">
        <f>IF(ISBLANK(BY_DTV_GQ!U144),"",BY_DTV_GQ!U144)</f>
        <v/>
      </c>
      <c r="E140" s="72" t="str">
        <f>IF(ISBLANK(BY_DTV_GQ!E144),"",BY_DTV_GQ!E144)</f>
        <v xml:space="preserve">AS Bindlacher Berg            </v>
      </c>
      <c r="F140" s="72">
        <f>IF(ISBLANK(BY_DTV_GQ!G144),"",BY_DTV_GQ!G144)</f>
        <v>56954</v>
      </c>
      <c r="G140" s="72" t="str">
        <f>IF(ISBLANK(BY_DTV_GQ!H144),"",    LEFT(BY_DTV_GQ!H144,   LEN(BY_DTV_GQ!H144)-1)    )</f>
        <v xml:space="preserve">(-)  </v>
      </c>
      <c r="H140" s="83">
        <f>IF(BY_DTV_GQ!G144&gt;0,(BY_DTV_GQ!M144/BY_DTV_GQ!G144)*100,"")</f>
        <v>18.946869403378162</v>
      </c>
      <c r="I140" s="72">
        <f>IF(ISBLANK(BY_RiLaerm!Q144),"",BY_RiLaerm!Q144)</f>
        <v>3158</v>
      </c>
      <c r="J140" s="72" t="str">
        <f>IF(ISBLANK(BY_RiLaerm!R144),"", LEFT(BY_RiLaerm!R144,LEN(BY_RiLaerm!R144)-1))</f>
        <v>16,4</v>
      </c>
      <c r="K140" s="72">
        <f>IF(ISBLANK(BY_RiLaerm!S144),"",BY_RiLaerm!S144)</f>
        <v>803</v>
      </c>
      <c r="L140" s="72" t="str">
        <f>IF(ISBLANK(BY_RiLaerm!T144),"",LEFT(BY_RiLaerm!T144,LEN(BY_RiLaerm!T144)-1))</f>
        <v>39,0</v>
      </c>
      <c r="M140" s="72">
        <f>IF(BY_MaxWerte!Q144&gt;0,BY_MaxWerte!Q144,"")</f>
        <v>80805</v>
      </c>
      <c r="N140" s="81">
        <f>IF(BY_MaxWerte!Q144&gt;0,   IF($U$2&gt;0,DATEVALUE(CONCATENATE(LEFT(RIGHT(BY_MaxWerte!R144,3),2),".",TEXT($U$2,"00"),".",TEXT($U$3,"00"))), DATEVALUE(CONCATENATE(MID(BY_MaxWerte!R144,4,2),".",MID(BY_MaxWerte!R144,6,2),".",TEXT($U$3,"00")))    ),"")</f>
        <v>42762</v>
      </c>
      <c r="O140" s="72" t="str">
        <f>IF(BY_MaxWerte!Q144&gt;0,  LEFT(BY_MaxWerte!R144,3),"")</f>
        <v xml:space="preserve"> FR</v>
      </c>
      <c r="P140" s="72">
        <f>IF(BY_MaxWerte!S144&gt;0,BY_MaxWerte!S144,"")</f>
        <v>6652</v>
      </c>
      <c r="Q140" s="81">
        <f>IF(BY_MaxWerte!S144&gt;0, IF($U$2&gt;0,DATEVALUE(CONCATENATE(LEFT(RIGHT(BY_MaxWerte!T144,3),2),".",TEXT($U$2,"00"),".",TEXT($U$3,"00"))),DATEVALUE(CONCATENATE(MID(BY_MaxWerte!T144,4,2),".",MID(BY_MaxWerte!T144,6,2),".",TEXT($U$3,"00"))) ),"")</f>
        <v>42762</v>
      </c>
      <c r="R140" s="72" t="str">
        <f>IF(BY_MaxWerte!S144&gt;0,  LEFT(BY_MaxWerte!T144,3),"")</f>
        <v xml:space="preserve"> FR</v>
      </c>
      <c r="S140" s="72">
        <f>IF(BY_MaxWerte!T144&gt;0,  BY_MaxWerte!U144,"")</f>
        <v>14</v>
      </c>
      <c r="T140" s="72"/>
    </row>
    <row r="141" spans="1:20" x14ac:dyDescent="0.2">
      <c r="A141" s="74">
        <v>136</v>
      </c>
      <c r="B141" s="72" t="str">
        <f>IF(ISBLANK(BY_DTV_GQ!S145),"",  CONCATENATE(BY_DTV_GQ!S145,IF(TRIM(BY_DTV_GQ!T145)="VBA","*","")))</f>
        <v/>
      </c>
      <c r="C141" s="72" t="str">
        <f>IF(ISBLANK(BY_DTV_GQ!A145),"",CONCATENATE(BY_DTV_GQ!A145,TEXT(BY_DTV_GQ!B145,"????")))</f>
        <v>A   9</v>
      </c>
      <c r="D141" s="74" t="str">
        <f>IF(ISBLANK(BY_DTV_GQ!U145),"",BY_DTV_GQ!U145)</f>
        <v/>
      </c>
      <c r="E141" s="72" t="str">
        <f>IF(ISBLANK(BY_DTV_GQ!E145),"",BY_DTV_GQ!E145)</f>
        <v xml:space="preserve">AS Bayreuth-Nord              </v>
      </c>
      <c r="F141" s="72">
        <f>IF(ISBLANK(BY_DTV_GQ!G145),"",BY_DTV_GQ!G145)</f>
        <v>54558</v>
      </c>
      <c r="G141" s="72" t="str">
        <f>IF(ISBLANK(BY_DTV_GQ!H145),"",    LEFT(BY_DTV_GQ!H145,   LEN(BY_DTV_GQ!H145)-1)    )</f>
        <v xml:space="preserve">(-)  </v>
      </c>
      <c r="H141" s="83">
        <f>IF(BY_DTV_GQ!G145&gt;0,(BY_DTV_GQ!M145/BY_DTV_GQ!G145)*100,"")</f>
        <v>19.515011547344109</v>
      </c>
      <c r="I141" s="72">
        <f>IF(ISBLANK(BY_RiLaerm!Q145),"",BY_RiLaerm!Q145)</f>
        <v>3023</v>
      </c>
      <c r="J141" s="72" t="str">
        <f>IF(ISBLANK(BY_RiLaerm!R145),"", LEFT(BY_RiLaerm!R145,LEN(BY_RiLaerm!R145)-1))</f>
        <v>16,9</v>
      </c>
      <c r="K141" s="72">
        <f>IF(ISBLANK(BY_RiLaerm!S145),"",BY_RiLaerm!S145)</f>
        <v>775</v>
      </c>
      <c r="L141" s="72" t="str">
        <f>IF(ISBLANK(BY_RiLaerm!T145),"",LEFT(BY_RiLaerm!T145,LEN(BY_RiLaerm!T145)-1))</f>
        <v>40,1</v>
      </c>
      <c r="M141" s="72">
        <f>IF(BY_MaxWerte!Q145&gt;0,BY_MaxWerte!Q145,"")</f>
        <v>77289</v>
      </c>
      <c r="N141" s="81">
        <f>IF(BY_MaxWerte!Q145&gt;0,   IF($U$2&gt;0,DATEVALUE(CONCATENATE(LEFT(RIGHT(BY_MaxWerte!R145,3),2),".",TEXT($U$2,"00"),".",TEXT($U$3,"00"))), DATEVALUE(CONCATENATE(MID(BY_MaxWerte!R145,4,2),".",MID(BY_MaxWerte!R145,6,2),".",TEXT($U$3,"00")))    ),"")</f>
        <v>42762</v>
      </c>
      <c r="O141" s="72" t="str">
        <f>IF(BY_MaxWerte!Q145&gt;0,  LEFT(BY_MaxWerte!R145,3),"")</f>
        <v xml:space="preserve"> FR</v>
      </c>
      <c r="P141" s="72">
        <f>IF(BY_MaxWerte!S145&gt;0,BY_MaxWerte!S145,"")</f>
        <v>6378</v>
      </c>
      <c r="Q141" s="81">
        <f>IF(BY_MaxWerte!S145&gt;0, IF($U$2&gt;0,DATEVALUE(CONCATENATE(LEFT(RIGHT(BY_MaxWerte!T145,3),2),".",TEXT($U$2,"00"),".",TEXT($U$3,"00"))),DATEVALUE(CONCATENATE(MID(BY_MaxWerte!T145,4,2),".",MID(BY_MaxWerte!T145,6,2),".",TEXT($U$3,"00"))) ),"")</f>
        <v>42762</v>
      </c>
      <c r="R141" s="72" t="str">
        <f>IF(BY_MaxWerte!S145&gt;0,  LEFT(BY_MaxWerte!T145,3),"")</f>
        <v xml:space="preserve"> FR</v>
      </c>
      <c r="S141" s="72">
        <f>IF(BY_MaxWerte!T145&gt;0,  BY_MaxWerte!U145,"")</f>
        <v>14</v>
      </c>
      <c r="T141" s="72"/>
    </row>
    <row r="142" spans="1:20" x14ac:dyDescent="0.2">
      <c r="A142" s="74">
        <v>137</v>
      </c>
      <c r="B142" s="72" t="str">
        <f>IF(ISBLANK(BY_DTV_GQ!S146),"",  CONCATENATE(BY_DTV_GQ!S146,IF(TRIM(BY_DTV_GQ!T146)="VBA","*","")))</f>
        <v/>
      </c>
      <c r="C142" s="72" t="str">
        <f>IF(ISBLANK(BY_DTV_GQ!A146),"",CONCATENATE(BY_DTV_GQ!A146,TEXT(BY_DTV_GQ!B146,"????")))</f>
        <v>A   9</v>
      </c>
      <c r="D142" s="74" t="str">
        <f>IF(ISBLANK(BY_DTV_GQ!U146),"",BY_DTV_GQ!U146)</f>
        <v/>
      </c>
      <c r="E142" s="72" t="str">
        <f>IF(ISBLANK(BY_DTV_GQ!E146),"",BY_DTV_GQ!E146)</f>
        <v xml:space="preserve">Pegnitz (N)                   </v>
      </c>
      <c r="F142" s="72">
        <f>IF(ISBLANK(BY_DTV_GQ!G146),"",BY_DTV_GQ!G146)</f>
        <v>45544</v>
      </c>
      <c r="G142" s="72" t="str">
        <f>IF(ISBLANK(BY_DTV_GQ!H146),"",    LEFT(BY_DTV_GQ!H146,   LEN(BY_DTV_GQ!H146)-1)    )</f>
        <v xml:space="preserve">(-)  </v>
      </c>
      <c r="H142" s="83">
        <f>IF(BY_DTV_GQ!G146&gt;0,(BY_DTV_GQ!M146/BY_DTV_GQ!G146)*100,"")</f>
        <v>21.102669945547163</v>
      </c>
      <c r="I142" s="72">
        <f>IF(ISBLANK(BY_RiLaerm!Q146),"",BY_RiLaerm!Q146)</f>
        <v>2473</v>
      </c>
      <c r="J142" s="72" t="str">
        <f>IF(ISBLANK(BY_RiLaerm!R146),"", LEFT(BY_RiLaerm!R146,LEN(BY_RiLaerm!R146)-1))</f>
        <v>18,3</v>
      </c>
      <c r="K142" s="72">
        <f>IF(ISBLANK(BY_RiLaerm!S146),"",BY_RiLaerm!S146)</f>
        <v>747</v>
      </c>
      <c r="L142" s="72" t="str">
        <f>IF(ISBLANK(BY_RiLaerm!T146),"",LEFT(BY_RiLaerm!T146,LEN(BY_RiLaerm!T146)-1))</f>
        <v>40,0</v>
      </c>
      <c r="M142" s="72" t="str">
        <f>IF(BY_MaxWerte!Q146&gt;0,BY_MaxWerte!Q146,"")</f>
        <v/>
      </c>
      <c r="N142" s="81" t="str">
        <f>IF(BY_MaxWerte!Q146&gt;0,   IF($U$2&gt;0,DATEVALUE(CONCATENATE(LEFT(RIGHT(BY_MaxWerte!R146,3),2),".",TEXT($U$2,"00"),".",TEXT($U$3,"00"))), DATEVALUE(CONCATENATE(MID(BY_MaxWerte!R146,4,2),".",MID(BY_MaxWerte!R146,6,2),".",TEXT($U$3,"00")))    ),"")</f>
        <v/>
      </c>
      <c r="O142" s="72" t="str">
        <f>IF(BY_MaxWerte!Q146&gt;0,  LEFT(BY_MaxWerte!R146,3),"")</f>
        <v/>
      </c>
      <c r="P142" s="72" t="str">
        <f>IF(BY_MaxWerte!S146&gt;0,BY_MaxWerte!S146,"")</f>
        <v/>
      </c>
      <c r="Q142" s="81" t="str">
        <f>IF(BY_MaxWerte!S146&gt;0, IF($U$2&gt;0,DATEVALUE(CONCATENATE(LEFT(RIGHT(BY_MaxWerte!T146,3),2),".",TEXT($U$2,"00"),".",TEXT($U$3,"00"))),DATEVALUE(CONCATENATE(MID(BY_MaxWerte!T146,4,2),".",MID(BY_MaxWerte!T146,6,2),".",TEXT($U$3,"00"))) ),"")</f>
        <v/>
      </c>
      <c r="R142" s="72" t="str">
        <f>IF(BY_MaxWerte!S146&gt;0,  LEFT(BY_MaxWerte!T146,3),"")</f>
        <v/>
      </c>
      <c r="S142" s="72" t="str">
        <f>IF(BY_MaxWerte!T146&gt;0,  BY_MaxWerte!U146,"")</f>
        <v/>
      </c>
      <c r="T142" s="72"/>
    </row>
    <row r="143" spans="1:20" x14ac:dyDescent="0.2">
      <c r="A143" s="74">
        <v>138</v>
      </c>
      <c r="B143" s="72" t="str">
        <f>IF(ISBLANK(BY_DTV_GQ!S147),"",  CONCATENATE(BY_DTV_GQ!S147,IF(TRIM(BY_DTV_GQ!T147)="VBA","*","")))</f>
        <v/>
      </c>
      <c r="C143" s="72" t="str">
        <f>IF(ISBLANK(BY_DTV_GQ!A147),"",CONCATENATE(BY_DTV_GQ!A147,TEXT(BY_DTV_GQ!B147,"????")))</f>
        <v>A   9</v>
      </c>
      <c r="D143" s="74" t="str">
        <f>IF(ISBLANK(BY_DTV_GQ!U147),"",BY_DTV_GQ!U147)</f>
        <v/>
      </c>
      <c r="E143" s="72" t="str">
        <f>IF(ISBLANK(BY_DTV_GQ!E147),"",BY_DTV_GQ!E147)</f>
        <v xml:space="preserve">AS Pegnitz                    </v>
      </c>
      <c r="F143" s="72">
        <f>IF(ISBLANK(BY_DTV_GQ!G147),"",BY_DTV_GQ!G147)</f>
        <v>43090</v>
      </c>
      <c r="G143" s="72" t="str">
        <f>IF(ISBLANK(BY_DTV_GQ!H147),"",    LEFT(BY_DTV_GQ!H147,   LEN(BY_DTV_GQ!H147)-1)    )</f>
        <v xml:space="preserve">(-)  </v>
      </c>
      <c r="H143" s="83">
        <f>IF(BY_DTV_GQ!G147&gt;0,(BY_DTV_GQ!M147/BY_DTV_GQ!G147)*100,"")</f>
        <v>23.170109074031096</v>
      </c>
      <c r="I143" s="72">
        <f>IF(ISBLANK(BY_RiLaerm!Q147),"",BY_RiLaerm!Q147)</f>
        <v>2387</v>
      </c>
      <c r="J143" s="72" t="str">
        <f>IF(ISBLANK(BY_RiLaerm!R147),"", LEFT(BY_RiLaerm!R147,LEN(BY_RiLaerm!R147)-1))</f>
        <v>20,2</v>
      </c>
      <c r="K143" s="72">
        <f>IF(ISBLANK(BY_RiLaerm!S147),"",BY_RiLaerm!S147)</f>
        <v>613</v>
      </c>
      <c r="L143" s="72" t="str">
        <f>IF(ISBLANK(BY_RiLaerm!T147),"",LEFT(BY_RiLaerm!T147,LEN(BY_RiLaerm!T147)-1))</f>
        <v>46,5</v>
      </c>
      <c r="M143" s="72" t="str">
        <f>IF(BY_MaxWerte!Q147&gt;0,BY_MaxWerte!Q147,"")</f>
        <v/>
      </c>
      <c r="N143" s="81" t="str">
        <f>IF(BY_MaxWerte!Q147&gt;0,   IF($U$2&gt;0,DATEVALUE(CONCATENATE(LEFT(RIGHT(BY_MaxWerte!R147,3),2),".",TEXT($U$2,"00"),".",TEXT($U$3,"00"))), DATEVALUE(CONCATENATE(MID(BY_MaxWerte!R147,4,2),".",MID(BY_MaxWerte!R147,6,2),".",TEXT($U$3,"00")))    ),"")</f>
        <v/>
      </c>
      <c r="O143" s="72" t="str">
        <f>IF(BY_MaxWerte!Q147&gt;0,  LEFT(BY_MaxWerte!R147,3),"")</f>
        <v/>
      </c>
      <c r="P143" s="72" t="str">
        <f>IF(BY_MaxWerte!S147&gt;0,BY_MaxWerte!S147,"")</f>
        <v/>
      </c>
      <c r="Q143" s="81" t="str">
        <f>IF(BY_MaxWerte!S147&gt;0, IF($U$2&gt;0,DATEVALUE(CONCATENATE(LEFT(RIGHT(BY_MaxWerte!T147,3),2),".",TEXT($U$2,"00"),".",TEXT($U$3,"00"))),DATEVALUE(CONCATENATE(MID(BY_MaxWerte!T147,4,2),".",MID(BY_MaxWerte!T147,6,2),".",TEXT($U$3,"00"))) ),"")</f>
        <v/>
      </c>
      <c r="R143" s="72" t="str">
        <f>IF(BY_MaxWerte!S147&gt;0,  LEFT(BY_MaxWerte!T147,3),"")</f>
        <v/>
      </c>
      <c r="S143" s="72" t="str">
        <f>IF(BY_MaxWerte!T147&gt;0,  BY_MaxWerte!U147,"")</f>
        <v/>
      </c>
      <c r="T143" s="72"/>
    </row>
    <row r="144" spans="1:20" x14ac:dyDescent="0.2">
      <c r="A144" s="74">
        <v>139</v>
      </c>
      <c r="B144" s="72" t="str">
        <f>IF(ISBLANK(BY_DTV_GQ!S148),"",  CONCATENATE(BY_DTV_GQ!S148,IF(TRIM(BY_DTV_GQ!T148)="VBA","*","")))</f>
        <v/>
      </c>
      <c r="C144" s="72" t="str">
        <f>IF(ISBLANK(BY_DTV_GQ!A148),"",CONCATENATE(BY_DTV_GQ!A148,TEXT(BY_DTV_GQ!B148,"????")))</f>
        <v>A   9</v>
      </c>
      <c r="D144" s="74" t="str">
        <f>IF(ISBLANK(BY_DTV_GQ!U148),"",BY_DTV_GQ!U148)</f>
        <v/>
      </c>
      <c r="E144" s="72" t="str">
        <f>IF(ISBLANK(BY_DTV_GQ!E148),"",BY_DTV_GQ!E148)</f>
        <v xml:space="preserve">Lauf (N)                      </v>
      </c>
      <c r="F144" s="72">
        <f>IF(ISBLANK(BY_DTV_GQ!G148),"",BY_DTV_GQ!G148)</f>
        <v>66452</v>
      </c>
      <c r="G144" s="72" t="str">
        <f>IF(ISBLANK(BY_DTV_GQ!H148),"",    LEFT(BY_DTV_GQ!H148,   LEN(BY_DTV_GQ!H148)-1)    )</f>
        <v xml:space="preserve">(-)  </v>
      </c>
      <c r="H144" s="83">
        <f>IF(BY_DTV_GQ!G148&gt;0,(BY_DTV_GQ!M148/BY_DTV_GQ!G148)*100,"")</f>
        <v>17.988924336363088</v>
      </c>
      <c r="I144" s="72">
        <f>IF(ISBLANK(BY_RiLaerm!Q148),"",BY_RiLaerm!Q148)</f>
        <v>3713</v>
      </c>
      <c r="J144" s="72" t="str">
        <f>IF(ISBLANK(BY_RiLaerm!R148),"", LEFT(BY_RiLaerm!R148,LEN(BY_RiLaerm!R148)-1))</f>
        <v>15,9</v>
      </c>
      <c r="K144" s="72">
        <f>IF(ISBLANK(BY_RiLaerm!S148),"",BY_RiLaerm!S148)</f>
        <v>880</v>
      </c>
      <c r="L144" s="72" t="str">
        <f>IF(ISBLANK(BY_RiLaerm!T148),"",LEFT(BY_RiLaerm!T148,LEN(BY_RiLaerm!T148)-1))</f>
        <v>35,7</v>
      </c>
      <c r="M144" s="72">
        <f>IF(BY_MaxWerte!Q148&gt;0,BY_MaxWerte!Q148,"")</f>
        <v>93663</v>
      </c>
      <c r="N144" s="81">
        <f>IF(BY_MaxWerte!Q148&gt;0,   IF($U$2&gt;0,DATEVALUE(CONCATENATE(LEFT(RIGHT(BY_MaxWerte!R148,3),2),".",TEXT($U$2,"00"),".",TEXT($U$3,"00"))), DATEVALUE(CONCATENATE(MID(BY_MaxWerte!R148,4,2),".",MID(BY_MaxWerte!R148,6,2),".",TEXT($U$3,"00")))    ),"")</f>
        <v>42762</v>
      </c>
      <c r="O144" s="72" t="str">
        <f>IF(BY_MaxWerte!Q148&gt;0,  LEFT(BY_MaxWerte!R148,3),"")</f>
        <v xml:space="preserve"> FR</v>
      </c>
      <c r="P144" s="72">
        <f>IF(BY_MaxWerte!S148&gt;0,BY_MaxWerte!S148,"")</f>
        <v>6440</v>
      </c>
      <c r="Q144" s="81">
        <f>IF(BY_MaxWerte!S148&gt;0, IF($U$2&gt;0,DATEVALUE(CONCATENATE(LEFT(RIGHT(BY_MaxWerte!T148,3),2),".",TEXT($U$2,"00"),".",TEXT($U$3,"00"))),DATEVALUE(CONCATENATE(MID(BY_MaxWerte!T148,4,2),".",MID(BY_MaxWerte!T148,6,2),".",TEXT($U$3,"00"))) ),"")</f>
        <v>42754</v>
      </c>
      <c r="R144" s="72" t="str">
        <f>IF(BY_MaxWerte!S148&gt;0,  LEFT(BY_MaxWerte!T148,3),"")</f>
        <v xml:space="preserve"> DO</v>
      </c>
      <c r="S144" s="72">
        <f>IF(BY_MaxWerte!T148&gt;0,  BY_MaxWerte!U148,"")</f>
        <v>17</v>
      </c>
      <c r="T144" s="72"/>
    </row>
    <row r="145" spans="1:20" x14ac:dyDescent="0.2">
      <c r="A145" s="74">
        <v>140</v>
      </c>
      <c r="B145" s="72" t="str">
        <f>IF(ISBLANK(BY_DTV_GQ!S149),"",  CONCATENATE(BY_DTV_GQ!S149,IF(TRIM(BY_DTV_GQ!T149)="VBA","*","")))</f>
        <v/>
      </c>
      <c r="C145" s="72" t="str">
        <f>IF(ISBLANK(BY_DTV_GQ!A149),"",CONCATENATE(BY_DTV_GQ!A149,TEXT(BY_DTV_GQ!B149,"????")))</f>
        <v>A   9</v>
      </c>
      <c r="D145" s="74" t="str">
        <f>IF(ISBLANK(BY_DTV_GQ!U149),"",BY_DTV_GQ!U149)</f>
        <v/>
      </c>
      <c r="E145" s="72" t="str">
        <f>IF(ISBLANK(BY_DTV_GQ!E149),"",BY_DTV_GQ!E149)</f>
        <v xml:space="preserve">AK Nürnberg (N)               </v>
      </c>
      <c r="F145" s="72">
        <f>IF(ISBLANK(BY_DTV_GQ!G149),"",BY_DTV_GQ!G149)</f>
        <v>68994</v>
      </c>
      <c r="G145" s="72" t="str">
        <f>IF(ISBLANK(BY_DTV_GQ!H149),"",    LEFT(BY_DTV_GQ!H149,   LEN(BY_DTV_GQ!H149)-1)    )</f>
        <v xml:space="preserve">(-)  </v>
      </c>
      <c r="H145" s="83">
        <f>IF(BY_DTV_GQ!G149&gt;0,(BY_DTV_GQ!M149/BY_DTV_GQ!G149)*100,"")</f>
        <v>16.820303214772299</v>
      </c>
      <c r="I145" s="72">
        <f>IF(ISBLANK(BY_RiLaerm!Q149),"",BY_RiLaerm!Q149)</f>
        <v>3850</v>
      </c>
      <c r="J145" s="72" t="str">
        <f>IF(ISBLANK(BY_RiLaerm!R149),"", LEFT(BY_RiLaerm!R149,LEN(BY_RiLaerm!R149)-1))</f>
        <v>14,6</v>
      </c>
      <c r="K145" s="72">
        <f>IF(ISBLANK(BY_RiLaerm!S149),"",BY_RiLaerm!S149)</f>
        <v>925</v>
      </c>
      <c r="L145" s="72" t="str">
        <f>IF(ISBLANK(BY_RiLaerm!T149),"",LEFT(BY_RiLaerm!T149,LEN(BY_RiLaerm!T149)-1))</f>
        <v>35,0</v>
      </c>
      <c r="M145" s="72">
        <f>IF(BY_MaxWerte!Q149&gt;0,BY_MaxWerte!Q149,"")</f>
        <v>92774</v>
      </c>
      <c r="N145" s="81">
        <f>IF(BY_MaxWerte!Q149&gt;0,   IF($U$2&gt;0,DATEVALUE(CONCATENATE(LEFT(RIGHT(BY_MaxWerte!R149,3),2),".",TEXT($U$2,"00"),".",TEXT($U$3,"00"))), DATEVALUE(CONCATENATE(MID(BY_MaxWerte!R149,4,2),".",MID(BY_MaxWerte!R149,6,2),".",TEXT($U$3,"00")))    ),"")</f>
        <v>42762</v>
      </c>
      <c r="O145" s="72" t="str">
        <f>IF(BY_MaxWerte!Q149&gt;0,  LEFT(BY_MaxWerte!R149,3),"")</f>
        <v xml:space="preserve"> FR</v>
      </c>
      <c r="P145" s="72">
        <f>IF(BY_MaxWerte!S149&gt;0,BY_MaxWerte!S149,"")</f>
        <v>7399</v>
      </c>
      <c r="Q145" s="81">
        <f>IF(BY_MaxWerte!S149&gt;0, IF($U$2&gt;0,DATEVALUE(CONCATENATE(LEFT(RIGHT(BY_MaxWerte!T149,3),2),".",TEXT($U$2,"00"),".",TEXT($U$3,"00"))),DATEVALUE(CONCATENATE(MID(BY_MaxWerte!T149,4,2),".",MID(BY_MaxWerte!T149,6,2),".",TEXT($U$3,"00"))) ),"")</f>
        <v>42762</v>
      </c>
      <c r="R145" s="72" t="str">
        <f>IF(BY_MaxWerte!S149&gt;0,  LEFT(BY_MaxWerte!T149,3),"")</f>
        <v xml:space="preserve"> FR</v>
      </c>
      <c r="S145" s="72">
        <f>IF(BY_MaxWerte!T149&gt;0,  BY_MaxWerte!U149,"")</f>
        <v>15</v>
      </c>
      <c r="T145" s="72"/>
    </row>
    <row r="146" spans="1:20" x14ac:dyDescent="0.2">
      <c r="A146" s="74">
        <v>141</v>
      </c>
      <c r="B146" s="72" t="str">
        <f>IF(ISBLANK(BY_DTV_GQ!S150),"",  CONCATENATE(BY_DTV_GQ!S150,IF(TRIM(BY_DTV_GQ!T150)="VBA","*","")))</f>
        <v/>
      </c>
      <c r="C146" s="72" t="str">
        <f>IF(ISBLANK(BY_DTV_GQ!A150),"",CONCATENATE(BY_DTV_GQ!A150,TEXT(BY_DTV_GQ!B150,"????")))</f>
        <v>A   9</v>
      </c>
      <c r="D146" s="74" t="str">
        <f>IF(ISBLANK(BY_DTV_GQ!U150),"",BY_DTV_GQ!U150)</f>
        <v/>
      </c>
      <c r="E146" s="72" t="str">
        <f>IF(ISBLANK(BY_DTV_GQ!E150),"",BY_DTV_GQ!E150)</f>
        <v xml:space="preserve">AK Nürnberg (S)               </v>
      </c>
      <c r="F146" s="72">
        <f>IF(ISBLANK(BY_DTV_GQ!G150),"",BY_DTV_GQ!G150)</f>
        <v>97822</v>
      </c>
      <c r="G146" s="72" t="str">
        <f>IF(ISBLANK(BY_DTV_GQ!H150),"",    LEFT(BY_DTV_GQ!H150,   LEN(BY_DTV_GQ!H150)-1)    )</f>
        <v xml:space="preserve">(-)  </v>
      </c>
      <c r="H146" s="83">
        <f>IF(BY_DTV_GQ!G150&gt;0,(BY_DTV_GQ!M150/BY_DTV_GQ!G150)*100,"")</f>
        <v>16.746744086197378</v>
      </c>
      <c r="I146" s="72">
        <f>IF(ISBLANK(BY_RiLaerm!Q150),"",BY_RiLaerm!Q150)</f>
        <v>5474</v>
      </c>
      <c r="J146" s="72" t="str">
        <f>IF(ISBLANK(BY_RiLaerm!R150),"", LEFT(BY_RiLaerm!R150,LEN(BY_RiLaerm!R150)-1))</f>
        <v>14,4</v>
      </c>
      <c r="K146" s="72">
        <f>IF(ISBLANK(BY_RiLaerm!S150),"",BY_RiLaerm!S150)</f>
        <v>1280</v>
      </c>
      <c r="L146" s="72" t="str">
        <f>IF(ISBLANK(BY_RiLaerm!T150),"",LEFT(BY_RiLaerm!T150,LEN(BY_RiLaerm!T150)-1))</f>
        <v>36,7</v>
      </c>
      <c r="M146" s="72">
        <f>IF(BY_MaxWerte!Q150&gt;0,BY_MaxWerte!Q150,"")</f>
        <v>124564</v>
      </c>
      <c r="N146" s="81">
        <f>IF(BY_MaxWerte!Q150&gt;0,   IF($U$2&gt;0,DATEVALUE(CONCATENATE(LEFT(RIGHT(BY_MaxWerte!R150,3),2),".",TEXT($U$2,"00"),".",TEXT($U$3,"00"))), DATEVALUE(CONCATENATE(MID(BY_MaxWerte!R150,4,2),".",MID(BY_MaxWerte!R150,6,2),".",TEXT($U$3,"00")))    ),"")</f>
        <v>42762</v>
      </c>
      <c r="O146" s="72" t="str">
        <f>IF(BY_MaxWerte!Q150&gt;0,  LEFT(BY_MaxWerte!R150,3),"")</f>
        <v xml:space="preserve"> FR</v>
      </c>
      <c r="P146" s="72">
        <f>IF(BY_MaxWerte!S150&gt;0,BY_MaxWerte!S150,"")</f>
        <v>9173</v>
      </c>
      <c r="Q146" s="81">
        <f>IF(BY_MaxWerte!S150&gt;0, IF($U$2&gt;0,DATEVALUE(CONCATENATE(LEFT(RIGHT(BY_MaxWerte!T150,3),2),".",TEXT($U$2,"00"),".",TEXT($U$3,"00"))),DATEVALUE(CONCATENATE(MID(BY_MaxWerte!T150,4,2),".",MID(BY_MaxWerte!T150,6,2),".",TEXT($U$3,"00"))) ),"")</f>
        <v>42736</v>
      </c>
      <c r="R146" s="72" t="str">
        <f>IF(BY_MaxWerte!S150&gt;0,  LEFT(BY_MaxWerte!T150,3),"")</f>
        <v xml:space="preserve"> SO</v>
      </c>
      <c r="S146" s="72">
        <f>IF(BY_MaxWerte!T150&gt;0,  BY_MaxWerte!U150,"")</f>
        <v>15</v>
      </c>
      <c r="T146" s="72"/>
    </row>
    <row r="147" spans="1:20" x14ac:dyDescent="0.2">
      <c r="A147" s="74">
        <v>142</v>
      </c>
      <c r="B147" s="72" t="str">
        <f>IF(ISBLANK(BY_DTV_GQ!S151),"",  CONCATENATE(BY_DTV_GQ!S151,IF(TRIM(BY_DTV_GQ!T151)="VBA","*","")))</f>
        <v/>
      </c>
      <c r="C147" s="72" t="str">
        <f>IF(ISBLANK(BY_DTV_GQ!A151),"",CONCATENATE(BY_DTV_GQ!A151,TEXT(BY_DTV_GQ!B151,"????")))</f>
        <v>A   9</v>
      </c>
      <c r="D147" s="74" t="str">
        <f>IF(ISBLANK(BY_DTV_GQ!U151),"",BY_DTV_GQ!U151)</f>
        <v/>
      </c>
      <c r="E147" s="72" t="str">
        <f>IF(ISBLANK(BY_DTV_GQ!E151),"",BY_DTV_GQ!E151)</f>
        <v xml:space="preserve">AK Nürnberg-Ost (N)           </v>
      </c>
      <c r="F147" s="72">
        <f>IF(ISBLANK(BY_DTV_GQ!G151),"",BY_DTV_GQ!G151)</f>
        <v>93815</v>
      </c>
      <c r="G147" s="72" t="str">
        <f>IF(ISBLANK(BY_DTV_GQ!H151),"",    LEFT(BY_DTV_GQ!H151,   LEN(BY_DTV_GQ!H151)-1)    )</f>
        <v xml:space="preserve">(-)  </v>
      </c>
      <c r="H147" s="83">
        <f>IF(BY_DTV_GQ!G151&gt;0,(BY_DTV_GQ!M151/BY_DTV_GQ!G151)*100,"")</f>
        <v>17.178489580557478</v>
      </c>
      <c r="I147" s="72">
        <f>IF(ISBLANK(BY_RiLaerm!Q151),"",BY_RiLaerm!Q151)</f>
        <v>5244</v>
      </c>
      <c r="J147" s="72" t="str">
        <f>IF(ISBLANK(BY_RiLaerm!R151),"", LEFT(BY_RiLaerm!R151,LEN(BY_RiLaerm!R151)-1))</f>
        <v>14,8</v>
      </c>
      <c r="K147" s="72">
        <f>IF(ISBLANK(BY_RiLaerm!S151),"",BY_RiLaerm!S151)</f>
        <v>1239</v>
      </c>
      <c r="L147" s="72" t="str">
        <f>IF(ISBLANK(BY_RiLaerm!T151),"",LEFT(BY_RiLaerm!T151,LEN(BY_RiLaerm!T151)-1))</f>
        <v>37,7</v>
      </c>
      <c r="M147" s="72">
        <f>IF(BY_MaxWerte!Q151&gt;0,BY_MaxWerte!Q151,"")</f>
        <v>121584</v>
      </c>
      <c r="N147" s="81">
        <f>IF(BY_MaxWerte!Q151&gt;0,   IF($U$2&gt;0,DATEVALUE(CONCATENATE(LEFT(RIGHT(BY_MaxWerte!R151,3),2),".",TEXT($U$2,"00"),".",TEXT($U$3,"00"))), DATEVALUE(CONCATENATE(MID(BY_MaxWerte!R151,4,2),".",MID(BY_MaxWerte!R151,6,2),".",TEXT($U$3,"00")))    ),"")</f>
        <v>42762</v>
      </c>
      <c r="O147" s="72" t="str">
        <f>IF(BY_MaxWerte!Q151&gt;0,  LEFT(BY_MaxWerte!R151,3),"")</f>
        <v xml:space="preserve"> FR</v>
      </c>
      <c r="P147" s="72">
        <f>IF(BY_MaxWerte!S151&gt;0,BY_MaxWerte!S151,"")</f>
        <v>9197</v>
      </c>
      <c r="Q147" s="81">
        <f>IF(BY_MaxWerte!S151&gt;0, IF($U$2&gt;0,DATEVALUE(CONCATENATE(LEFT(RIGHT(BY_MaxWerte!T151,3),2),".",TEXT($U$2,"00"),".",TEXT($U$3,"00"))),DATEVALUE(CONCATENATE(MID(BY_MaxWerte!T151,4,2),".",MID(BY_MaxWerte!T151,6,2),".",TEXT($U$3,"00"))) ),"")</f>
        <v>42736</v>
      </c>
      <c r="R147" s="72" t="str">
        <f>IF(BY_MaxWerte!S151&gt;0,  LEFT(BY_MaxWerte!T151,3),"")</f>
        <v xml:space="preserve"> SO</v>
      </c>
      <c r="S147" s="72">
        <f>IF(BY_MaxWerte!T151&gt;0,  BY_MaxWerte!U151,"")</f>
        <v>15</v>
      </c>
      <c r="T147" s="72"/>
    </row>
    <row r="148" spans="1:20" x14ac:dyDescent="0.2">
      <c r="A148" s="74">
        <v>143</v>
      </c>
      <c r="B148" s="72" t="str">
        <f>IF(ISBLANK(BY_DTV_GQ!S152),"",  CONCATENATE(BY_DTV_GQ!S152,IF(TRIM(BY_DTV_GQ!T152)="VBA","*","")))</f>
        <v/>
      </c>
      <c r="C148" s="72" t="str">
        <f>IF(ISBLANK(BY_DTV_GQ!A152),"",CONCATENATE(BY_DTV_GQ!A152,TEXT(BY_DTV_GQ!B152,"????")))</f>
        <v>A   9</v>
      </c>
      <c r="D148" s="74" t="str">
        <f>IF(ISBLANK(BY_DTV_GQ!U152),"",BY_DTV_GQ!U152)</f>
        <v/>
      </c>
      <c r="E148" s="72" t="str">
        <f>IF(ISBLANK(BY_DTV_GQ!E152),"",BY_DTV_GQ!E152)</f>
        <v xml:space="preserve">AK Nürnberg-Ost (S)           </v>
      </c>
      <c r="F148" s="72">
        <f>IF(ISBLANK(BY_DTV_GQ!G152),"",BY_DTV_GQ!G152)</f>
        <v>58819</v>
      </c>
      <c r="G148" s="72" t="str">
        <f>IF(ISBLANK(BY_DTV_GQ!H152),"",    LEFT(BY_DTV_GQ!H152,   LEN(BY_DTV_GQ!H152)-1)    )</f>
        <v xml:space="preserve">(-)  </v>
      </c>
      <c r="H148" s="83">
        <f>IF(BY_DTV_GQ!G152&gt;0,(BY_DTV_GQ!M152/BY_DTV_GQ!G152)*100,"")</f>
        <v>14.678930277631377</v>
      </c>
      <c r="I148" s="72">
        <f>IF(ISBLANK(BY_RiLaerm!Q152),"",BY_RiLaerm!Q152)</f>
        <v>3309</v>
      </c>
      <c r="J148" s="72" t="str">
        <f>IF(ISBLANK(BY_RiLaerm!R152),"", LEFT(BY_RiLaerm!R152,LEN(BY_RiLaerm!R152)-1))</f>
        <v>12,6</v>
      </c>
      <c r="K148" s="72">
        <f>IF(ISBLANK(BY_RiLaerm!S152),"",BY_RiLaerm!S152)</f>
        <v>734</v>
      </c>
      <c r="L148" s="72" t="str">
        <f>IF(ISBLANK(BY_RiLaerm!T152),"",LEFT(BY_RiLaerm!T152,LEN(BY_RiLaerm!T152)-1))</f>
        <v>33,6</v>
      </c>
      <c r="M148" s="72">
        <f>IF(BY_MaxWerte!Q152&gt;0,BY_MaxWerte!Q152,"")</f>
        <v>78548</v>
      </c>
      <c r="N148" s="81">
        <f>IF(BY_MaxWerte!Q152&gt;0,   IF($U$2&gt;0,DATEVALUE(CONCATENATE(LEFT(RIGHT(BY_MaxWerte!R152,3),2),".",TEXT($U$2,"00"),".",TEXT($U$3,"00"))), DATEVALUE(CONCATENATE(MID(BY_MaxWerte!R152,4,2),".",MID(BY_MaxWerte!R152,6,2),".",TEXT($U$3,"00")))    ),"")</f>
        <v>42763</v>
      </c>
      <c r="O148" s="72" t="str">
        <f>IF(BY_MaxWerte!Q152&gt;0,  LEFT(BY_MaxWerte!R152,3),"")</f>
        <v xml:space="preserve"> SA</v>
      </c>
      <c r="P148" s="72">
        <f>IF(BY_MaxWerte!S152&gt;0,BY_MaxWerte!S152,"")</f>
        <v>7077</v>
      </c>
      <c r="Q148" s="81">
        <f>IF(BY_MaxWerte!S152&gt;0, IF($U$2&gt;0,DATEVALUE(CONCATENATE(LEFT(RIGHT(BY_MaxWerte!T152,3),2),".",TEXT($U$2,"00"),".",TEXT($U$3,"00"))),DATEVALUE(CONCATENATE(MID(BY_MaxWerte!T152,4,2),".",MID(BY_MaxWerte!T152,6,2),".",TEXT($U$3,"00"))) ),"")</f>
        <v>42763</v>
      </c>
      <c r="R148" s="72" t="str">
        <f>IF(BY_MaxWerte!S152&gt;0,  LEFT(BY_MaxWerte!T152,3),"")</f>
        <v xml:space="preserve"> SA</v>
      </c>
      <c r="S148" s="72">
        <f>IF(BY_MaxWerte!T152&gt;0,  BY_MaxWerte!U152,"")</f>
        <v>12</v>
      </c>
      <c r="T148" s="72"/>
    </row>
    <row r="149" spans="1:20" x14ac:dyDescent="0.2">
      <c r="A149" s="74">
        <v>144</v>
      </c>
      <c r="B149" s="72" t="str">
        <f>IF(ISBLANK(BY_DTV_GQ!S153),"",  CONCATENATE(BY_DTV_GQ!S153,IF(TRIM(BY_DTV_GQ!T153)="VBA","*","")))</f>
        <v/>
      </c>
      <c r="C149" s="72" t="str">
        <f>IF(ISBLANK(BY_DTV_GQ!A153),"",CONCATENATE(BY_DTV_GQ!A153,TEXT(BY_DTV_GQ!B153,"????")))</f>
        <v>A   9</v>
      </c>
      <c r="D149" s="74" t="str">
        <f>IF(ISBLANK(BY_DTV_GQ!U153),"",BY_DTV_GQ!U153)</f>
        <v/>
      </c>
      <c r="E149" s="72" t="str">
        <f>IF(ISBLANK(BY_DTV_GQ!E153),"",BY_DTV_GQ!E153)</f>
        <v xml:space="preserve">AD Nürnb.Feucht (A73)         </v>
      </c>
      <c r="F149" s="72">
        <f>IF(ISBLANK(BY_DTV_GQ!G153),"",BY_DTV_GQ!G153)</f>
        <v>71533</v>
      </c>
      <c r="G149" s="72" t="str">
        <f>IF(ISBLANK(BY_DTV_GQ!H153),"",    LEFT(BY_DTV_GQ!H153,   LEN(BY_DTV_GQ!H153)-1)    )</f>
        <v xml:space="preserve">(-)  </v>
      </c>
      <c r="H149" s="83">
        <f>IF(BY_DTV_GQ!G153&gt;0,(BY_DTV_GQ!M153/BY_DTV_GQ!G153)*100,"")</f>
        <v>14.502397494862512</v>
      </c>
      <c r="I149" s="72">
        <f>IF(ISBLANK(BY_RiLaerm!Q153),"",BY_RiLaerm!Q153)</f>
        <v>4037</v>
      </c>
      <c r="J149" s="72" t="str">
        <f>IF(ISBLANK(BY_RiLaerm!R153),"", LEFT(BY_RiLaerm!R153,LEN(BY_RiLaerm!R153)-1))</f>
        <v>12,5</v>
      </c>
      <c r="K149" s="72">
        <f>IF(ISBLANK(BY_RiLaerm!S153),"",BY_RiLaerm!S153)</f>
        <v>868</v>
      </c>
      <c r="L149" s="72" t="str">
        <f>IF(ISBLANK(BY_RiLaerm!T153),"",LEFT(BY_RiLaerm!T153,LEN(BY_RiLaerm!T153)-1))</f>
        <v>33,4</v>
      </c>
      <c r="M149" s="72">
        <f>IF(BY_MaxWerte!Q153&gt;0,BY_MaxWerte!Q153,"")</f>
        <v>95760</v>
      </c>
      <c r="N149" s="81">
        <f>IF(BY_MaxWerte!Q153&gt;0,   IF($U$2&gt;0,DATEVALUE(CONCATENATE(LEFT(RIGHT(BY_MaxWerte!R153,3),2),".",TEXT($U$2,"00"),".",TEXT($U$3,"00"))), DATEVALUE(CONCATENATE(MID(BY_MaxWerte!R153,4,2),".",MID(BY_MaxWerte!R153,6,2),".",TEXT($U$3,"00")))    ),"")</f>
        <v>42763</v>
      </c>
      <c r="O149" s="72" t="str">
        <f>IF(BY_MaxWerte!Q153&gt;0,  LEFT(BY_MaxWerte!R153,3),"")</f>
        <v xml:space="preserve"> SA</v>
      </c>
      <c r="P149" s="72">
        <f>IF(BY_MaxWerte!S153&gt;0,BY_MaxWerte!S153,"")</f>
        <v>7840</v>
      </c>
      <c r="Q149" s="81">
        <f>IF(BY_MaxWerte!S153&gt;0, IF($U$2&gt;0,DATEVALUE(CONCATENATE(LEFT(RIGHT(BY_MaxWerte!T153,3),2),".",TEXT($U$2,"00"),".",TEXT($U$3,"00"))),DATEVALUE(CONCATENATE(MID(BY_MaxWerte!T153,4,2),".",MID(BY_MaxWerte!T153,6,2),".",TEXT($U$3,"00"))) ),"")</f>
        <v>42762</v>
      </c>
      <c r="R149" s="72" t="str">
        <f>IF(BY_MaxWerte!S153&gt;0,  LEFT(BY_MaxWerte!T153,3),"")</f>
        <v xml:space="preserve"> FR</v>
      </c>
      <c r="S149" s="72">
        <f>IF(BY_MaxWerte!T153&gt;0,  BY_MaxWerte!U153,"")</f>
        <v>17</v>
      </c>
      <c r="T149" s="72"/>
    </row>
    <row r="150" spans="1:20" x14ac:dyDescent="0.2">
      <c r="A150" s="74">
        <v>145</v>
      </c>
      <c r="B150" s="72" t="str">
        <f>IF(ISBLANK(BY_DTV_GQ!S154),"",  CONCATENATE(BY_DTV_GQ!S154,IF(TRIM(BY_DTV_GQ!T154)="VBA","*","")))</f>
        <v/>
      </c>
      <c r="C150" s="72" t="str">
        <f>IF(ISBLANK(BY_DTV_GQ!A154),"",CONCATENATE(BY_DTV_GQ!A154,TEXT(BY_DTV_GQ!B154,"????")))</f>
        <v>A   9</v>
      </c>
      <c r="D150" s="74" t="str">
        <f>IF(ISBLANK(BY_DTV_GQ!U154),"",BY_DTV_GQ!U154)</f>
        <v/>
      </c>
      <c r="E150" s="72" t="str">
        <f>IF(ISBLANK(BY_DTV_GQ!E154),"",BY_DTV_GQ!E154)</f>
        <v xml:space="preserve">AS Allersberg (S)             </v>
      </c>
      <c r="F150" s="72">
        <f>IF(ISBLANK(BY_DTV_GQ!G154),"",BY_DTV_GQ!G154)</f>
        <v>64800</v>
      </c>
      <c r="G150" s="72" t="str">
        <f>IF(ISBLANK(BY_DTV_GQ!H154),"",    LEFT(BY_DTV_GQ!H154,   LEN(BY_DTV_GQ!H154)-1)    )</f>
        <v xml:space="preserve">(-)  </v>
      </c>
      <c r="H150" s="83">
        <f>IF(BY_DTV_GQ!G154&gt;0,(BY_DTV_GQ!M154/BY_DTV_GQ!G154)*100,"")</f>
        <v>15.469135802469136</v>
      </c>
      <c r="I150" s="72">
        <f>IF(ISBLANK(BY_RiLaerm!Q154),"",BY_RiLaerm!Q154)</f>
        <v>3649</v>
      </c>
      <c r="J150" s="72" t="str">
        <f>IF(ISBLANK(BY_RiLaerm!R154),"", LEFT(BY_RiLaerm!R154,LEN(BY_RiLaerm!R154)-1))</f>
        <v>13,2</v>
      </c>
      <c r="K150" s="72">
        <f>IF(ISBLANK(BY_RiLaerm!S154),"",BY_RiLaerm!S154)</f>
        <v>803</v>
      </c>
      <c r="L150" s="72" t="str">
        <f>IF(ISBLANK(BY_RiLaerm!T154),"",LEFT(BY_RiLaerm!T154,LEN(BY_RiLaerm!T154)-1))</f>
        <v>36,0</v>
      </c>
      <c r="M150" s="72">
        <f>IF(BY_MaxWerte!Q154&gt;0,BY_MaxWerte!Q154,"")</f>
        <v>90873</v>
      </c>
      <c r="N150" s="81">
        <f>IF(BY_MaxWerte!Q154&gt;0,   IF($U$2&gt;0,DATEVALUE(CONCATENATE(LEFT(RIGHT(BY_MaxWerte!R154,3),2),".",TEXT($U$2,"00"),".",TEXT($U$3,"00"))), DATEVALUE(CONCATENATE(MID(BY_MaxWerte!R154,4,2),".",MID(BY_MaxWerte!R154,6,2),".",TEXT($U$3,"00")))    ),"")</f>
        <v>42763</v>
      </c>
      <c r="O150" s="72" t="str">
        <f>IF(BY_MaxWerte!Q154&gt;0,  LEFT(BY_MaxWerte!R154,3),"")</f>
        <v xml:space="preserve"> SA</v>
      </c>
      <c r="P150" s="72">
        <f>IF(BY_MaxWerte!S154&gt;0,BY_MaxWerte!S154,"")</f>
        <v>7497</v>
      </c>
      <c r="Q150" s="81">
        <f>IF(BY_MaxWerte!S154&gt;0, IF($U$2&gt;0,DATEVALUE(CONCATENATE(LEFT(RIGHT(BY_MaxWerte!T154,3),2),".",TEXT($U$2,"00"),".",TEXT($U$3,"00"))),DATEVALUE(CONCATENATE(MID(BY_MaxWerte!T154,4,2),".",MID(BY_MaxWerte!T154,6,2),".",TEXT($U$3,"00"))) ),"")</f>
        <v>42763</v>
      </c>
      <c r="R150" s="72" t="str">
        <f>IF(BY_MaxWerte!S154&gt;0,  LEFT(BY_MaxWerte!T154,3),"")</f>
        <v xml:space="preserve"> SA</v>
      </c>
      <c r="S150" s="72">
        <f>IF(BY_MaxWerte!T154&gt;0,  BY_MaxWerte!U154,"")</f>
        <v>11</v>
      </c>
      <c r="T150" s="72"/>
    </row>
    <row r="151" spans="1:20" x14ac:dyDescent="0.2">
      <c r="A151" s="74">
        <v>146</v>
      </c>
      <c r="B151" s="72" t="str">
        <f>IF(ISBLANK(BY_DTV_GQ!S155),"",  CONCATENATE(BY_DTV_GQ!S155,IF(TRIM(BY_DTV_GQ!T155)="VBA","*","")))</f>
        <v/>
      </c>
      <c r="C151" s="72" t="str">
        <f>IF(ISBLANK(BY_DTV_GQ!A155),"",CONCATENATE(BY_DTV_GQ!A155,TEXT(BY_DTV_GQ!B155,"????")))</f>
        <v>A   9</v>
      </c>
      <c r="D151" s="74" t="str">
        <f>IF(ISBLANK(BY_DTV_GQ!U155),"",BY_DTV_GQ!U155)</f>
        <v/>
      </c>
      <c r="E151" s="72" t="str">
        <f>IF(ISBLANK(BY_DTV_GQ!E155),"",BY_DTV_GQ!E155)</f>
        <v xml:space="preserve">Greding (N)                   </v>
      </c>
      <c r="F151" s="72">
        <f>IF(ISBLANK(BY_DTV_GQ!G155),"",BY_DTV_GQ!G155)</f>
        <v>63739</v>
      </c>
      <c r="G151" s="72" t="str">
        <f>IF(ISBLANK(BY_DTV_GQ!H155),"",    LEFT(BY_DTV_GQ!H155,   LEN(BY_DTV_GQ!H155)-1)    )</f>
        <v xml:space="preserve">(-)  </v>
      </c>
      <c r="H151" s="83">
        <f>IF(BY_DTV_GQ!G155&gt;0,(BY_DTV_GQ!M155/BY_DTV_GQ!G155)*100,"")</f>
        <v>15.896076185694785</v>
      </c>
      <c r="I151" s="72">
        <f>IF(ISBLANK(BY_RiLaerm!Q155),"",BY_RiLaerm!Q155)</f>
        <v>3602</v>
      </c>
      <c r="J151" s="72" t="str">
        <f>IF(ISBLANK(BY_RiLaerm!R155),"", LEFT(BY_RiLaerm!R155,LEN(BY_RiLaerm!R155)-1))</f>
        <v>13,7</v>
      </c>
      <c r="K151" s="72">
        <f>IF(ISBLANK(BY_RiLaerm!S155),"",BY_RiLaerm!S155)</f>
        <v>763</v>
      </c>
      <c r="L151" s="72" t="str">
        <f>IF(ISBLANK(BY_RiLaerm!T155),"",LEFT(BY_RiLaerm!T155,LEN(BY_RiLaerm!T155)-1))</f>
        <v>36,9</v>
      </c>
      <c r="M151" s="72">
        <f>IF(BY_MaxWerte!Q155&gt;0,BY_MaxWerte!Q155,"")</f>
        <v>90128</v>
      </c>
      <c r="N151" s="81">
        <f>IF(BY_MaxWerte!Q155&gt;0,   IF($U$2&gt;0,DATEVALUE(CONCATENATE(LEFT(RIGHT(BY_MaxWerte!R155,3),2),".",TEXT($U$2,"00"),".",TEXT($U$3,"00"))), DATEVALUE(CONCATENATE(MID(BY_MaxWerte!R155,4,2),".",MID(BY_MaxWerte!R155,6,2),".",TEXT($U$3,"00")))    ),"")</f>
        <v>42763</v>
      </c>
      <c r="O151" s="72" t="str">
        <f>IF(BY_MaxWerte!Q155&gt;0,  LEFT(BY_MaxWerte!R155,3),"")</f>
        <v xml:space="preserve"> SA</v>
      </c>
      <c r="P151" s="72">
        <f>IF(BY_MaxWerte!S155&gt;0,BY_MaxWerte!S155,"")</f>
        <v>7504</v>
      </c>
      <c r="Q151" s="81">
        <f>IF(BY_MaxWerte!S155&gt;0, IF($U$2&gt;0,DATEVALUE(CONCATENATE(LEFT(RIGHT(BY_MaxWerte!T155,3),2),".",TEXT($U$2,"00"),".",TEXT($U$3,"00"))),DATEVALUE(CONCATENATE(MID(BY_MaxWerte!T155,4,2),".",MID(BY_MaxWerte!T155,6,2),".",TEXT($U$3,"00"))) ),"")</f>
        <v>42763</v>
      </c>
      <c r="R151" s="72" t="str">
        <f>IF(BY_MaxWerte!S155&gt;0,  LEFT(BY_MaxWerte!T155,3),"")</f>
        <v xml:space="preserve"> SA</v>
      </c>
      <c r="S151" s="72">
        <f>IF(BY_MaxWerte!T155&gt;0,  BY_MaxWerte!U155,"")</f>
        <v>11</v>
      </c>
      <c r="T151" s="72"/>
    </row>
    <row r="152" spans="1:20" x14ac:dyDescent="0.2">
      <c r="A152" s="74">
        <v>147</v>
      </c>
      <c r="B152" s="72" t="str">
        <f>IF(ISBLANK(BY_DTV_GQ!S156),"",  CONCATENATE(BY_DTV_GQ!S156,IF(TRIM(BY_DTV_GQ!T156)="VBA","*","")))</f>
        <v/>
      </c>
      <c r="C152" s="72" t="str">
        <f>IF(ISBLANK(BY_DTV_GQ!A156),"",CONCATENATE(BY_DTV_GQ!A156,TEXT(BY_DTV_GQ!B156,"????")))</f>
        <v>A   9</v>
      </c>
      <c r="D152" s="74" t="str">
        <f>IF(ISBLANK(BY_DTV_GQ!U156),"",BY_DTV_GQ!U156)</f>
        <v/>
      </c>
      <c r="E152" s="72" t="str">
        <f>IF(ISBLANK(BY_DTV_GQ!E156),"",BY_DTV_GQ!E156)</f>
        <v xml:space="preserve">Lenting (S)                   </v>
      </c>
      <c r="F152" s="72">
        <f>IF(ISBLANK(BY_DTV_GQ!G156),"",BY_DTV_GQ!G156)</f>
        <v>76590</v>
      </c>
      <c r="G152" s="72" t="str">
        <f>IF(ISBLANK(BY_DTV_GQ!H156),"",    LEFT(BY_DTV_GQ!H156,   LEN(BY_DTV_GQ!H156)-1)    )</f>
        <v xml:space="preserve">(-)  </v>
      </c>
      <c r="H152" s="83">
        <f>IF(BY_DTV_GQ!G156&gt;0,(BY_DTV_GQ!M156/BY_DTV_GQ!G156)*100,"")</f>
        <v>12.907690298994648</v>
      </c>
      <c r="I152" s="72">
        <f>IF(ISBLANK(BY_RiLaerm!Q156),"",BY_RiLaerm!Q156)</f>
        <v>4358</v>
      </c>
      <c r="J152" s="72" t="str">
        <f>IF(ISBLANK(BY_RiLaerm!R156),"", LEFT(BY_RiLaerm!R156,LEN(BY_RiLaerm!R156)-1))</f>
        <v>11,2</v>
      </c>
      <c r="K152" s="72">
        <f>IF(ISBLANK(BY_RiLaerm!S156),"",BY_RiLaerm!S156)</f>
        <v>858</v>
      </c>
      <c r="L152" s="72" t="str">
        <f>IF(ISBLANK(BY_RiLaerm!T156),"",LEFT(BY_RiLaerm!T156,LEN(BY_RiLaerm!T156)-1))</f>
        <v>30,3</v>
      </c>
      <c r="M152" s="72">
        <f>IF(BY_MaxWerte!Q156&gt;0,BY_MaxWerte!Q156,"")</f>
        <v>102569</v>
      </c>
      <c r="N152" s="81">
        <f>IF(BY_MaxWerte!Q156&gt;0,   IF($U$2&gt;0,DATEVALUE(CONCATENATE(LEFT(RIGHT(BY_MaxWerte!R156,3),2),".",TEXT($U$2,"00"),".",TEXT($U$3,"00"))), DATEVALUE(CONCATENATE(MID(BY_MaxWerte!R156,4,2),".",MID(BY_MaxWerte!R156,6,2),".",TEXT($U$3,"00")))    ),"")</f>
        <v>42763</v>
      </c>
      <c r="O152" s="72" t="str">
        <f>IF(BY_MaxWerte!Q156&gt;0,  LEFT(BY_MaxWerte!R156,3),"")</f>
        <v xml:space="preserve"> SA</v>
      </c>
      <c r="P152" s="72">
        <f>IF(BY_MaxWerte!S156&gt;0,BY_MaxWerte!S156,"")</f>
        <v>8456</v>
      </c>
      <c r="Q152" s="81">
        <f>IF(BY_MaxWerte!S156&gt;0, IF($U$2&gt;0,DATEVALUE(CONCATENATE(LEFT(RIGHT(BY_MaxWerte!T156,3),2),".",TEXT($U$2,"00"),".",TEXT($U$3,"00"))),DATEVALUE(CONCATENATE(MID(BY_MaxWerte!T156,4,2),".",MID(BY_MaxWerte!T156,6,2),".",TEXT($U$3,"00"))) ),"")</f>
        <v>42763</v>
      </c>
      <c r="R152" s="72" t="str">
        <f>IF(BY_MaxWerte!S156&gt;0,  LEFT(BY_MaxWerte!T156,3),"")</f>
        <v xml:space="preserve"> SA</v>
      </c>
      <c r="S152" s="72">
        <f>IF(BY_MaxWerte!T156&gt;0,  BY_MaxWerte!U156,"")</f>
        <v>11</v>
      </c>
      <c r="T152" s="72"/>
    </row>
    <row r="153" spans="1:20" x14ac:dyDescent="0.2">
      <c r="A153" s="74">
        <v>148</v>
      </c>
      <c r="B153" s="72" t="str">
        <f>IF(ISBLANK(BY_DTV_GQ!S157),"",  CONCATENATE(BY_DTV_GQ!S157,IF(TRIM(BY_DTV_GQ!T157)="VBA","*","")))</f>
        <v/>
      </c>
      <c r="C153" s="72" t="str">
        <f>IF(ISBLANK(BY_DTV_GQ!A157),"",CONCATENATE(BY_DTV_GQ!A157,TEXT(BY_DTV_GQ!B157,"????")))</f>
        <v>A   9</v>
      </c>
      <c r="D153" s="74" t="str">
        <f>IF(ISBLANK(BY_DTV_GQ!U157),"",BY_DTV_GQ!U157)</f>
        <v/>
      </c>
      <c r="E153" s="72" t="str">
        <f>IF(ISBLANK(BY_DTV_GQ!E157),"",BY_DTV_GQ!E157)</f>
        <v xml:space="preserve">Ingolstadt-Nord (S)           </v>
      </c>
      <c r="F153" s="72">
        <f>IF(ISBLANK(BY_DTV_GQ!G157),"",BY_DTV_GQ!G157)</f>
        <v>91616</v>
      </c>
      <c r="G153" s="72" t="str">
        <f>IF(ISBLANK(BY_DTV_GQ!H157),"",    LEFT(BY_DTV_GQ!H157,   LEN(BY_DTV_GQ!H157)-1)    )</f>
        <v xml:space="preserve">(-)  </v>
      </c>
      <c r="H153" s="83">
        <f>IF(BY_DTV_GQ!G157&gt;0,(BY_DTV_GQ!M157/BY_DTV_GQ!G157)*100,"")</f>
        <v>11.744673419490045</v>
      </c>
      <c r="I153" s="72">
        <f>IF(ISBLANK(BY_RiLaerm!Q157),"",BY_RiLaerm!Q157)</f>
        <v>5235</v>
      </c>
      <c r="J153" s="72" t="str">
        <f>IF(ISBLANK(BY_RiLaerm!R157),"", LEFT(BY_RiLaerm!R157,LEN(BY_RiLaerm!R157)-1))</f>
        <v>10,2</v>
      </c>
      <c r="K153" s="72">
        <f>IF(ISBLANK(BY_RiLaerm!S157),"",BY_RiLaerm!S157)</f>
        <v>981</v>
      </c>
      <c r="L153" s="72" t="str">
        <f>IF(ISBLANK(BY_RiLaerm!T157),"",LEFT(BY_RiLaerm!T157,LEN(BY_RiLaerm!T157)-1))</f>
        <v>28,1</v>
      </c>
      <c r="M153" s="72">
        <f>IF(BY_MaxWerte!Q157&gt;0,BY_MaxWerte!Q157,"")</f>
        <v>119682</v>
      </c>
      <c r="N153" s="81">
        <f>IF(BY_MaxWerte!Q157&gt;0,   IF($U$2&gt;0,DATEVALUE(CONCATENATE(LEFT(RIGHT(BY_MaxWerte!R157,3),2),".",TEXT($U$2,"00"),".",TEXT($U$3,"00"))), DATEVALUE(CONCATENATE(MID(BY_MaxWerte!R157,4,2),".",MID(BY_MaxWerte!R157,6,2),".",TEXT($U$3,"00")))    ),"")</f>
        <v>42762</v>
      </c>
      <c r="O153" s="72" t="str">
        <f>IF(BY_MaxWerte!Q157&gt;0,  LEFT(BY_MaxWerte!R157,3),"")</f>
        <v xml:space="preserve"> FR</v>
      </c>
      <c r="P153" s="72">
        <f>IF(BY_MaxWerte!S157&gt;0,BY_MaxWerte!S157,"")</f>
        <v>9656</v>
      </c>
      <c r="Q153" s="81">
        <f>IF(BY_MaxWerte!S157&gt;0, IF($U$2&gt;0,DATEVALUE(CONCATENATE(LEFT(RIGHT(BY_MaxWerte!T157,3),2),".",TEXT($U$2,"00"),".",TEXT($U$3,"00"))),DATEVALUE(CONCATENATE(MID(BY_MaxWerte!T157,4,2),".",MID(BY_MaxWerte!T157,6,2),".",TEXT($U$3,"00"))) ),"")</f>
        <v>42762</v>
      </c>
      <c r="R153" s="72" t="str">
        <f>IF(BY_MaxWerte!S157&gt;0,  LEFT(BY_MaxWerte!T157,3),"")</f>
        <v xml:space="preserve"> FR</v>
      </c>
      <c r="S153" s="72">
        <f>IF(BY_MaxWerte!T157&gt;0,  BY_MaxWerte!U157,"")</f>
        <v>17</v>
      </c>
      <c r="T153" s="72"/>
    </row>
    <row r="154" spans="1:20" x14ac:dyDescent="0.2">
      <c r="A154" s="74">
        <v>149</v>
      </c>
      <c r="B154" s="72" t="str">
        <f>IF(ISBLANK(BY_DTV_GQ!S158),"",  CONCATENATE(BY_DTV_GQ!S158,IF(TRIM(BY_DTV_GQ!T158)="VBA","*","")))</f>
        <v/>
      </c>
      <c r="C154" s="72" t="str">
        <f>IF(ISBLANK(BY_DTV_GQ!A158),"",CONCATENATE(BY_DTV_GQ!A158,TEXT(BY_DTV_GQ!B158,"????")))</f>
        <v>A   9</v>
      </c>
      <c r="D154" s="74" t="str">
        <f>IF(ISBLANK(BY_DTV_GQ!U158),"",BY_DTV_GQ!U158)</f>
        <v/>
      </c>
      <c r="E154" s="72" t="str">
        <f>IF(ISBLANK(BY_DTV_GQ!E158),"",BY_DTV_GQ!E158)</f>
        <v xml:space="preserve">Manching (N)                  </v>
      </c>
      <c r="F154" s="72">
        <f>IF(ISBLANK(BY_DTV_GQ!G158),"",BY_DTV_GQ!G158)</f>
        <v>87033</v>
      </c>
      <c r="G154" s="72" t="str">
        <f>IF(ISBLANK(BY_DTV_GQ!H158),"",    LEFT(BY_DTV_GQ!H158,   LEN(BY_DTV_GQ!H158)-1)    )</f>
        <v xml:space="preserve">(-)  </v>
      </c>
      <c r="H154" s="83">
        <f>IF(BY_DTV_GQ!G158&gt;0,(BY_DTV_GQ!M158/BY_DTV_GQ!G158)*100,"")</f>
        <v>12.253972631070974</v>
      </c>
      <c r="I154" s="72">
        <f>IF(ISBLANK(BY_RiLaerm!Q158),"",BY_RiLaerm!Q158)</f>
        <v>4960</v>
      </c>
      <c r="J154" s="72" t="str">
        <f>IF(ISBLANK(BY_RiLaerm!R158),"", LEFT(BY_RiLaerm!R158,LEN(BY_RiLaerm!R158)-1))</f>
        <v>10,7</v>
      </c>
      <c r="K154" s="72">
        <f>IF(ISBLANK(BY_RiLaerm!S158),"",BY_RiLaerm!S158)</f>
        <v>959</v>
      </c>
      <c r="L154" s="72" t="str">
        <f>IF(ISBLANK(BY_RiLaerm!T158),"",LEFT(BY_RiLaerm!T158,LEN(BY_RiLaerm!T158)-1))</f>
        <v>28,3</v>
      </c>
      <c r="M154" s="72">
        <f>IF(BY_MaxWerte!Q158&gt;0,BY_MaxWerte!Q158,"")</f>
        <v>113026</v>
      </c>
      <c r="N154" s="81">
        <f>IF(BY_MaxWerte!Q158&gt;0,   IF($U$2&gt;0,DATEVALUE(CONCATENATE(LEFT(RIGHT(BY_MaxWerte!R158,3),2),".",TEXT($U$2,"00"),".",TEXT($U$3,"00"))), DATEVALUE(CONCATENATE(MID(BY_MaxWerte!R158,4,2),".",MID(BY_MaxWerte!R158,6,2),".",TEXT($U$3,"00")))    ),"")</f>
        <v>42762</v>
      </c>
      <c r="O154" s="72" t="str">
        <f>IF(BY_MaxWerte!Q158&gt;0,  LEFT(BY_MaxWerte!R158,3),"")</f>
        <v xml:space="preserve"> FR</v>
      </c>
      <c r="P154" s="72">
        <f>IF(BY_MaxWerte!S158&gt;0,BY_MaxWerte!S158,"")</f>
        <v>9027</v>
      </c>
      <c r="Q154" s="81">
        <f>IF(BY_MaxWerte!S158&gt;0, IF($U$2&gt;0,DATEVALUE(CONCATENATE(LEFT(RIGHT(BY_MaxWerte!T158,3),2),".",TEXT($U$2,"00"),".",TEXT($U$3,"00"))),DATEVALUE(CONCATENATE(MID(BY_MaxWerte!T158,4,2),".",MID(BY_MaxWerte!T158,6,2),".",TEXT($U$3,"00"))) ),"")</f>
        <v>42763</v>
      </c>
      <c r="R154" s="72" t="str">
        <f>IF(BY_MaxWerte!S158&gt;0,  LEFT(BY_MaxWerte!T158,3),"")</f>
        <v xml:space="preserve"> SA</v>
      </c>
      <c r="S154" s="72">
        <f>IF(BY_MaxWerte!T158&gt;0,  BY_MaxWerte!U158,"")</f>
        <v>11</v>
      </c>
      <c r="T154" s="72"/>
    </row>
    <row r="155" spans="1:20" x14ac:dyDescent="0.2">
      <c r="A155" s="74">
        <v>150</v>
      </c>
      <c r="B155" s="72" t="str">
        <f>IF(ISBLANK(BY_DTV_GQ!S159),"",  CONCATENATE(BY_DTV_GQ!S159,IF(TRIM(BY_DTV_GQ!T159)="VBA","*","")))</f>
        <v/>
      </c>
      <c r="C155" s="72" t="str">
        <f>IF(ISBLANK(BY_DTV_GQ!A159),"",CONCATENATE(BY_DTV_GQ!A159,TEXT(BY_DTV_GQ!B159,"????")))</f>
        <v>A   9</v>
      </c>
      <c r="D155" s="74" t="str">
        <f>IF(ISBLANK(BY_DTV_GQ!U159),"",BY_DTV_GQ!U159)</f>
        <v/>
      </c>
      <c r="E155" s="72" t="str">
        <f>IF(ISBLANK(BY_DTV_GQ!E159),"",BY_DTV_GQ!E159)</f>
        <v xml:space="preserve">AD Holledau (N)               </v>
      </c>
      <c r="F155" s="72">
        <f>IF(ISBLANK(BY_DTV_GQ!G159),"",BY_DTV_GQ!G159)</f>
        <v>87227</v>
      </c>
      <c r="G155" s="72" t="str">
        <f>IF(ISBLANK(BY_DTV_GQ!H159),"",    LEFT(BY_DTV_GQ!H159,   LEN(BY_DTV_GQ!H159)-1)    )</f>
        <v xml:space="preserve">(-)  </v>
      </c>
      <c r="H155" s="83">
        <f>IF(BY_DTV_GQ!G159&gt;0,(BY_DTV_GQ!M159/BY_DTV_GQ!G159)*100,"")</f>
        <v>14.082795464707029</v>
      </c>
      <c r="I155" s="72">
        <f>IF(ISBLANK(BY_RiLaerm!Q159),"",BY_RiLaerm!Q159)</f>
        <v>4736</v>
      </c>
      <c r="J155" s="72" t="str">
        <f>IF(ISBLANK(BY_RiLaerm!R159),"", LEFT(BY_RiLaerm!R159,LEN(BY_RiLaerm!R159)-1))</f>
        <v>13,0</v>
      </c>
      <c r="K155" s="72">
        <f>IF(ISBLANK(BY_RiLaerm!S159),"",BY_RiLaerm!S159)</f>
        <v>1431</v>
      </c>
      <c r="L155" s="72" t="str">
        <f>IF(ISBLANK(BY_RiLaerm!T159),"",LEFT(BY_RiLaerm!T159,LEN(BY_RiLaerm!T159)-1))</f>
        <v>21,6</v>
      </c>
      <c r="M155" s="72">
        <f>IF(BY_MaxWerte!Q159&gt;0,BY_MaxWerte!Q159,"")</f>
        <v>113189</v>
      </c>
      <c r="N155" s="81">
        <f>IF(BY_MaxWerte!Q159&gt;0,   IF($U$2&gt;0,DATEVALUE(CONCATENATE(LEFT(RIGHT(BY_MaxWerte!R159,3),2),".",TEXT($U$2,"00"),".",TEXT($U$3,"00"))), DATEVALUE(CONCATENATE(MID(BY_MaxWerte!R159,4,2),".",MID(BY_MaxWerte!R159,6,2),".",TEXT($U$3,"00")))    ),"")</f>
        <v>42763</v>
      </c>
      <c r="O155" s="72" t="str">
        <f>IF(BY_MaxWerte!Q159&gt;0,  LEFT(BY_MaxWerte!R159,3),"")</f>
        <v xml:space="preserve"> SA</v>
      </c>
      <c r="P155" s="72">
        <f>IF(BY_MaxWerte!S159&gt;0,BY_MaxWerte!S159,"")</f>
        <v>8570</v>
      </c>
      <c r="Q155" s="81">
        <f>IF(BY_MaxWerte!S159&gt;0, IF($U$2&gt;0,DATEVALUE(CONCATENATE(LEFT(RIGHT(BY_MaxWerte!T159,3),2),".",TEXT($U$2,"00"),".",TEXT($U$3,"00"))),DATEVALUE(CONCATENATE(MID(BY_MaxWerte!T159,4,2),".",MID(BY_MaxWerte!T159,6,2),".",TEXT($U$3,"00"))) ),"")</f>
        <v>42763</v>
      </c>
      <c r="R155" s="72" t="str">
        <f>IF(BY_MaxWerte!S159&gt;0,  LEFT(BY_MaxWerte!T159,3),"")</f>
        <v xml:space="preserve"> SA</v>
      </c>
      <c r="S155" s="72">
        <f>IF(BY_MaxWerte!T159&gt;0,  BY_MaxWerte!U159,"")</f>
        <v>11</v>
      </c>
      <c r="T155" s="72"/>
    </row>
    <row r="156" spans="1:20" x14ac:dyDescent="0.2">
      <c r="A156" s="74">
        <v>151</v>
      </c>
      <c r="B156" s="72" t="str">
        <f>IF(ISBLANK(BY_DTV_GQ!S160),"",  CONCATENATE(BY_DTV_GQ!S160,IF(TRIM(BY_DTV_GQ!T160)="VBA","*","")))</f>
        <v/>
      </c>
      <c r="C156" s="72" t="str">
        <f>IF(ISBLANK(BY_DTV_GQ!A160),"",CONCATENATE(BY_DTV_GQ!A160,TEXT(BY_DTV_GQ!B160,"????")))</f>
        <v>A   9</v>
      </c>
      <c r="D156" s="74" t="str">
        <f>IF(ISBLANK(BY_DTV_GQ!U160),"",BY_DTV_GQ!U160)</f>
        <v/>
      </c>
      <c r="E156" s="72" t="str">
        <f>IF(ISBLANK(BY_DTV_GQ!E160),"",BY_DTV_GQ!E160)</f>
        <v xml:space="preserve">AD Dreieck Holledau (A93)     </v>
      </c>
      <c r="F156" s="72">
        <f>IF(ISBLANK(BY_DTV_GQ!G160),"",BY_DTV_GQ!G160)</f>
        <v>70408</v>
      </c>
      <c r="G156" s="72" t="str">
        <f>IF(ISBLANK(BY_DTV_GQ!H160),"",    LEFT(BY_DTV_GQ!H160,   LEN(BY_DTV_GQ!H160)-1)    )</f>
        <v xml:space="preserve">(-)  </v>
      </c>
      <c r="H156" s="83">
        <f>IF(BY_DTV_GQ!G160&gt;0,(BY_DTV_GQ!M160/BY_DTV_GQ!G160)*100,"")</f>
        <v>13.163276900352233</v>
      </c>
      <c r="I156" s="72">
        <f>IF(ISBLANK(BY_RiLaerm!Q160),"",BY_RiLaerm!Q160)</f>
        <v>3999</v>
      </c>
      <c r="J156" s="72" t="str">
        <f>IF(ISBLANK(BY_RiLaerm!R160),"", LEFT(BY_RiLaerm!R160,LEN(BY_RiLaerm!R160)-1))</f>
        <v>11,5</v>
      </c>
      <c r="K156" s="72">
        <f>IF(ISBLANK(BY_RiLaerm!S160),"",BY_RiLaerm!S160)</f>
        <v>803</v>
      </c>
      <c r="L156" s="72" t="str">
        <f>IF(ISBLANK(BY_RiLaerm!T160),"",LEFT(BY_RiLaerm!T160,LEN(BY_RiLaerm!T160)-1))</f>
        <v>30,2</v>
      </c>
      <c r="M156" s="72">
        <f>IF(BY_MaxWerte!Q160&gt;0,BY_MaxWerte!Q160,"")</f>
        <v>94663</v>
      </c>
      <c r="N156" s="81">
        <f>IF(BY_MaxWerte!Q160&gt;0,   IF($U$2&gt;0,DATEVALUE(CONCATENATE(LEFT(RIGHT(BY_MaxWerte!R160,3),2),".",TEXT($U$2,"00"),".",TEXT($U$3,"00"))), DATEVALUE(CONCATENATE(MID(BY_MaxWerte!R160,4,2),".",MID(BY_MaxWerte!R160,6,2),".",TEXT($U$3,"00")))    ),"")</f>
        <v>42763</v>
      </c>
      <c r="O156" s="72" t="str">
        <f>IF(BY_MaxWerte!Q160&gt;0,  LEFT(BY_MaxWerte!R160,3),"")</f>
        <v xml:space="preserve"> SA</v>
      </c>
      <c r="P156" s="72">
        <f>IF(BY_MaxWerte!S160&gt;0,BY_MaxWerte!S160,"")</f>
        <v>7788</v>
      </c>
      <c r="Q156" s="81">
        <f>IF(BY_MaxWerte!S160&gt;0, IF($U$2&gt;0,DATEVALUE(CONCATENATE(LEFT(RIGHT(BY_MaxWerte!T160,3),2),".",TEXT($U$2,"00"),".",TEXT($U$3,"00"))),DATEVALUE(CONCATENATE(MID(BY_MaxWerte!T160,4,2),".",MID(BY_MaxWerte!T160,6,2),".",TEXT($U$3,"00"))) ),"")</f>
        <v>42763</v>
      </c>
      <c r="R156" s="72" t="str">
        <f>IF(BY_MaxWerte!S160&gt;0,  LEFT(BY_MaxWerte!T160,3),"")</f>
        <v xml:space="preserve"> SA</v>
      </c>
      <c r="S156" s="72">
        <f>IF(BY_MaxWerte!T160&gt;0,  BY_MaxWerte!U160,"")</f>
        <v>11</v>
      </c>
      <c r="T156" s="72"/>
    </row>
    <row r="157" spans="1:20" x14ac:dyDescent="0.2">
      <c r="A157" s="74">
        <v>152</v>
      </c>
      <c r="B157" s="72" t="str">
        <f>IF(ISBLANK(BY_DTV_GQ!S161),"",  CONCATENATE(BY_DTV_GQ!S161,IF(TRIM(BY_DTV_GQ!T161)="VBA","*","")))</f>
        <v/>
      </c>
      <c r="C157" s="72" t="str">
        <f>IF(ISBLANK(BY_DTV_GQ!A161),"",CONCATENATE(BY_DTV_GQ!A161,TEXT(BY_DTV_GQ!B161,"????")))</f>
        <v>A   9</v>
      </c>
      <c r="D157" s="74" t="str">
        <f>IF(ISBLANK(BY_DTV_GQ!U161),"",BY_DTV_GQ!U161)</f>
        <v/>
      </c>
      <c r="E157" s="72" t="str">
        <f>IF(ISBLANK(BY_DTV_GQ!E161),"",BY_DTV_GQ!E161)</f>
        <v xml:space="preserve">AD Holledau (S)               </v>
      </c>
      <c r="F157" s="72">
        <f>IF(ISBLANK(BY_DTV_GQ!G161),"",BY_DTV_GQ!G161)</f>
        <v>88810</v>
      </c>
      <c r="G157" s="72" t="str">
        <f>IF(ISBLANK(BY_DTV_GQ!H161),"",    LEFT(BY_DTV_GQ!H161,   LEN(BY_DTV_GQ!H161)-1)    )</f>
        <v xml:space="preserve">(-)  </v>
      </c>
      <c r="H157" s="83">
        <f>IF(BY_DTV_GQ!G161&gt;0,(BY_DTV_GQ!M161/BY_DTV_GQ!G161)*100,"")</f>
        <v>13.045828172503096</v>
      </c>
      <c r="I157" s="72">
        <f>IF(ISBLANK(BY_RiLaerm!Q161),"",BY_RiLaerm!Q161)</f>
        <v>5078</v>
      </c>
      <c r="J157" s="72" t="str">
        <f>IF(ISBLANK(BY_RiLaerm!R161),"", LEFT(BY_RiLaerm!R161,LEN(BY_RiLaerm!R161)-1))</f>
        <v>11,8</v>
      </c>
      <c r="K157" s="72">
        <f>IF(ISBLANK(BY_RiLaerm!S161),"",BY_RiLaerm!S161)</f>
        <v>945</v>
      </c>
      <c r="L157" s="72" t="str">
        <f>IF(ISBLANK(BY_RiLaerm!T161),"",LEFT(BY_RiLaerm!T161,LEN(BY_RiLaerm!T161)-1))</f>
        <v>26,6</v>
      </c>
      <c r="M157" s="72" t="str">
        <f>IF(BY_MaxWerte!Q161&gt;0,BY_MaxWerte!Q161,"")</f>
        <v/>
      </c>
      <c r="N157" s="81" t="str">
        <f>IF(BY_MaxWerte!Q161&gt;0,   IF($U$2&gt;0,DATEVALUE(CONCATENATE(LEFT(RIGHT(BY_MaxWerte!R161,3),2),".",TEXT($U$2,"00"),".",TEXT($U$3,"00"))), DATEVALUE(CONCATENATE(MID(BY_MaxWerte!R161,4,2),".",MID(BY_MaxWerte!R161,6,2),".",TEXT($U$3,"00")))    ),"")</f>
        <v/>
      </c>
      <c r="O157" s="72" t="str">
        <f>IF(BY_MaxWerte!Q161&gt;0,  LEFT(BY_MaxWerte!R161,3),"")</f>
        <v/>
      </c>
      <c r="P157" s="72" t="str">
        <f>IF(BY_MaxWerte!S161&gt;0,BY_MaxWerte!S161,"")</f>
        <v/>
      </c>
      <c r="Q157" s="81" t="str">
        <f>IF(BY_MaxWerte!S161&gt;0, IF($U$2&gt;0,DATEVALUE(CONCATENATE(LEFT(RIGHT(BY_MaxWerte!T161,3),2),".",TEXT($U$2,"00"),".",TEXT($U$3,"00"))),DATEVALUE(CONCATENATE(MID(BY_MaxWerte!T161,4,2),".",MID(BY_MaxWerte!T161,6,2),".",TEXT($U$3,"00"))) ),"")</f>
        <v/>
      </c>
      <c r="R157" s="72" t="str">
        <f>IF(BY_MaxWerte!S161&gt;0,  LEFT(BY_MaxWerte!T161,3),"")</f>
        <v/>
      </c>
      <c r="S157" s="72" t="str">
        <f>IF(BY_MaxWerte!T161&gt;0,  BY_MaxWerte!U161,"")</f>
        <v/>
      </c>
      <c r="T157" s="72"/>
    </row>
    <row r="158" spans="1:20" x14ac:dyDescent="0.2">
      <c r="A158" s="74">
        <v>153</v>
      </c>
      <c r="B158" s="72" t="str">
        <f>IF(ISBLANK(BY_DTV_GQ!S162),"",  CONCATENATE(BY_DTV_GQ!S162,IF(TRIM(BY_DTV_GQ!T162)="VBA","*","")))</f>
        <v/>
      </c>
      <c r="C158" s="72" t="str">
        <f>IF(ISBLANK(BY_DTV_GQ!A162),"",CONCATENATE(BY_DTV_GQ!A162,TEXT(BY_DTV_GQ!B162,"????")))</f>
        <v>A   9</v>
      </c>
      <c r="D158" s="74" t="str">
        <f>IF(ISBLANK(BY_DTV_GQ!U162),"",BY_DTV_GQ!U162)</f>
        <v/>
      </c>
      <c r="E158" s="72" t="str">
        <f>IF(ISBLANK(BY_DTV_GQ!E162),"",BY_DTV_GQ!E162)</f>
        <v xml:space="preserve">Allershausen (N)              </v>
      </c>
      <c r="F158" s="72">
        <f>IF(ISBLANK(BY_DTV_GQ!G162),"",BY_DTV_GQ!G162)</f>
        <v>100852</v>
      </c>
      <c r="G158" s="72" t="str">
        <f>IF(ISBLANK(BY_DTV_GQ!H162),"",    LEFT(BY_DTV_GQ!H162,   LEN(BY_DTV_GQ!H162)-1)    )</f>
        <v xml:space="preserve">(-)  </v>
      </c>
      <c r="H158" s="83">
        <f>IF(BY_DTV_GQ!G162&gt;0,(BY_DTV_GQ!M162/BY_DTV_GQ!G162)*100,"")</f>
        <v>11.973981676119463</v>
      </c>
      <c r="I158" s="72">
        <f>IF(ISBLANK(BY_RiLaerm!Q162),"",BY_RiLaerm!Q162)</f>
        <v>5623</v>
      </c>
      <c r="J158" s="72" t="str">
        <f>IF(ISBLANK(BY_RiLaerm!R162),"", LEFT(BY_RiLaerm!R162,LEN(BY_RiLaerm!R162)-1))</f>
        <v>10,9</v>
      </c>
      <c r="K158" s="72">
        <f>IF(ISBLANK(BY_RiLaerm!S162),"",BY_RiLaerm!S162)</f>
        <v>1361</v>
      </c>
      <c r="L158" s="72" t="str">
        <f>IF(ISBLANK(BY_RiLaerm!T162),"",LEFT(BY_RiLaerm!T162,LEN(BY_RiLaerm!T162)-1))</f>
        <v>20,6</v>
      </c>
      <c r="M158" s="72" t="str">
        <f>IF(BY_MaxWerte!Q162&gt;0,BY_MaxWerte!Q162,"")</f>
        <v/>
      </c>
      <c r="N158" s="81" t="str">
        <f>IF(BY_MaxWerte!Q162&gt;0,   IF($U$2&gt;0,DATEVALUE(CONCATENATE(LEFT(RIGHT(BY_MaxWerte!R162,3),2),".",TEXT($U$2,"00"),".",TEXT($U$3,"00"))), DATEVALUE(CONCATENATE(MID(BY_MaxWerte!R162,4,2),".",MID(BY_MaxWerte!R162,6,2),".",TEXT($U$3,"00")))    ),"")</f>
        <v/>
      </c>
      <c r="O158" s="72" t="str">
        <f>IF(BY_MaxWerte!Q162&gt;0,  LEFT(BY_MaxWerte!R162,3),"")</f>
        <v/>
      </c>
      <c r="P158" s="72" t="str">
        <f>IF(BY_MaxWerte!S162&gt;0,BY_MaxWerte!S162,"")</f>
        <v/>
      </c>
      <c r="Q158" s="81" t="str">
        <f>IF(BY_MaxWerte!S162&gt;0, IF($U$2&gt;0,DATEVALUE(CONCATENATE(LEFT(RIGHT(BY_MaxWerte!T162,3),2),".",TEXT($U$2,"00"),".",TEXT($U$3,"00"))),DATEVALUE(CONCATENATE(MID(BY_MaxWerte!T162,4,2),".",MID(BY_MaxWerte!T162,6,2),".",TEXT($U$3,"00"))) ),"")</f>
        <v/>
      </c>
      <c r="R158" s="72" t="str">
        <f>IF(BY_MaxWerte!S162&gt;0,  LEFT(BY_MaxWerte!T162,3),"")</f>
        <v/>
      </c>
      <c r="S158" s="72" t="str">
        <f>IF(BY_MaxWerte!T162&gt;0,  BY_MaxWerte!U162,"")</f>
        <v/>
      </c>
      <c r="T158" s="72"/>
    </row>
    <row r="159" spans="1:20" x14ac:dyDescent="0.2">
      <c r="A159" s="74">
        <v>154</v>
      </c>
      <c r="B159" s="72" t="str">
        <f>IF(ISBLANK(BY_DTV_GQ!S163),"",  CONCATENATE(BY_DTV_GQ!S163,IF(TRIM(BY_DTV_GQ!T163)="VBA","*","")))</f>
        <v/>
      </c>
      <c r="C159" s="72" t="str">
        <f>IF(ISBLANK(BY_DTV_GQ!A163),"",CONCATENATE(BY_DTV_GQ!A163,TEXT(BY_DTV_GQ!B163,"????")))</f>
        <v>A   9</v>
      </c>
      <c r="D159" s="74" t="str">
        <f>IF(ISBLANK(BY_DTV_GQ!U163),"",BY_DTV_GQ!U163)</f>
        <v/>
      </c>
      <c r="E159" s="72" t="str">
        <f>IF(ISBLANK(BY_DTV_GQ!E163),"",BY_DTV_GQ!E163)</f>
        <v xml:space="preserve">AK Neufahrn (N)               </v>
      </c>
      <c r="F159" s="72">
        <f>IF(ISBLANK(BY_DTV_GQ!G163),"",BY_DTV_GQ!G163)</f>
        <v>108783</v>
      </c>
      <c r="G159" s="72" t="str">
        <f>IF(ISBLANK(BY_DTV_GQ!H163),"",    LEFT(BY_DTV_GQ!H163,   LEN(BY_DTV_GQ!H163)-1)    )</f>
        <v xml:space="preserve">(-)  </v>
      </c>
      <c r="H159" s="83">
        <f>IF(BY_DTV_GQ!G163&gt;0,(BY_DTV_GQ!M163/BY_DTV_GQ!G163)*100,"")</f>
        <v>11.543163913479129</v>
      </c>
      <c r="I159" s="72">
        <f>IF(ISBLANK(BY_RiLaerm!Q163),"",BY_RiLaerm!Q163)</f>
        <v>6066</v>
      </c>
      <c r="J159" s="72" t="str">
        <f>IF(ISBLANK(BY_RiLaerm!R163),"", LEFT(BY_RiLaerm!R163,LEN(BY_RiLaerm!R163)-1))</f>
        <v>10,6</v>
      </c>
      <c r="K159" s="72">
        <f>IF(ISBLANK(BY_RiLaerm!S163),"",BY_RiLaerm!S163)</f>
        <v>1467</v>
      </c>
      <c r="L159" s="72" t="str">
        <f>IF(ISBLANK(BY_RiLaerm!T163),"",LEFT(BY_RiLaerm!T163,LEN(BY_RiLaerm!T163)-1))</f>
        <v>19,5</v>
      </c>
      <c r="M159" s="72" t="str">
        <f>IF(BY_MaxWerte!Q163&gt;0,BY_MaxWerte!Q163,"")</f>
        <v/>
      </c>
      <c r="N159" s="81" t="str">
        <f>IF(BY_MaxWerte!Q163&gt;0,   IF($U$2&gt;0,DATEVALUE(CONCATENATE(LEFT(RIGHT(BY_MaxWerte!R163,3),2),".",TEXT($U$2,"00"),".",TEXT($U$3,"00"))), DATEVALUE(CONCATENATE(MID(BY_MaxWerte!R163,4,2),".",MID(BY_MaxWerte!R163,6,2),".",TEXT($U$3,"00")))    ),"")</f>
        <v/>
      </c>
      <c r="O159" s="72" t="str">
        <f>IF(BY_MaxWerte!Q163&gt;0,  LEFT(BY_MaxWerte!R163,3),"")</f>
        <v/>
      </c>
      <c r="P159" s="72" t="str">
        <f>IF(BY_MaxWerte!S163&gt;0,BY_MaxWerte!S163,"")</f>
        <v/>
      </c>
      <c r="Q159" s="81" t="str">
        <f>IF(BY_MaxWerte!S163&gt;0, IF($U$2&gt;0,DATEVALUE(CONCATENATE(LEFT(RIGHT(BY_MaxWerte!T163,3),2),".",TEXT($U$2,"00"),".",TEXT($U$3,"00"))),DATEVALUE(CONCATENATE(MID(BY_MaxWerte!T163,4,2),".",MID(BY_MaxWerte!T163,6,2),".",TEXT($U$3,"00"))) ),"")</f>
        <v/>
      </c>
      <c r="R159" s="72" t="str">
        <f>IF(BY_MaxWerte!S163&gt;0,  LEFT(BY_MaxWerte!T163,3),"")</f>
        <v/>
      </c>
      <c r="S159" s="72" t="str">
        <f>IF(BY_MaxWerte!T163&gt;0,  BY_MaxWerte!U163,"")</f>
        <v/>
      </c>
      <c r="T159" s="72"/>
    </row>
    <row r="160" spans="1:20" x14ac:dyDescent="0.2">
      <c r="A160" s="74">
        <v>155</v>
      </c>
      <c r="B160" s="72" t="str">
        <f>IF(ISBLANK(BY_DTV_GQ!S164),"",  CONCATENATE(BY_DTV_GQ!S164,IF(TRIM(BY_DTV_GQ!T164)="VBA","*","")))</f>
        <v/>
      </c>
      <c r="C160" s="72" t="str">
        <f>IF(ISBLANK(BY_DTV_GQ!A164),"",CONCATENATE(BY_DTV_GQ!A164,TEXT(BY_DTV_GQ!B164,"????")))</f>
        <v>A   9</v>
      </c>
      <c r="D160" s="74" t="str">
        <f>IF(ISBLANK(BY_DTV_GQ!U164),"",BY_DTV_GQ!U164)</f>
        <v/>
      </c>
      <c r="E160" s="72" t="str">
        <f>IF(ISBLANK(BY_DTV_GQ!E164),"",BY_DTV_GQ!E164)</f>
        <v xml:space="preserve">AK Neufahrn (S)               </v>
      </c>
      <c r="F160" s="72">
        <f>IF(ISBLANK(BY_DTV_GQ!G164),"",BY_DTV_GQ!G164)</f>
        <v>111361</v>
      </c>
      <c r="G160" s="72" t="str">
        <f>IF(ISBLANK(BY_DTV_GQ!H164),"",    LEFT(BY_DTV_GQ!H164,   LEN(BY_DTV_GQ!H164)-1)    )</f>
        <v xml:space="preserve">(-)  </v>
      </c>
      <c r="H160" s="83">
        <f>IF(BY_DTV_GQ!G164&gt;0,(BY_DTV_GQ!M164/BY_DTV_GQ!G164)*100,"")</f>
        <v>9.4171208951069048</v>
      </c>
      <c r="I160" s="72">
        <f>IF(ISBLANK(BY_RiLaerm!Q164),"",BY_RiLaerm!Q164)</f>
        <v>6345</v>
      </c>
      <c r="J160" s="72" t="str">
        <f>IF(ISBLANK(BY_RiLaerm!R164),"", LEFT(BY_RiLaerm!R164,LEN(BY_RiLaerm!R164)-1))</f>
        <v>8,5</v>
      </c>
      <c r="K160" s="72">
        <f>IF(ISBLANK(BY_RiLaerm!S164),"",BY_RiLaerm!S164)</f>
        <v>1230</v>
      </c>
      <c r="L160" s="72" t="str">
        <f>IF(ISBLANK(BY_RiLaerm!T164),"",LEFT(BY_RiLaerm!T164,LEN(BY_RiLaerm!T164)-1))</f>
        <v>19,2</v>
      </c>
      <c r="M160" s="72">
        <f>IF(BY_MaxWerte!Q164&gt;0,BY_MaxWerte!Q164,"")</f>
        <v>141210</v>
      </c>
      <c r="N160" s="81">
        <f>IF(BY_MaxWerte!Q164&gt;0,   IF($U$2&gt;0,DATEVALUE(CONCATENATE(LEFT(RIGHT(BY_MaxWerte!R164,3),2),".",TEXT($U$2,"00"),".",TEXT($U$3,"00"))), DATEVALUE(CONCATENATE(MID(BY_MaxWerte!R164,4,2),".",MID(BY_MaxWerte!R164,6,2),".",TEXT($U$3,"00")))    ),"")</f>
        <v>42762</v>
      </c>
      <c r="O160" s="72" t="str">
        <f>IF(BY_MaxWerte!Q164&gt;0,  LEFT(BY_MaxWerte!R164,3),"")</f>
        <v xml:space="preserve"> FR</v>
      </c>
      <c r="P160" s="72">
        <f>IF(BY_MaxWerte!S164&gt;0,BY_MaxWerte!S164,"")</f>
        <v>10456</v>
      </c>
      <c r="Q160" s="81">
        <f>IF(BY_MaxWerte!S164&gt;0, IF($U$2&gt;0,DATEVALUE(CONCATENATE(LEFT(RIGHT(BY_MaxWerte!T164,3),2),".",TEXT($U$2,"00"),".",TEXT($U$3,"00"))),DATEVALUE(CONCATENATE(MID(BY_MaxWerte!T164,4,2),".",MID(BY_MaxWerte!T164,6,2),".",TEXT($U$3,"00"))) ),"")</f>
        <v>42755</v>
      </c>
      <c r="R160" s="72" t="str">
        <f>IF(BY_MaxWerte!S164&gt;0,  LEFT(BY_MaxWerte!T164,3),"")</f>
        <v xml:space="preserve"> FR</v>
      </c>
      <c r="S160" s="72">
        <f>IF(BY_MaxWerte!T164&gt;0,  BY_MaxWerte!U164,"")</f>
        <v>18</v>
      </c>
      <c r="T160" s="72"/>
    </row>
    <row r="161" spans="1:20" x14ac:dyDescent="0.2">
      <c r="A161" s="74">
        <v>156</v>
      </c>
      <c r="B161" s="72" t="str">
        <f>IF(ISBLANK(BY_DTV_GQ!S165),"",  CONCATENATE(BY_DTV_GQ!S165,IF(TRIM(BY_DTV_GQ!T165)="VBA","*","")))</f>
        <v/>
      </c>
      <c r="C161" s="72" t="str">
        <f>IF(ISBLANK(BY_DTV_GQ!A165),"",CONCATENATE(BY_DTV_GQ!A165,TEXT(BY_DTV_GQ!B165,"????")))</f>
        <v>A   9</v>
      </c>
      <c r="D161" s="74" t="str">
        <f>IF(ISBLANK(BY_DTV_GQ!U165),"",BY_DTV_GQ!U165)</f>
        <v/>
      </c>
      <c r="E161" s="72" t="str">
        <f>IF(ISBLANK(BY_DTV_GQ!E165),"",BY_DTV_GQ!E165)</f>
        <v xml:space="preserve">Garching-Nord (N)             </v>
      </c>
      <c r="F161" s="72">
        <f>IF(ISBLANK(BY_DTV_GQ!G165),"",BY_DTV_GQ!G165)</f>
        <v>124718</v>
      </c>
      <c r="G161" s="72" t="str">
        <f>IF(ISBLANK(BY_DTV_GQ!H165),"",    LEFT(BY_DTV_GQ!H165,   LEN(BY_DTV_GQ!H165)-1)    )</f>
        <v xml:space="preserve">(-)  </v>
      </c>
      <c r="H161" s="83">
        <f>IF(BY_DTV_GQ!G165&gt;0,(BY_DTV_GQ!M165/BY_DTV_GQ!G165)*100,"")</f>
        <v>8.758158405362499</v>
      </c>
      <c r="I161" s="72">
        <f>IF(ISBLANK(BY_RiLaerm!Q165),"",BY_RiLaerm!Q165)</f>
        <v>7110</v>
      </c>
      <c r="J161" s="72" t="str">
        <f>IF(ISBLANK(BY_RiLaerm!R165),"", LEFT(BY_RiLaerm!R165,LEN(BY_RiLaerm!R165)-1))</f>
        <v>8,0</v>
      </c>
      <c r="K161" s="72">
        <f>IF(ISBLANK(BY_RiLaerm!S165),"",BY_RiLaerm!S165)</f>
        <v>1370</v>
      </c>
      <c r="L161" s="72" t="str">
        <f>IF(ISBLANK(BY_RiLaerm!T165),"",LEFT(BY_RiLaerm!T165,LEN(BY_RiLaerm!T165)-1))</f>
        <v>16,6</v>
      </c>
      <c r="M161" s="72">
        <f>IF(BY_MaxWerte!Q165&gt;0,BY_MaxWerte!Q165,"")</f>
        <v>158528</v>
      </c>
      <c r="N161" s="81">
        <f>IF(BY_MaxWerte!Q165&gt;0,   IF($U$2&gt;0,DATEVALUE(CONCATENATE(LEFT(RIGHT(BY_MaxWerte!R165,3),2),".",TEXT($U$2,"00"),".",TEXT($U$3,"00"))), DATEVALUE(CONCATENATE(MID(BY_MaxWerte!R165,4,2),".",MID(BY_MaxWerte!R165,6,2),".",TEXT($U$3,"00")))    ),"")</f>
        <v>42762</v>
      </c>
      <c r="O161" s="72" t="str">
        <f>IF(BY_MaxWerte!Q165&gt;0,  LEFT(BY_MaxWerte!R165,3),"")</f>
        <v xml:space="preserve"> FR</v>
      </c>
      <c r="P161" s="72">
        <f>IF(BY_MaxWerte!S165&gt;0,BY_MaxWerte!S165,"")</f>
        <v>11863</v>
      </c>
      <c r="Q161" s="81">
        <f>IF(BY_MaxWerte!S165&gt;0, IF($U$2&gt;0,DATEVALUE(CONCATENATE(LEFT(RIGHT(BY_MaxWerte!T165,3),2),".",TEXT($U$2,"00"),".",TEXT($U$3,"00"))),DATEVALUE(CONCATENATE(MID(BY_MaxWerte!T165,4,2),".",MID(BY_MaxWerte!T165,6,2),".",TEXT($U$3,"00"))) ),"")</f>
        <v>42755</v>
      </c>
      <c r="R161" s="72" t="str">
        <f>IF(BY_MaxWerte!S165&gt;0,  LEFT(BY_MaxWerte!T165,3),"")</f>
        <v xml:space="preserve"> FR</v>
      </c>
      <c r="S161" s="72">
        <f>IF(BY_MaxWerte!T165&gt;0,  BY_MaxWerte!U165,"")</f>
        <v>18</v>
      </c>
      <c r="T161" s="72"/>
    </row>
    <row r="162" spans="1:20" x14ac:dyDescent="0.2">
      <c r="A162" s="74">
        <v>157</v>
      </c>
      <c r="B162" s="72" t="str">
        <f>IF(ISBLANK(BY_DTV_GQ!S166),"",  CONCATENATE(BY_DTV_GQ!S166,IF(TRIM(BY_DTV_GQ!T166)="VBA","*","")))</f>
        <v/>
      </c>
      <c r="C162" s="72" t="str">
        <f>IF(ISBLANK(BY_DTV_GQ!A166),"",CONCATENATE(BY_DTV_GQ!A166,TEXT(BY_DTV_GQ!B166,"????")))</f>
        <v>A   9</v>
      </c>
      <c r="D162" s="74" t="str">
        <f>IF(ISBLANK(BY_DTV_GQ!U166),"",BY_DTV_GQ!U166)</f>
        <v/>
      </c>
      <c r="E162" s="72" t="str">
        <f>IF(ISBLANK(BY_DTV_GQ!E166),"",BY_DTV_GQ!E166)</f>
        <v xml:space="preserve">Garching-Nord (S)             </v>
      </c>
      <c r="F162" s="72">
        <f>IF(ISBLANK(BY_DTV_GQ!G166),"",BY_DTV_GQ!G166)</f>
        <v>129244</v>
      </c>
      <c r="G162" s="72" t="str">
        <f>IF(ISBLANK(BY_DTV_GQ!H166),"",    LEFT(BY_DTV_GQ!H166,   LEN(BY_DTV_GQ!H166)-1)    )</f>
        <v xml:space="preserve">(-)  </v>
      </c>
      <c r="H162" s="83">
        <f>IF(BY_DTV_GQ!G166&gt;0,(BY_DTV_GQ!M166/BY_DTV_GQ!G166)*100,"")</f>
        <v>9.5934820958806597</v>
      </c>
      <c r="I162" s="72">
        <f>IF(ISBLANK(BY_RiLaerm!Q166),"",BY_RiLaerm!Q166)</f>
        <v>7406</v>
      </c>
      <c r="J162" s="72" t="str">
        <f>IF(ISBLANK(BY_RiLaerm!R166),"", LEFT(BY_RiLaerm!R166,LEN(BY_RiLaerm!R166)-1))</f>
        <v>8,7</v>
      </c>
      <c r="K162" s="72">
        <f>IF(ISBLANK(BY_RiLaerm!S166),"",BY_RiLaerm!S166)</f>
        <v>1343</v>
      </c>
      <c r="L162" s="72" t="str">
        <f>IF(ISBLANK(BY_RiLaerm!T166),"",LEFT(BY_RiLaerm!T166,LEN(BY_RiLaerm!T166)-1))</f>
        <v>19,4</v>
      </c>
      <c r="M162" s="72">
        <f>IF(BY_MaxWerte!Q166&gt;0,BY_MaxWerte!Q166,"")</f>
        <v>166024</v>
      </c>
      <c r="N162" s="81">
        <f>IF(BY_MaxWerte!Q166&gt;0,   IF($U$2&gt;0,DATEVALUE(CONCATENATE(LEFT(RIGHT(BY_MaxWerte!R166,3),2),".",TEXT($U$2,"00"),".",TEXT($U$3,"00"))), DATEVALUE(CONCATENATE(MID(BY_MaxWerte!R166,4,2),".",MID(BY_MaxWerte!R166,6,2),".",TEXT($U$3,"00")))    ),"")</f>
        <v>42762</v>
      </c>
      <c r="O162" s="72" t="str">
        <f>IF(BY_MaxWerte!Q166&gt;0,  LEFT(BY_MaxWerte!R166,3),"")</f>
        <v xml:space="preserve"> FR</v>
      </c>
      <c r="P162" s="72">
        <f>IF(BY_MaxWerte!S166&gt;0,BY_MaxWerte!S166,"")</f>
        <v>12393</v>
      </c>
      <c r="Q162" s="81">
        <f>IF(BY_MaxWerte!S166&gt;0, IF($U$2&gt;0,DATEVALUE(CONCATENATE(LEFT(RIGHT(BY_MaxWerte!T166,3),2),".",TEXT($U$2,"00"),".",TEXT($U$3,"00"))),DATEVALUE(CONCATENATE(MID(BY_MaxWerte!T166,4,2),".",MID(BY_MaxWerte!T166,6,2),".",TEXT($U$3,"00"))) ),"")</f>
        <v>42755</v>
      </c>
      <c r="R162" s="72" t="str">
        <f>IF(BY_MaxWerte!S166&gt;0,  LEFT(BY_MaxWerte!T166,3),"")</f>
        <v xml:space="preserve"> FR</v>
      </c>
      <c r="S162" s="72">
        <f>IF(BY_MaxWerte!T166&gt;0,  BY_MaxWerte!U166,"")</f>
        <v>18</v>
      </c>
      <c r="T162" s="72"/>
    </row>
    <row r="163" spans="1:20" x14ac:dyDescent="0.2">
      <c r="A163" s="74">
        <v>158</v>
      </c>
      <c r="B163" s="72" t="str">
        <f>IF(ISBLANK(BY_DTV_GQ!S167),"",  CONCATENATE(BY_DTV_GQ!S167,IF(TRIM(BY_DTV_GQ!T167)="VBA","*","")))</f>
        <v/>
      </c>
      <c r="C163" s="72" t="str">
        <f>IF(ISBLANK(BY_DTV_GQ!A167),"",CONCATENATE(BY_DTV_GQ!A167,TEXT(BY_DTV_GQ!B167,"????")))</f>
        <v>A   9</v>
      </c>
      <c r="D163" s="74" t="str">
        <f>IF(ISBLANK(BY_DTV_GQ!U167),"",BY_DTV_GQ!U167)</f>
        <v/>
      </c>
      <c r="E163" s="72" t="str">
        <f>IF(ISBLANK(BY_DTV_GQ!E167),"",BY_DTV_GQ!E167)</f>
        <v xml:space="preserve">AK München-Nord (N)           </v>
      </c>
      <c r="F163" s="72">
        <f>IF(ISBLANK(BY_DTV_GQ!G167),"",BY_DTV_GQ!G167)</f>
        <v>132438</v>
      </c>
      <c r="G163" s="72" t="str">
        <f>IF(ISBLANK(BY_DTV_GQ!H167),"",    LEFT(BY_DTV_GQ!H167,   LEN(BY_DTV_GQ!H167)-1)    )</f>
        <v xml:space="preserve">(-)  </v>
      </c>
      <c r="H163" s="83">
        <f>IF(BY_DTV_GQ!G167&gt;0,(BY_DTV_GQ!M167/BY_DTV_GQ!G167)*100,"")</f>
        <v>7.6632084447062017</v>
      </c>
      <c r="I163" s="72">
        <f>IF(ISBLANK(BY_RiLaerm!Q167),"",BY_RiLaerm!Q167)</f>
        <v>7404</v>
      </c>
      <c r="J163" s="72" t="str">
        <f>IF(ISBLANK(BY_RiLaerm!R167),"", LEFT(BY_RiLaerm!R167,LEN(BY_RiLaerm!R167)-1))</f>
        <v>7,1</v>
      </c>
      <c r="K163" s="72">
        <f>IF(ISBLANK(BY_RiLaerm!S167),"",BY_RiLaerm!S167)</f>
        <v>1747</v>
      </c>
      <c r="L163" s="72" t="str">
        <f>IF(ISBLANK(BY_RiLaerm!T167),"",LEFT(BY_RiLaerm!T167,LEN(BY_RiLaerm!T167)-1))</f>
        <v>12,4</v>
      </c>
      <c r="M163" s="72" t="str">
        <f>IF(BY_MaxWerte!Q167&gt;0,BY_MaxWerte!Q167,"")</f>
        <v/>
      </c>
      <c r="N163" s="81" t="str">
        <f>IF(BY_MaxWerte!Q167&gt;0,   IF($U$2&gt;0,DATEVALUE(CONCATENATE(LEFT(RIGHT(BY_MaxWerte!R167,3),2),".",TEXT($U$2,"00"),".",TEXT($U$3,"00"))), DATEVALUE(CONCATENATE(MID(BY_MaxWerte!R167,4,2),".",MID(BY_MaxWerte!R167,6,2),".",TEXT($U$3,"00")))    ),"")</f>
        <v/>
      </c>
      <c r="O163" s="72" t="str">
        <f>IF(BY_MaxWerte!Q167&gt;0,  LEFT(BY_MaxWerte!R167,3),"")</f>
        <v/>
      </c>
      <c r="P163" s="72" t="str">
        <f>IF(BY_MaxWerte!S167&gt;0,BY_MaxWerte!S167,"")</f>
        <v/>
      </c>
      <c r="Q163" s="81" t="str">
        <f>IF(BY_MaxWerte!S167&gt;0, IF($U$2&gt;0,DATEVALUE(CONCATENATE(LEFT(RIGHT(BY_MaxWerte!T167,3),2),".",TEXT($U$2,"00"),".",TEXT($U$3,"00"))),DATEVALUE(CONCATENATE(MID(BY_MaxWerte!T167,4,2),".",MID(BY_MaxWerte!T167,6,2),".",TEXT($U$3,"00"))) ),"")</f>
        <v/>
      </c>
      <c r="R163" s="72" t="str">
        <f>IF(BY_MaxWerte!S167&gt;0,  LEFT(BY_MaxWerte!T167,3),"")</f>
        <v/>
      </c>
      <c r="S163" s="72" t="str">
        <f>IF(BY_MaxWerte!T167&gt;0,  BY_MaxWerte!U167,"")</f>
        <v/>
      </c>
      <c r="T163" s="72"/>
    </row>
    <row r="164" spans="1:20" x14ac:dyDescent="0.2">
      <c r="A164" s="74">
        <v>159</v>
      </c>
      <c r="B164" s="72" t="str">
        <f>IF(ISBLANK(BY_DTV_GQ!S168),"",  CONCATENATE(BY_DTV_GQ!S168,IF(TRIM(BY_DTV_GQ!T168)="VBA","*","")))</f>
        <v/>
      </c>
      <c r="C164" s="72" t="str">
        <f>IF(ISBLANK(BY_DTV_GQ!A168),"",CONCATENATE(BY_DTV_GQ!A168,TEXT(BY_DTV_GQ!B168,"????")))</f>
        <v>A   9</v>
      </c>
      <c r="D164" s="74" t="str">
        <f>IF(ISBLANK(BY_DTV_GQ!U168),"",BY_DTV_GQ!U168)</f>
        <v/>
      </c>
      <c r="E164" s="72" t="str">
        <f>IF(ISBLANK(BY_DTV_GQ!E168),"",BY_DTV_GQ!E168)</f>
        <v xml:space="preserve">AK München-Nord (S)           </v>
      </c>
      <c r="F164" s="72">
        <f>IF(ISBLANK(BY_DTV_GQ!G168),"",BY_DTV_GQ!G168)</f>
        <v>111511</v>
      </c>
      <c r="G164" s="72" t="str">
        <f>IF(ISBLANK(BY_DTV_GQ!H168),"",    LEFT(BY_DTV_GQ!H168,   LEN(BY_DTV_GQ!H168)-1)    )</f>
        <v xml:space="preserve">(-)  </v>
      </c>
      <c r="H164" s="83">
        <f>IF(BY_DTV_GQ!G168&gt;0,(BY_DTV_GQ!M168/BY_DTV_GQ!G168)*100,"")</f>
        <v>5.8765502954865445</v>
      </c>
      <c r="I164" s="72">
        <f>IF(ISBLANK(BY_RiLaerm!Q168),"",BY_RiLaerm!Q168)</f>
        <v>6355</v>
      </c>
      <c r="J164" s="72" t="str">
        <f>IF(ISBLANK(BY_RiLaerm!R168),"", LEFT(BY_RiLaerm!R168,LEN(BY_RiLaerm!R168)-1))</f>
        <v>5,6</v>
      </c>
      <c r="K164" s="72">
        <f>IF(ISBLANK(BY_RiLaerm!S168),"",BY_RiLaerm!S168)</f>
        <v>1228</v>
      </c>
      <c r="L164" s="72" t="str">
        <f>IF(ISBLANK(BY_RiLaerm!T168),"",LEFT(BY_RiLaerm!T168,LEN(BY_RiLaerm!T168)-1))</f>
        <v>9,0</v>
      </c>
      <c r="M164" s="72">
        <f>IF(BY_MaxWerte!Q168&gt;0,BY_MaxWerte!Q168,"")</f>
        <v>145038</v>
      </c>
      <c r="N164" s="81">
        <f>IF(BY_MaxWerte!Q168&gt;0,   IF($U$2&gt;0,DATEVALUE(CONCATENATE(LEFT(RIGHT(BY_MaxWerte!R168,3),2),".",TEXT($U$2,"00"),".",TEXT($U$3,"00"))), DATEVALUE(CONCATENATE(MID(BY_MaxWerte!R168,4,2),".",MID(BY_MaxWerte!R168,6,2),".",TEXT($U$3,"00")))    ),"")</f>
        <v>42755</v>
      </c>
      <c r="O164" s="72" t="str">
        <f>IF(BY_MaxWerte!Q168&gt;0,  LEFT(BY_MaxWerte!R168,3),"")</f>
        <v xml:space="preserve"> FR</v>
      </c>
      <c r="P164" s="72">
        <f>IF(BY_MaxWerte!S168&gt;0,BY_MaxWerte!S168,"")</f>
        <v>10885</v>
      </c>
      <c r="Q164" s="81">
        <f>IF(BY_MaxWerte!S168&gt;0, IF($U$2&gt;0,DATEVALUE(CONCATENATE(LEFT(RIGHT(BY_MaxWerte!T168,3),2),".",TEXT($U$2,"00"),".",TEXT($U$3,"00"))),DATEVALUE(CONCATENATE(MID(BY_MaxWerte!T168,4,2),".",MID(BY_MaxWerte!T168,6,2),".",TEXT($U$3,"00"))) ),"")</f>
        <v>42761</v>
      </c>
      <c r="R164" s="72" t="str">
        <f>IF(BY_MaxWerte!S168&gt;0,  LEFT(BY_MaxWerte!T168,3),"")</f>
        <v xml:space="preserve"> DO</v>
      </c>
      <c r="S164" s="72">
        <f>IF(BY_MaxWerte!T168&gt;0,  BY_MaxWerte!U168,"")</f>
        <v>18</v>
      </c>
      <c r="T164" s="72"/>
    </row>
    <row r="165" spans="1:20" x14ac:dyDescent="0.2">
      <c r="A165" s="74">
        <v>160</v>
      </c>
      <c r="B165" s="72" t="str">
        <f>IF(ISBLANK(BY_DTV_GQ!S169),"",  CONCATENATE(BY_DTV_GQ!S169,IF(TRIM(BY_DTV_GQ!T169)="VBA","*","")))</f>
        <v/>
      </c>
      <c r="C165" s="72" t="str">
        <f>IF(ISBLANK(BY_DTV_GQ!A169),"",CONCATENATE(BY_DTV_GQ!A169,TEXT(BY_DTV_GQ!B169,"????")))</f>
        <v>A   9</v>
      </c>
      <c r="D165" s="74" t="str">
        <f>IF(ISBLANK(BY_DTV_GQ!U169),"",BY_DTV_GQ!U169)</f>
        <v/>
      </c>
      <c r="E165" s="72" t="str">
        <f>IF(ISBLANK(BY_DTV_GQ!E169),"",BY_DTV_GQ!E169)</f>
        <v xml:space="preserve">AS München-Fröttmaning-Süd    </v>
      </c>
      <c r="F165" s="72">
        <f>IF(ISBLANK(BY_DTV_GQ!G169),"",BY_DTV_GQ!G169)</f>
        <v>99618</v>
      </c>
      <c r="G165" s="72" t="str">
        <f>IF(ISBLANK(BY_DTV_GQ!H169),"",    LEFT(BY_DTV_GQ!H169,   LEN(BY_DTV_GQ!H169)-1)    )</f>
        <v xml:space="preserve">(-)  </v>
      </c>
      <c r="H165" s="83">
        <f>IF(BY_DTV_GQ!G169&gt;0,(BY_DTV_GQ!M169/BY_DTV_GQ!G169)*100,"")</f>
        <v>5.5070368808849812</v>
      </c>
      <c r="I165" s="72">
        <f>IF(ISBLANK(BY_RiLaerm!Q169),"",BY_RiLaerm!Q169)</f>
        <v>5645</v>
      </c>
      <c r="J165" s="72" t="str">
        <f>IF(ISBLANK(BY_RiLaerm!R169),"", LEFT(BY_RiLaerm!R169,LEN(BY_RiLaerm!R169)-1))</f>
        <v>5,3</v>
      </c>
      <c r="K165" s="72">
        <f>IF(ISBLANK(BY_RiLaerm!S169),"",BY_RiLaerm!S169)</f>
        <v>1161</v>
      </c>
      <c r="L165" s="72" t="str">
        <f>IF(ISBLANK(BY_RiLaerm!T169),"",LEFT(BY_RiLaerm!T169,LEN(BY_RiLaerm!T169)-1))</f>
        <v>7,7</v>
      </c>
      <c r="M165" s="72">
        <f>IF(BY_MaxWerte!Q169&gt;0,BY_MaxWerte!Q169,"")</f>
        <v>126460</v>
      </c>
      <c r="N165" s="81">
        <f>IF(BY_MaxWerte!Q169&gt;0,   IF($U$2&gt;0,DATEVALUE(CONCATENATE(LEFT(RIGHT(BY_MaxWerte!R169,3),2),".",TEXT($U$2,"00"),".",TEXT($U$3,"00"))), DATEVALUE(CONCATENATE(MID(BY_MaxWerte!R169,4,2),".",MID(BY_MaxWerte!R169,6,2),".",TEXT($U$3,"00")))    ),"")</f>
        <v>42755</v>
      </c>
      <c r="O165" s="72" t="str">
        <f>IF(BY_MaxWerte!Q169&gt;0,  LEFT(BY_MaxWerte!R169,3),"")</f>
        <v xml:space="preserve"> FR</v>
      </c>
      <c r="P165" s="72">
        <f>IF(BY_MaxWerte!S169&gt;0,BY_MaxWerte!S169,"")</f>
        <v>9101</v>
      </c>
      <c r="Q165" s="81">
        <f>IF(BY_MaxWerte!S169&gt;0, IF($U$2&gt;0,DATEVALUE(CONCATENATE(LEFT(RIGHT(BY_MaxWerte!T169,3),2),".",TEXT($U$2,"00"),".",TEXT($U$3,"00"))),DATEVALUE(CONCATENATE(MID(BY_MaxWerte!T169,4,2),".",MID(BY_MaxWerte!T169,6,2),".",TEXT($U$3,"00"))) ),"")</f>
        <v>42761</v>
      </c>
      <c r="R165" s="72" t="str">
        <f>IF(BY_MaxWerte!S169&gt;0,  LEFT(BY_MaxWerte!T169,3),"")</f>
        <v xml:space="preserve"> DO</v>
      </c>
      <c r="S165" s="72">
        <f>IF(BY_MaxWerte!T169&gt;0,  BY_MaxWerte!U169,"")</f>
        <v>9</v>
      </c>
      <c r="T165" s="72"/>
    </row>
    <row r="166" spans="1:20" x14ac:dyDescent="0.2">
      <c r="A166" s="74">
        <v>161</v>
      </c>
      <c r="B166" s="72" t="str">
        <f>IF(ISBLANK(BY_DTV_GQ!S170),"",  CONCATENATE(BY_DTV_GQ!S170,IF(TRIM(BY_DTV_GQ!T170)="VBA","*","")))</f>
        <v/>
      </c>
      <c r="C166" s="72" t="str">
        <f>IF(ISBLANK(BY_DTV_GQ!A170),"",CONCATENATE(BY_DTV_GQ!A170,TEXT(BY_DTV_GQ!B170,"????")))</f>
        <v>A   9</v>
      </c>
      <c r="D166" s="74" t="str">
        <f>IF(ISBLANK(BY_DTV_GQ!U170),"",BY_DTV_GQ!U170)</f>
        <v/>
      </c>
      <c r="E166" s="72" t="str">
        <f>IF(ISBLANK(BY_DTV_GQ!E170),"",BY_DTV_GQ!E170)</f>
        <v xml:space="preserve">München-Schwabing (N)         </v>
      </c>
      <c r="F166" s="72">
        <f>IF(ISBLANK(BY_DTV_GQ!G170),"",BY_DTV_GQ!G170)</f>
        <v>80722</v>
      </c>
      <c r="G166" s="72" t="str">
        <f>IF(ISBLANK(BY_DTV_GQ!H170),"",    LEFT(BY_DTV_GQ!H170,   LEN(BY_DTV_GQ!H170)-1)    )</f>
        <v xml:space="preserve">(-)  </v>
      </c>
      <c r="H166" s="83">
        <f>IF(BY_DTV_GQ!G170&gt;0,(BY_DTV_GQ!M170/BY_DTV_GQ!G170)*100,"")</f>
        <v>5.2525953271722701</v>
      </c>
      <c r="I166" s="72">
        <f>IF(ISBLANK(BY_RiLaerm!Q170),"",BY_RiLaerm!Q170)</f>
        <v>4447</v>
      </c>
      <c r="J166" s="72" t="str">
        <f>IF(ISBLANK(BY_RiLaerm!R170),"", LEFT(BY_RiLaerm!R170,LEN(BY_RiLaerm!R170)-1))</f>
        <v>4,7</v>
      </c>
      <c r="K166" s="72">
        <f>IF(ISBLANK(BY_RiLaerm!S170),"",BY_RiLaerm!S170)</f>
        <v>1196</v>
      </c>
      <c r="L166" s="72" t="str">
        <f>IF(ISBLANK(BY_RiLaerm!T170),"",LEFT(BY_RiLaerm!T170,LEN(BY_RiLaerm!T170)-1))</f>
        <v>9,4</v>
      </c>
      <c r="M166" s="72">
        <f>IF(BY_MaxWerte!Q170&gt;0,BY_MaxWerte!Q170,"")</f>
        <v>99201</v>
      </c>
      <c r="N166" s="81">
        <f>IF(BY_MaxWerte!Q170&gt;0,   IF($U$2&gt;0,DATEVALUE(CONCATENATE(LEFT(RIGHT(BY_MaxWerte!R170,3),2),".",TEXT($U$2,"00"),".",TEXT($U$3,"00"))), DATEVALUE(CONCATENATE(MID(BY_MaxWerte!R170,4,2),".",MID(BY_MaxWerte!R170,6,2),".",TEXT($U$3,"00")))    ),"")</f>
        <v>42762</v>
      </c>
      <c r="O166" s="72" t="str">
        <f>IF(BY_MaxWerte!Q170&gt;0,  LEFT(BY_MaxWerte!R170,3),"")</f>
        <v xml:space="preserve"> FR</v>
      </c>
      <c r="P166" s="72">
        <f>IF(BY_MaxWerte!S170&gt;0,BY_MaxWerte!S170,"")</f>
        <v>7218</v>
      </c>
      <c r="Q166" s="81">
        <f>IF(BY_MaxWerte!S170&gt;0, IF($U$2&gt;0,DATEVALUE(CONCATENATE(LEFT(RIGHT(BY_MaxWerte!T170,3),2),".",TEXT($U$2,"00"),".",TEXT($U$3,"00"))),DATEVALUE(CONCATENATE(MID(BY_MaxWerte!T170,4,2),".",MID(BY_MaxWerte!T170,6,2),".",TEXT($U$3,"00"))) ),"")</f>
        <v>42765</v>
      </c>
      <c r="R166" s="72" t="str">
        <f>IF(BY_MaxWerte!S170&gt;0,  LEFT(BY_MaxWerte!T170,3),"")</f>
        <v xml:space="preserve"> MO</v>
      </c>
      <c r="S166" s="72">
        <f>IF(BY_MaxWerte!T170&gt;0,  BY_MaxWerte!U170,"")</f>
        <v>7</v>
      </c>
      <c r="T166" s="72"/>
    </row>
    <row r="167" spans="1:20" x14ac:dyDescent="0.2">
      <c r="A167" s="74">
        <v>162</v>
      </c>
      <c r="B167" s="72" t="str">
        <f>IF(ISBLANK(BY_DTV_GQ!S171),"",  CONCATENATE(BY_DTV_GQ!S171,IF(TRIM(BY_DTV_GQ!T171)="VBA","*","")))</f>
        <v/>
      </c>
      <c r="C167" s="72" t="str">
        <f>IF(ISBLANK(BY_DTV_GQ!A171),"",CONCATENATE(BY_DTV_GQ!A171,TEXT(BY_DTV_GQ!B171,"????")))</f>
        <v>A  45</v>
      </c>
      <c r="D167" s="74" t="str">
        <f>IF(ISBLANK(BY_DTV_GQ!U171),"",BY_DTV_GQ!U171)</f>
        <v/>
      </c>
      <c r="E167" s="72" t="str">
        <f>IF(ISBLANK(BY_DTV_GQ!E171),"",BY_DTV_GQ!E171)</f>
        <v xml:space="preserve">AS Alzenau-Nord               </v>
      </c>
      <c r="F167" s="72">
        <f>IF(ISBLANK(BY_DTV_GQ!G171),"",BY_DTV_GQ!G171)</f>
        <v>34509</v>
      </c>
      <c r="G167" s="72" t="str">
        <f>IF(ISBLANK(BY_DTV_GQ!H171),"",    LEFT(BY_DTV_GQ!H171,   LEN(BY_DTV_GQ!H171)-1)    )</f>
        <v xml:space="preserve">(-)  </v>
      </c>
      <c r="H167" s="83">
        <f>IF(BY_DTV_GQ!G171&gt;0,(BY_DTV_GQ!M171/BY_DTV_GQ!G171)*100,"")</f>
        <v>14.384653278854792</v>
      </c>
      <c r="I167" s="72">
        <f>IF(ISBLANK(BY_RiLaerm!Q171),"",BY_RiLaerm!Q171)</f>
        <v>1950</v>
      </c>
      <c r="J167" s="72" t="str">
        <f>IF(ISBLANK(BY_RiLaerm!R171),"", LEFT(BY_RiLaerm!R171,LEN(BY_RiLaerm!R171)-1))</f>
        <v>12,6</v>
      </c>
      <c r="K167" s="72">
        <f>IF(ISBLANK(BY_RiLaerm!S171),"",BY_RiLaerm!S171)</f>
        <v>413</v>
      </c>
      <c r="L167" s="72" t="str">
        <f>IF(ISBLANK(BY_RiLaerm!T171),"",LEFT(BY_RiLaerm!T171,LEN(BY_RiLaerm!T171)-1))</f>
        <v>31,2</v>
      </c>
      <c r="M167" s="72">
        <f>IF(BY_MaxWerte!Q171&gt;0,BY_MaxWerte!Q171,"")</f>
        <v>44332</v>
      </c>
      <c r="N167" s="81">
        <f>IF(BY_MaxWerte!Q171&gt;0,   IF($U$2&gt;0,DATEVALUE(CONCATENATE(LEFT(RIGHT(BY_MaxWerte!R171,3),2),".",TEXT($U$2,"00"),".",TEXT($U$3,"00"))), DATEVALUE(CONCATENATE(MID(BY_MaxWerte!R171,4,2),".",MID(BY_MaxWerte!R171,6,2),".",TEXT($U$3,"00")))    ),"")</f>
        <v>42755</v>
      </c>
      <c r="O167" s="72" t="str">
        <f>IF(BY_MaxWerte!Q171&gt;0,  LEFT(BY_MaxWerte!R171,3),"")</f>
        <v xml:space="preserve"> FR</v>
      </c>
      <c r="P167" s="72">
        <f>IF(BY_MaxWerte!S171&gt;0,BY_MaxWerte!S171,"")</f>
        <v>3650</v>
      </c>
      <c r="Q167" s="81">
        <f>IF(BY_MaxWerte!S171&gt;0, IF($U$2&gt;0,DATEVALUE(CONCATENATE(LEFT(RIGHT(BY_MaxWerte!T171,3),2),".",TEXT($U$2,"00"),".",TEXT($U$3,"00"))),DATEVALUE(CONCATENATE(MID(BY_MaxWerte!T171,4,2),".",MID(BY_MaxWerte!T171,6,2),".",TEXT($U$3,"00"))) ),"")</f>
        <v>42758</v>
      </c>
      <c r="R167" s="72" t="str">
        <f>IF(BY_MaxWerte!S171&gt;0,  LEFT(BY_MaxWerte!T171,3),"")</f>
        <v xml:space="preserve"> MO</v>
      </c>
      <c r="S167" s="72">
        <f>IF(BY_MaxWerte!T171&gt;0,  BY_MaxWerte!U171,"")</f>
        <v>8</v>
      </c>
      <c r="T167" s="72"/>
    </row>
    <row r="168" spans="1:20" x14ac:dyDescent="0.2">
      <c r="A168" s="74">
        <v>163</v>
      </c>
      <c r="B168" s="72" t="str">
        <f>IF(ISBLANK(BY_DTV_GQ!S172),"",  CONCATENATE(BY_DTV_GQ!S172,IF(TRIM(BY_DTV_GQ!T172)="VBA","*","")))</f>
        <v/>
      </c>
      <c r="C168" s="72" t="str">
        <f>IF(ISBLANK(BY_DTV_GQ!A172),"",CONCATENATE(BY_DTV_GQ!A172,TEXT(BY_DTV_GQ!B172,"????")))</f>
        <v>A  45</v>
      </c>
      <c r="D168" s="74" t="str">
        <f>IF(ISBLANK(BY_DTV_GQ!U172),"",BY_DTV_GQ!U172)</f>
        <v/>
      </c>
      <c r="E168" s="72" t="str">
        <f>IF(ISBLANK(BY_DTV_GQ!E172),"",BY_DTV_GQ!E172)</f>
        <v xml:space="preserve">Alzenau (S)                   </v>
      </c>
      <c r="F168" s="72">
        <f>IF(ISBLANK(BY_DTV_GQ!G172),"",BY_DTV_GQ!G172)</f>
        <v>36181</v>
      </c>
      <c r="G168" s="72" t="str">
        <f>IF(ISBLANK(BY_DTV_GQ!H172),"",    LEFT(BY_DTV_GQ!H172,   LEN(BY_DTV_GQ!H172)-1)    )</f>
        <v xml:space="preserve">(-)  </v>
      </c>
      <c r="H168" s="83">
        <f>IF(BY_DTV_GQ!G172&gt;0,(BY_DTV_GQ!M172/BY_DTV_GQ!G172)*100,"")</f>
        <v>13.988004753876343</v>
      </c>
      <c r="I168" s="72">
        <f>IF(ISBLANK(BY_RiLaerm!Q172),"",BY_RiLaerm!Q172)</f>
        <v>2047</v>
      </c>
      <c r="J168" s="72" t="str">
        <f>IF(ISBLANK(BY_RiLaerm!R172),"", LEFT(BY_RiLaerm!R172,LEN(BY_RiLaerm!R172)-1))</f>
        <v>12,3</v>
      </c>
      <c r="K168" s="72">
        <f>IF(ISBLANK(BY_RiLaerm!S172),"",BY_RiLaerm!S172)</f>
        <v>428</v>
      </c>
      <c r="L168" s="72" t="str">
        <f>IF(ISBLANK(BY_RiLaerm!T172),"",LEFT(BY_RiLaerm!T172,LEN(BY_RiLaerm!T172)-1))</f>
        <v>30,5</v>
      </c>
      <c r="M168" s="72">
        <f>IF(BY_MaxWerte!Q172&gt;0,BY_MaxWerte!Q172,"")</f>
        <v>46956</v>
      </c>
      <c r="N168" s="81">
        <f>IF(BY_MaxWerte!Q172&gt;0,   IF($U$2&gt;0,DATEVALUE(CONCATENATE(LEFT(RIGHT(BY_MaxWerte!R172,3),2),".",TEXT($U$2,"00"),".",TEXT($U$3,"00"))), DATEVALUE(CONCATENATE(MID(BY_MaxWerte!R172,4,2),".",MID(BY_MaxWerte!R172,6,2),".",TEXT($U$3,"00")))    ),"")</f>
        <v>42755</v>
      </c>
      <c r="O168" s="72" t="str">
        <f>IF(BY_MaxWerte!Q172&gt;0,  LEFT(BY_MaxWerte!R172,3),"")</f>
        <v xml:space="preserve"> FR</v>
      </c>
      <c r="P168" s="72">
        <f>IF(BY_MaxWerte!S172&gt;0,BY_MaxWerte!S172,"")</f>
        <v>3920</v>
      </c>
      <c r="Q168" s="81">
        <f>IF(BY_MaxWerte!S172&gt;0, IF($U$2&gt;0,DATEVALUE(CONCATENATE(LEFT(RIGHT(BY_MaxWerte!T172,3),2),".",TEXT($U$2,"00"),".",TEXT($U$3,"00"))),DATEVALUE(CONCATENATE(MID(BY_MaxWerte!T172,4,2),".",MID(BY_MaxWerte!T172,6,2),".",TEXT($U$3,"00"))) ),"")</f>
        <v>42760</v>
      </c>
      <c r="R168" s="72" t="str">
        <f>IF(BY_MaxWerte!S172&gt;0,  LEFT(BY_MaxWerte!T172,3),"")</f>
        <v xml:space="preserve"> MI</v>
      </c>
      <c r="S168" s="72">
        <f>IF(BY_MaxWerte!T172&gt;0,  BY_MaxWerte!U172,"")</f>
        <v>8</v>
      </c>
      <c r="T168" s="72"/>
    </row>
    <row r="169" spans="1:20" x14ac:dyDescent="0.2">
      <c r="A169" s="74">
        <v>164</v>
      </c>
      <c r="B169" s="72" t="str">
        <f>IF(ISBLANK(BY_DTV_GQ!S173),"",  CONCATENATE(BY_DTV_GQ!S173,IF(TRIM(BY_DTV_GQ!T173)="VBA","*","")))</f>
        <v/>
      </c>
      <c r="C169" s="72" t="str">
        <f>IF(ISBLANK(BY_DTV_GQ!A173),"",CONCATENATE(BY_DTV_GQ!A173,TEXT(BY_DTV_GQ!B173,"????")))</f>
        <v>A  70</v>
      </c>
      <c r="D169" s="74" t="str">
        <f>IF(ISBLANK(BY_DTV_GQ!U173),"",BY_DTV_GQ!U173)</f>
        <v/>
      </c>
      <c r="E169" s="72" t="str">
        <f>IF(ISBLANK(BY_DTV_GQ!E173),"",BY_DTV_GQ!E173)</f>
        <v xml:space="preserve">AD Schweinf./Werneck (O)      </v>
      </c>
      <c r="F169" s="72">
        <f>IF(ISBLANK(BY_DTV_GQ!G173),"",BY_DTV_GQ!G173)</f>
        <v>36843</v>
      </c>
      <c r="G169" s="72" t="str">
        <f>IF(ISBLANK(BY_DTV_GQ!H173),"",    LEFT(BY_DTV_GQ!H173,   LEN(BY_DTV_GQ!H173)-1)    )</f>
        <v xml:space="preserve">(-)  </v>
      </c>
      <c r="H169" s="83">
        <f>IF(BY_DTV_GQ!G173&gt;0,(BY_DTV_GQ!M173/BY_DTV_GQ!G173)*100,"")</f>
        <v>17.229867274651902</v>
      </c>
      <c r="I169" s="72">
        <f>IF(ISBLANK(BY_RiLaerm!Q173),"",BY_RiLaerm!Q173)</f>
        <v>2077</v>
      </c>
      <c r="J169" s="72" t="str">
        <f>IF(ISBLANK(BY_RiLaerm!R173),"", LEFT(BY_RiLaerm!R173,LEN(BY_RiLaerm!R173)-1))</f>
        <v>14,6</v>
      </c>
      <c r="K169" s="72">
        <f>IF(ISBLANK(BY_RiLaerm!S173),"",BY_RiLaerm!S173)</f>
        <v>452</v>
      </c>
      <c r="L169" s="72" t="str">
        <f>IF(ISBLANK(BY_RiLaerm!T173),"",LEFT(BY_RiLaerm!T173,LEN(BY_RiLaerm!T173)-1))</f>
        <v>41,2</v>
      </c>
      <c r="M169" s="72">
        <f>IF(BY_MaxWerte!Q173&gt;0,BY_MaxWerte!Q173,"")</f>
        <v>49430</v>
      </c>
      <c r="N169" s="81">
        <f>IF(BY_MaxWerte!Q173&gt;0,   IF($U$2&gt;0,DATEVALUE(CONCATENATE(LEFT(RIGHT(BY_MaxWerte!R173,3),2),".",TEXT($U$2,"00"),".",TEXT($U$3,"00"))), DATEVALUE(CONCATENATE(MID(BY_MaxWerte!R173,4,2),".",MID(BY_MaxWerte!R173,6,2),".",TEXT($U$3,"00")))    ),"")</f>
        <v>42762</v>
      </c>
      <c r="O169" s="72" t="str">
        <f>IF(BY_MaxWerte!Q173&gt;0,  LEFT(BY_MaxWerte!R173,3),"")</f>
        <v xml:space="preserve"> FR</v>
      </c>
      <c r="P169" s="72">
        <f>IF(BY_MaxWerte!S173&gt;0,BY_MaxWerte!S173,"")</f>
        <v>4101</v>
      </c>
      <c r="Q169" s="81">
        <f>IF(BY_MaxWerte!S173&gt;0, IF($U$2&gt;0,DATEVALUE(CONCATENATE(LEFT(RIGHT(BY_MaxWerte!T173,3),2),".",TEXT($U$2,"00"),".",TEXT($U$3,"00"))),DATEVALUE(CONCATENATE(MID(BY_MaxWerte!T173,4,2),".",MID(BY_MaxWerte!T173,6,2),".",TEXT($U$3,"00"))) ),"")</f>
        <v>42762</v>
      </c>
      <c r="R169" s="72" t="str">
        <f>IF(BY_MaxWerte!S173&gt;0,  LEFT(BY_MaxWerte!T173,3),"")</f>
        <v xml:space="preserve"> FR</v>
      </c>
      <c r="S169" s="72">
        <f>IF(BY_MaxWerte!T173&gt;0,  BY_MaxWerte!U173,"")</f>
        <v>16</v>
      </c>
      <c r="T169" s="72"/>
    </row>
    <row r="170" spans="1:20" x14ac:dyDescent="0.2">
      <c r="A170" s="74">
        <v>165</v>
      </c>
      <c r="B170" s="72" t="str">
        <f>IF(ISBLANK(BY_DTV_GQ!S174),"",  CONCATENATE(BY_DTV_GQ!S174,IF(TRIM(BY_DTV_GQ!T174)="VBA","*","")))</f>
        <v/>
      </c>
      <c r="C170" s="72" t="str">
        <f>IF(ISBLANK(BY_DTV_GQ!A174),"",CONCATENATE(BY_DTV_GQ!A174,TEXT(BY_DTV_GQ!B174,"????")))</f>
        <v>A  70</v>
      </c>
      <c r="D170" s="74" t="str">
        <f>IF(ISBLANK(BY_DTV_GQ!U174),"",BY_DTV_GQ!U174)</f>
        <v/>
      </c>
      <c r="E170" s="72" t="str">
        <f>IF(ISBLANK(BY_DTV_GQ!E174),"",BY_DTV_GQ!E174)</f>
        <v xml:space="preserve">AD Werntal (W)                </v>
      </c>
      <c r="F170" s="72">
        <f>IF(ISBLANK(BY_DTV_GQ!G174),"",BY_DTV_GQ!G174)</f>
        <v>40068</v>
      </c>
      <c r="G170" s="72" t="str">
        <f>IF(ISBLANK(BY_DTV_GQ!H174),"",    LEFT(BY_DTV_GQ!H174,   LEN(BY_DTV_GQ!H174)-1)    )</f>
        <v xml:space="preserve">(-)  </v>
      </c>
      <c r="H170" s="83">
        <f>IF(BY_DTV_GQ!G174&gt;0,(BY_DTV_GQ!M174/BY_DTV_GQ!G174)*100,"")</f>
        <v>16.614255765199161</v>
      </c>
      <c r="I170" s="72">
        <f>IF(ISBLANK(BY_RiLaerm!Q174),"",BY_RiLaerm!Q174)</f>
        <v>2262</v>
      </c>
      <c r="J170" s="72" t="str">
        <f>IF(ISBLANK(BY_RiLaerm!R174),"", LEFT(BY_RiLaerm!R174,LEN(BY_RiLaerm!R174)-1))</f>
        <v>14,2</v>
      </c>
      <c r="K170" s="72">
        <f>IF(ISBLANK(BY_RiLaerm!S174),"",BY_RiLaerm!S174)</f>
        <v>484</v>
      </c>
      <c r="L170" s="72" t="str">
        <f>IF(ISBLANK(BY_RiLaerm!T174),"",LEFT(BY_RiLaerm!T174,LEN(BY_RiLaerm!T174)-1))</f>
        <v>39,1</v>
      </c>
      <c r="M170" s="72">
        <f>IF(BY_MaxWerte!Q174&gt;0,BY_MaxWerte!Q174,"")</f>
        <v>53946</v>
      </c>
      <c r="N170" s="81">
        <f>IF(BY_MaxWerte!Q174&gt;0,   IF($U$2&gt;0,DATEVALUE(CONCATENATE(LEFT(RIGHT(BY_MaxWerte!R174,3),2),".",TEXT($U$2,"00"),".",TEXT($U$3,"00"))), DATEVALUE(CONCATENATE(MID(BY_MaxWerte!R174,4,2),".",MID(BY_MaxWerte!R174,6,2),".",TEXT($U$3,"00")))    ),"")</f>
        <v>42762</v>
      </c>
      <c r="O170" s="72" t="str">
        <f>IF(BY_MaxWerte!Q174&gt;0,  LEFT(BY_MaxWerte!R174,3),"")</f>
        <v xml:space="preserve"> FR</v>
      </c>
      <c r="P170" s="72">
        <f>IF(BY_MaxWerte!S174&gt;0,BY_MaxWerte!S174,"")</f>
        <v>4524</v>
      </c>
      <c r="Q170" s="81">
        <f>IF(BY_MaxWerte!S174&gt;0, IF($U$2&gt;0,DATEVALUE(CONCATENATE(LEFT(RIGHT(BY_MaxWerte!T174,3),2),".",TEXT($U$2,"00"),".",TEXT($U$3,"00"))),DATEVALUE(CONCATENATE(MID(BY_MaxWerte!T174,4,2),".",MID(BY_MaxWerte!T174,6,2),".",TEXT($U$3,"00"))) ),"")</f>
        <v>42762</v>
      </c>
      <c r="R170" s="72" t="str">
        <f>IF(BY_MaxWerte!S174&gt;0,  LEFT(BY_MaxWerte!T174,3),"")</f>
        <v xml:space="preserve"> FR</v>
      </c>
      <c r="S170" s="72">
        <f>IF(BY_MaxWerte!T174&gt;0,  BY_MaxWerte!U174,"")</f>
        <v>16</v>
      </c>
      <c r="T170" s="72"/>
    </row>
    <row r="171" spans="1:20" x14ac:dyDescent="0.2">
      <c r="A171" s="74">
        <v>166</v>
      </c>
      <c r="B171" s="72" t="str">
        <f>IF(ISBLANK(BY_DTV_GQ!S175),"",  CONCATENATE(BY_DTV_GQ!S175,IF(TRIM(BY_DTV_GQ!T175)="VBA","*","")))</f>
        <v/>
      </c>
      <c r="C171" s="72" t="str">
        <f>IF(ISBLANK(BY_DTV_GQ!A175),"",CONCATENATE(BY_DTV_GQ!A175,TEXT(BY_DTV_GQ!B175,"????")))</f>
        <v>A  70</v>
      </c>
      <c r="D171" s="74" t="str">
        <f>IF(ISBLANK(BY_DTV_GQ!U175),"",BY_DTV_GQ!U175)</f>
        <v/>
      </c>
      <c r="E171" s="72" t="str">
        <f>IF(ISBLANK(BY_DTV_GQ!E175),"",BY_DTV_GQ!E175)</f>
        <v xml:space="preserve">AD Werntal (O)                </v>
      </c>
      <c r="F171" s="72">
        <f>IF(ISBLANK(BY_DTV_GQ!G175),"",BY_DTV_GQ!G175)</f>
        <v>39432</v>
      </c>
      <c r="G171" s="72" t="str">
        <f>IF(ISBLANK(BY_DTV_GQ!H175),"",    LEFT(BY_DTV_GQ!H175,   LEN(BY_DTV_GQ!H175)-1)    )</f>
        <v xml:space="preserve">(-)  </v>
      </c>
      <c r="H171" s="83">
        <f>IF(BY_DTV_GQ!G175&gt;0,(BY_DTV_GQ!M175/BY_DTV_GQ!G175)*100,"")</f>
        <v>14.660681679853926</v>
      </c>
      <c r="I171" s="72">
        <f>IF(ISBLANK(BY_RiLaerm!Q175),"",BY_RiLaerm!Q175)</f>
        <v>2225</v>
      </c>
      <c r="J171" s="72" t="str">
        <f>IF(ISBLANK(BY_RiLaerm!R175),"", LEFT(BY_RiLaerm!R175,LEN(BY_RiLaerm!R175)-1))</f>
        <v>12,7</v>
      </c>
      <c r="K171" s="72">
        <f>IF(ISBLANK(BY_RiLaerm!S175),"",BY_RiLaerm!S175)</f>
        <v>479</v>
      </c>
      <c r="L171" s="72" t="str">
        <f>IF(ISBLANK(BY_RiLaerm!T175),"",LEFT(BY_RiLaerm!T175,LEN(BY_RiLaerm!T175)-1))</f>
        <v>33,2</v>
      </c>
      <c r="M171" s="72">
        <f>IF(BY_MaxWerte!Q175&gt;0,BY_MaxWerte!Q175,"")</f>
        <v>52767</v>
      </c>
      <c r="N171" s="81">
        <f>IF(BY_MaxWerte!Q175&gt;0,   IF($U$2&gt;0,DATEVALUE(CONCATENATE(LEFT(RIGHT(BY_MaxWerte!R175,3),2),".",TEXT($U$2,"00"),".",TEXT($U$3,"00"))), DATEVALUE(CONCATENATE(MID(BY_MaxWerte!R175,4,2),".",MID(BY_MaxWerte!R175,6,2),".",TEXT($U$3,"00")))    ),"")</f>
        <v>42762</v>
      </c>
      <c r="O171" s="72" t="str">
        <f>IF(BY_MaxWerte!Q175&gt;0,  LEFT(BY_MaxWerte!R175,3),"")</f>
        <v xml:space="preserve"> FR</v>
      </c>
      <c r="P171" s="72">
        <f>IF(BY_MaxWerte!S175&gt;0,BY_MaxWerte!S175,"")</f>
        <v>4614</v>
      </c>
      <c r="Q171" s="81">
        <f>IF(BY_MaxWerte!S175&gt;0, IF($U$2&gt;0,DATEVALUE(CONCATENATE(LEFT(RIGHT(BY_MaxWerte!T175,3),2),".",TEXT($U$2,"00"),".",TEXT($U$3,"00"))),DATEVALUE(CONCATENATE(MID(BY_MaxWerte!T175,4,2),".",MID(BY_MaxWerte!T175,6,2),".",TEXT($U$3,"00"))) ),"")</f>
        <v>42762</v>
      </c>
      <c r="R171" s="72" t="str">
        <f>IF(BY_MaxWerte!S175&gt;0,  LEFT(BY_MaxWerte!T175,3),"")</f>
        <v xml:space="preserve"> FR</v>
      </c>
      <c r="S171" s="72">
        <f>IF(BY_MaxWerte!T175&gt;0,  BY_MaxWerte!U175,"")</f>
        <v>16</v>
      </c>
      <c r="T171" s="72"/>
    </row>
    <row r="172" spans="1:20" x14ac:dyDescent="0.2">
      <c r="A172" s="74">
        <v>167</v>
      </c>
      <c r="B172" s="72" t="str">
        <f>IF(ISBLANK(BY_DTV_GQ!S176),"",  CONCATENATE(BY_DTV_GQ!S176,IF(TRIM(BY_DTV_GQ!T176)="VBA","*","")))</f>
        <v/>
      </c>
      <c r="C172" s="72" t="str">
        <f>IF(ISBLANK(BY_DTV_GQ!A176),"",CONCATENATE(BY_DTV_GQ!A176,TEXT(BY_DTV_GQ!B176,"????")))</f>
        <v>A  70</v>
      </c>
      <c r="D172" s="74" t="str">
        <f>IF(ISBLANK(BY_DTV_GQ!U176),"",BY_DTV_GQ!U176)</f>
        <v/>
      </c>
      <c r="E172" s="72" t="str">
        <f>IF(ISBLANK(BY_DTV_GQ!E176),"",BY_DTV_GQ!E176)</f>
        <v xml:space="preserve">AS Schweinf./Bergrheinf.      </v>
      </c>
      <c r="F172" s="72">
        <f>IF(ISBLANK(BY_DTV_GQ!G176),"",BY_DTV_GQ!G176)</f>
        <v>36943</v>
      </c>
      <c r="G172" s="72" t="str">
        <f>IF(ISBLANK(BY_DTV_GQ!H176),"",    LEFT(BY_DTV_GQ!H176,   LEN(BY_DTV_GQ!H176)-1)    )</f>
        <v xml:space="preserve">(-)  </v>
      </c>
      <c r="H172" s="83">
        <f>IF(BY_DTV_GQ!G176&gt;0,(BY_DTV_GQ!M176/BY_DTV_GQ!G176)*100,"")</f>
        <v>15.009609398262189</v>
      </c>
      <c r="I172" s="72">
        <f>IF(ISBLANK(BY_RiLaerm!Q176),"",BY_RiLaerm!Q176)</f>
        <v>2088</v>
      </c>
      <c r="J172" s="72" t="str">
        <f>IF(ISBLANK(BY_RiLaerm!R176),"", LEFT(BY_RiLaerm!R176,LEN(BY_RiLaerm!R176)-1))</f>
        <v>12,9</v>
      </c>
      <c r="K172" s="72">
        <f>IF(ISBLANK(BY_RiLaerm!S176),"",BY_RiLaerm!S176)</f>
        <v>441</v>
      </c>
      <c r="L172" s="72" t="str">
        <f>IF(ISBLANK(BY_RiLaerm!T176),"",LEFT(BY_RiLaerm!T176,LEN(BY_RiLaerm!T176)-1))</f>
        <v>34,7</v>
      </c>
      <c r="M172" s="72">
        <f>IF(BY_MaxWerte!Q176&gt;0,BY_MaxWerte!Q176,"")</f>
        <v>49469</v>
      </c>
      <c r="N172" s="81">
        <f>IF(BY_MaxWerte!Q176&gt;0,   IF($U$2&gt;0,DATEVALUE(CONCATENATE(LEFT(RIGHT(BY_MaxWerte!R176,3),2),".",TEXT($U$2,"00"),".",TEXT($U$3,"00"))), DATEVALUE(CONCATENATE(MID(BY_MaxWerte!R176,4,2),".",MID(BY_MaxWerte!R176,6,2),".",TEXT($U$3,"00")))    ),"")</f>
        <v>42762</v>
      </c>
      <c r="O172" s="72" t="str">
        <f>IF(BY_MaxWerte!Q176&gt;0,  LEFT(BY_MaxWerte!R176,3),"")</f>
        <v xml:space="preserve"> FR</v>
      </c>
      <c r="P172" s="72">
        <f>IF(BY_MaxWerte!S176&gt;0,BY_MaxWerte!S176,"")</f>
        <v>4321</v>
      </c>
      <c r="Q172" s="81">
        <f>IF(BY_MaxWerte!S176&gt;0, IF($U$2&gt;0,DATEVALUE(CONCATENATE(LEFT(RIGHT(BY_MaxWerte!T176,3),2),".",TEXT($U$2,"00"),".",TEXT($U$3,"00"))),DATEVALUE(CONCATENATE(MID(BY_MaxWerte!T176,4,2),".",MID(BY_MaxWerte!T176,6,2),".",TEXT($U$3,"00"))) ),"")</f>
        <v>42762</v>
      </c>
      <c r="R172" s="72" t="str">
        <f>IF(BY_MaxWerte!S176&gt;0,  LEFT(BY_MaxWerte!T176,3),"")</f>
        <v xml:space="preserve"> FR</v>
      </c>
      <c r="S172" s="72">
        <f>IF(BY_MaxWerte!T176&gt;0,  BY_MaxWerte!U176,"")</f>
        <v>15</v>
      </c>
      <c r="T172" s="72"/>
    </row>
    <row r="173" spans="1:20" x14ac:dyDescent="0.2">
      <c r="A173" s="74">
        <v>168</v>
      </c>
      <c r="B173" s="72" t="str">
        <f>IF(ISBLANK(BY_DTV_GQ!S177),"",  CONCATENATE(BY_DTV_GQ!S177,IF(TRIM(BY_DTV_GQ!T177)="VBA","*","")))</f>
        <v/>
      </c>
      <c r="C173" s="72" t="str">
        <f>IF(ISBLANK(BY_DTV_GQ!A177),"",CONCATENATE(BY_DTV_GQ!A177,TEXT(BY_DTV_GQ!B177,"????")))</f>
        <v>A  70</v>
      </c>
      <c r="D173" s="74" t="str">
        <f>IF(ISBLANK(BY_DTV_GQ!U177),"",BY_DTV_GQ!U177)</f>
        <v/>
      </c>
      <c r="E173" s="72" t="str">
        <f>IF(ISBLANK(BY_DTV_GQ!E177),"",BY_DTV_GQ!E177)</f>
        <v xml:space="preserve">AS Schweinfurt-Hafen          </v>
      </c>
      <c r="F173" s="72">
        <f>IF(ISBLANK(BY_DTV_GQ!G177),"",BY_DTV_GQ!G177)</f>
        <v>34150</v>
      </c>
      <c r="G173" s="72" t="str">
        <f>IF(ISBLANK(BY_DTV_GQ!H177),"",    LEFT(BY_DTV_GQ!H177,   LEN(BY_DTV_GQ!H177)-1)    )</f>
        <v xml:space="preserve">(-)  </v>
      </c>
      <c r="H173" s="83">
        <f>IF(BY_DTV_GQ!G177&gt;0,(BY_DTV_GQ!M177/BY_DTV_GQ!G177)*100,"")</f>
        <v>15.428989751098095</v>
      </c>
      <c r="I173" s="72">
        <f>IF(ISBLANK(BY_RiLaerm!Q177),"",BY_RiLaerm!Q177)</f>
        <v>1936</v>
      </c>
      <c r="J173" s="72" t="str">
        <f>IF(ISBLANK(BY_RiLaerm!R177),"", LEFT(BY_RiLaerm!R177,LEN(BY_RiLaerm!R177)-1))</f>
        <v>13,2</v>
      </c>
      <c r="K173" s="72">
        <f>IF(ISBLANK(BY_RiLaerm!S177),"",BY_RiLaerm!S177)</f>
        <v>396</v>
      </c>
      <c r="L173" s="72" t="str">
        <f>IF(ISBLANK(BY_RiLaerm!T177),"",LEFT(BY_RiLaerm!T177,LEN(BY_RiLaerm!T177)-1))</f>
        <v>37,3</v>
      </c>
      <c r="M173" s="72">
        <f>IF(BY_MaxWerte!Q177&gt;0,BY_MaxWerte!Q177,"")</f>
        <v>45338</v>
      </c>
      <c r="N173" s="81">
        <f>IF(BY_MaxWerte!Q177&gt;0,   IF($U$2&gt;0,DATEVALUE(CONCATENATE(LEFT(RIGHT(BY_MaxWerte!R177,3),2),".",TEXT($U$2,"00"),".",TEXT($U$3,"00"))), DATEVALUE(CONCATENATE(MID(BY_MaxWerte!R177,4,2),".",MID(BY_MaxWerte!R177,6,2),".",TEXT($U$3,"00")))    ),"")</f>
        <v>42762</v>
      </c>
      <c r="O173" s="72" t="str">
        <f>IF(BY_MaxWerte!Q177&gt;0,  LEFT(BY_MaxWerte!R177,3),"")</f>
        <v xml:space="preserve"> FR</v>
      </c>
      <c r="P173" s="72">
        <f>IF(BY_MaxWerte!S177&gt;0,BY_MaxWerte!S177,"")</f>
        <v>3904</v>
      </c>
      <c r="Q173" s="81">
        <f>IF(BY_MaxWerte!S177&gt;0, IF($U$2&gt;0,DATEVALUE(CONCATENATE(LEFT(RIGHT(BY_MaxWerte!T177,3),2),".",TEXT($U$2,"00"),".",TEXT($U$3,"00"))),DATEVALUE(CONCATENATE(MID(BY_MaxWerte!T177,4,2),".",MID(BY_MaxWerte!T177,6,2),".",TEXT($U$3,"00"))) ),"")</f>
        <v>42762</v>
      </c>
      <c r="R173" s="72" t="str">
        <f>IF(BY_MaxWerte!S177&gt;0,  LEFT(BY_MaxWerte!T177,3),"")</f>
        <v xml:space="preserve"> FR</v>
      </c>
      <c r="S173" s="72">
        <f>IF(BY_MaxWerte!T177&gt;0,  BY_MaxWerte!U177,"")</f>
        <v>16</v>
      </c>
      <c r="T173" s="72"/>
    </row>
    <row r="174" spans="1:20" x14ac:dyDescent="0.2">
      <c r="A174" s="74">
        <v>169</v>
      </c>
      <c r="B174" s="72" t="str">
        <f>IF(ISBLANK(BY_DTV_GQ!S178),"",  CONCATENATE(BY_DTV_GQ!S178,IF(TRIM(BY_DTV_GQ!T178)="VBA","*","")))</f>
        <v/>
      </c>
      <c r="C174" s="72" t="str">
        <f>IF(ISBLANK(BY_DTV_GQ!A178),"",CONCATENATE(BY_DTV_GQ!A178,TEXT(BY_DTV_GQ!B178,"????")))</f>
        <v>A  70</v>
      </c>
      <c r="D174" s="74" t="str">
        <f>IF(ISBLANK(BY_DTV_GQ!U178),"",BY_DTV_GQ!U178)</f>
        <v/>
      </c>
      <c r="E174" s="72" t="str">
        <f>IF(ISBLANK(BY_DTV_GQ!E178),"",BY_DTV_GQ!E178)</f>
        <v xml:space="preserve">AS Schweinfurt-Zentrum        </v>
      </c>
      <c r="F174" s="72">
        <f>IF(ISBLANK(BY_DTV_GQ!G178),"",BY_DTV_GQ!G178)</f>
        <v>30538</v>
      </c>
      <c r="G174" s="72" t="str">
        <f>IF(ISBLANK(BY_DTV_GQ!H178),"",    LEFT(BY_DTV_GQ!H178,   LEN(BY_DTV_GQ!H178)-1)    )</f>
        <v xml:space="preserve">(-)  </v>
      </c>
      <c r="H174" s="83">
        <f>IF(BY_DTV_GQ!G178&gt;0,(BY_DTV_GQ!M178/BY_DTV_GQ!G178)*100,"")</f>
        <v>14.830702731023642</v>
      </c>
      <c r="I174" s="72">
        <f>IF(ISBLANK(BY_RiLaerm!Q178),"",BY_RiLaerm!Q178)</f>
        <v>1712</v>
      </c>
      <c r="J174" s="72" t="str">
        <f>IF(ISBLANK(BY_RiLaerm!R178),"", LEFT(BY_RiLaerm!R178,LEN(BY_RiLaerm!R178)-1))</f>
        <v>12,8</v>
      </c>
      <c r="K174" s="72">
        <f>IF(ISBLANK(BY_RiLaerm!S178),"",BY_RiLaerm!S178)</f>
        <v>393</v>
      </c>
      <c r="L174" s="72" t="str">
        <f>IF(ISBLANK(BY_RiLaerm!T178),"",LEFT(BY_RiLaerm!T178,LEN(BY_RiLaerm!T178)-1))</f>
        <v>32,8</v>
      </c>
      <c r="M174" s="72">
        <f>IF(BY_MaxWerte!Q178&gt;0,BY_MaxWerte!Q178,"")</f>
        <v>41186</v>
      </c>
      <c r="N174" s="81">
        <f>IF(BY_MaxWerte!Q178&gt;0,   IF($U$2&gt;0,DATEVALUE(CONCATENATE(LEFT(RIGHT(BY_MaxWerte!R178,3),2),".",TEXT($U$2,"00"),".",TEXT($U$3,"00"))), DATEVALUE(CONCATENATE(MID(BY_MaxWerte!R178,4,2),".",MID(BY_MaxWerte!R178,6,2),".",TEXT($U$3,"00")))    ),"")</f>
        <v>42762</v>
      </c>
      <c r="O174" s="72" t="str">
        <f>IF(BY_MaxWerte!Q178&gt;0,  LEFT(BY_MaxWerte!R178,3),"")</f>
        <v xml:space="preserve"> FR</v>
      </c>
      <c r="P174" s="72">
        <f>IF(BY_MaxWerte!S178&gt;0,BY_MaxWerte!S178,"")</f>
        <v>3620</v>
      </c>
      <c r="Q174" s="81">
        <f>IF(BY_MaxWerte!S178&gt;0, IF($U$2&gt;0,DATEVALUE(CONCATENATE(LEFT(RIGHT(BY_MaxWerte!T178,3),2),".",TEXT($U$2,"00"),".",TEXT($U$3,"00"))),DATEVALUE(CONCATENATE(MID(BY_MaxWerte!T178,4,2),".",MID(BY_MaxWerte!T178,6,2),".",TEXT($U$3,"00"))) ),"")</f>
        <v>42762</v>
      </c>
      <c r="R174" s="72" t="str">
        <f>IF(BY_MaxWerte!S178&gt;0,  LEFT(BY_MaxWerte!T178,3),"")</f>
        <v xml:space="preserve"> FR</v>
      </c>
      <c r="S174" s="72">
        <f>IF(BY_MaxWerte!T178&gt;0,  BY_MaxWerte!U178,"")</f>
        <v>15</v>
      </c>
      <c r="T174" s="72"/>
    </row>
    <row r="175" spans="1:20" x14ac:dyDescent="0.2">
      <c r="A175" s="74">
        <v>170</v>
      </c>
      <c r="B175" s="72" t="str">
        <f>IF(ISBLANK(BY_DTV_GQ!S179),"",  CONCATENATE(BY_DTV_GQ!S179,IF(TRIM(BY_DTV_GQ!T179)="VBA","*","")))</f>
        <v/>
      </c>
      <c r="C175" s="72" t="str">
        <f>IF(ISBLANK(BY_DTV_GQ!A179),"",CONCATENATE(BY_DTV_GQ!A179,TEXT(BY_DTV_GQ!B179,"????")))</f>
        <v>A  70</v>
      </c>
      <c r="D175" s="74" t="str">
        <f>IF(ISBLANK(BY_DTV_GQ!U179),"",BY_DTV_GQ!U179)</f>
        <v/>
      </c>
      <c r="E175" s="72" t="str">
        <f>IF(ISBLANK(BY_DTV_GQ!E179),"",BY_DTV_GQ!E179)</f>
        <v xml:space="preserve">AS Gochsheim                  </v>
      </c>
      <c r="F175" s="72">
        <f>IF(ISBLANK(BY_DTV_GQ!G179),"",BY_DTV_GQ!G179)</f>
        <v>29713</v>
      </c>
      <c r="G175" s="72" t="str">
        <f>IF(ISBLANK(BY_DTV_GQ!H179),"",    LEFT(BY_DTV_GQ!H179,   LEN(BY_DTV_GQ!H179)-1)    )</f>
        <v xml:space="preserve">(-)  </v>
      </c>
      <c r="H175" s="83">
        <f>IF(BY_DTV_GQ!G179&gt;0,(BY_DTV_GQ!M179/BY_DTV_GQ!G179)*100,"")</f>
        <v>15.972806515666543</v>
      </c>
      <c r="I175" s="72">
        <f>IF(ISBLANK(BY_RiLaerm!Q179),"",BY_RiLaerm!Q179)</f>
        <v>1669</v>
      </c>
      <c r="J175" s="72" t="str">
        <f>IF(ISBLANK(BY_RiLaerm!R179),"", LEFT(BY_RiLaerm!R179,LEN(BY_RiLaerm!R179)-1))</f>
        <v>14,2</v>
      </c>
      <c r="K175" s="72">
        <f>IF(ISBLANK(BY_RiLaerm!S179),"",BY_RiLaerm!S179)</f>
        <v>375</v>
      </c>
      <c r="L175" s="72" t="str">
        <f>IF(ISBLANK(BY_RiLaerm!T179),"",LEFT(BY_RiLaerm!T179,LEN(BY_RiLaerm!T179)-1))</f>
        <v>31,8</v>
      </c>
      <c r="M175" s="72">
        <f>IF(BY_MaxWerte!Q179&gt;0,BY_MaxWerte!Q179,"")</f>
        <v>40170</v>
      </c>
      <c r="N175" s="81">
        <f>IF(BY_MaxWerte!Q179&gt;0,   IF($U$2&gt;0,DATEVALUE(CONCATENATE(LEFT(RIGHT(BY_MaxWerte!R179,3),2),".",TEXT($U$2,"00"),".",TEXT($U$3,"00"))), DATEVALUE(CONCATENATE(MID(BY_MaxWerte!R179,4,2),".",MID(BY_MaxWerte!R179,6,2),".",TEXT($U$3,"00")))    ),"")</f>
        <v>42762</v>
      </c>
      <c r="O175" s="72" t="str">
        <f>IF(BY_MaxWerte!Q179&gt;0,  LEFT(BY_MaxWerte!R179,3),"")</f>
        <v xml:space="preserve"> FR</v>
      </c>
      <c r="P175" s="72">
        <f>IF(BY_MaxWerte!S179&gt;0,BY_MaxWerte!S179,"")</f>
        <v>3543</v>
      </c>
      <c r="Q175" s="81">
        <f>IF(BY_MaxWerte!S179&gt;0, IF($U$2&gt;0,DATEVALUE(CONCATENATE(LEFT(RIGHT(BY_MaxWerte!T179,3),2),".",TEXT($U$2,"00"),".",TEXT($U$3,"00"))),DATEVALUE(CONCATENATE(MID(BY_MaxWerte!T179,4,2),".",MID(BY_MaxWerte!T179,6,2),".",TEXT($U$3,"00"))) ),"")</f>
        <v>42762</v>
      </c>
      <c r="R175" s="72" t="str">
        <f>IF(BY_MaxWerte!S179&gt;0,  LEFT(BY_MaxWerte!T179,3),"")</f>
        <v xml:space="preserve"> FR</v>
      </c>
      <c r="S175" s="72">
        <f>IF(BY_MaxWerte!T179&gt;0,  BY_MaxWerte!U179,"")</f>
        <v>15</v>
      </c>
      <c r="T175" s="72"/>
    </row>
    <row r="176" spans="1:20" x14ac:dyDescent="0.2">
      <c r="A176" s="74">
        <v>171</v>
      </c>
      <c r="B176" s="72" t="str">
        <f>IF(ISBLANK(BY_DTV_GQ!S180),"",  CONCATENATE(BY_DTV_GQ!S180,IF(TRIM(BY_DTV_GQ!T180)="VBA","*","")))</f>
        <v/>
      </c>
      <c r="C176" s="72" t="str">
        <f>IF(ISBLANK(BY_DTV_GQ!A180),"",CONCATENATE(BY_DTV_GQ!A180,TEXT(BY_DTV_GQ!B180,"????")))</f>
        <v>A  70</v>
      </c>
      <c r="D176" s="74" t="str">
        <f>IF(ISBLANK(BY_DTV_GQ!U180),"",BY_DTV_GQ!U180)</f>
        <v/>
      </c>
      <c r="E176" s="72" t="str">
        <f>IF(ISBLANK(BY_DTV_GQ!E180),"",BY_DTV_GQ!E180)</f>
        <v xml:space="preserve">AS Schonungen                 </v>
      </c>
      <c r="F176" s="72">
        <f>IF(ISBLANK(BY_DTV_GQ!G180),"",BY_DTV_GQ!G180)</f>
        <v>23832</v>
      </c>
      <c r="G176" s="72" t="str">
        <f>IF(ISBLANK(BY_DTV_GQ!H180),"",    LEFT(BY_DTV_GQ!H180,   LEN(BY_DTV_GQ!H180)-1)    )</f>
        <v xml:space="preserve">(-)  </v>
      </c>
      <c r="H176" s="83">
        <f>IF(BY_DTV_GQ!G180&gt;0,(BY_DTV_GQ!M180/BY_DTV_GQ!G180)*100,"")</f>
        <v>17.740852635112454</v>
      </c>
      <c r="I176" s="72">
        <f>IF(ISBLANK(BY_RiLaerm!Q180),"",BY_RiLaerm!Q180)</f>
        <v>1333</v>
      </c>
      <c r="J176" s="72" t="str">
        <f>IF(ISBLANK(BY_RiLaerm!R180),"", LEFT(BY_RiLaerm!R180,LEN(BY_RiLaerm!R180)-1))</f>
        <v>15,3</v>
      </c>
      <c r="K176" s="72">
        <f>IF(ISBLANK(BY_RiLaerm!S180),"",BY_RiLaerm!S180)</f>
        <v>312</v>
      </c>
      <c r="L176" s="72" t="str">
        <f>IF(ISBLANK(BY_RiLaerm!T180),"",LEFT(BY_RiLaerm!T180,LEN(BY_RiLaerm!T180)-1))</f>
        <v>38,4</v>
      </c>
      <c r="M176" s="72">
        <f>IF(BY_MaxWerte!Q180&gt;0,BY_MaxWerte!Q180,"")</f>
        <v>31787</v>
      </c>
      <c r="N176" s="81">
        <f>IF(BY_MaxWerte!Q180&gt;0,   IF($U$2&gt;0,DATEVALUE(CONCATENATE(LEFT(RIGHT(BY_MaxWerte!R180,3),2),".",TEXT($U$2,"00"),".",TEXT($U$3,"00"))), DATEVALUE(CONCATENATE(MID(BY_MaxWerte!R180,4,2),".",MID(BY_MaxWerte!R180,6,2),".",TEXT($U$3,"00")))    ),"")</f>
        <v>42762</v>
      </c>
      <c r="O176" s="72" t="str">
        <f>IF(BY_MaxWerte!Q180&gt;0,  LEFT(BY_MaxWerte!R180,3),"")</f>
        <v xml:space="preserve"> FR</v>
      </c>
      <c r="P176" s="72">
        <f>IF(BY_MaxWerte!S180&gt;0,BY_MaxWerte!S180,"")</f>
        <v>2776</v>
      </c>
      <c r="Q176" s="81">
        <f>IF(BY_MaxWerte!S180&gt;0, IF($U$2&gt;0,DATEVALUE(CONCATENATE(LEFT(RIGHT(BY_MaxWerte!T180,3),2),".",TEXT($U$2,"00"),".",TEXT($U$3,"00"))),DATEVALUE(CONCATENATE(MID(BY_MaxWerte!T180,4,2),".",MID(BY_MaxWerte!T180,6,2),".",TEXT($U$3,"00"))) ),"")</f>
        <v>42762</v>
      </c>
      <c r="R176" s="72" t="str">
        <f>IF(BY_MaxWerte!S180&gt;0,  LEFT(BY_MaxWerte!T180,3),"")</f>
        <v xml:space="preserve"> FR</v>
      </c>
      <c r="S176" s="72">
        <f>IF(BY_MaxWerte!T180&gt;0,  BY_MaxWerte!U180,"")</f>
        <v>16</v>
      </c>
      <c r="T176" s="72"/>
    </row>
    <row r="177" spans="1:20" x14ac:dyDescent="0.2">
      <c r="A177" s="74">
        <v>172</v>
      </c>
      <c r="B177" s="72" t="str">
        <f>IF(ISBLANK(BY_DTV_GQ!S181),"",  CONCATENATE(BY_DTV_GQ!S181,IF(TRIM(BY_DTV_GQ!T181)="VBA","*","")))</f>
        <v/>
      </c>
      <c r="C177" s="72" t="str">
        <f>IF(ISBLANK(BY_DTV_GQ!A181),"",CONCATENATE(BY_DTV_GQ!A181,TEXT(BY_DTV_GQ!B181,"????")))</f>
        <v>A  70</v>
      </c>
      <c r="D177" s="74" t="str">
        <f>IF(ISBLANK(BY_DTV_GQ!U181),"",BY_DTV_GQ!U181)</f>
        <v/>
      </c>
      <c r="E177" s="72" t="str">
        <f>IF(ISBLANK(BY_DTV_GQ!E181),"",BY_DTV_GQ!E181)</f>
        <v xml:space="preserve">Knezgau (W)                   </v>
      </c>
      <c r="F177" s="72">
        <f>IF(ISBLANK(BY_DTV_GQ!G181),"",BY_DTV_GQ!G181)</f>
        <v>20304</v>
      </c>
      <c r="G177" s="72" t="str">
        <f>IF(ISBLANK(BY_DTV_GQ!H181),"",    LEFT(BY_DTV_GQ!H181,   LEN(BY_DTV_GQ!H181)-1)    )</f>
        <v xml:space="preserve">(-)  </v>
      </c>
      <c r="H177" s="83">
        <f>IF(BY_DTV_GQ!G181&gt;0,(BY_DTV_GQ!M181/BY_DTV_GQ!G181)*100,"")</f>
        <v>19.055358550039401</v>
      </c>
      <c r="I177" s="72">
        <f>IF(ISBLANK(BY_RiLaerm!Q181),"",BY_RiLaerm!Q181)</f>
        <v>1137</v>
      </c>
      <c r="J177" s="72" t="str">
        <f>IF(ISBLANK(BY_RiLaerm!R181),"", LEFT(BY_RiLaerm!R181,LEN(BY_RiLaerm!R181)-1))</f>
        <v>16,2</v>
      </c>
      <c r="K177" s="72">
        <f>IF(ISBLANK(BY_RiLaerm!S181),"",BY_RiLaerm!S181)</f>
        <v>264</v>
      </c>
      <c r="L177" s="72" t="str">
        <f>IF(ISBLANK(BY_RiLaerm!T181),"",LEFT(BY_RiLaerm!T181,LEN(BY_RiLaerm!T181)-1))</f>
        <v>43,5</v>
      </c>
      <c r="M177" s="72">
        <f>IF(BY_MaxWerte!Q181&gt;0,BY_MaxWerte!Q181,"")</f>
        <v>27522</v>
      </c>
      <c r="N177" s="81">
        <f>IF(BY_MaxWerte!Q181&gt;0,   IF($U$2&gt;0,DATEVALUE(CONCATENATE(LEFT(RIGHT(BY_MaxWerte!R181,3),2),".",TEXT($U$2,"00"),".",TEXT($U$3,"00"))), DATEVALUE(CONCATENATE(MID(BY_MaxWerte!R181,4,2),".",MID(BY_MaxWerte!R181,6,2),".",TEXT($U$3,"00")))    ),"")</f>
        <v>42762</v>
      </c>
      <c r="O177" s="72" t="str">
        <f>IF(BY_MaxWerte!Q181&gt;0,  LEFT(BY_MaxWerte!R181,3),"")</f>
        <v xml:space="preserve"> FR</v>
      </c>
      <c r="P177" s="72">
        <f>IF(BY_MaxWerte!S181&gt;0,BY_MaxWerte!S181,"")</f>
        <v>2455</v>
      </c>
      <c r="Q177" s="81">
        <f>IF(BY_MaxWerte!S181&gt;0, IF($U$2&gt;0,DATEVALUE(CONCATENATE(LEFT(RIGHT(BY_MaxWerte!T181,3),2),".",TEXT($U$2,"00"),".",TEXT($U$3,"00"))),DATEVALUE(CONCATENATE(MID(BY_MaxWerte!T181,4,2),".",MID(BY_MaxWerte!T181,6,2),".",TEXT($U$3,"00"))) ),"")</f>
        <v>42762</v>
      </c>
      <c r="R177" s="72" t="str">
        <f>IF(BY_MaxWerte!S181&gt;0,  LEFT(BY_MaxWerte!T181,3),"")</f>
        <v xml:space="preserve"> FR</v>
      </c>
      <c r="S177" s="72">
        <f>IF(BY_MaxWerte!T181&gt;0,  BY_MaxWerte!U181,"")</f>
        <v>16</v>
      </c>
      <c r="T177" s="72"/>
    </row>
    <row r="178" spans="1:20" x14ac:dyDescent="0.2">
      <c r="A178" s="74">
        <v>173</v>
      </c>
      <c r="B178" s="72" t="str">
        <f>IF(ISBLANK(BY_DTV_GQ!S182),"",  CONCATENATE(BY_DTV_GQ!S182,IF(TRIM(BY_DTV_GQ!T182)="VBA","*","")))</f>
        <v/>
      </c>
      <c r="C178" s="72" t="str">
        <f>IF(ISBLANK(BY_DTV_GQ!A182),"",CONCATENATE(BY_DTV_GQ!A182,TEXT(BY_DTV_GQ!B182,"????")))</f>
        <v>A  70</v>
      </c>
      <c r="D178" s="74" t="str">
        <f>IF(ISBLANK(BY_DTV_GQ!U182),"",BY_DTV_GQ!U182)</f>
        <v/>
      </c>
      <c r="E178" s="72" t="str">
        <f>IF(ISBLANK(BY_DTV_GQ!E182),"",BY_DTV_GQ!E182)</f>
        <v xml:space="preserve">AS Knetzgau                   </v>
      </c>
      <c r="F178" s="72">
        <f>IF(ISBLANK(BY_DTV_GQ!G182),"",BY_DTV_GQ!G182)</f>
        <v>20129</v>
      </c>
      <c r="G178" s="72" t="str">
        <f>IF(ISBLANK(BY_DTV_GQ!H182),"",    LEFT(BY_DTV_GQ!H182,   LEN(BY_DTV_GQ!H182)-1)    )</f>
        <v xml:space="preserve">(-)  </v>
      </c>
      <c r="H178" s="83">
        <f>IF(BY_DTV_GQ!G182&gt;0,(BY_DTV_GQ!M182/BY_DTV_GQ!G182)*100,"")</f>
        <v>16.896020666699787</v>
      </c>
      <c r="I178" s="72">
        <f>IF(ISBLANK(BY_RiLaerm!Q182),"",BY_RiLaerm!Q182)</f>
        <v>1133</v>
      </c>
      <c r="J178" s="72" t="str">
        <f>IF(ISBLANK(BY_RiLaerm!R182),"", LEFT(BY_RiLaerm!R182,LEN(BY_RiLaerm!R182)-1))</f>
        <v>14,3</v>
      </c>
      <c r="K178" s="72">
        <f>IF(ISBLANK(BY_RiLaerm!S182),"",BY_RiLaerm!S182)</f>
        <v>251</v>
      </c>
      <c r="L178" s="72" t="str">
        <f>IF(ISBLANK(BY_RiLaerm!T182),"",LEFT(BY_RiLaerm!T182,LEN(BY_RiLaerm!T182)-1))</f>
        <v>40,2</v>
      </c>
      <c r="M178" s="72">
        <f>IF(BY_MaxWerte!Q182&gt;0,BY_MaxWerte!Q182,"")</f>
        <v>27135</v>
      </c>
      <c r="N178" s="81">
        <f>IF(BY_MaxWerte!Q182&gt;0,   IF($U$2&gt;0,DATEVALUE(CONCATENATE(LEFT(RIGHT(BY_MaxWerte!R182,3),2),".",TEXT($U$2,"00"),".",TEXT($U$3,"00"))), DATEVALUE(CONCATENATE(MID(BY_MaxWerte!R182,4,2),".",MID(BY_MaxWerte!R182,6,2),".",TEXT($U$3,"00")))    ),"")</f>
        <v>42762</v>
      </c>
      <c r="O178" s="72" t="str">
        <f>IF(BY_MaxWerte!Q182&gt;0,  LEFT(BY_MaxWerte!R182,3),"")</f>
        <v xml:space="preserve"> FR</v>
      </c>
      <c r="P178" s="72">
        <f>IF(BY_MaxWerte!S182&gt;0,BY_MaxWerte!S182,"")</f>
        <v>2437</v>
      </c>
      <c r="Q178" s="81">
        <f>IF(BY_MaxWerte!S182&gt;0, IF($U$2&gt;0,DATEVALUE(CONCATENATE(LEFT(RIGHT(BY_MaxWerte!T182,3),2),".",TEXT($U$2,"00"),".",TEXT($U$3,"00"))),DATEVALUE(CONCATENATE(MID(BY_MaxWerte!T182,4,2),".",MID(BY_MaxWerte!T182,6,2),".",TEXT($U$3,"00"))) ),"")</f>
        <v>42762</v>
      </c>
      <c r="R178" s="72" t="str">
        <f>IF(BY_MaxWerte!S182&gt;0,  LEFT(BY_MaxWerte!T182,3),"")</f>
        <v xml:space="preserve"> FR</v>
      </c>
      <c r="S178" s="72">
        <f>IF(BY_MaxWerte!T182&gt;0,  BY_MaxWerte!U182,"")</f>
        <v>16</v>
      </c>
      <c r="T178" s="72"/>
    </row>
    <row r="179" spans="1:20" x14ac:dyDescent="0.2">
      <c r="A179" s="74">
        <v>174</v>
      </c>
      <c r="B179" s="72" t="str">
        <f>IF(ISBLANK(BY_DTV_GQ!S183),"",  CONCATENATE(BY_DTV_GQ!S183,IF(TRIM(BY_DTV_GQ!T183)="VBA","*","")))</f>
        <v/>
      </c>
      <c r="C179" s="72" t="str">
        <f>IF(ISBLANK(BY_DTV_GQ!A183),"",CONCATENATE(BY_DTV_GQ!A183,TEXT(BY_DTV_GQ!B183,"????")))</f>
        <v>A  70</v>
      </c>
      <c r="D179" s="74" t="str">
        <f>IF(ISBLANK(BY_DTV_GQ!U183),"",BY_DTV_GQ!U183)</f>
        <v/>
      </c>
      <c r="E179" s="72" t="str">
        <f>IF(ISBLANK(BY_DTV_GQ!E183),"",BY_DTV_GQ!E183)</f>
        <v xml:space="preserve">AS Eltmann                    </v>
      </c>
      <c r="F179" s="72">
        <f>IF(ISBLANK(BY_DTV_GQ!G183),"",BY_DTV_GQ!G183)</f>
        <v>24226</v>
      </c>
      <c r="G179" s="72" t="str">
        <f>IF(ISBLANK(BY_DTV_GQ!H183),"",    LEFT(BY_DTV_GQ!H183,   LEN(BY_DTV_GQ!H183)-1)    )</f>
        <v xml:space="preserve">(-)  </v>
      </c>
      <c r="H179" s="83">
        <f>IF(BY_DTV_GQ!G183&gt;0,(BY_DTV_GQ!M183/BY_DTV_GQ!G183)*100,"")</f>
        <v>17.683480558078099</v>
      </c>
      <c r="I179" s="72">
        <f>IF(ISBLANK(BY_RiLaerm!Q183),"",BY_RiLaerm!Q183)</f>
        <v>1365</v>
      </c>
      <c r="J179" s="72" t="str">
        <f>IF(ISBLANK(BY_RiLaerm!R183),"", LEFT(BY_RiLaerm!R183,LEN(BY_RiLaerm!R183)-1))</f>
        <v>15,1</v>
      </c>
      <c r="K179" s="72">
        <f>IF(ISBLANK(BY_RiLaerm!S183),"",BY_RiLaerm!S183)</f>
        <v>299</v>
      </c>
      <c r="L179" s="72" t="str">
        <f>IF(ISBLANK(BY_RiLaerm!T183),"",LEFT(BY_RiLaerm!T183,LEN(BY_RiLaerm!T183)-1))</f>
        <v>40,8</v>
      </c>
      <c r="M179" s="72">
        <f>IF(BY_MaxWerte!Q183&gt;0,BY_MaxWerte!Q183,"")</f>
        <v>32407</v>
      </c>
      <c r="N179" s="81">
        <f>IF(BY_MaxWerte!Q183&gt;0,   IF($U$2&gt;0,DATEVALUE(CONCATENATE(LEFT(RIGHT(BY_MaxWerte!R183,3),2),".",TEXT($U$2,"00"),".",TEXT($U$3,"00"))), DATEVALUE(CONCATENATE(MID(BY_MaxWerte!R183,4,2),".",MID(BY_MaxWerte!R183,6,2),".",TEXT($U$3,"00")))    ),"")</f>
        <v>42762</v>
      </c>
      <c r="O179" s="72" t="str">
        <f>IF(BY_MaxWerte!Q183&gt;0,  LEFT(BY_MaxWerte!R183,3),"")</f>
        <v xml:space="preserve"> FR</v>
      </c>
      <c r="P179" s="72">
        <f>IF(BY_MaxWerte!S183&gt;0,BY_MaxWerte!S183,"")</f>
        <v>2829</v>
      </c>
      <c r="Q179" s="81">
        <f>IF(BY_MaxWerte!S183&gt;0, IF($U$2&gt;0,DATEVALUE(CONCATENATE(LEFT(RIGHT(BY_MaxWerte!T183,3),2),".",TEXT($U$2,"00"),".",TEXT($U$3,"00"))),DATEVALUE(CONCATENATE(MID(BY_MaxWerte!T183,4,2),".",MID(BY_MaxWerte!T183,6,2),".",TEXT($U$3,"00"))) ),"")</f>
        <v>42762</v>
      </c>
      <c r="R179" s="72" t="str">
        <f>IF(BY_MaxWerte!S183&gt;0,  LEFT(BY_MaxWerte!T183,3),"")</f>
        <v xml:space="preserve"> FR</v>
      </c>
      <c r="S179" s="72">
        <f>IF(BY_MaxWerte!T183&gt;0,  BY_MaxWerte!U183,"")</f>
        <v>16</v>
      </c>
      <c r="T179" s="72"/>
    </row>
    <row r="180" spans="1:20" x14ac:dyDescent="0.2">
      <c r="A180" s="74">
        <v>175</v>
      </c>
      <c r="B180" s="72" t="str">
        <f>IF(ISBLANK(BY_DTV_GQ!S184),"",  CONCATENATE(BY_DTV_GQ!S184,IF(TRIM(BY_DTV_GQ!T184)="VBA","*","")))</f>
        <v/>
      </c>
      <c r="C180" s="72" t="str">
        <f>IF(ISBLANK(BY_DTV_GQ!A184),"",CONCATENATE(BY_DTV_GQ!A184,TEXT(BY_DTV_GQ!B184,"????")))</f>
        <v>A  70</v>
      </c>
      <c r="D180" s="74" t="str">
        <f>IF(ISBLANK(BY_DTV_GQ!U184),"",BY_DTV_GQ!U184)</f>
        <v/>
      </c>
      <c r="E180" s="72" t="str">
        <f>IF(ISBLANK(BY_DTV_GQ!E184),"",BY_DTV_GQ!E184)</f>
        <v xml:space="preserve">AS Viereth-Trunstadt          </v>
      </c>
      <c r="F180" s="72">
        <f>IF(ISBLANK(BY_DTV_GQ!G184),"",BY_DTV_GQ!G184)</f>
        <v>26532</v>
      </c>
      <c r="G180" s="72" t="str">
        <f>IF(ISBLANK(BY_DTV_GQ!H184),"",    LEFT(BY_DTV_GQ!H184,   LEN(BY_DTV_GQ!H184)-1)    )</f>
        <v xml:space="preserve">(-)  </v>
      </c>
      <c r="H180" s="83">
        <f>IF(BY_DTV_GQ!G184&gt;0,(BY_DTV_GQ!M184/BY_DTV_GQ!G184)*100,"")</f>
        <v>15.000753806723957</v>
      </c>
      <c r="I180" s="72">
        <f>IF(ISBLANK(BY_RiLaerm!Q184),"",BY_RiLaerm!Q184)</f>
        <v>1493</v>
      </c>
      <c r="J180" s="72" t="str">
        <f>IF(ISBLANK(BY_RiLaerm!R184),"", LEFT(BY_RiLaerm!R184,LEN(BY_RiLaerm!R184)-1))</f>
        <v>12,8</v>
      </c>
      <c r="K180" s="72">
        <f>IF(ISBLANK(BY_RiLaerm!S184),"",BY_RiLaerm!S184)</f>
        <v>330</v>
      </c>
      <c r="L180" s="72" t="str">
        <f>IF(ISBLANK(BY_RiLaerm!T184),"",LEFT(BY_RiLaerm!T184,LEN(BY_RiLaerm!T184)-1))</f>
        <v>34,7</v>
      </c>
      <c r="M180" s="72">
        <f>IF(BY_MaxWerte!Q184&gt;0,BY_MaxWerte!Q184,"")</f>
        <v>35470</v>
      </c>
      <c r="N180" s="81">
        <f>IF(BY_MaxWerte!Q184&gt;0,   IF($U$2&gt;0,DATEVALUE(CONCATENATE(LEFT(RIGHT(BY_MaxWerte!R184,3),2),".",TEXT($U$2,"00"),".",TEXT($U$3,"00"))), DATEVALUE(CONCATENATE(MID(BY_MaxWerte!R184,4,2),".",MID(BY_MaxWerte!R184,6,2),".",TEXT($U$3,"00")))    ),"")</f>
        <v>42762</v>
      </c>
      <c r="O180" s="72" t="str">
        <f>IF(BY_MaxWerte!Q184&gt;0,  LEFT(BY_MaxWerte!R184,3),"")</f>
        <v xml:space="preserve"> FR</v>
      </c>
      <c r="P180" s="72">
        <f>IF(BY_MaxWerte!S184&gt;0,BY_MaxWerte!S184,"")</f>
        <v>3125</v>
      </c>
      <c r="Q180" s="81">
        <f>IF(BY_MaxWerte!S184&gt;0, IF($U$2&gt;0,DATEVALUE(CONCATENATE(LEFT(RIGHT(BY_MaxWerte!T184,3),2),".",TEXT($U$2,"00"),".",TEXT($U$3,"00"))),DATEVALUE(CONCATENATE(MID(BY_MaxWerte!T184,4,2),".",MID(BY_MaxWerte!T184,6,2),".",TEXT($U$3,"00"))) ),"")</f>
        <v>42762</v>
      </c>
      <c r="R180" s="72" t="str">
        <f>IF(BY_MaxWerte!S184&gt;0,  LEFT(BY_MaxWerte!T184,3),"")</f>
        <v xml:space="preserve"> FR</v>
      </c>
      <c r="S180" s="72">
        <f>IF(BY_MaxWerte!T184&gt;0,  BY_MaxWerte!U184,"")</f>
        <v>16</v>
      </c>
      <c r="T180" s="72"/>
    </row>
    <row r="181" spans="1:20" x14ac:dyDescent="0.2">
      <c r="A181" s="74">
        <v>176</v>
      </c>
      <c r="B181" s="72" t="str">
        <f>IF(ISBLANK(BY_DTV_GQ!S185),"",  CONCATENATE(BY_DTV_GQ!S185,IF(TRIM(BY_DTV_GQ!T185)="VBA","*","")))</f>
        <v/>
      </c>
      <c r="C181" s="72" t="str">
        <f>IF(ISBLANK(BY_DTV_GQ!A185),"",CONCATENATE(BY_DTV_GQ!A185,TEXT(BY_DTV_GQ!B185,"????")))</f>
        <v>A  70</v>
      </c>
      <c r="D181" s="74" t="str">
        <f>IF(ISBLANK(BY_DTV_GQ!U185),"",BY_DTV_GQ!U185)</f>
        <v/>
      </c>
      <c r="E181" s="72" t="str">
        <f>IF(ISBLANK(BY_DTV_GQ!E185),"",BY_DTV_GQ!E185)</f>
        <v xml:space="preserve">AS Bamberg-Hafen              </v>
      </c>
      <c r="F181" s="72">
        <f>IF(ISBLANK(BY_DTV_GQ!G185),"",BY_DTV_GQ!G185)</f>
        <v>37894</v>
      </c>
      <c r="G181" s="72" t="str">
        <f>IF(ISBLANK(BY_DTV_GQ!H185),"",    LEFT(BY_DTV_GQ!H185,   LEN(BY_DTV_GQ!H185)-1)    )</f>
        <v xml:space="preserve">(-)  </v>
      </c>
      <c r="H181" s="83">
        <f>IF(BY_DTV_GQ!G185&gt;0,(BY_DTV_GQ!M185/BY_DTV_GQ!G185)*100,"")</f>
        <v>12.759275874808676</v>
      </c>
      <c r="I181" s="72">
        <f>IF(ISBLANK(BY_RiLaerm!Q185),"",BY_RiLaerm!Q185)</f>
        <v>2158</v>
      </c>
      <c r="J181" s="72" t="str">
        <f>IF(ISBLANK(BY_RiLaerm!R185),"", LEFT(BY_RiLaerm!R185,LEN(BY_RiLaerm!R185)-1))</f>
        <v>11,2</v>
      </c>
      <c r="K181" s="72">
        <f>IF(ISBLANK(BY_RiLaerm!S185),"",BY_RiLaerm!S185)</f>
        <v>422</v>
      </c>
      <c r="L181" s="72" t="str">
        <f>IF(ISBLANK(BY_RiLaerm!T185),"",LEFT(BY_RiLaerm!T185,LEN(BY_RiLaerm!T185)-1))</f>
        <v>28,7</v>
      </c>
      <c r="M181" s="72">
        <f>IF(BY_MaxWerte!Q185&gt;0,BY_MaxWerte!Q185,"")</f>
        <v>49963</v>
      </c>
      <c r="N181" s="81">
        <f>IF(BY_MaxWerte!Q185&gt;0,   IF($U$2&gt;0,DATEVALUE(CONCATENATE(LEFT(RIGHT(BY_MaxWerte!R185,3),2),".",TEXT($U$2,"00"),".",TEXT($U$3,"00"))), DATEVALUE(CONCATENATE(MID(BY_MaxWerte!R185,4,2),".",MID(BY_MaxWerte!R185,6,2),".",TEXT($U$3,"00")))    ),"")</f>
        <v>42762</v>
      </c>
      <c r="O181" s="72" t="str">
        <f>IF(BY_MaxWerte!Q185&gt;0,  LEFT(BY_MaxWerte!R185,3),"")</f>
        <v xml:space="preserve"> FR</v>
      </c>
      <c r="P181" s="72">
        <f>IF(BY_MaxWerte!S185&gt;0,BY_MaxWerte!S185,"")</f>
        <v>4382</v>
      </c>
      <c r="Q181" s="81">
        <f>IF(BY_MaxWerte!S185&gt;0, IF($U$2&gt;0,DATEVALUE(CONCATENATE(LEFT(RIGHT(BY_MaxWerte!T185,3),2),".",TEXT($U$2,"00"),".",TEXT($U$3,"00"))),DATEVALUE(CONCATENATE(MID(BY_MaxWerte!T185,4,2),".",MID(BY_MaxWerte!T185,6,2),".",TEXT($U$3,"00"))) ),"")</f>
        <v>42762</v>
      </c>
      <c r="R181" s="72" t="str">
        <f>IF(BY_MaxWerte!S185&gt;0,  LEFT(BY_MaxWerte!T185,3),"")</f>
        <v xml:space="preserve"> FR</v>
      </c>
      <c r="S181" s="72">
        <f>IF(BY_MaxWerte!T185&gt;0,  BY_MaxWerte!U185,"")</f>
        <v>16</v>
      </c>
      <c r="T181" s="72"/>
    </row>
    <row r="182" spans="1:20" x14ac:dyDescent="0.2">
      <c r="A182" s="74">
        <v>177</v>
      </c>
      <c r="B182" s="72" t="str">
        <f>IF(ISBLANK(BY_DTV_GQ!S186),"",  CONCATENATE(BY_DTV_GQ!S186,IF(TRIM(BY_DTV_GQ!T186)="VBA","*","")))</f>
        <v/>
      </c>
      <c r="C182" s="72" t="str">
        <f>IF(ISBLANK(BY_DTV_GQ!A186),"",CONCATENATE(BY_DTV_GQ!A186,TEXT(BY_DTV_GQ!B186,"????")))</f>
        <v>A  70</v>
      </c>
      <c r="D182" s="74" t="str">
        <f>IF(ISBLANK(BY_DTV_GQ!U186),"",BY_DTV_GQ!U186)</f>
        <v/>
      </c>
      <c r="E182" s="72" t="str">
        <f>IF(ISBLANK(BY_DTV_GQ!E186),"",BY_DTV_GQ!E186)</f>
        <v xml:space="preserve">AS Hallstadt                  </v>
      </c>
      <c r="F182" s="72">
        <f>IF(ISBLANK(BY_DTV_GQ!G186),"",BY_DTV_GQ!G186)</f>
        <v>42163</v>
      </c>
      <c r="G182" s="72" t="str">
        <f>IF(ISBLANK(BY_DTV_GQ!H186),"",    LEFT(BY_DTV_GQ!H186,   LEN(BY_DTV_GQ!H186)-1)    )</f>
        <v xml:space="preserve">(-)  </v>
      </c>
      <c r="H182" s="83">
        <f>IF(BY_DTV_GQ!G186&gt;0,(BY_DTV_GQ!M186/BY_DTV_GQ!G186)*100,"")</f>
        <v>12.876218485401891</v>
      </c>
      <c r="I182" s="72">
        <f>IF(ISBLANK(BY_RiLaerm!Q186),"",BY_RiLaerm!Q186)</f>
        <v>2406</v>
      </c>
      <c r="J182" s="72" t="str">
        <f>IF(ISBLANK(BY_RiLaerm!R186),"", LEFT(BY_RiLaerm!R186,LEN(BY_RiLaerm!R186)-1))</f>
        <v>11,4</v>
      </c>
      <c r="K182" s="72">
        <f>IF(ISBLANK(BY_RiLaerm!S186),"",BY_RiLaerm!S186)</f>
        <v>458</v>
      </c>
      <c r="L182" s="72" t="str">
        <f>IF(ISBLANK(BY_RiLaerm!T186),"",LEFT(BY_RiLaerm!T186,LEN(BY_RiLaerm!T186)-1))</f>
        <v>28,2</v>
      </c>
      <c r="M182" s="72">
        <f>IF(BY_MaxWerte!Q186&gt;0,BY_MaxWerte!Q186,"")</f>
        <v>55417</v>
      </c>
      <c r="N182" s="81">
        <f>IF(BY_MaxWerte!Q186&gt;0,   IF($U$2&gt;0,DATEVALUE(CONCATENATE(LEFT(RIGHT(BY_MaxWerte!R186,3),2),".",TEXT($U$2,"00"),".",TEXT($U$3,"00"))), DATEVALUE(CONCATENATE(MID(BY_MaxWerte!R186,4,2),".",MID(BY_MaxWerte!R186,6,2),".",TEXT($U$3,"00")))    ),"")</f>
        <v>42762</v>
      </c>
      <c r="O182" s="72" t="str">
        <f>IF(BY_MaxWerte!Q186&gt;0,  LEFT(BY_MaxWerte!R186,3),"")</f>
        <v xml:space="preserve"> FR</v>
      </c>
      <c r="P182" s="72">
        <f>IF(BY_MaxWerte!S186&gt;0,BY_MaxWerte!S186,"")</f>
        <v>4857</v>
      </c>
      <c r="Q182" s="81">
        <f>IF(BY_MaxWerte!S186&gt;0, IF($U$2&gt;0,DATEVALUE(CONCATENATE(LEFT(RIGHT(BY_MaxWerte!T186,3),2),".",TEXT($U$2,"00"),".",TEXT($U$3,"00"))),DATEVALUE(CONCATENATE(MID(BY_MaxWerte!T186,4,2),".",MID(BY_MaxWerte!T186,6,2),".",TEXT($U$3,"00"))) ),"")</f>
        <v>42762</v>
      </c>
      <c r="R182" s="72" t="str">
        <f>IF(BY_MaxWerte!S186&gt;0,  LEFT(BY_MaxWerte!T186,3),"")</f>
        <v xml:space="preserve"> FR</v>
      </c>
      <c r="S182" s="72">
        <f>IF(BY_MaxWerte!T186&gt;0,  BY_MaxWerte!U186,"")</f>
        <v>16</v>
      </c>
      <c r="T182" s="72"/>
    </row>
    <row r="183" spans="1:20" x14ac:dyDescent="0.2">
      <c r="A183" s="74">
        <v>178</v>
      </c>
      <c r="B183" s="72" t="str">
        <f>IF(ISBLANK(BY_DTV_GQ!S187),"",  CONCATENATE(BY_DTV_GQ!S187,IF(TRIM(BY_DTV_GQ!T187)="VBA","*","")))</f>
        <v/>
      </c>
      <c r="C183" s="72" t="str">
        <f>IF(ISBLANK(BY_DTV_GQ!A187),"",CONCATENATE(BY_DTV_GQ!A187,TEXT(BY_DTV_GQ!B187,"????")))</f>
        <v>A  70</v>
      </c>
      <c r="D183" s="74" t="str">
        <f>IF(ISBLANK(BY_DTV_GQ!U187),"",BY_DTV_GQ!U187)</f>
        <v/>
      </c>
      <c r="E183" s="72" t="str">
        <f>IF(ISBLANK(BY_DTV_GQ!E187),"",BY_DTV_GQ!E187)</f>
        <v xml:space="preserve">AK Bamberg (W)                </v>
      </c>
      <c r="F183" s="72">
        <f>IF(ISBLANK(BY_DTV_GQ!G187),"",BY_DTV_GQ!G187)</f>
        <v>37728</v>
      </c>
      <c r="G183" s="72" t="str">
        <f>IF(ISBLANK(BY_DTV_GQ!H187),"",    LEFT(BY_DTV_GQ!H187,   LEN(BY_DTV_GQ!H187)-1)    )</f>
        <v xml:space="preserve">(-)  </v>
      </c>
      <c r="H183" s="83">
        <f>IF(BY_DTV_GQ!G187&gt;0,(BY_DTV_GQ!M187/BY_DTV_GQ!G187)*100,"")</f>
        <v>13.475402883799831</v>
      </c>
      <c r="I183" s="72">
        <f>IF(ISBLANK(BY_RiLaerm!Q187),"",BY_RiLaerm!Q187)</f>
        <v>2160</v>
      </c>
      <c r="J183" s="72" t="str">
        <f>IF(ISBLANK(BY_RiLaerm!R187),"", LEFT(BY_RiLaerm!R187,LEN(BY_RiLaerm!R187)-1))</f>
        <v>11,8</v>
      </c>
      <c r="K183" s="72">
        <f>IF(ISBLANK(BY_RiLaerm!S187),"",BY_RiLaerm!S187)</f>
        <v>395</v>
      </c>
      <c r="L183" s="72" t="str">
        <f>IF(ISBLANK(BY_RiLaerm!T187),"",LEFT(BY_RiLaerm!T187,LEN(BY_RiLaerm!T187)-1))</f>
        <v>32,0</v>
      </c>
      <c r="M183" s="72">
        <f>IF(BY_MaxWerte!Q187&gt;0,BY_MaxWerte!Q187,"")</f>
        <v>49575</v>
      </c>
      <c r="N183" s="81">
        <f>IF(BY_MaxWerte!Q187&gt;0,   IF($U$2&gt;0,DATEVALUE(CONCATENATE(LEFT(RIGHT(BY_MaxWerte!R187,3),2),".",TEXT($U$2,"00"),".",TEXT($U$3,"00"))), DATEVALUE(CONCATENATE(MID(BY_MaxWerte!R187,4,2),".",MID(BY_MaxWerte!R187,6,2),".",TEXT($U$3,"00")))    ),"")</f>
        <v>42762</v>
      </c>
      <c r="O183" s="72" t="str">
        <f>IF(BY_MaxWerte!Q187&gt;0,  LEFT(BY_MaxWerte!R187,3),"")</f>
        <v xml:space="preserve"> FR</v>
      </c>
      <c r="P183" s="72">
        <f>IF(BY_MaxWerte!S187&gt;0,BY_MaxWerte!S187,"")</f>
        <v>4400</v>
      </c>
      <c r="Q183" s="81">
        <f>IF(BY_MaxWerte!S187&gt;0, IF($U$2&gt;0,DATEVALUE(CONCATENATE(LEFT(RIGHT(BY_MaxWerte!T187,3),2),".",TEXT($U$2,"00"),".",TEXT($U$3,"00"))),DATEVALUE(CONCATENATE(MID(BY_MaxWerte!T187,4,2),".",MID(BY_MaxWerte!T187,6,2),".",TEXT($U$3,"00"))) ),"")</f>
        <v>42762</v>
      </c>
      <c r="R183" s="72" t="str">
        <f>IF(BY_MaxWerte!S187&gt;0,  LEFT(BY_MaxWerte!T187,3),"")</f>
        <v xml:space="preserve"> FR</v>
      </c>
      <c r="S183" s="72">
        <f>IF(BY_MaxWerte!T187&gt;0,  BY_MaxWerte!U187,"")</f>
        <v>16</v>
      </c>
      <c r="T183" s="72"/>
    </row>
    <row r="184" spans="1:20" x14ac:dyDescent="0.2">
      <c r="A184" s="74">
        <v>179</v>
      </c>
      <c r="B184" s="72" t="str">
        <f>IF(ISBLANK(BY_DTV_GQ!S188),"",  CONCATENATE(BY_DTV_GQ!S188,IF(TRIM(BY_DTV_GQ!T188)="VBA","*","")))</f>
        <v/>
      </c>
      <c r="C184" s="72" t="str">
        <f>IF(ISBLANK(BY_DTV_GQ!A188),"",CONCATENATE(BY_DTV_GQ!A188,TEXT(BY_DTV_GQ!B188,"????")))</f>
        <v>A  70</v>
      </c>
      <c r="D184" s="74" t="str">
        <f>IF(ISBLANK(BY_DTV_GQ!U188),"",BY_DTV_GQ!U188)</f>
        <v/>
      </c>
      <c r="E184" s="72" t="str">
        <f>IF(ISBLANK(BY_DTV_GQ!E188),"",BY_DTV_GQ!E188)</f>
        <v xml:space="preserve">AK Bamberg (O)                </v>
      </c>
      <c r="F184" s="72">
        <f>IF(ISBLANK(BY_DTV_GQ!G188),"",BY_DTV_GQ!G188)</f>
        <v>20297</v>
      </c>
      <c r="G184" s="72" t="str">
        <f>IF(ISBLANK(BY_DTV_GQ!H188),"",    LEFT(BY_DTV_GQ!H188,   LEN(BY_DTV_GQ!H188)-1)    )</f>
        <v xml:space="preserve">(-)  </v>
      </c>
      <c r="H184" s="83">
        <f>IF(BY_DTV_GQ!G188&gt;0,(BY_DTV_GQ!M188/BY_DTV_GQ!G188)*100,"")</f>
        <v>15.652559491550475</v>
      </c>
      <c r="I184" s="72">
        <f>IF(ISBLANK(BY_RiLaerm!Q188),"",BY_RiLaerm!Q188)</f>
        <v>1162</v>
      </c>
      <c r="J184" s="72" t="str">
        <f>IF(ISBLANK(BY_RiLaerm!R188),"", LEFT(BY_RiLaerm!R188,LEN(BY_RiLaerm!R188)-1))</f>
        <v>13,9</v>
      </c>
      <c r="K184" s="72">
        <f>IF(ISBLANK(BY_RiLaerm!S188),"",BY_RiLaerm!S188)</f>
        <v>214</v>
      </c>
      <c r="L184" s="72" t="str">
        <f>IF(ISBLANK(BY_RiLaerm!T188),"",LEFT(BY_RiLaerm!T188,LEN(BY_RiLaerm!T188)-1))</f>
        <v>34,6</v>
      </c>
      <c r="M184" s="72">
        <f>IF(BY_MaxWerte!Q188&gt;0,BY_MaxWerte!Q188,"")</f>
        <v>26859</v>
      </c>
      <c r="N184" s="81">
        <f>IF(BY_MaxWerte!Q188&gt;0,   IF($U$2&gt;0,DATEVALUE(CONCATENATE(LEFT(RIGHT(BY_MaxWerte!R188,3),2),".",TEXT($U$2,"00"),".",TEXT($U$3,"00"))), DATEVALUE(CONCATENATE(MID(BY_MaxWerte!R188,4,2),".",MID(BY_MaxWerte!R188,6,2),".",TEXT($U$3,"00")))    ),"")</f>
        <v>42762</v>
      </c>
      <c r="O184" s="72" t="str">
        <f>IF(BY_MaxWerte!Q188&gt;0,  LEFT(BY_MaxWerte!R188,3),"")</f>
        <v xml:space="preserve"> FR</v>
      </c>
      <c r="P184" s="72">
        <f>IF(BY_MaxWerte!S188&gt;0,BY_MaxWerte!S188,"")</f>
        <v>2367</v>
      </c>
      <c r="Q184" s="81">
        <f>IF(BY_MaxWerte!S188&gt;0, IF($U$2&gt;0,DATEVALUE(CONCATENATE(LEFT(RIGHT(BY_MaxWerte!T188,3),2),".",TEXT($U$2,"00"),".",TEXT($U$3,"00"))),DATEVALUE(CONCATENATE(MID(BY_MaxWerte!T188,4,2),".",MID(BY_MaxWerte!T188,6,2),".",TEXT($U$3,"00"))) ),"")</f>
        <v>42762</v>
      </c>
      <c r="R184" s="72" t="str">
        <f>IF(BY_MaxWerte!S188&gt;0,  LEFT(BY_MaxWerte!T188,3),"")</f>
        <v xml:space="preserve"> FR</v>
      </c>
      <c r="S184" s="72">
        <f>IF(BY_MaxWerte!T188&gt;0,  BY_MaxWerte!U188,"")</f>
        <v>16</v>
      </c>
      <c r="T184" s="72"/>
    </row>
    <row r="185" spans="1:20" x14ac:dyDescent="0.2">
      <c r="A185" s="74">
        <v>180</v>
      </c>
      <c r="B185" s="72" t="str">
        <f>IF(ISBLANK(BY_DTV_GQ!S189),"",  CONCATENATE(BY_DTV_GQ!S189,IF(TRIM(BY_DTV_GQ!T189)="VBA","*","")))</f>
        <v/>
      </c>
      <c r="C185" s="72" t="str">
        <f>IF(ISBLANK(BY_DTV_GQ!A189),"",CONCATENATE(BY_DTV_GQ!A189,TEXT(BY_DTV_GQ!B189,"????")))</f>
        <v>A  70</v>
      </c>
      <c r="D185" s="74" t="str">
        <f>IF(ISBLANK(BY_DTV_GQ!U189),"",BY_DTV_GQ!U189)</f>
        <v/>
      </c>
      <c r="E185" s="72" t="str">
        <f>IF(ISBLANK(BY_DTV_GQ!E189),"",BY_DTV_GQ!E189)</f>
        <v xml:space="preserve">AD Bayreuth/Kulmbach (W)      </v>
      </c>
      <c r="F185" s="72">
        <f>IF(ISBLANK(BY_DTV_GQ!G189),"",BY_DTV_GQ!G189)</f>
        <v>19672</v>
      </c>
      <c r="G185" s="72" t="str">
        <f>IF(ISBLANK(BY_DTV_GQ!H189),"",    LEFT(BY_DTV_GQ!H189,   LEN(BY_DTV_GQ!H189)-1)    )</f>
        <v xml:space="preserve">(-)  </v>
      </c>
      <c r="H185" s="83">
        <f>IF(BY_DTV_GQ!G189&gt;0,(BY_DTV_GQ!M189/BY_DTV_GQ!G189)*100,"")</f>
        <v>18.300122000813339</v>
      </c>
      <c r="I185" s="72">
        <f>IF(ISBLANK(BY_RiLaerm!Q189),"",BY_RiLaerm!Q189)</f>
        <v>1123</v>
      </c>
      <c r="J185" s="72" t="str">
        <f>IF(ISBLANK(BY_RiLaerm!R189),"", LEFT(BY_RiLaerm!R189,LEN(BY_RiLaerm!R189)-1))</f>
        <v>16,4</v>
      </c>
      <c r="K185" s="72">
        <f>IF(ISBLANK(BY_RiLaerm!S189),"",BY_RiLaerm!S189)</f>
        <v>212</v>
      </c>
      <c r="L185" s="72" t="str">
        <f>IF(ISBLANK(BY_RiLaerm!T189),"",LEFT(BY_RiLaerm!T189,LEN(BY_RiLaerm!T189)-1))</f>
        <v>38,6</v>
      </c>
      <c r="M185" s="72">
        <f>IF(BY_MaxWerte!Q189&gt;0,BY_MaxWerte!Q189,"")</f>
        <v>26138</v>
      </c>
      <c r="N185" s="81">
        <f>IF(BY_MaxWerte!Q189&gt;0,   IF($U$2&gt;0,DATEVALUE(CONCATENATE(LEFT(RIGHT(BY_MaxWerte!R189,3),2),".",TEXT($U$2,"00"),".",TEXT($U$3,"00"))), DATEVALUE(CONCATENATE(MID(BY_MaxWerte!R189,4,2),".",MID(BY_MaxWerte!R189,6,2),".",TEXT($U$3,"00")))    ),"")</f>
        <v>42762</v>
      </c>
      <c r="O185" s="72" t="str">
        <f>IF(BY_MaxWerte!Q189&gt;0,  LEFT(BY_MaxWerte!R189,3),"")</f>
        <v xml:space="preserve"> FR</v>
      </c>
      <c r="P185" s="72">
        <f>IF(BY_MaxWerte!S189&gt;0,BY_MaxWerte!S189,"")</f>
        <v>2345</v>
      </c>
      <c r="Q185" s="81">
        <f>IF(BY_MaxWerte!S189&gt;0, IF($U$2&gt;0,DATEVALUE(CONCATENATE(LEFT(RIGHT(BY_MaxWerte!T189,3),2),".",TEXT($U$2,"00"),".",TEXT($U$3,"00"))),DATEVALUE(CONCATENATE(MID(BY_MaxWerte!T189,4,2),".",MID(BY_MaxWerte!T189,6,2),".",TEXT($U$3,"00"))) ),"")</f>
        <v>42765</v>
      </c>
      <c r="R185" s="72" t="str">
        <f>IF(BY_MaxWerte!S189&gt;0,  LEFT(BY_MaxWerte!T189,3),"")</f>
        <v xml:space="preserve"> MO</v>
      </c>
      <c r="S185" s="72">
        <f>IF(BY_MaxWerte!T189&gt;0,  BY_MaxWerte!U189,"")</f>
        <v>8</v>
      </c>
      <c r="T185" s="72"/>
    </row>
    <row r="186" spans="1:20" x14ac:dyDescent="0.2">
      <c r="A186" s="74">
        <v>181</v>
      </c>
      <c r="B186" s="72" t="str">
        <f>IF(ISBLANK(BY_DTV_GQ!S190),"",  CONCATENATE(BY_DTV_GQ!S190,IF(TRIM(BY_DTV_GQ!T190)="VBA","*","")))</f>
        <v/>
      </c>
      <c r="C186" s="72" t="str">
        <f>IF(ISBLANK(BY_DTV_GQ!A190),"",CONCATENATE(BY_DTV_GQ!A190,TEXT(BY_DTV_GQ!B190,"????")))</f>
        <v>A  71</v>
      </c>
      <c r="D186" s="74" t="str">
        <f>IF(ISBLANK(BY_DTV_GQ!U190),"",BY_DTV_GQ!U190)</f>
        <v/>
      </c>
      <c r="E186" s="72" t="str">
        <f>IF(ISBLANK(BY_DTV_GQ!E190),"",BY_DTV_GQ!E190)</f>
        <v xml:space="preserve">Mellrichstadt (N)             </v>
      </c>
      <c r="F186" s="72">
        <f>IF(ISBLANK(BY_DTV_GQ!G190),"",BY_DTV_GQ!G190)</f>
        <v>10441</v>
      </c>
      <c r="G186" s="72" t="str">
        <f>IF(ISBLANK(BY_DTV_GQ!H190),"",    LEFT(BY_DTV_GQ!H190,   LEN(BY_DTV_GQ!H190)-1)    )</f>
        <v xml:space="preserve">(-)  </v>
      </c>
      <c r="H186" s="83">
        <f>IF(BY_DTV_GQ!G190&gt;0,(BY_DTV_GQ!M190/BY_DTV_GQ!G190)*100,"")</f>
        <v>17.124796475433389</v>
      </c>
      <c r="I186" s="72">
        <f>IF(ISBLANK(BY_RiLaerm!Q190),"",BY_RiLaerm!Q190)</f>
        <v>589</v>
      </c>
      <c r="J186" s="72" t="str">
        <f>IF(ISBLANK(BY_RiLaerm!R190),"", LEFT(BY_RiLaerm!R190,LEN(BY_RiLaerm!R190)-1))</f>
        <v>15,2</v>
      </c>
      <c r="K186" s="72">
        <f>IF(ISBLANK(BY_RiLaerm!S190),"",BY_RiLaerm!S190)</f>
        <v>127</v>
      </c>
      <c r="L186" s="72" t="str">
        <f>IF(ISBLANK(BY_RiLaerm!T190),"",LEFT(BY_RiLaerm!T190,LEN(BY_RiLaerm!T190)-1))</f>
        <v>34,9</v>
      </c>
      <c r="M186" s="72">
        <f>IF(BY_MaxWerte!Q190&gt;0,BY_MaxWerte!Q190,"")</f>
        <v>14789</v>
      </c>
      <c r="N186" s="81">
        <f>IF(BY_MaxWerte!Q190&gt;0,   IF($U$2&gt;0,DATEVALUE(CONCATENATE(LEFT(RIGHT(BY_MaxWerte!R190,3),2),".",TEXT($U$2,"00"),".",TEXT($U$3,"00"))), DATEVALUE(CONCATENATE(MID(BY_MaxWerte!R190,4,2),".",MID(BY_MaxWerte!R190,6,2),".",TEXT($U$3,"00")))    ),"")</f>
        <v>42762</v>
      </c>
      <c r="O186" s="72" t="str">
        <f>IF(BY_MaxWerte!Q190&gt;0,  LEFT(BY_MaxWerte!R190,3),"")</f>
        <v xml:space="preserve"> FR</v>
      </c>
      <c r="P186" s="72">
        <f>IF(BY_MaxWerte!S190&gt;0,BY_MaxWerte!S190,"")</f>
        <v>1341</v>
      </c>
      <c r="Q186" s="81">
        <f>IF(BY_MaxWerte!S190&gt;0, IF($U$2&gt;0,DATEVALUE(CONCATENATE(LEFT(RIGHT(BY_MaxWerte!T190,3),2),".",TEXT($U$2,"00"),".",TEXT($U$3,"00"))),DATEVALUE(CONCATENATE(MID(BY_MaxWerte!T190,4,2),".",MID(BY_MaxWerte!T190,6,2),".",TEXT($U$3,"00"))) ),"")</f>
        <v>42755</v>
      </c>
      <c r="R186" s="72" t="str">
        <f>IF(BY_MaxWerte!S190&gt;0,  LEFT(BY_MaxWerte!T190,3),"")</f>
        <v xml:space="preserve"> FR</v>
      </c>
      <c r="S186" s="72">
        <f>IF(BY_MaxWerte!T190&gt;0,  BY_MaxWerte!U190,"")</f>
        <v>16</v>
      </c>
      <c r="T186" s="72"/>
    </row>
    <row r="187" spans="1:20" x14ac:dyDescent="0.2">
      <c r="A187" s="74">
        <v>182</v>
      </c>
      <c r="B187" s="72" t="str">
        <f>IF(ISBLANK(BY_DTV_GQ!S191),"",  CONCATENATE(BY_DTV_GQ!S191,IF(TRIM(BY_DTV_GQ!T191)="VBA","*","")))</f>
        <v/>
      </c>
      <c r="C187" s="72" t="str">
        <f>IF(ISBLANK(BY_DTV_GQ!A191),"",CONCATENATE(BY_DTV_GQ!A191,TEXT(BY_DTV_GQ!B191,"????")))</f>
        <v>A  71</v>
      </c>
      <c r="D187" s="74" t="str">
        <f>IF(ISBLANK(BY_DTV_GQ!U191),"",BY_DTV_GQ!U191)</f>
        <v/>
      </c>
      <c r="E187" s="72" t="str">
        <f>IF(ISBLANK(BY_DTV_GQ!E191),"",BY_DTV_GQ!E191)</f>
        <v xml:space="preserve">Pfersdorf                     </v>
      </c>
      <c r="F187" s="72">
        <f>IF(ISBLANK(BY_DTV_GQ!G191),"",BY_DTV_GQ!G191)</f>
        <v>20299</v>
      </c>
      <c r="G187" s="72" t="str">
        <f>IF(ISBLANK(BY_DTV_GQ!H191),"",    LEFT(BY_DTV_GQ!H191,   LEN(BY_DTV_GQ!H191)-1)    )</f>
        <v xml:space="preserve">(-)  </v>
      </c>
      <c r="H187" s="83">
        <f>IF(BY_DTV_GQ!G191&gt;0,(BY_DTV_GQ!M191/BY_DTV_GQ!G191)*100,"")</f>
        <v>10.330558155574167</v>
      </c>
      <c r="I187" s="72">
        <f>IF(ISBLANK(BY_RiLaerm!Q191),"",BY_RiLaerm!Q191)</f>
        <v>1160</v>
      </c>
      <c r="J187" s="72" t="str">
        <f>IF(ISBLANK(BY_RiLaerm!R191),"", LEFT(BY_RiLaerm!R191,LEN(BY_RiLaerm!R191)-1))</f>
        <v>9,2</v>
      </c>
      <c r="K187" s="72">
        <f>IF(ISBLANK(BY_RiLaerm!S191),"",BY_RiLaerm!S191)</f>
        <v>217</v>
      </c>
      <c r="L187" s="72" t="str">
        <f>IF(ISBLANK(BY_RiLaerm!T191),"",LEFT(BY_RiLaerm!T191,LEN(BY_RiLaerm!T191)-1))</f>
        <v>22,2</v>
      </c>
      <c r="M187" s="72">
        <f>IF(BY_MaxWerte!Q191&gt;0,BY_MaxWerte!Q191,"")</f>
        <v>27617</v>
      </c>
      <c r="N187" s="81">
        <f>IF(BY_MaxWerte!Q191&gt;0,   IF($U$2&gt;0,DATEVALUE(CONCATENATE(LEFT(RIGHT(BY_MaxWerte!R191,3),2),".",TEXT($U$2,"00"),".",TEXT($U$3,"00"))), DATEVALUE(CONCATENATE(MID(BY_MaxWerte!R191,4,2),".",MID(BY_MaxWerte!R191,6,2),".",TEXT($U$3,"00")))    ),"")</f>
        <v>42762</v>
      </c>
      <c r="O187" s="72" t="str">
        <f>IF(BY_MaxWerte!Q191&gt;0,  LEFT(BY_MaxWerte!R191,3),"")</f>
        <v xml:space="preserve"> FR</v>
      </c>
      <c r="P187" s="72">
        <f>IF(BY_MaxWerte!S191&gt;0,BY_MaxWerte!S191,"")</f>
        <v>2430</v>
      </c>
      <c r="Q187" s="81">
        <f>IF(BY_MaxWerte!S191&gt;0, IF($U$2&gt;0,DATEVALUE(CONCATENATE(LEFT(RIGHT(BY_MaxWerte!T191,3),2),".",TEXT($U$2,"00"),".",TEXT($U$3,"00"))),DATEVALUE(CONCATENATE(MID(BY_MaxWerte!T191,4,2),".",MID(BY_MaxWerte!T191,6,2),".",TEXT($U$3,"00"))) ),"")</f>
        <v>42755</v>
      </c>
      <c r="R187" s="72" t="str">
        <f>IF(BY_MaxWerte!S191&gt;0,  LEFT(BY_MaxWerte!T191,3),"")</f>
        <v xml:space="preserve"> FR</v>
      </c>
      <c r="S187" s="72">
        <f>IF(BY_MaxWerte!T191&gt;0,  BY_MaxWerte!U191,"")</f>
        <v>16</v>
      </c>
      <c r="T187" s="72"/>
    </row>
    <row r="188" spans="1:20" x14ac:dyDescent="0.2">
      <c r="A188" s="74">
        <v>183</v>
      </c>
      <c r="B188" s="72" t="str">
        <f>IF(ISBLANK(BY_DTV_GQ!S192),"",  CONCATENATE(BY_DTV_GQ!S192,IF(TRIM(BY_DTV_GQ!T192)="VBA","*","")))</f>
        <v/>
      </c>
      <c r="C188" s="72" t="str">
        <f>IF(ISBLANK(BY_DTV_GQ!A192),"",CONCATENATE(BY_DTV_GQ!A192,TEXT(BY_DTV_GQ!B192,"????")))</f>
        <v>A  71</v>
      </c>
      <c r="D188" s="74" t="str">
        <f>IF(ISBLANK(BY_DTV_GQ!U192),"",BY_DTV_GQ!U192)</f>
        <v/>
      </c>
      <c r="E188" s="72" t="str">
        <f>IF(ISBLANK(BY_DTV_GQ!E192),"",BY_DTV_GQ!E192)</f>
        <v xml:space="preserve">AD Werntal (N)                </v>
      </c>
      <c r="F188" s="72">
        <f>IF(ISBLANK(BY_DTV_GQ!G192),"",BY_DTV_GQ!G192)</f>
        <v>19566</v>
      </c>
      <c r="G188" s="72" t="str">
        <f>IF(ISBLANK(BY_DTV_GQ!H192),"",    LEFT(BY_DTV_GQ!H192,   LEN(BY_DTV_GQ!H192)-1)    )</f>
        <v xml:space="preserve">(-)  </v>
      </c>
      <c r="H188" s="83">
        <f>IF(BY_DTV_GQ!G192&gt;0,(BY_DTV_GQ!M192/BY_DTV_GQ!G192)*100,"")</f>
        <v>11.02422569763876</v>
      </c>
      <c r="I188" s="72">
        <f>IF(ISBLANK(BY_RiLaerm!Q192),"",BY_RiLaerm!Q192)</f>
        <v>1117</v>
      </c>
      <c r="J188" s="72" t="str">
        <f>IF(ISBLANK(BY_RiLaerm!R192),"", LEFT(BY_RiLaerm!R192,LEN(BY_RiLaerm!R192)-1))</f>
        <v>9,9</v>
      </c>
      <c r="K188" s="72">
        <f>IF(ISBLANK(BY_RiLaerm!S192),"",BY_RiLaerm!S192)</f>
        <v>212</v>
      </c>
      <c r="L188" s="72" t="str">
        <f>IF(ISBLANK(BY_RiLaerm!T192),"",LEFT(BY_RiLaerm!T192,LEN(BY_RiLaerm!T192)-1))</f>
        <v>23,0</v>
      </c>
      <c r="M188" s="72">
        <f>IF(BY_MaxWerte!Q192&gt;0,BY_MaxWerte!Q192,"")</f>
        <v>26545</v>
      </c>
      <c r="N188" s="81">
        <f>IF(BY_MaxWerte!Q192&gt;0,   IF($U$2&gt;0,DATEVALUE(CONCATENATE(LEFT(RIGHT(BY_MaxWerte!R192,3),2),".",TEXT($U$2,"00"),".",TEXT($U$3,"00"))), DATEVALUE(CONCATENATE(MID(BY_MaxWerte!R192,4,2),".",MID(BY_MaxWerte!R192,6,2),".",TEXT($U$3,"00")))    ),"")</f>
        <v>42762</v>
      </c>
      <c r="O188" s="72" t="str">
        <f>IF(BY_MaxWerte!Q192&gt;0,  LEFT(BY_MaxWerte!R192,3),"")</f>
        <v xml:space="preserve"> FR</v>
      </c>
      <c r="P188" s="72">
        <f>IF(BY_MaxWerte!S192&gt;0,BY_MaxWerte!S192,"")</f>
        <v>2421</v>
      </c>
      <c r="Q188" s="81">
        <f>IF(BY_MaxWerte!S192&gt;0, IF($U$2&gt;0,DATEVALUE(CONCATENATE(LEFT(RIGHT(BY_MaxWerte!T192,3),2),".",TEXT($U$2,"00"),".",TEXT($U$3,"00"))),DATEVALUE(CONCATENATE(MID(BY_MaxWerte!T192,4,2),".",MID(BY_MaxWerte!T192,6,2),".",TEXT($U$3,"00"))) ),"")</f>
        <v>42762</v>
      </c>
      <c r="R188" s="72" t="str">
        <f>IF(BY_MaxWerte!S192&gt;0,  LEFT(BY_MaxWerte!T192,3),"")</f>
        <v xml:space="preserve"> FR</v>
      </c>
      <c r="S188" s="72">
        <f>IF(BY_MaxWerte!T192&gt;0,  BY_MaxWerte!U192,"")</f>
        <v>15</v>
      </c>
      <c r="T188" s="72"/>
    </row>
    <row r="189" spans="1:20" x14ac:dyDescent="0.2">
      <c r="A189" s="74">
        <v>184</v>
      </c>
      <c r="B189" s="72" t="str">
        <f>IF(ISBLANK(BY_DTV_GQ!S193),"",  CONCATENATE(BY_DTV_GQ!S193,IF(TRIM(BY_DTV_GQ!T193)="VBA","*","")))</f>
        <v/>
      </c>
      <c r="C189" s="72" t="str">
        <f>IF(ISBLANK(BY_DTV_GQ!A193),"",CONCATENATE(BY_DTV_GQ!A193,TEXT(BY_DTV_GQ!B193,"????")))</f>
        <v>A  72</v>
      </c>
      <c r="D189" s="74" t="str">
        <f>IF(ISBLANK(BY_DTV_GQ!U193),"",BY_DTV_GQ!U193)</f>
        <v/>
      </c>
      <c r="E189" s="72" t="str">
        <f>IF(ISBLANK(BY_DTV_GQ!E193),"",BY_DTV_GQ!E193)</f>
        <v xml:space="preserve">AD Bayer. Vogtland (O)        </v>
      </c>
      <c r="F189" s="72">
        <f>IF(ISBLANK(BY_DTV_GQ!G193),"",BY_DTV_GQ!G193)</f>
        <v>25546</v>
      </c>
      <c r="G189" s="72" t="str">
        <f>IF(ISBLANK(BY_DTV_GQ!H193),"",    LEFT(BY_DTV_GQ!H193,   LEN(BY_DTV_GQ!H193)-1)    )</f>
        <v xml:space="preserve">(-)  </v>
      </c>
      <c r="H189" s="83">
        <f>IF(BY_DTV_GQ!G193&gt;0,(BY_DTV_GQ!M193/BY_DTV_GQ!G193)*100,"")</f>
        <v>26.943552806701636</v>
      </c>
      <c r="I189" s="72">
        <f>IF(ISBLANK(BY_RiLaerm!Q193),"",BY_RiLaerm!Q193)</f>
        <v>1393</v>
      </c>
      <c r="J189" s="72" t="str">
        <f>IF(ISBLANK(BY_RiLaerm!R193),"", LEFT(BY_RiLaerm!R193,LEN(BY_RiLaerm!R193)-1))</f>
        <v>24,0</v>
      </c>
      <c r="K189" s="72">
        <f>IF(ISBLANK(BY_RiLaerm!S193),"",BY_RiLaerm!S193)</f>
        <v>406</v>
      </c>
      <c r="L189" s="72" t="str">
        <f>IF(ISBLANK(BY_RiLaerm!T193),"",LEFT(BY_RiLaerm!T193,LEN(BY_RiLaerm!T193)-1))</f>
        <v>47,0</v>
      </c>
      <c r="M189" s="72">
        <f>IF(BY_MaxWerte!Q193&gt;0,BY_MaxWerte!Q193,"")</f>
        <v>33212</v>
      </c>
      <c r="N189" s="81">
        <f>IF(BY_MaxWerte!Q193&gt;0,   IF($U$2&gt;0,DATEVALUE(CONCATENATE(LEFT(RIGHT(BY_MaxWerte!R193,3),2),".",TEXT($U$2,"00"),".",TEXT($U$3,"00"))), DATEVALUE(CONCATENATE(MID(BY_MaxWerte!R193,4,2),".",MID(BY_MaxWerte!R193,6,2),".",TEXT($U$3,"00")))    ),"")</f>
        <v>42762</v>
      </c>
      <c r="O189" s="72" t="str">
        <f>IF(BY_MaxWerte!Q193&gt;0,  LEFT(BY_MaxWerte!R193,3),"")</f>
        <v xml:space="preserve"> FR</v>
      </c>
      <c r="P189" s="72">
        <f>IF(BY_MaxWerte!S193&gt;0,BY_MaxWerte!S193,"")</f>
        <v>3024</v>
      </c>
      <c r="Q189" s="81">
        <f>IF(BY_MaxWerte!S193&gt;0, IF($U$2&gt;0,DATEVALUE(CONCATENATE(LEFT(RIGHT(BY_MaxWerte!T193,3),2),".",TEXT($U$2,"00"),".",TEXT($U$3,"00"))),DATEVALUE(CONCATENATE(MID(BY_MaxWerte!T193,4,2),".",MID(BY_MaxWerte!T193,6,2),".",TEXT($U$3,"00"))) ),"")</f>
        <v>42737</v>
      </c>
      <c r="R189" s="72" t="str">
        <f>IF(BY_MaxWerte!S193&gt;0,  LEFT(BY_MaxWerte!T193,3),"")</f>
        <v xml:space="preserve"> MO</v>
      </c>
      <c r="S189" s="72">
        <f>IF(BY_MaxWerte!T193&gt;0,  BY_MaxWerte!U193,"")</f>
        <v>15</v>
      </c>
      <c r="T189" s="72"/>
    </row>
    <row r="190" spans="1:20" x14ac:dyDescent="0.2">
      <c r="A190" s="74">
        <v>185</v>
      </c>
      <c r="B190" s="72" t="str">
        <f>IF(ISBLANK(BY_DTV_GQ!S194),"",  CONCATENATE(BY_DTV_GQ!S194,IF(TRIM(BY_DTV_GQ!T194)="VBA","*","")))</f>
        <v/>
      </c>
      <c r="C190" s="72" t="str">
        <f>IF(ISBLANK(BY_DTV_GQ!A194),"",CONCATENATE(BY_DTV_GQ!A194,TEXT(BY_DTV_GQ!B194,"????")))</f>
        <v>A  72</v>
      </c>
      <c r="D190" s="74" t="str">
        <f>IF(ISBLANK(BY_DTV_GQ!U194),"",BY_DTV_GQ!U194)</f>
        <v/>
      </c>
      <c r="E190" s="72" t="str">
        <f>IF(ISBLANK(BY_DTV_GQ!E194),"",BY_DTV_GQ!E194)</f>
        <v xml:space="preserve">AD Hochfranken (W)            </v>
      </c>
      <c r="F190" s="72">
        <f>IF(ISBLANK(BY_DTV_GQ!G194),"",BY_DTV_GQ!G194)</f>
        <v>29881</v>
      </c>
      <c r="G190" s="72" t="str">
        <f>IF(ISBLANK(BY_DTV_GQ!H194),"",    LEFT(BY_DTV_GQ!H194,   LEN(BY_DTV_GQ!H194)-1)    )</f>
        <v xml:space="preserve">(-)  </v>
      </c>
      <c r="H190" s="83">
        <f>IF(BY_DTV_GQ!G194&gt;0,(BY_DTV_GQ!M194/BY_DTV_GQ!G194)*100,"")</f>
        <v>26.177169438773802</v>
      </c>
      <c r="I190" s="72">
        <f>IF(ISBLANK(BY_RiLaerm!Q194),"",BY_RiLaerm!Q194)</f>
        <v>1632</v>
      </c>
      <c r="J190" s="72" t="str">
        <f>IF(ISBLANK(BY_RiLaerm!R194),"", LEFT(BY_RiLaerm!R194,LEN(BY_RiLaerm!R194)-1))</f>
        <v>23,8</v>
      </c>
      <c r="K190" s="72">
        <f>IF(ISBLANK(BY_RiLaerm!S194),"",BY_RiLaerm!S194)</f>
        <v>471</v>
      </c>
      <c r="L190" s="72" t="str">
        <f>IF(ISBLANK(BY_RiLaerm!T194),"",LEFT(BY_RiLaerm!T194,LEN(BY_RiLaerm!T194)-1))</f>
        <v>42,7</v>
      </c>
      <c r="M190" s="72">
        <f>IF(BY_MaxWerte!Q194&gt;0,BY_MaxWerte!Q194,"")</f>
        <v>39479</v>
      </c>
      <c r="N190" s="81">
        <f>IF(BY_MaxWerte!Q194&gt;0,   IF($U$2&gt;0,DATEVALUE(CONCATENATE(LEFT(RIGHT(BY_MaxWerte!R194,3),2),".",TEXT($U$2,"00"),".",TEXT($U$3,"00"))), DATEVALUE(CONCATENATE(MID(BY_MaxWerte!R194,4,2),".",MID(BY_MaxWerte!R194,6,2),".",TEXT($U$3,"00")))    ),"")</f>
        <v>42762</v>
      </c>
      <c r="O190" s="72" t="str">
        <f>IF(BY_MaxWerte!Q194&gt;0,  LEFT(BY_MaxWerte!R194,3),"")</f>
        <v xml:space="preserve"> FR</v>
      </c>
      <c r="P190" s="72">
        <f>IF(BY_MaxWerte!S194&gt;0,BY_MaxWerte!S194,"")</f>
        <v>3535</v>
      </c>
      <c r="Q190" s="81">
        <f>IF(BY_MaxWerte!S194&gt;0, IF($U$2&gt;0,DATEVALUE(CONCATENATE(LEFT(RIGHT(BY_MaxWerte!T194,3),2),".",TEXT($U$2,"00"),".",TEXT($U$3,"00"))),DATEVALUE(CONCATENATE(MID(BY_MaxWerte!T194,4,2),".",MID(BY_MaxWerte!T194,6,2),".",TEXT($U$3,"00"))) ),"")</f>
        <v>42737</v>
      </c>
      <c r="R190" s="72" t="str">
        <f>IF(BY_MaxWerte!S194&gt;0,  LEFT(BY_MaxWerte!T194,3),"")</f>
        <v xml:space="preserve"> MO</v>
      </c>
      <c r="S190" s="72">
        <f>IF(BY_MaxWerte!T194&gt;0,  BY_MaxWerte!U194,"")</f>
        <v>14</v>
      </c>
      <c r="T190" s="72"/>
    </row>
    <row r="191" spans="1:20" x14ac:dyDescent="0.2">
      <c r="A191" s="74">
        <v>186</v>
      </c>
      <c r="B191" s="72" t="str">
        <f>IF(ISBLANK(BY_DTV_GQ!S195),"",  CONCATENATE(BY_DTV_GQ!S195,IF(TRIM(BY_DTV_GQ!T195)="VBA","*","")))</f>
        <v/>
      </c>
      <c r="C191" s="72" t="str">
        <f>IF(ISBLANK(BY_DTV_GQ!A195),"",CONCATENATE(BY_DTV_GQ!A195,TEXT(BY_DTV_GQ!B195,"????")))</f>
        <v>A  72</v>
      </c>
      <c r="D191" s="74" t="str">
        <f>IF(ISBLANK(BY_DTV_GQ!U195),"",BY_DTV_GQ!U195)</f>
        <v/>
      </c>
      <c r="E191" s="72" t="str">
        <f>IF(ISBLANK(BY_DTV_GQ!E195),"",BY_DTV_GQ!E195)</f>
        <v xml:space="preserve">AD Hochfranken (O)            </v>
      </c>
      <c r="F191" s="72">
        <f>IF(ISBLANK(BY_DTV_GQ!G195),"",BY_DTV_GQ!G195)</f>
        <v>30617</v>
      </c>
      <c r="G191" s="72" t="str">
        <f>IF(ISBLANK(BY_DTV_GQ!H195),"",    LEFT(BY_DTV_GQ!H195,   LEN(BY_DTV_GQ!H195)-1)    )</f>
        <v xml:space="preserve">(-)  </v>
      </c>
      <c r="H191" s="83">
        <f>IF(BY_DTV_GQ!G195&gt;0,(BY_DTV_GQ!M195/BY_DTV_GQ!G195)*100,"")</f>
        <v>23.144004964562171</v>
      </c>
      <c r="I191" s="72">
        <f>IF(ISBLANK(BY_RiLaerm!Q195),"",BY_RiLaerm!Q195)</f>
        <v>1676</v>
      </c>
      <c r="J191" s="72" t="str">
        <f>IF(ISBLANK(BY_RiLaerm!R195),"", LEFT(BY_RiLaerm!R195,LEN(BY_RiLaerm!R195)-1))</f>
        <v>21,0</v>
      </c>
      <c r="K191" s="72">
        <f>IF(ISBLANK(BY_RiLaerm!S195),"",BY_RiLaerm!S195)</f>
        <v>476</v>
      </c>
      <c r="L191" s="72" t="str">
        <f>IF(ISBLANK(BY_RiLaerm!T195),"",LEFT(BY_RiLaerm!T195,LEN(BY_RiLaerm!T195)-1))</f>
        <v>38,5</v>
      </c>
      <c r="M191" s="72">
        <f>IF(BY_MaxWerte!Q195&gt;0,BY_MaxWerte!Q195,"")</f>
        <v>41036</v>
      </c>
      <c r="N191" s="81">
        <f>IF(BY_MaxWerte!Q195&gt;0,   IF($U$2&gt;0,DATEVALUE(CONCATENATE(LEFT(RIGHT(BY_MaxWerte!R195,3),2),".",TEXT($U$2,"00"),".",TEXT($U$3,"00"))), DATEVALUE(CONCATENATE(MID(BY_MaxWerte!R195,4,2),".",MID(BY_MaxWerte!R195,6,2),".",TEXT($U$3,"00")))    ),"")</f>
        <v>42762</v>
      </c>
      <c r="O191" s="72" t="str">
        <f>IF(BY_MaxWerte!Q195&gt;0,  LEFT(BY_MaxWerte!R195,3),"")</f>
        <v xml:space="preserve"> FR</v>
      </c>
      <c r="P191" s="72">
        <f>IF(BY_MaxWerte!S195&gt;0,BY_MaxWerte!S195,"")</f>
        <v>3664</v>
      </c>
      <c r="Q191" s="81">
        <f>IF(BY_MaxWerte!S195&gt;0, IF($U$2&gt;0,DATEVALUE(CONCATENATE(LEFT(RIGHT(BY_MaxWerte!T195,3),2),".",TEXT($U$2,"00"),".",TEXT($U$3,"00"))),DATEVALUE(CONCATENATE(MID(BY_MaxWerte!T195,4,2),".",MID(BY_MaxWerte!T195,6,2),".",TEXT($U$3,"00"))) ),"")</f>
        <v>42737</v>
      </c>
      <c r="R191" s="72" t="str">
        <f>IF(BY_MaxWerte!S195&gt;0,  LEFT(BY_MaxWerte!T195,3),"")</f>
        <v xml:space="preserve"> MO</v>
      </c>
      <c r="S191" s="72">
        <f>IF(BY_MaxWerte!T195&gt;0,  BY_MaxWerte!U195,"")</f>
        <v>14</v>
      </c>
      <c r="T191" s="72"/>
    </row>
    <row r="192" spans="1:20" x14ac:dyDescent="0.2">
      <c r="A192" s="74">
        <v>187</v>
      </c>
      <c r="B192" s="72" t="str">
        <f>IF(ISBLANK(BY_DTV_GQ!S196),"",  CONCATENATE(BY_DTV_GQ!S196,IF(TRIM(BY_DTV_GQ!T196)="VBA","*","")))</f>
        <v/>
      </c>
      <c r="C192" s="72" t="str">
        <f>IF(ISBLANK(BY_DTV_GQ!A196),"",CONCATENATE(BY_DTV_GQ!A196,TEXT(BY_DTV_GQ!B196,"????")))</f>
        <v>A  73</v>
      </c>
      <c r="D192" s="74" t="str">
        <f>IF(ISBLANK(BY_DTV_GQ!U196),"",BY_DTV_GQ!U196)</f>
        <v/>
      </c>
      <c r="E192" s="72" t="str">
        <f>IF(ISBLANK(BY_DTV_GQ!E196),"",BY_DTV_GQ!E196)</f>
        <v xml:space="preserve">Eisfeld (S)                   </v>
      </c>
      <c r="F192" s="72">
        <f>IF(ISBLANK(BY_DTV_GQ!G196),"",BY_DTV_GQ!G196)</f>
        <v>11985</v>
      </c>
      <c r="G192" s="72" t="str">
        <f>IF(ISBLANK(BY_DTV_GQ!H196),"",    LEFT(BY_DTV_GQ!H196,   LEN(BY_DTV_GQ!H196)-1)    )</f>
        <v xml:space="preserve">(-)  </v>
      </c>
      <c r="H192" s="83">
        <f>IF(BY_DTV_GQ!G196&gt;0,(BY_DTV_GQ!M196/BY_DTV_GQ!G196)*100,"")</f>
        <v>14.259491030454734</v>
      </c>
      <c r="I192" s="72">
        <f>IF(ISBLANK(BY_RiLaerm!Q196),"",BY_RiLaerm!Q196)</f>
        <v>688</v>
      </c>
      <c r="J192" s="72" t="str">
        <f>IF(ISBLANK(BY_RiLaerm!R196),"", LEFT(BY_RiLaerm!R196,LEN(BY_RiLaerm!R196)-1))</f>
        <v>13,0</v>
      </c>
      <c r="K192" s="72">
        <f>IF(ISBLANK(BY_RiLaerm!S196),"",BY_RiLaerm!S196)</f>
        <v>122</v>
      </c>
      <c r="L192" s="72" t="str">
        <f>IF(ISBLANK(BY_RiLaerm!T196),"",LEFT(BY_RiLaerm!T196,LEN(BY_RiLaerm!T196)-1))</f>
        <v>29,0</v>
      </c>
      <c r="M192" s="72">
        <f>IF(BY_MaxWerte!Q196&gt;0,BY_MaxWerte!Q196,"")</f>
        <v>16049</v>
      </c>
      <c r="N192" s="81">
        <f>IF(BY_MaxWerte!Q196&gt;0,   IF($U$2&gt;0,DATEVALUE(CONCATENATE(LEFT(RIGHT(BY_MaxWerte!R196,3),2),".",TEXT($U$2,"00"),".",TEXT($U$3,"00"))), DATEVALUE(CONCATENATE(MID(BY_MaxWerte!R196,4,2),".",MID(BY_MaxWerte!R196,6,2),".",TEXT($U$3,"00")))    ),"")</f>
        <v>42762</v>
      </c>
      <c r="O192" s="72" t="str">
        <f>IF(BY_MaxWerte!Q196&gt;0,  LEFT(BY_MaxWerte!R196,3),"")</f>
        <v xml:space="preserve"> FR</v>
      </c>
      <c r="P192" s="72">
        <f>IF(BY_MaxWerte!S196&gt;0,BY_MaxWerte!S196,"")</f>
        <v>1479</v>
      </c>
      <c r="Q192" s="81">
        <f>IF(BY_MaxWerte!S196&gt;0, IF($U$2&gt;0,DATEVALUE(CONCATENATE(LEFT(RIGHT(BY_MaxWerte!T196,3),2),".",TEXT($U$2,"00"),".",TEXT($U$3,"00"))),DATEVALUE(CONCATENATE(MID(BY_MaxWerte!T196,4,2),".",MID(BY_MaxWerte!T196,6,2),".",TEXT($U$3,"00"))) ),"")</f>
        <v>42762</v>
      </c>
      <c r="R192" s="72" t="str">
        <f>IF(BY_MaxWerte!S196&gt;0,  LEFT(BY_MaxWerte!T196,3),"")</f>
        <v xml:space="preserve"> FR</v>
      </c>
      <c r="S192" s="72">
        <f>IF(BY_MaxWerte!T196&gt;0,  BY_MaxWerte!U196,"")</f>
        <v>16</v>
      </c>
      <c r="T192" s="72"/>
    </row>
    <row r="193" spans="1:20" x14ac:dyDescent="0.2">
      <c r="A193" s="74">
        <v>188</v>
      </c>
      <c r="B193" s="72" t="str">
        <f>IF(ISBLANK(BY_DTV_GQ!S197),"",  CONCATENATE(BY_DTV_GQ!S197,IF(TRIM(BY_DTV_GQ!T197)="VBA","*","")))</f>
        <v/>
      </c>
      <c r="C193" s="72" t="str">
        <f>IF(ISBLANK(BY_DTV_GQ!A197),"",CONCATENATE(BY_DTV_GQ!A197,TEXT(BY_DTV_GQ!B197,"????")))</f>
        <v>A  73</v>
      </c>
      <c r="D193" s="74" t="str">
        <f>IF(ISBLANK(BY_DTV_GQ!U197),"",BY_DTV_GQ!U197)</f>
        <v/>
      </c>
      <c r="E193" s="72" t="str">
        <f>IF(ISBLANK(BY_DTV_GQ!E197),"",BY_DTV_GQ!E197)</f>
        <v xml:space="preserve">Untersiemau (N)               </v>
      </c>
      <c r="F193" s="72">
        <f>IF(ISBLANK(BY_DTV_GQ!G197),"",BY_DTV_GQ!G197)</f>
        <v>13764</v>
      </c>
      <c r="G193" s="72" t="str">
        <f>IF(ISBLANK(BY_DTV_GQ!H197),"",    LEFT(BY_DTV_GQ!H197,   LEN(BY_DTV_GQ!H197)-1)    )</f>
        <v xml:space="preserve">(-)  </v>
      </c>
      <c r="H193" s="83">
        <f>IF(BY_DTV_GQ!G197&gt;0,(BY_DTV_GQ!M197/BY_DTV_GQ!G197)*100,"")</f>
        <v>13.680616099970939</v>
      </c>
      <c r="I193" s="72">
        <f>IF(ISBLANK(BY_RiLaerm!Q197),"",BY_RiLaerm!Q197)</f>
        <v>797</v>
      </c>
      <c r="J193" s="72" t="str">
        <f>IF(ISBLANK(BY_RiLaerm!R197),"", LEFT(BY_RiLaerm!R197,LEN(BY_RiLaerm!R197)-1))</f>
        <v>12,6</v>
      </c>
      <c r="K193" s="72">
        <f>IF(ISBLANK(BY_RiLaerm!S197),"",BY_RiLaerm!S197)</f>
        <v>126</v>
      </c>
      <c r="L193" s="72" t="str">
        <f>IF(ISBLANK(BY_RiLaerm!T197),"",LEFT(BY_RiLaerm!T197,LEN(BY_RiLaerm!T197)-1))</f>
        <v>27,7</v>
      </c>
      <c r="M193" s="72">
        <f>IF(BY_MaxWerte!Q197&gt;0,BY_MaxWerte!Q197,"")</f>
        <v>18230</v>
      </c>
      <c r="N193" s="81">
        <f>IF(BY_MaxWerte!Q197&gt;0,   IF($U$2&gt;0,DATEVALUE(CONCATENATE(LEFT(RIGHT(BY_MaxWerte!R197,3),2),".",TEXT($U$2,"00"),".",TEXT($U$3,"00"))), DATEVALUE(CONCATENATE(MID(BY_MaxWerte!R197,4,2),".",MID(BY_MaxWerte!R197,6,2),".",TEXT($U$3,"00")))    ),"")</f>
        <v>42762</v>
      </c>
      <c r="O193" s="72" t="str">
        <f>IF(BY_MaxWerte!Q197&gt;0,  LEFT(BY_MaxWerte!R197,3),"")</f>
        <v xml:space="preserve"> FR</v>
      </c>
      <c r="P193" s="72">
        <f>IF(BY_MaxWerte!S197&gt;0,BY_MaxWerte!S197,"")</f>
        <v>1641</v>
      </c>
      <c r="Q193" s="81">
        <f>IF(BY_MaxWerte!S197&gt;0, IF($U$2&gt;0,DATEVALUE(CONCATENATE(LEFT(RIGHT(BY_MaxWerte!T197,3),2),".",TEXT($U$2,"00"),".",TEXT($U$3,"00"))),DATEVALUE(CONCATENATE(MID(BY_MaxWerte!T197,4,2),".",MID(BY_MaxWerte!T197,6,2),".",TEXT($U$3,"00"))) ),"")</f>
        <v>42762</v>
      </c>
      <c r="R193" s="72" t="str">
        <f>IF(BY_MaxWerte!S197&gt;0,  LEFT(BY_MaxWerte!T197,3),"")</f>
        <v xml:space="preserve"> FR</v>
      </c>
      <c r="S193" s="72">
        <f>IF(BY_MaxWerte!T197&gt;0,  BY_MaxWerte!U197,"")</f>
        <v>16</v>
      </c>
      <c r="T193" s="72"/>
    </row>
    <row r="194" spans="1:20" x14ac:dyDescent="0.2">
      <c r="A194" s="74">
        <v>189</v>
      </c>
      <c r="B194" s="72" t="str">
        <f>IF(ISBLANK(BY_DTV_GQ!S198),"",  CONCATENATE(BY_DTV_GQ!S198,IF(TRIM(BY_DTV_GQ!T198)="VBA","*","")))</f>
        <v/>
      </c>
      <c r="C194" s="72" t="str">
        <f>IF(ISBLANK(BY_DTV_GQ!A198),"",CONCATENATE(BY_DTV_GQ!A198,TEXT(BY_DTV_GQ!B198,"????")))</f>
        <v>A  73</v>
      </c>
      <c r="D194" s="74" t="str">
        <f>IF(ISBLANK(BY_DTV_GQ!U198),"",BY_DTV_GQ!U198)</f>
        <v/>
      </c>
      <c r="E194" s="72" t="str">
        <f>IF(ISBLANK(BY_DTV_GQ!E198),"",BY_DTV_GQ!E198)</f>
        <v xml:space="preserve">Untersiemau (S)               </v>
      </c>
      <c r="F194" s="72">
        <f>IF(ISBLANK(BY_DTV_GQ!G198),"",BY_DTV_GQ!G198)</f>
        <v>21397</v>
      </c>
      <c r="G194" s="72" t="str">
        <f>IF(ISBLANK(BY_DTV_GQ!H198),"",    LEFT(BY_DTV_GQ!H198,   LEN(BY_DTV_GQ!H198)-1)    )</f>
        <v xml:space="preserve">(-)  </v>
      </c>
      <c r="H194" s="83">
        <f>IF(BY_DTV_GQ!G198&gt;0,(BY_DTV_GQ!M198/BY_DTV_GQ!G198)*100,"")</f>
        <v>10.655699397111745</v>
      </c>
      <c r="I194" s="72">
        <f>IF(ISBLANK(BY_RiLaerm!Q198),"",BY_RiLaerm!Q198)</f>
        <v>1243</v>
      </c>
      <c r="J194" s="72" t="str">
        <f>IF(ISBLANK(BY_RiLaerm!R198),"", LEFT(BY_RiLaerm!R198,LEN(BY_RiLaerm!R198)-1))</f>
        <v>9,9</v>
      </c>
      <c r="K194" s="72">
        <f>IF(ISBLANK(BY_RiLaerm!S198),"",BY_RiLaerm!S198)</f>
        <v>189</v>
      </c>
      <c r="L194" s="72" t="str">
        <f>IF(ISBLANK(BY_RiLaerm!T198),"",LEFT(BY_RiLaerm!T198,LEN(BY_RiLaerm!T198)-1))</f>
        <v>21,3</v>
      </c>
      <c r="M194" s="72">
        <f>IF(BY_MaxWerte!Q198&gt;0,BY_MaxWerte!Q198,"")</f>
        <v>27918</v>
      </c>
      <c r="N194" s="81">
        <f>IF(BY_MaxWerte!Q198&gt;0,   IF($U$2&gt;0,DATEVALUE(CONCATENATE(LEFT(RIGHT(BY_MaxWerte!R198,3),2),".",TEXT($U$2,"00"),".",TEXT($U$3,"00"))), DATEVALUE(CONCATENATE(MID(BY_MaxWerte!R198,4,2),".",MID(BY_MaxWerte!R198,6,2),".",TEXT($U$3,"00")))    ),"")</f>
        <v>42762</v>
      </c>
      <c r="O194" s="72" t="str">
        <f>IF(BY_MaxWerte!Q198&gt;0,  LEFT(BY_MaxWerte!R198,3),"")</f>
        <v xml:space="preserve"> FR</v>
      </c>
      <c r="P194" s="72">
        <f>IF(BY_MaxWerte!S198&gt;0,BY_MaxWerte!S198,"")</f>
        <v>2653</v>
      </c>
      <c r="Q194" s="81">
        <f>IF(BY_MaxWerte!S198&gt;0, IF($U$2&gt;0,DATEVALUE(CONCATENATE(LEFT(RIGHT(BY_MaxWerte!T198,3),2),".",TEXT($U$2,"00"),".",TEXT($U$3,"00"))),DATEVALUE(CONCATENATE(MID(BY_MaxWerte!T198,4,2),".",MID(BY_MaxWerte!T198,6,2),".",TEXT($U$3,"00"))) ),"")</f>
        <v>42751</v>
      </c>
      <c r="R194" s="72" t="str">
        <f>IF(BY_MaxWerte!S198&gt;0,  LEFT(BY_MaxWerte!T198,3),"")</f>
        <v xml:space="preserve"> MO</v>
      </c>
      <c r="S194" s="72">
        <f>IF(BY_MaxWerte!T198&gt;0,  BY_MaxWerte!U198,"")</f>
        <v>8</v>
      </c>
      <c r="T194" s="72"/>
    </row>
    <row r="195" spans="1:20" x14ac:dyDescent="0.2">
      <c r="A195" s="74">
        <v>190</v>
      </c>
      <c r="B195" s="72" t="str">
        <f>IF(ISBLANK(BY_DTV_GQ!S199),"",  CONCATENATE(BY_DTV_GQ!S199,IF(TRIM(BY_DTV_GQ!T199)="VBA","*","")))</f>
        <v/>
      </c>
      <c r="C195" s="72" t="str">
        <f>IF(ISBLANK(BY_DTV_GQ!A199),"",CONCATENATE(BY_DTV_GQ!A199,TEXT(BY_DTV_GQ!B199,"????")))</f>
        <v>A  73</v>
      </c>
      <c r="D195" s="74" t="str">
        <f>IF(ISBLANK(BY_DTV_GQ!U199),"",BY_DTV_GQ!U199)</f>
        <v/>
      </c>
      <c r="E195" s="72" t="str">
        <f>IF(ISBLANK(BY_DTV_GQ!E199),"",BY_DTV_GQ!E199)</f>
        <v xml:space="preserve">Ebensfeld                     </v>
      </c>
      <c r="F195" s="72">
        <f>IF(ISBLANK(BY_DTV_GQ!G199),"",BY_DTV_GQ!G199)</f>
        <v>25099</v>
      </c>
      <c r="G195" s="72" t="str">
        <f>IF(ISBLANK(BY_DTV_GQ!H199),"",    LEFT(BY_DTV_GQ!H199,   LEN(BY_DTV_GQ!H199)-1)    )</f>
        <v xml:space="preserve">(-)  </v>
      </c>
      <c r="H195" s="83">
        <f>IF(BY_DTV_GQ!G199&gt;0,(BY_DTV_GQ!M199/BY_DTV_GQ!G199)*100,"")</f>
        <v>11.454639627076777</v>
      </c>
      <c r="I195" s="72">
        <f>IF(ISBLANK(BY_RiLaerm!Q199),"",BY_RiLaerm!Q199)</f>
        <v>1433</v>
      </c>
      <c r="J195" s="72" t="str">
        <f>IF(ISBLANK(BY_RiLaerm!R199),"", LEFT(BY_RiLaerm!R199,LEN(BY_RiLaerm!R199)-1))</f>
        <v>10,8</v>
      </c>
      <c r="K195" s="72">
        <f>IF(ISBLANK(BY_RiLaerm!S199),"",BY_RiLaerm!S199)</f>
        <v>271</v>
      </c>
      <c r="L195" s="72" t="str">
        <f>IF(ISBLANK(BY_RiLaerm!T199),"",LEFT(BY_RiLaerm!T199,LEN(BY_RiLaerm!T199)-1))</f>
        <v>18,1</v>
      </c>
      <c r="M195" s="72" t="str">
        <f>IF(BY_MaxWerte!Q199&gt;0,BY_MaxWerte!Q199,"")</f>
        <v/>
      </c>
      <c r="N195" s="81" t="str">
        <f>IF(BY_MaxWerte!Q199&gt;0,   IF($U$2&gt;0,DATEVALUE(CONCATENATE(LEFT(RIGHT(BY_MaxWerte!R199,3),2),".",TEXT($U$2,"00"),".",TEXT($U$3,"00"))), DATEVALUE(CONCATENATE(MID(BY_MaxWerte!R199,4,2),".",MID(BY_MaxWerte!R199,6,2),".",TEXT($U$3,"00")))    ),"")</f>
        <v/>
      </c>
      <c r="O195" s="72" t="str">
        <f>IF(BY_MaxWerte!Q199&gt;0,  LEFT(BY_MaxWerte!R199,3),"")</f>
        <v/>
      </c>
      <c r="P195" s="72" t="str">
        <f>IF(BY_MaxWerte!S199&gt;0,BY_MaxWerte!S199,"")</f>
        <v/>
      </c>
      <c r="Q195" s="81" t="str">
        <f>IF(BY_MaxWerte!S199&gt;0, IF($U$2&gt;0,DATEVALUE(CONCATENATE(LEFT(RIGHT(BY_MaxWerte!T199,3),2),".",TEXT($U$2,"00"),".",TEXT($U$3,"00"))),DATEVALUE(CONCATENATE(MID(BY_MaxWerte!T199,4,2),".",MID(BY_MaxWerte!T199,6,2),".",TEXT($U$3,"00"))) ),"")</f>
        <v/>
      </c>
      <c r="R195" s="72" t="str">
        <f>IF(BY_MaxWerte!S199&gt;0,  LEFT(BY_MaxWerte!T199,3),"")</f>
        <v/>
      </c>
      <c r="S195" s="72" t="str">
        <f>IF(BY_MaxWerte!T199&gt;0,  BY_MaxWerte!U199,"")</f>
        <v/>
      </c>
      <c r="T195" s="72"/>
    </row>
    <row r="196" spans="1:20" x14ac:dyDescent="0.2">
      <c r="A196" s="74">
        <v>191</v>
      </c>
      <c r="B196" s="72" t="str">
        <f>IF(ISBLANK(BY_DTV_GQ!S200),"",  CONCATENATE(BY_DTV_GQ!S200,IF(TRIM(BY_DTV_GQ!T200)="VBA","*","")))</f>
        <v/>
      </c>
      <c r="C196" s="72" t="str">
        <f>IF(ISBLANK(BY_DTV_GQ!A200),"",CONCATENATE(BY_DTV_GQ!A200,TEXT(BY_DTV_GQ!B200,"????")))</f>
        <v>A  73</v>
      </c>
      <c r="D196" s="74" t="str">
        <f>IF(ISBLANK(BY_DTV_GQ!U200),"",BY_DTV_GQ!U200)</f>
        <v/>
      </c>
      <c r="E196" s="72" t="str">
        <f>IF(ISBLANK(BY_DTV_GQ!E200),"",BY_DTV_GQ!E200)</f>
        <v xml:space="preserve">AK Bamberg (N)                </v>
      </c>
      <c r="F196" s="72">
        <f>IF(ISBLANK(BY_DTV_GQ!G200),"",BY_DTV_GQ!G200)</f>
        <v>35419</v>
      </c>
      <c r="G196" s="72" t="str">
        <f>IF(ISBLANK(BY_DTV_GQ!H200),"",    LEFT(BY_DTV_GQ!H200,   LEN(BY_DTV_GQ!H200)-1)    )</f>
        <v xml:space="preserve">(-)  </v>
      </c>
      <c r="H196" s="83">
        <f>IF(BY_DTV_GQ!G200&gt;0,(BY_DTV_GQ!M200/BY_DTV_GQ!G200)*100,"")</f>
        <v>10.32779016911827</v>
      </c>
      <c r="I196" s="72">
        <f>IF(ISBLANK(BY_RiLaerm!Q200),"",BY_RiLaerm!Q200)</f>
        <v>2042</v>
      </c>
      <c r="J196" s="72" t="str">
        <f>IF(ISBLANK(BY_RiLaerm!R200),"", LEFT(BY_RiLaerm!R200,LEN(BY_RiLaerm!R200)-1))</f>
        <v>9,6</v>
      </c>
      <c r="K196" s="72">
        <f>IF(ISBLANK(BY_RiLaerm!S200),"",BY_RiLaerm!S200)</f>
        <v>344</v>
      </c>
      <c r="L196" s="72" t="str">
        <f>IF(ISBLANK(BY_RiLaerm!T200),"",LEFT(BY_RiLaerm!T200,LEN(BY_RiLaerm!T200)-1))</f>
        <v>19,2</v>
      </c>
      <c r="M196" s="72">
        <f>IF(BY_MaxWerte!Q200&gt;0,BY_MaxWerte!Q200,"")</f>
        <v>45861</v>
      </c>
      <c r="N196" s="81">
        <f>IF(BY_MaxWerte!Q200&gt;0,   IF($U$2&gt;0,DATEVALUE(CONCATENATE(LEFT(RIGHT(BY_MaxWerte!R200,3),2),".",TEXT($U$2,"00"),".",TEXT($U$3,"00"))), DATEVALUE(CONCATENATE(MID(BY_MaxWerte!R200,4,2),".",MID(BY_MaxWerte!R200,6,2),".",TEXT($U$3,"00")))    ),"")</f>
        <v>42762</v>
      </c>
      <c r="O196" s="72" t="str">
        <f>IF(BY_MaxWerte!Q200&gt;0,  LEFT(BY_MaxWerte!R200,3),"")</f>
        <v xml:space="preserve"> FR</v>
      </c>
      <c r="P196" s="72">
        <f>IF(BY_MaxWerte!S200&gt;0,BY_MaxWerte!S200,"")</f>
        <v>4113</v>
      </c>
      <c r="Q196" s="81">
        <f>IF(BY_MaxWerte!S200&gt;0, IF($U$2&gt;0,DATEVALUE(CONCATENATE(LEFT(RIGHT(BY_MaxWerte!T200,3),2),".",TEXT($U$2,"00"),".",TEXT($U$3,"00"))),DATEVALUE(CONCATENATE(MID(BY_MaxWerte!T200,4,2),".",MID(BY_MaxWerte!T200,6,2),".",TEXT($U$3,"00"))) ),"")</f>
        <v>42765</v>
      </c>
      <c r="R196" s="72" t="str">
        <f>IF(BY_MaxWerte!S200&gt;0,  LEFT(BY_MaxWerte!T200,3),"")</f>
        <v xml:space="preserve"> MO</v>
      </c>
      <c r="S196" s="72">
        <f>IF(BY_MaxWerte!T200&gt;0,  BY_MaxWerte!U200,"")</f>
        <v>8</v>
      </c>
      <c r="T196" s="72"/>
    </row>
    <row r="197" spans="1:20" x14ac:dyDescent="0.2">
      <c r="A197" s="74">
        <v>192</v>
      </c>
      <c r="B197" s="72" t="str">
        <f>IF(ISBLANK(BY_DTV_GQ!S201),"",  CONCATENATE(BY_DTV_GQ!S201,IF(TRIM(BY_DTV_GQ!T201)="VBA","*","")))</f>
        <v/>
      </c>
      <c r="C197" s="72" t="str">
        <f>IF(ISBLANK(BY_DTV_GQ!A201),"",CONCATENATE(BY_DTV_GQ!A201,TEXT(BY_DTV_GQ!B201,"????")))</f>
        <v>A  73</v>
      </c>
      <c r="D197" s="74" t="str">
        <f>IF(ISBLANK(BY_DTV_GQ!U201),"",BY_DTV_GQ!U201)</f>
        <v/>
      </c>
      <c r="E197" s="72" t="str">
        <f>IF(ISBLANK(BY_DTV_GQ!E201),"",BY_DTV_GQ!E201)</f>
        <v xml:space="preserve">AK Kreuz Bamberg              </v>
      </c>
      <c r="F197" s="72">
        <f>IF(ISBLANK(BY_DTV_GQ!G201),"",BY_DTV_GQ!G201)</f>
        <v>49245</v>
      </c>
      <c r="G197" s="72" t="str">
        <f>IF(ISBLANK(BY_DTV_GQ!H201),"",    LEFT(BY_DTV_GQ!H201,   LEN(BY_DTV_GQ!H201)-1)    )</f>
        <v xml:space="preserve">(-)  </v>
      </c>
      <c r="H197" s="83">
        <f>IF(BY_DTV_GQ!G201&gt;0,(BY_DTV_GQ!M201/BY_DTV_GQ!G201)*100,"")</f>
        <v>13.183064270484312</v>
      </c>
      <c r="I197" s="72">
        <f>IF(ISBLANK(BY_RiLaerm!Q201),"",BY_RiLaerm!Q201)</f>
        <v>2821</v>
      </c>
      <c r="J197" s="72" t="str">
        <f>IF(ISBLANK(BY_RiLaerm!R201),"", LEFT(BY_RiLaerm!R201,LEN(BY_RiLaerm!R201)-1))</f>
        <v>11,7</v>
      </c>
      <c r="K197" s="72">
        <f>IF(ISBLANK(BY_RiLaerm!S201),"",BY_RiLaerm!S201)</f>
        <v>514</v>
      </c>
      <c r="L197" s="72" t="str">
        <f>IF(ISBLANK(BY_RiLaerm!T201),"",LEFT(BY_RiLaerm!T201,LEN(BY_RiLaerm!T201)-1))</f>
        <v>29,8</v>
      </c>
      <c r="M197" s="72">
        <f>IF(BY_MaxWerte!Q201&gt;0,BY_MaxWerte!Q201,"")</f>
        <v>64762</v>
      </c>
      <c r="N197" s="81">
        <f>IF(BY_MaxWerte!Q201&gt;0,   IF($U$2&gt;0,DATEVALUE(CONCATENATE(LEFT(RIGHT(BY_MaxWerte!R201,3),2),".",TEXT($U$2,"00"),".",TEXT($U$3,"00"))), DATEVALUE(CONCATENATE(MID(BY_MaxWerte!R201,4,2),".",MID(BY_MaxWerte!R201,6,2),".",TEXT($U$3,"00")))    ),"")</f>
        <v>42762</v>
      </c>
      <c r="O197" s="72" t="str">
        <f>IF(BY_MaxWerte!Q201&gt;0,  LEFT(BY_MaxWerte!R201,3),"")</f>
        <v xml:space="preserve"> FR</v>
      </c>
      <c r="P197" s="72">
        <f>IF(BY_MaxWerte!S201&gt;0,BY_MaxWerte!S201,"")</f>
        <v>5685</v>
      </c>
      <c r="Q197" s="81">
        <f>IF(BY_MaxWerte!S201&gt;0, IF($U$2&gt;0,DATEVALUE(CONCATENATE(LEFT(RIGHT(BY_MaxWerte!T201,3),2),".",TEXT($U$2,"00"),".",TEXT($U$3,"00"))),DATEVALUE(CONCATENATE(MID(BY_MaxWerte!T201,4,2),".",MID(BY_MaxWerte!T201,6,2),".",TEXT($U$3,"00"))) ),"")</f>
        <v>42762</v>
      </c>
      <c r="R197" s="72" t="str">
        <f>IF(BY_MaxWerte!S201&gt;0,  LEFT(BY_MaxWerte!T201,3),"")</f>
        <v xml:space="preserve"> FR</v>
      </c>
      <c r="S197" s="72">
        <f>IF(BY_MaxWerte!T201&gt;0,  BY_MaxWerte!U201,"")</f>
        <v>16</v>
      </c>
      <c r="T197" s="72"/>
    </row>
    <row r="198" spans="1:20" x14ac:dyDescent="0.2">
      <c r="A198" s="74">
        <v>193</v>
      </c>
      <c r="B198" s="72" t="str">
        <f>IF(ISBLANK(BY_DTV_GQ!S202),"",  CONCATENATE(BY_DTV_GQ!S202,IF(TRIM(BY_DTV_GQ!T202)="VBA","*","")))</f>
        <v/>
      </c>
      <c r="C198" s="72" t="str">
        <f>IF(ISBLANK(BY_DTV_GQ!A202),"",CONCATENATE(BY_DTV_GQ!A202,TEXT(BY_DTV_GQ!B202,"????")))</f>
        <v>A  73</v>
      </c>
      <c r="D198" s="74" t="str">
        <f>IF(ISBLANK(BY_DTV_GQ!U202),"",BY_DTV_GQ!U202)</f>
        <v/>
      </c>
      <c r="E198" s="72" t="str">
        <f>IF(ISBLANK(BY_DTV_GQ!E202),"",BY_DTV_GQ!E202)</f>
        <v xml:space="preserve">Bamberg-Ost (N)               </v>
      </c>
      <c r="F198" s="72">
        <f>IF(ISBLANK(BY_DTV_GQ!G202),"",BY_DTV_GQ!G202)</f>
        <v>47732</v>
      </c>
      <c r="G198" s="72" t="str">
        <f>IF(ISBLANK(BY_DTV_GQ!H202),"",    LEFT(BY_DTV_GQ!H202,   LEN(BY_DTV_GQ!H202)-1)    )</f>
        <v xml:space="preserve">(-)  </v>
      </c>
      <c r="H198" s="83">
        <f>IF(BY_DTV_GQ!G202&gt;0,(BY_DTV_GQ!M202/BY_DTV_GQ!G202)*100,"")</f>
        <v>12.951479091594736</v>
      </c>
      <c r="I198" s="72">
        <f>IF(ISBLANK(BY_RiLaerm!Q202),"",BY_RiLaerm!Q202)</f>
        <v>2728</v>
      </c>
      <c r="J198" s="72" t="str">
        <f>IF(ISBLANK(BY_RiLaerm!R202),"", LEFT(BY_RiLaerm!R202,LEN(BY_RiLaerm!R202)-1))</f>
        <v>11,4</v>
      </c>
      <c r="K198" s="72">
        <f>IF(ISBLANK(BY_RiLaerm!S202),"",BY_RiLaerm!S202)</f>
        <v>510</v>
      </c>
      <c r="L198" s="72" t="str">
        <f>IF(ISBLANK(BY_RiLaerm!T202),"",LEFT(BY_RiLaerm!T202,LEN(BY_RiLaerm!T202)-1))</f>
        <v>29,9</v>
      </c>
      <c r="M198" s="72">
        <f>IF(BY_MaxWerte!Q202&gt;0,BY_MaxWerte!Q202,"")</f>
        <v>62707</v>
      </c>
      <c r="N198" s="81">
        <f>IF(BY_MaxWerte!Q202&gt;0,   IF($U$2&gt;0,DATEVALUE(CONCATENATE(LEFT(RIGHT(BY_MaxWerte!R202,3),2),".",TEXT($U$2,"00"),".",TEXT($U$3,"00"))), DATEVALUE(CONCATENATE(MID(BY_MaxWerte!R202,4,2),".",MID(BY_MaxWerte!R202,6,2),".",TEXT($U$3,"00")))    ),"")</f>
        <v>42762</v>
      </c>
      <c r="O198" s="72" t="str">
        <f>IF(BY_MaxWerte!Q202&gt;0,  LEFT(BY_MaxWerte!R202,3),"")</f>
        <v xml:space="preserve"> FR</v>
      </c>
      <c r="P198" s="72">
        <f>IF(BY_MaxWerte!S202&gt;0,BY_MaxWerte!S202,"")</f>
        <v>5515</v>
      </c>
      <c r="Q198" s="81">
        <f>IF(BY_MaxWerte!S202&gt;0, IF($U$2&gt;0,DATEVALUE(CONCATENATE(LEFT(RIGHT(BY_MaxWerte!T202,3),2),".",TEXT($U$2,"00"),".",TEXT($U$3,"00"))),DATEVALUE(CONCATENATE(MID(BY_MaxWerte!T202,4,2),".",MID(BY_MaxWerte!T202,6,2),".",TEXT($U$3,"00"))) ),"")</f>
        <v>42762</v>
      </c>
      <c r="R198" s="72" t="str">
        <f>IF(BY_MaxWerte!S202&gt;0,  LEFT(BY_MaxWerte!T202,3),"")</f>
        <v xml:space="preserve"> FR</v>
      </c>
      <c r="S198" s="72">
        <f>IF(BY_MaxWerte!T202&gt;0,  BY_MaxWerte!U202,"")</f>
        <v>16</v>
      </c>
      <c r="T198" s="72"/>
    </row>
    <row r="199" spans="1:20" x14ac:dyDescent="0.2">
      <c r="A199" s="74">
        <v>194</v>
      </c>
      <c r="B199" s="72" t="str">
        <f>IF(ISBLANK(BY_DTV_GQ!S203),"",  CONCATENATE(BY_DTV_GQ!S203,IF(TRIM(BY_DTV_GQ!T203)="VBA","*","")))</f>
        <v/>
      </c>
      <c r="C199" s="72" t="str">
        <f>IF(ISBLANK(BY_DTV_GQ!A203),"",CONCATENATE(BY_DTV_GQ!A203,TEXT(BY_DTV_GQ!B203,"????")))</f>
        <v>A  73</v>
      </c>
      <c r="D199" s="74" t="str">
        <f>IF(ISBLANK(BY_DTV_GQ!U203),"",BY_DTV_GQ!U203)</f>
        <v/>
      </c>
      <c r="E199" s="72" t="str">
        <f>IF(ISBLANK(BY_DTV_GQ!E203),"",BY_DTV_GQ!E203)</f>
        <v xml:space="preserve">AS Bamberg-Ost                </v>
      </c>
      <c r="F199" s="72">
        <f>IF(ISBLANK(BY_DTV_GQ!G203),"",BY_DTV_GQ!G203)</f>
        <v>40607</v>
      </c>
      <c r="G199" s="72" t="str">
        <f>IF(ISBLANK(BY_DTV_GQ!H203),"",    LEFT(BY_DTV_GQ!H203,   LEN(BY_DTV_GQ!H203)-1)    )</f>
        <v xml:space="preserve">(-)  </v>
      </c>
      <c r="H199" s="83">
        <f>IF(BY_DTV_GQ!G203&gt;0,(BY_DTV_GQ!M203/BY_DTV_GQ!G203)*100,"")</f>
        <v>14.182283842687221</v>
      </c>
      <c r="I199" s="72">
        <f>IF(ISBLANK(BY_RiLaerm!Q203),"",BY_RiLaerm!Q203)</f>
        <v>2303</v>
      </c>
      <c r="J199" s="72" t="str">
        <f>IF(ISBLANK(BY_RiLaerm!R203),"", LEFT(BY_RiLaerm!R203,LEN(BY_RiLaerm!R203)-1))</f>
        <v>12,4</v>
      </c>
      <c r="K199" s="72">
        <f>IF(ISBLANK(BY_RiLaerm!S203),"",BY_RiLaerm!S203)</f>
        <v>470</v>
      </c>
      <c r="L199" s="72" t="str">
        <f>IF(ISBLANK(BY_RiLaerm!T203),"",LEFT(BY_RiLaerm!T203,LEN(BY_RiLaerm!T203)-1))</f>
        <v>31,6</v>
      </c>
      <c r="M199" s="72" t="str">
        <f>IF(BY_MaxWerte!Q203&gt;0,BY_MaxWerte!Q203,"")</f>
        <v/>
      </c>
      <c r="N199" s="81" t="str">
        <f>IF(BY_MaxWerte!Q203&gt;0,   IF($U$2&gt;0,DATEVALUE(CONCATENATE(LEFT(RIGHT(BY_MaxWerte!R203,3),2),".",TEXT($U$2,"00"),".",TEXT($U$3,"00"))), DATEVALUE(CONCATENATE(MID(BY_MaxWerte!R203,4,2),".",MID(BY_MaxWerte!R203,6,2),".",TEXT($U$3,"00")))    ),"")</f>
        <v/>
      </c>
      <c r="O199" s="72" t="str">
        <f>IF(BY_MaxWerte!Q203&gt;0,  LEFT(BY_MaxWerte!R203,3),"")</f>
        <v/>
      </c>
      <c r="P199" s="72" t="str">
        <f>IF(BY_MaxWerte!S203&gt;0,BY_MaxWerte!S203,"")</f>
        <v/>
      </c>
      <c r="Q199" s="81" t="str">
        <f>IF(BY_MaxWerte!S203&gt;0, IF($U$2&gt;0,DATEVALUE(CONCATENATE(LEFT(RIGHT(BY_MaxWerte!T203,3),2),".",TEXT($U$2,"00"),".",TEXT($U$3,"00"))),DATEVALUE(CONCATENATE(MID(BY_MaxWerte!T203,4,2),".",MID(BY_MaxWerte!T203,6,2),".",TEXT($U$3,"00"))) ),"")</f>
        <v/>
      </c>
      <c r="R199" s="72" t="str">
        <f>IF(BY_MaxWerte!S203&gt;0,  LEFT(BY_MaxWerte!T203,3),"")</f>
        <v/>
      </c>
      <c r="S199" s="72" t="str">
        <f>IF(BY_MaxWerte!T203&gt;0,  BY_MaxWerte!U203,"")</f>
        <v/>
      </c>
      <c r="T199" s="72"/>
    </row>
    <row r="200" spans="1:20" x14ac:dyDescent="0.2">
      <c r="A200" s="74">
        <v>195</v>
      </c>
      <c r="B200" s="72" t="str">
        <f>IF(ISBLANK(BY_DTV_GQ!S204),"",  CONCATENATE(BY_DTV_GQ!S204,IF(TRIM(BY_DTV_GQ!T204)="VBA","*","")))</f>
        <v/>
      </c>
      <c r="C200" s="72" t="str">
        <f>IF(ISBLANK(BY_DTV_GQ!A204),"",CONCATENATE(BY_DTV_GQ!A204,TEXT(BY_DTV_GQ!B204,"????")))</f>
        <v>A  73</v>
      </c>
      <c r="D200" s="74" t="str">
        <f>IF(ISBLANK(BY_DTV_GQ!U204),"",BY_DTV_GQ!U204)</f>
        <v/>
      </c>
      <c r="E200" s="72" t="str">
        <f>IF(ISBLANK(BY_DTV_GQ!E204),"",BY_DTV_GQ!E204)</f>
        <v xml:space="preserve">AS Bamberg-Süd                </v>
      </c>
      <c r="F200" s="72">
        <f>IF(ISBLANK(BY_DTV_GQ!G204),"",BY_DTV_GQ!G204)</f>
        <v>41549</v>
      </c>
      <c r="G200" s="72" t="str">
        <f>IF(ISBLANK(BY_DTV_GQ!H204),"",    LEFT(BY_DTV_GQ!H204,   LEN(BY_DTV_GQ!H204)-1)    )</f>
        <v xml:space="preserve">(-)  </v>
      </c>
      <c r="H200" s="83">
        <f>IF(BY_DTV_GQ!G204&gt;0,(BY_DTV_GQ!M204/BY_DTV_GQ!G204)*100,"")</f>
        <v>11.302317745312763</v>
      </c>
      <c r="I200" s="72">
        <f>IF(ISBLANK(BY_RiLaerm!Q204),"",BY_RiLaerm!Q204)</f>
        <v>2370</v>
      </c>
      <c r="J200" s="72" t="str">
        <f>IF(ISBLANK(BY_RiLaerm!R204),"", LEFT(BY_RiLaerm!R204,LEN(BY_RiLaerm!R204)-1))</f>
        <v>9,9</v>
      </c>
      <c r="K200" s="72">
        <f>IF(ISBLANK(BY_RiLaerm!S204),"",BY_RiLaerm!S204)</f>
        <v>453</v>
      </c>
      <c r="L200" s="72" t="str">
        <f>IF(ISBLANK(BY_RiLaerm!T204),"",LEFT(BY_RiLaerm!T204,LEN(BY_RiLaerm!T204)-1))</f>
        <v>26,2</v>
      </c>
      <c r="M200" s="72">
        <f>IF(BY_MaxWerte!Q204&gt;0,BY_MaxWerte!Q204,"")</f>
        <v>54886</v>
      </c>
      <c r="N200" s="81">
        <f>IF(BY_MaxWerte!Q204&gt;0,   IF($U$2&gt;0,DATEVALUE(CONCATENATE(LEFT(RIGHT(BY_MaxWerte!R204,3),2),".",TEXT($U$2,"00"),".",TEXT($U$3,"00"))), DATEVALUE(CONCATENATE(MID(BY_MaxWerte!R204,4,2),".",MID(BY_MaxWerte!R204,6,2),".",TEXT($U$3,"00")))    ),"")</f>
        <v>42762</v>
      </c>
      <c r="O200" s="72" t="str">
        <f>IF(BY_MaxWerte!Q204&gt;0,  LEFT(BY_MaxWerte!R204,3),"")</f>
        <v xml:space="preserve"> FR</v>
      </c>
      <c r="P200" s="72">
        <f>IF(BY_MaxWerte!S204&gt;0,BY_MaxWerte!S204,"")</f>
        <v>4675</v>
      </c>
      <c r="Q200" s="81">
        <f>IF(BY_MaxWerte!S204&gt;0, IF($U$2&gt;0,DATEVALUE(CONCATENATE(LEFT(RIGHT(BY_MaxWerte!T204,3),2),".",TEXT($U$2,"00"),".",TEXT($U$3,"00"))),DATEVALUE(CONCATENATE(MID(BY_MaxWerte!T204,4,2),".",MID(BY_MaxWerte!T204,6,2),".",TEXT($U$3,"00"))) ),"")</f>
        <v>42762</v>
      </c>
      <c r="R200" s="72" t="str">
        <f>IF(BY_MaxWerte!S204&gt;0,  LEFT(BY_MaxWerte!T204,3),"")</f>
        <v xml:space="preserve"> FR</v>
      </c>
      <c r="S200" s="72">
        <f>IF(BY_MaxWerte!T204&gt;0,  BY_MaxWerte!U204,"")</f>
        <v>16</v>
      </c>
      <c r="T200" s="72"/>
    </row>
    <row r="201" spans="1:20" x14ac:dyDescent="0.2">
      <c r="A201" s="74">
        <v>196</v>
      </c>
      <c r="B201" s="72" t="str">
        <f>IF(ISBLANK(BY_DTV_GQ!S205),"",  CONCATENATE(BY_DTV_GQ!S205,IF(TRIM(BY_DTV_GQ!T205)="VBA","*","")))</f>
        <v/>
      </c>
      <c r="C201" s="72" t="str">
        <f>IF(ISBLANK(BY_DTV_GQ!A205),"",CONCATENATE(BY_DTV_GQ!A205,TEXT(BY_DTV_GQ!B205,"????")))</f>
        <v>A  73</v>
      </c>
      <c r="D201" s="74" t="str">
        <f>IF(ISBLANK(BY_DTV_GQ!U205),"",BY_DTV_GQ!U205)</f>
        <v/>
      </c>
      <c r="E201" s="72" t="str">
        <f>IF(ISBLANK(BY_DTV_GQ!E205),"",BY_DTV_GQ!E205)</f>
        <v xml:space="preserve">AS Hirschaid                  </v>
      </c>
      <c r="F201" s="72">
        <f>IF(ISBLANK(BY_DTV_GQ!G205),"",BY_DTV_GQ!G205)</f>
        <v>41962</v>
      </c>
      <c r="G201" s="72" t="str">
        <f>IF(ISBLANK(BY_DTV_GQ!H205),"",    LEFT(BY_DTV_GQ!H205,   LEN(BY_DTV_GQ!H205)-1)    )</f>
        <v xml:space="preserve">(-)  </v>
      </c>
      <c r="H201" s="83">
        <f>IF(BY_DTV_GQ!G205&gt;0,(BY_DTV_GQ!M205/BY_DTV_GQ!G205)*100,"")</f>
        <v>11.65340069586769</v>
      </c>
      <c r="I201" s="72">
        <f>IF(ISBLANK(BY_RiLaerm!Q205),"",BY_RiLaerm!Q205)</f>
        <v>2393</v>
      </c>
      <c r="J201" s="72" t="str">
        <f>IF(ISBLANK(BY_RiLaerm!R205),"", LEFT(BY_RiLaerm!R205,LEN(BY_RiLaerm!R205)-1))</f>
        <v>10,2</v>
      </c>
      <c r="K201" s="72">
        <f>IF(ISBLANK(BY_RiLaerm!S205),"",BY_RiLaerm!S205)</f>
        <v>460</v>
      </c>
      <c r="L201" s="72" t="str">
        <f>IF(ISBLANK(BY_RiLaerm!T205),"",LEFT(BY_RiLaerm!T205,LEN(BY_RiLaerm!T205)-1))</f>
        <v>26,6</v>
      </c>
      <c r="M201" s="72">
        <f>IF(BY_MaxWerte!Q205&gt;0,BY_MaxWerte!Q205,"")</f>
        <v>55334</v>
      </c>
      <c r="N201" s="81">
        <f>IF(BY_MaxWerte!Q205&gt;0,   IF($U$2&gt;0,DATEVALUE(CONCATENATE(LEFT(RIGHT(BY_MaxWerte!R205,3),2),".",TEXT($U$2,"00"),".",TEXT($U$3,"00"))), DATEVALUE(CONCATENATE(MID(BY_MaxWerte!R205,4,2),".",MID(BY_MaxWerte!R205,6,2),".",TEXT($U$3,"00")))    ),"")</f>
        <v>42762</v>
      </c>
      <c r="O201" s="72" t="str">
        <f>IF(BY_MaxWerte!Q205&gt;0,  LEFT(BY_MaxWerte!R205,3),"")</f>
        <v xml:space="preserve"> FR</v>
      </c>
      <c r="P201" s="72">
        <f>IF(BY_MaxWerte!S205&gt;0,BY_MaxWerte!S205,"")</f>
        <v>4730</v>
      </c>
      <c r="Q201" s="81">
        <f>IF(BY_MaxWerte!S205&gt;0, IF($U$2&gt;0,DATEVALUE(CONCATENATE(LEFT(RIGHT(BY_MaxWerte!T205,3),2),".",TEXT($U$2,"00"),".",TEXT($U$3,"00"))),DATEVALUE(CONCATENATE(MID(BY_MaxWerte!T205,4,2),".",MID(BY_MaxWerte!T205,6,2),".",TEXT($U$3,"00"))) ),"")</f>
        <v>42762</v>
      </c>
      <c r="R201" s="72" t="str">
        <f>IF(BY_MaxWerte!S205&gt;0,  LEFT(BY_MaxWerte!T205,3),"")</f>
        <v xml:space="preserve"> FR</v>
      </c>
      <c r="S201" s="72">
        <f>IF(BY_MaxWerte!T205&gt;0,  BY_MaxWerte!U205,"")</f>
        <v>16</v>
      </c>
      <c r="T201" s="72"/>
    </row>
    <row r="202" spans="1:20" x14ac:dyDescent="0.2">
      <c r="A202" s="74">
        <v>197</v>
      </c>
      <c r="B202" s="72" t="str">
        <f>IF(ISBLANK(BY_DTV_GQ!S206),"",  CONCATENATE(BY_DTV_GQ!S206,IF(TRIM(BY_DTV_GQ!T206)="VBA","*","")))</f>
        <v/>
      </c>
      <c r="C202" s="72" t="str">
        <f>IF(ISBLANK(BY_DTV_GQ!A206),"",CONCATENATE(BY_DTV_GQ!A206,TEXT(BY_DTV_GQ!B206,"????")))</f>
        <v>A  73</v>
      </c>
      <c r="D202" s="74" t="str">
        <f>IF(ISBLANK(BY_DTV_GQ!U206),"",BY_DTV_GQ!U206)</f>
        <v/>
      </c>
      <c r="E202" s="72" t="str">
        <f>IF(ISBLANK(BY_DTV_GQ!E206),"",BY_DTV_GQ!E206)</f>
        <v xml:space="preserve">AS Buttenheim                 </v>
      </c>
      <c r="F202" s="72">
        <f>IF(ISBLANK(BY_DTV_GQ!G206),"",BY_DTV_GQ!G206)</f>
        <v>40063</v>
      </c>
      <c r="G202" s="72" t="str">
        <f>IF(ISBLANK(BY_DTV_GQ!H206),"",    LEFT(BY_DTV_GQ!H206,   LEN(BY_DTV_GQ!H206)-1)    )</f>
        <v xml:space="preserve">(-)  </v>
      </c>
      <c r="H202" s="83">
        <f>IF(BY_DTV_GQ!G206&gt;0,(BY_DTV_GQ!M206/BY_DTV_GQ!G206)*100,"")</f>
        <v>11.666625065521803</v>
      </c>
      <c r="I202" s="72">
        <f>IF(ISBLANK(BY_RiLaerm!Q206),"",BY_RiLaerm!Q206)</f>
        <v>2319</v>
      </c>
      <c r="J202" s="72" t="str">
        <f>IF(ISBLANK(BY_RiLaerm!R206),"", LEFT(BY_RiLaerm!R206,LEN(BY_RiLaerm!R206)-1))</f>
        <v>10,6</v>
      </c>
      <c r="K202" s="72">
        <f>IF(ISBLANK(BY_RiLaerm!S206),"",BY_RiLaerm!S206)</f>
        <v>369</v>
      </c>
      <c r="L202" s="72" t="str">
        <f>IF(ISBLANK(BY_RiLaerm!T206),"",LEFT(BY_RiLaerm!T206,LEN(BY_RiLaerm!T206)-1))</f>
        <v>25,1</v>
      </c>
      <c r="M202" s="72" t="str">
        <f>IF(BY_MaxWerte!Q206&gt;0,BY_MaxWerte!Q206,"")</f>
        <v/>
      </c>
      <c r="N202" s="81" t="str">
        <f>IF(BY_MaxWerte!Q206&gt;0,   IF($U$2&gt;0,DATEVALUE(CONCATENATE(LEFT(RIGHT(BY_MaxWerte!R206,3),2),".",TEXT($U$2,"00"),".",TEXT($U$3,"00"))), DATEVALUE(CONCATENATE(MID(BY_MaxWerte!R206,4,2),".",MID(BY_MaxWerte!R206,6,2),".",TEXT($U$3,"00")))    ),"")</f>
        <v/>
      </c>
      <c r="O202" s="72" t="str">
        <f>IF(BY_MaxWerte!Q206&gt;0,  LEFT(BY_MaxWerte!R206,3),"")</f>
        <v/>
      </c>
      <c r="P202" s="72" t="str">
        <f>IF(BY_MaxWerte!S206&gt;0,BY_MaxWerte!S206,"")</f>
        <v/>
      </c>
      <c r="Q202" s="81" t="str">
        <f>IF(BY_MaxWerte!S206&gt;0, IF($U$2&gt;0,DATEVALUE(CONCATENATE(LEFT(RIGHT(BY_MaxWerte!T206,3),2),".",TEXT($U$2,"00"),".",TEXT($U$3,"00"))),DATEVALUE(CONCATENATE(MID(BY_MaxWerte!T206,4,2),".",MID(BY_MaxWerte!T206,6,2),".",TEXT($U$3,"00"))) ),"")</f>
        <v/>
      </c>
      <c r="R202" s="72" t="str">
        <f>IF(BY_MaxWerte!S206&gt;0,  LEFT(BY_MaxWerte!T206,3),"")</f>
        <v/>
      </c>
      <c r="S202" s="72" t="str">
        <f>IF(BY_MaxWerte!T206&gt;0,  BY_MaxWerte!U206,"")</f>
        <v/>
      </c>
      <c r="T202" s="72"/>
    </row>
    <row r="203" spans="1:20" x14ac:dyDescent="0.2">
      <c r="A203" s="74">
        <v>198</v>
      </c>
      <c r="B203" s="72" t="str">
        <f>IF(ISBLANK(BY_DTV_GQ!S207),"",  CONCATENATE(BY_DTV_GQ!S207,IF(TRIM(BY_DTV_GQ!T207)="VBA","*","")))</f>
        <v/>
      </c>
      <c r="C203" s="72" t="str">
        <f>IF(ISBLANK(BY_DTV_GQ!A207),"",CONCATENATE(BY_DTV_GQ!A207,TEXT(BY_DTV_GQ!B207,"????")))</f>
        <v>A  73</v>
      </c>
      <c r="D203" s="74" t="str">
        <f>IF(ISBLANK(BY_DTV_GQ!U207),"",BY_DTV_GQ!U207)</f>
        <v/>
      </c>
      <c r="E203" s="72" t="str">
        <f>IF(ISBLANK(BY_DTV_GQ!E207),"",BY_DTV_GQ!E207)</f>
        <v xml:space="preserve">AS Forchheim-Nord             </v>
      </c>
      <c r="F203" s="72">
        <f>IF(ISBLANK(BY_DTV_GQ!G207),"",BY_DTV_GQ!G207)</f>
        <v>39822</v>
      </c>
      <c r="G203" s="72" t="str">
        <f>IF(ISBLANK(BY_DTV_GQ!H207),"",    LEFT(BY_DTV_GQ!H207,   LEN(BY_DTV_GQ!H207)-1)    )</f>
        <v xml:space="preserve">(-)  </v>
      </c>
      <c r="H203" s="83">
        <f>IF(BY_DTV_GQ!G207&gt;0,(BY_DTV_GQ!M207/BY_DTV_GQ!G207)*100,"")</f>
        <v>13.246446687760535</v>
      </c>
      <c r="I203" s="72">
        <f>IF(ISBLANK(BY_RiLaerm!Q207),"",BY_RiLaerm!Q207)</f>
        <v>2307</v>
      </c>
      <c r="J203" s="72" t="str">
        <f>IF(ISBLANK(BY_RiLaerm!R207),"", LEFT(BY_RiLaerm!R207,LEN(BY_RiLaerm!R207)-1))</f>
        <v>12,1</v>
      </c>
      <c r="K203" s="72">
        <f>IF(ISBLANK(BY_RiLaerm!S207),"",BY_RiLaerm!S207)</f>
        <v>364</v>
      </c>
      <c r="L203" s="72" t="str">
        <f>IF(ISBLANK(BY_RiLaerm!T207),"",LEFT(BY_RiLaerm!T207,LEN(BY_RiLaerm!T207)-1))</f>
        <v>28,2</v>
      </c>
      <c r="M203" s="72" t="str">
        <f>IF(BY_MaxWerte!Q207&gt;0,BY_MaxWerte!Q207,"")</f>
        <v/>
      </c>
      <c r="N203" s="81" t="str">
        <f>IF(BY_MaxWerte!Q207&gt;0,   IF($U$2&gt;0,DATEVALUE(CONCATENATE(LEFT(RIGHT(BY_MaxWerte!R207,3),2),".",TEXT($U$2,"00"),".",TEXT($U$3,"00"))), DATEVALUE(CONCATENATE(MID(BY_MaxWerte!R207,4,2),".",MID(BY_MaxWerte!R207,6,2),".",TEXT($U$3,"00")))    ),"")</f>
        <v/>
      </c>
      <c r="O203" s="72" t="str">
        <f>IF(BY_MaxWerte!Q207&gt;0,  LEFT(BY_MaxWerte!R207,3),"")</f>
        <v/>
      </c>
      <c r="P203" s="72" t="str">
        <f>IF(BY_MaxWerte!S207&gt;0,BY_MaxWerte!S207,"")</f>
        <v/>
      </c>
      <c r="Q203" s="81" t="str">
        <f>IF(BY_MaxWerte!S207&gt;0, IF($U$2&gt;0,DATEVALUE(CONCATENATE(LEFT(RIGHT(BY_MaxWerte!T207,3),2),".",TEXT($U$2,"00"),".",TEXT($U$3,"00"))),DATEVALUE(CONCATENATE(MID(BY_MaxWerte!T207,4,2),".",MID(BY_MaxWerte!T207,6,2),".",TEXT($U$3,"00"))) ),"")</f>
        <v/>
      </c>
      <c r="R203" s="72" t="str">
        <f>IF(BY_MaxWerte!S207&gt;0,  LEFT(BY_MaxWerte!T207,3),"")</f>
        <v/>
      </c>
      <c r="S203" s="72" t="str">
        <f>IF(BY_MaxWerte!T207&gt;0,  BY_MaxWerte!U207,"")</f>
        <v/>
      </c>
      <c r="T203" s="72"/>
    </row>
    <row r="204" spans="1:20" x14ac:dyDescent="0.2">
      <c r="A204" s="74">
        <v>199</v>
      </c>
      <c r="B204" s="72" t="str">
        <f>IF(ISBLANK(BY_DTV_GQ!S208),"",  CONCATENATE(BY_DTV_GQ!S208,IF(TRIM(BY_DTV_GQ!T208)="VBA","*","")))</f>
        <v/>
      </c>
      <c r="C204" s="72" t="str">
        <f>IF(ISBLANK(BY_DTV_GQ!A208),"",CONCATENATE(BY_DTV_GQ!A208,TEXT(BY_DTV_GQ!B208,"????")))</f>
        <v>A  73</v>
      </c>
      <c r="D204" s="74" t="str">
        <f>IF(ISBLANK(BY_DTV_GQ!U208),"",BY_DTV_GQ!U208)</f>
        <v/>
      </c>
      <c r="E204" s="72" t="str">
        <f>IF(ISBLANK(BY_DTV_GQ!E208),"",BY_DTV_GQ!E208)</f>
        <v xml:space="preserve">AS Baiersdorf-Nord (N)        </v>
      </c>
      <c r="F204" s="72">
        <f>IF(ISBLANK(BY_DTV_GQ!G208),"",BY_DTV_GQ!G208)</f>
        <v>47127</v>
      </c>
      <c r="G204" s="72" t="str">
        <f>IF(ISBLANK(BY_DTV_GQ!H208),"",    LEFT(BY_DTV_GQ!H208,   LEN(BY_DTV_GQ!H208)-1)    )</f>
        <v xml:space="preserve">(-)  </v>
      </c>
      <c r="H204" s="83">
        <f>IF(BY_DTV_GQ!G208&gt;0,(BY_DTV_GQ!M208/BY_DTV_GQ!G208)*100,"")</f>
        <v>9.5995925902348969</v>
      </c>
      <c r="I204" s="72">
        <f>IF(ISBLANK(BY_RiLaerm!Q208),"",BY_RiLaerm!Q208)</f>
        <v>2638</v>
      </c>
      <c r="J204" s="72" t="str">
        <f>IF(ISBLANK(BY_RiLaerm!R208),"", LEFT(BY_RiLaerm!R208,LEN(BY_RiLaerm!R208)-1))</f>
        <v>8,1</v>
      </c>
      <c r="K204" s="72">
        <f>IF(ISBLANK(BY_RiLaerm!S208),"",BY_RiLaerm!S208)</f>
        <v>616</v>
      </c>
      <c r="L204" s="72" t="str">
        <f>IF(ISBLANK(BY_RiLaerm!T208),"",LEFT(BY_RiLaerm!T208,LEN(BY_RiLaerm!T208)-1))</f>
        <v>22,7</v>
      </c>
      <c r="M204" s="72" t="str">
        <f>IF(BY_MaxWerte!Q208&gt;0,BY_MaxWerte!Q208,"")</f>
        <v/>
      </c>
      <c r="N204" s="81" t="str">
        <f>IF(BY_MaxWerte!Q208&gt;0,   IF($U$2&gt;0,DATEVALUE(CONCATENATE(LEFT(RIGHT(BY_MaxWerte!R208,3),2),".",TEXT($U$2,"00"),".",TEXT($U$3,"00"))), DATEVALUE(CONCATENATE(MID(BY_MaxWerte!R208,4,2),".",MID(BY_MaxWerte!R208,6,2),".",TEXT($U$3,"00")))    ),"")</f>
        <v/>
      </c>
      <c r="O204" s="72" t="str">
        <f>IF(BY_MaxWerte!Q208&gt;0,  LEFT(BY_MaxWerte!R208,3),"")</f>
        <v/>
      </c>
      <c r="P204" s="72" t="str">
        <f>IF(BY_MaxWerte!S208&gt;0,BY_MaxWerte!S208,"")</f>
        <v/>
      </c>
      <c r="Q204" s="81" t="str">
        <f>IF(BY_MaxWerte!S208&gt;0, IF($U$2&gt;0,DATEVALUE(CONCATENATE(LEFT(RIGHT(BY_MaxWerte!T208,3),2),".",TEXT($U$2,"00"),".",TEXT($U$3,"00"))),DATEVALUE(CONCATENATE(MID(BY_MaxWerte!T208,4,2),".",MID(BY_MaxWerte!T208,6,2),".",TEXT($U$3,"00"))) ),"")</f>
        <v/>
      </c>
      <c r="R204" s="72" t="str">
        <f>IF(BY_MaxWerte!S208&gt;0,  LEFT(BY_MaxWerte!T208,3),"")</f>
        <v/>
      </c>
      <c r="S204" s="72" t="str">
        <f>IF(BY_MaxWerte!T208&gt;0,  BY_MaxWerte!U208,"")</f>
        <v/>
      </c>
      <c r="T204" s="72"/>
    </row>
    <row r="205" spans="1:20" x14ac:dyDescent="0.2">
      <c r="A205" s="74">
        <v>200</v>
      </c>
      <c r="B205" s="72" t="str">
        <f>IF(ISBLANK(BY_DTV_GQ!S209),"",  CONCATENATE(BY_DTV_GQ!S209,IF(TRIM(BY_DTV_GQ!T209)="VBA","*","")))</f>
        <v/>
      </c>
      <c r="C205" s="72" t="str">
        <f>IF(ISBLANK(BY_DTV_GQ!A209),"",CONCATENATE(BY_DTV_GQ!A209,TEXT(BY_DTV_GQ!B209,"????")))</f>
        <v>A  73</v>
      </c>
      <c r="D205" s="74" t="str">
        <f>IF(ISBLANK(BY_DTV_GQ!U209),"",BY_DTV_GQ!U209)</f>
        <v/>
      </c>
      <c r="E205" s="72" t="str">
        <f>IF(ISBLANK(BY_DTV_GQ!E209),"",BY_DTV_GQ!E209)</f>
        <v xml:space="preserve">AS Baiersdorf-Nord            </v>
      </c>
      <c r="F205" s="72">
        <f>IF(ISBLANK(BY_DTV_GQ!G209),"",BY_DTV_GQ!G209)</f>
        <v>53056</v>
      </c>
      <c r="G205" s="72" t="str">
        <f>IF(ISBLANK(BY_DTV_GQ!H209),"",    LEFT(BY_DTV_GQ!H209,   LEN(BY_DTV_GQ!H209)-1)    )</f>
        <v xml:space="preserve">(-)  </v>
      </c>
      <c r="H205" s="83">
        <f>IF(BY_DTV_GQ!G209&gt;0,(BY_DTV_GQ!M209/BY_DTV_GQ!G209)*100,"")</f>
        <v>10.405986127864896</v>
      </c>
      <c r="I205" s="72">
        <f>IF(ISBLANK(BY_RiLaerm!Q209),"",BY_RiLaerm!Q209)</f>
        <v>3037</v>
      </c>
      <c r="J205" s="72" t="str">
        <f>IF(ISBLANK(BY_RiLaerm!R209),"", LEFT(BY_RiLaerm!R209,LEN(BY_RiLaerm!R209)-1))</f>
        <v>9,2</v>
      </c>
      <c r="K205" s="72">
        <f>IF(ISBLANK(BY_RiLaerm!S209),"",BY_RiLaerm!S209)</f>
        <v>559</v>
      </c>
      <c r="L205" s="72" t="str">
        <f>IF(ISBLANK(BY_RiLaerm!T209),"",LEFT(BY_RiLaerm!T209,LEN(BY_RiLaerm!T209)-1))</f>
        <v>23,7</v>
      </c>
      <c r="M205" s="72">
        <f>IF(BY_MaxWerte!Q209&gt;0,BY_MaxWerte!Q209,"")</f>
        <v>69636</v>
      </c>
      <c r="N205" s="81">
        <f>IF(BY_MaxWerte!Q209&gt;0,   IF($U$2&gt;0,DATEVALUE(CONCATENATE(LEFT(RIGHT(BY_MaxWerte!R209,3),2),".",TEXT($U$2,"00"),".",TEXT($U$3,"00"))), DATEVALUE(CONCATENATE(MID(BY_MaxWerte!R209,4,2),".",MID(BY_MaxWerte!R209,6,2),".",TEXT($U$3,"00")))    ),"")</f>
        <v>42762</v>
      </c>
      <c r="O205" s="72" t="str">
        <f>IF(BY_MaxWerte!Q209&gt;0,  LEFT(BY_MaxWerte!R209,3),"")</f>
        <v xml:space="preserve"> FR</v>
      </c>
      <c r="P205" s="72">
        <f>IF(BY_MaxWerte!S209&gt;0,BY_MaxWerte!S209,"")</f>
        <v>5935</v>
      </c>
      <c r="Q205" s="81">
        <f>IF(BY_MaxWerte!S209&gt;0, IF($U$2&gt;0,DATEVALUE(CONCATENATE(LEFT(RIGHT(BY_MaxWerte!T209,3),2),".",TEXT($U$2,"00"),".",TEXT($U$3,"00"))),DATEVALUE(CONCATENATE(MID(BY_MaxWerte!T209,4,2),".",MID(BY_MaxWerte!T209,6,2),".",TEXT($U$3,"00"))) ),"")</f>
        <v>42762</v>
      </c>
      <c r="R205" s="72" t="str">
        <f>IF(BY_MaxWerte!S209&gt;0,  LEFT(BY_MaxWerte!T209,3),"")</f>
        <v xml:space="preserve"> FR</v>
      </c>
      <c r="S205" s="72">
        <f>IF(BY_MaxWerte!T209&gt;0,  BY_MaxWerte!U209,"")</f>
        <v>16</v>
      </c>
      <c r="T205" s="72"/>
    </row>
    <row r="206" spans="1:20" x14ac:dyDescent="0.2">
      <c r="A206" s="74">
        <v>201</v>
      </c>
      <c r="B206" s="72" t="str">
        <f>IF(ISBLANK(BY_DTV_GQ!S210),"",  CONCATENATE(BY_DTV_GQ!S210,IF(TRIM(BY_DTV_GQ!T210)="VBA","*","")))</f>
        <v/>
      </c>
      <c r="C206" s="72" t="str">
        <f>IF(ISBLANK(BY_DTV_GQ!A210),"",CONCATENATE(BY_DTV_GQ!A210,TEXT(BY_DTV_GQ!B210,"????")))</f>
        <v>A  73</v>
      </c>
      <c r="D206" s="74" t="str">
        <f>IF(ISBLANK(BY_DTV_GQ!U210),"",BY_DTV_GQ!U210)</f>
        <v/>
      </c>
      <c r="E206" s="72" t="str">
        <f>IF(ISBLANK(BY_DTV_GQ!E210),"",BY_DTV_GQ!E210)</f>
        <v xml:space="preserve">AS Möhrendorf                 </v>
      </c>
      <c r="F206" s="72">
        <f>IF(ISBLANK(BY_DTV_GQ!G210),"",BY_DTV_GQ!G210)</f>
        <v>60426</v>
      </c>
      <c r="G206" s="72" t="str">
        <f>IF(ISBLANK(BY_DTV_GQ!H210),"",    LEFT(BY_DTV_GQ!H210,   LEN(BY_DTV_GQ!H210)-1)    )</f>
        <v xml:space="preserve">(-)  </v>
      </c>
      <c r="H206" s="83">
        <f>IF(BY_DTV_GQ!G210&gt;0,(BY_DTV_GQ!M210/BY_DTV_GQ!G210)*100,"")</f>
        <v>9.5538344421275614</v>
      </c>
      <c r="I206" s="72">
        <f>IF(ISBLANK(BY_RiLaerm!Q210),"",BY_RiLaerm!Q210)</f>
        <v>3467</v>
      </c>
      <c r="J206" s="72" t="str">
        <f>IF(ISBLANK(BY_RiLaerm!R210),"", LEFT(BY_RiLaerm!R210,LEN(BY_RiLaerm!R210)-1))</f>
        <v>8,5</v>
      </c>
      <c r="K206" s="72">
        <f>IF(ISBLANK(BY_RiLaerm!S210),"",BY_RiLaerm!S210)</f>
        <v>619</v>
      </c>
      <c r="L206" s="72" t="str">
        <f>IF(ISBLANK(BY_RiLaerm!T210),"",LEFT(BY_RiLaerm!T210,LEN(BY_RiLaerm!T210)-1))</f>
        <v>21,8</v>
      </c>
      <c r="M206" s="72">
        <f>IF(BY_MaxWerte!Q210&gt;0,BY_MaxWerte!Q210,"")</f>
        <v>78992</v>
      </c>
      <c r="N206" s="81">
        <f>IF(BY_MaxWerte!Q210&gt;0,   IF($U$2&gt;0,DATEVALUE(CONCATENATE(LEFT(RIGHT(BY_MaxWerte!R210,3),2),".",TEXT($U$2,"00"),".",TEXT($U$3,"00"))), DATEVALUE(CONCATENATE(MID(BY_MaxWerte!R210,4,2),".",MID(BY_MaxWerte!R210,6,2),".",TEXT($U$3,"00")))    ),"")</f>
        <v>42762</v>
      </c>
      <c r="O206" s="72" t="str">
        <f>IF(BY_MaxWerte!Q210&gt;0,  LEFT(BY_MaxWerte!R210,3),"")</f>
        <v xml:space="preserve"> FR</v>
      </c>
      <c r="P206" s="72">
        <f>IF(BY_MaxWerte!S210&gt;0,BY_MaxWerte!S210,"")</f>
        <v>6937</v>
      </c>
      <c r="Q206" s="81">
        <f>IF(BY_MaxWerte!S210&gt;0, IF($U$2&gt;0,DATEVALUE(CONCATENATE(LEFT(RIGHT(BY_MaxWerte!T210,3),2),".",TEXT($U$2,"00"),".",TEXT($U$3,"00"))),DATEVALUE(CONCATENATE(MID(BY_MaxWerte!T210,4,2),".",MID(BY_MaxWerte!T210,6,2),".",TEXT($U$3,"00"))) ),"")</f>
        <v>42766</v>
      </c>
      <c r="R206" s="72" t="str">
        <f>IF(BY_MaxWerte!S210&gt;0,  LEFT(BY_MaxWerte!T210,3),"")</f>
        <v xml:space="preserve"> DI</v>
      </c>
      <c r="S206" s="72">
        <f>IF(BY_MaxWerte!T210&gt;0,  BY_MaxWerte!U210,"")</f>
        <v>8</v>
      </c>
      <c r="T206" s="72"/>
    </row>
    <row r="207" spans="1:20" x14ac:dyDescent="0.2">
      <c r="A207" s="74">
        <v>202</v>
      </c>
      <c r="B207" s="72" t="str">
        <f>IF(ISBLANK(BY_DTV_GQ!S211),"",  CONCATENATE(BY_DTV_GQ!S211,IF(TRIM(BY_DTV_GQ!T211)="VBA","*","")))</f>
        <v/>
      </c>
      <c r="C207" s="72" t="str">
        <f>IF(ISBLANK(BY_DTV_GQ!A211),"",CONCATENATE(BY_DTV_GQ!A211,TEXT(BY_DTV_GQ!B211,"????")))</f>
        <v>A  73</v>
      </c>
      <c r="D207" s="74" t="str">
        <f>IF(ISBLANK(BY_DTV_GQ!U211),"",BY_DTV_GQ!U211)</f>
        <v/>
      </c>
      <c r="E207" s="72" t="str">
        <f>IF(ISBLANK(BY_DTV_GQ!E211),"",BY_DTV_GQ!E211)</f>
        <v xml:space="preserve">AS Erlangen-Nord              </v>
      </c>
      <c r="F207" s="72">
        <f>IF(ISBLANK(BY_DTV_GQ!G211),"",BY_DTV_GQ!G211)</f>
        <v>68169</v>
      </c>
      <c r="G207" s="72" t="str">
        <f>IF(ISBLANK(BY_DTV_GQ!H211),"",    LEFT(BY_DTV_GQ!H211,   LEN(BY_DTV_GQ!H211)-1)    )</f>
        <v xml:space="preserve">(-)  </v>
      </c>
      <c r="H207" s="83">
        <f>IF(BY_DTV_GQ!G211&gt;0,(BY_DTV_GQ!M211/BY_DTV_GQ!G211)*100,"")</f>
        <v>9.3385556484619094</v>
      </c>
      <c r="I207" s="72">
        <f>IF(ISBLANK(BY_RiLaerm!Q211),"",BY_RiLaerm!Q211)</f>
        <v>3911</v>
      </c>
      <c r="J207" s="72" t="str">
        <f>IF(ISBLANK(BY_RiLaerm!R211),"", LEFT(BY_RiLaerm!R211,LEN(BY_RiLaerm!R211)-1))</f>
        <v>8,4</v>
      </c>
      <c r="K207" s="72">
        <f>IF(ISBLANK(BY_RiLaerm!S211),"",BY_RiLaerm!S211)</f>
        <v>700</v>
      </c>
      <c r="L207" s="72" t="str">
        <f>IF(ISBLANK(BY_RiLaerm!T211),"",LEFT(BY_RiLaerm!T211,LEN(BY_RiLaerm!T211)-1))</f>
        <v>20,0</v>
      </c>
      <c r="M207" s="72" t="str">
        <f>IF(BY_MaxWerte!Q211&gt;0,BY_MaxWerte!Q211,"")</f>
        <v/>
      </c>
      <c r="N207" s="81" t="str">
        <f>IF(BY_MaxWerte!Q211&gt;0,   IF($U$2&gt;0,DATEVALUE(CONCATENATE(LEFT(RIGHT(BY_MaxWerte!R211,3),2),".",TEXT($U$2,"00"),".",TEXT($U$3,"00"))), DATEVALUE(CONCATENATE(MID(BY_MaxWerte!R211,4,2),".",MID(BY_MaxWerte!R211,6,2),".",TEXT($U$3,"00")))    ),"")</f>
        <v/>
      </c>
      <c r="O207" s="72" t="str">
        <f>IF(BY_MaxWerte!Q211&gt;0,  LEFT(BY_MaxWerte!R211,3),"")</f>
        <v/>
      </c>
      <c r="P207" s="72" t="str">
        <f>IF(BY_MaxWerte!S211&gt;0,BY_MaxWerte!S211,"")</f>
        <v/>
      </c>
      <c r="Q207" s="81" t="str">
        <f>IF(BY_MaxWerte!S211&gt;0, IF($U$2&gt;0,DATEVALUE(CONCATENATE(LEFT(RIGHT(BY_MaxWerte!T211,3),2),".",TEXT($U$2,"00"),".",TEXT($U$3,"00"))),DATEVALUE(CONCATENATE(MID(BY_MaxWerte!T211,4,2),".",MID(BY_MaxWerte!T211,6,2),".",TEXT($U$3,"00"))) ),"")</f>
        <v/>
      </c>
      <c r="R207" s="72" t="str">
        <f>IF(BY_MaxWerte!S211&gt;0,  LEFT(BY_MaxWerte!T211,3),"")</f>
        <v/>
      </c>
      <c r="S207" s="72" t="str">
        <f>IF(BY_MaxWerte!T211&gt;0,  BY_MaxWerte!U211,"")</f>
        <v/>
      </c>
      <c r="T207" s="72"/>
    </row>
    <row r="208" spans="1:20" x14ac:dyDescent="0.2">
      <c r="A208" s="74">
        <v>203</v>
      </c>
      <c r="B208" s="72" t="str">
        <f>IF(ISBLANK(BY_DTV_GQ!S212),"",  CONCATENATE(BY_DTV_GQ!S212,IF(TRIM(BY_DTV_GQ!T212)="VBA","*","")))</f>
        <v/>
      </c>
      <c r="C208" s="72" t="str">
        <f>IF(ISBLANK(BY_DTV_GQ!A212),"",CONCATENATE(BY_DTV_GQ!A212,TEXT(BY_DTV_GQ!B212,"????")))</f>
        <v>A  73</v>
      </c>
      <c r="D208" s="74" t="str">
        <f>IF(ISBLANK(BY_DTV_GQ!U212),"",BY_DTV_GQ!U212)</f>
        <v/>
      </c>
      <c r="E208" s="72" t="str">
        <f>IF(ISBLANK(BY_DTV_GQ!E212),"",BY_DTV_GQ!E212)</f>
        <v xml:space="preserve">AS Erlangen-Zentrum           </v>
      </c>
      <c r="F208" s="72">
        <f>IF(ISBLANK(BY_DTV_GQ!G212),"",BY_DTV_GQ!G212)</f>
        <v>67869</v>
      </c>
      <c r="G208" s="72" t="str">
        <f>IF(ISBLANK(BY_DTV_GQ!H212),"",    LEFT(BY_DTV_GQ!H212,   LEN(BY_DTV_GQ!H212)-1)    )</f>
        <v xml:space="preserve">(-)  </v>
      </c>
      <c r="H208" s="83">
        <f>IF(BY_DTV_GQ!G212&gt;0,(BY_DTV_GQ!M212/BY_DTV_GQ!G212)*100,"")</f>
        <v>8.6033387850123031</v>
      </c>
      <c r="I208" s="72">
        <f>IF(ISBLANK(BY_RiLaerm!Q212),"",BY_RiLaerm!Q212)</f>
        <v>3905</v>
      </c>
      <c r="J208" s="72" t="str">
        <f>IF(ISBLANK(BY_RiLaerm!R212),"", LEFT(BY_RiLaerm!R212,LEN(BY_RiLaerm!R212)-1))</f>
        <v>7,7</v>
      </c>
      <c r="K208" s="72">
        <f>IF(ISBLANK(BY_RiLaerm!S212),"",BY_RiLaerm!S212)</f>
        <v>674</v>
      </c>
      <c r="L208" s="72" t="str">
        <f>IF(ISBLANK(BY_RiLaerm!T212),"",LEFT(BY_RiLaerm!T212,LEN(BY_RiLaerm!T212)-1))</f>
        <v>19,3</v>
      </c>
      <c r="M208" s="72" t="str">
        <f>IF(BY_MaxWerte!Q212&gt;0,BY_MaxWerte!Q212,"")</f>
        <v/>
      </c>
      <c r="N208" s="81" t="str">
        <f>IF(BY_MaxWerte!Q212&gt;0,   IF($U$2&gt;0,DATEVALUE(CONCATENATE(LEFT(RIGHT(BY_MaxWerte!R212,3),2),".",TEXT($U$2,"00"),".",TEXT($U$3,"00"))), DATEVALUE(CONCATENATE(MID(BY_MaxWerte!R212,4,2),".",MID(BY_MaxWerte!R212,6,2),".",TEXT($U$3,"00")))    ),"")</f>
        <v/>
      </c>
      <c r="O208" s="72" t="str">
        <f>IF(BY_MaxWerte!Q212&gt;0,  LEFT(BY_MaxWerte!R212,3),"")</f>
        <v/>
      </c>
      <c r="P208" s="72" t="str">
        <f>IF(BY_MaxWerte!S212&gt;0,BY_MaxWerte!S212,"")</f>
        <v/>
      </c>
      <c r="Q208" s="81" t="str">
        <f>IF(BY_MaxWerte!S212&gt;0, IF($U$2&gt;0,DATEVALUE(CONCATENATE(LEFT(RIGHT(BY_MaxWerte!T212,3),2),".",TEXT($U$2,"00"),".",TEXT($U$3,"00"))),DATEVALUE(CONCATENATE(MID(BY_MaxWerte!T212,4,2),".",MID(BY_MaxWerte!T212,6,2),".",TEXT($U$3,"00"))) ),"")</f>
        <v/>
      </c>
      <c r="R208" s="72" t="str">
        <f>IF(BY_MaxWerte!S212&gt;0,  LEFT(BY_MaxWerte!T212,3),"")</f>
        <v/>
      </c>
      <c r="S208" s="72" t="str">
        <f>IF(BY_MaxWerte!T212&gt;0,  BY_MaxWerte!U212,"")</f>
        <v/>
      </c>
      <c r="T208" s="72"/>
    </row>
    <row r="209" spans="1:20" x14ac:dyDescent="0.2">
      <c r="A209" s="74">
        <v>204</v>
      </c>
      <c r="B209" s="72" t="str">
        <f>IF(ISBLANK(BY_DTV_GQ!S213),"",  CONCATENATE(BY_DTV_GQ!S213,IF(TRIM(BY_DTV_GQ!T213)="VBA","*","")))</f>
        <v/>
      </c>
      <c r="C209" s="72" t="str">
        <f>IF(ISBLANK(BY_DTV_GQ!A213),"",CONCATENATE(BY_DTV_GQ!A213,TEXT(BY_DTV_GQ!B213,"????")))</f>
        <v>A  73</v>
      </c>
      <c r="D209" s="74" t="str">
        <f>IF(ISBLANK(BY_DTV_GQ!U213),"",BY_DTV_GQ!U213)</f>
        <v/>
      </c>
      <c r="E209" s="72" t="str">
        <f>IF(ISBLANK(BY_DTV_GQ!E213),"",BY_DTV_GQ!E213)</f>
        <v xml:space="preserve">AK Fürth/Erlangen (N)         </v>
      </c>
      <c r="F209" s="72">
        <f>IF(ISBLANK(BY_DTV_GQ!G213),"",BY_DTV_GQ!G213)</f>
        <v>70014</v>
      </c>
      <c r="G209" s="72" t="str">
        <f>IF(ISBLANK(BY_DTV_GQ!H213),"",    LEFT(BY_DTV_GQ!H213,   LEN(BY_DTV_GQ!H213)-1)    )</f>
        <v xml:space="preserve">(-)  </v>
      </c>
      <c r="H209" s="83">
        <f>IF(BY_DTV_GQ!G213&gt;0,(BY_DTV_GQ!M213/BY_DTV_GQ!G213)*100,"")</f>
        <v>8.2140714714200023</v>
      </c>
      <c r="I209" s="72">
        <f>IF(ISBLANK(BY_RiLaerm!Q213),"",BY_RiLaerm!Q213)</f>
        <v>4015</v>
      </c>
      <c r="J209" s="72" t="str">
        <f>IF(ISBLANK(BY_RiLaerm!R213),"", LEFT(BY_RiLaerm!R213,LEN(BY_RiLaerm!R213)-1))</f>
        <v>7,2</v>
      </c>
      <c r="K209" s="72">
        <f>IF(ISBLANK(BY_RiLaerm!S213),"",BY_RiLaerm!S213)</f>
        <v>721</v>
      </c>
      <c r="L209" s="72" t="str">
        <f>IF(ISBLANK(BY_RiLaerm!T213),"",LEFT(BY_RiLaerm!T213,LEN(BY_RiLaerm!T213)-1))</f>
        <v>19,0</v>
      </c>
      <c r="M209" s="72">
        <f>IF(BY_MaxWerte!Q213&gt;0,BY_MaxWerte!Q213,"")</f>
        <v>89400</v>
      </c>
      <c r="N209" s="81">
        <f>IF(BY_MaxWerte!Q213&gt;0,   IF($U$2&gt;0,DATEVALUE(CONCATENATE(LEFT(RIGHT(BY_MaxWerte!R213,3),2),".",TEXT($U$2,"00"),".",TEXT($U$3,"00"))), DATEVALUE(CONCATENATE(MID(BY_MaxWerte!R213,4,2),".",MID(BY_MaxWerte!R213,6,2),".",TEXT($U$3,"00")))    ),"")</f>
        <v>42762</v>
      </c>
      <c r="O209" s="72" t="str">
        <f>IF(BY_MaxWerte!Q213&gt;0,  LEFT(BY_MaxWerte!R213,3),"")</f>
        <v xml:space="preserve"> FR</v>
      </c>
      <c r="P209" s="72">
        <f>IF(BY_MaxWerte!S213&gt;0,BY_MaxWerte!S213,"")</f>
        <v>8075</v>
      </c>
      <c r="Q209" s="81">
        <f>IF(BY_MaxWerte!S213&gt;0, IF($U$2&gt;0,DATEVALUE(CONCATENATE(LEFT(RIGHT(BY_MaxWerte!T213,3),2),".",TEXT($U$2,"00"),".",TEXT($U$3,"00"))),DATEVALUE(CONCATENATE(MID(BY_MaxWerte!T213,4,2),".",MID(BY_MaxWerte!T213,6,2),".",TEXT($U$3,"00"))) ),"")</f>
        <v>42753</v>
      </c>
      <c r="R209" s="72" t="str">
        <f>IF(BY_MaxWerte!S213&gt;0,  LEFT(BY_MaxWerte!T213,3),"")</f>
        <v xml:space="preserve"> MI</v>
      </c>
      <c r="S209" s="72">
        <f>IF(BY_MaxWerte!T213&gt;0,  BY_MaxWerte!U213,"")</f>
        <v>8</v>
      </c>
      <c r="T209" s="72"/>
    </row>
    <row r="210" spans="1:20" x14ac:dyDescent="0.2">
      <c r="A210" s="74">
        <v>205</v>
      </c>
      <c r="B210" s="72" t="str">
        <f>IF(ISBLANK(BY_DTV_GQ!S214),"",  CONCATENATE(BY_DTV_GQ!S214,IF(TRIM(BY_DTV_GQ!T214)="VBA","*","")))</f>
        <v/>
      </c>
      <c r="C210" s="72" t="str">
        <f>IF(ISBLANK(BY_DTV_GQ!A214),"",CONCATENATE(BY_DTV_GQ!A214,TEXT(BY_DTV_GQ!B214,"????")))</f>
        <v>A  73</v>
      </c>
      <c r="D210" s="74" t="str">
        <f>IF(ISBLANK(BY_DTV_GQ!U214),"",BY_DTV_GQ!U214)</f>
        <v/>
      </c>
      <c r="E210" s="72" t="str">
        <f>IF(ISBLANK(BY_DTV_GQ!E214),"",BY_DTV_GQ!E214)</f>
        <v xml:space="preserve">AK Fürth/Erlangen (S)         </v>
      </c>
      <c r="F210" s="72">
        <f>IF(ISBLANK(BY_DTV_GQ!G214),"",BY_DTV_GQ!G214)</f>
        <v>60339</v>
      </c>
      <c r="G210" s="72" t="str">
        <f>IF(ISBLANK(BY_DTV_GQ!H214),"",    LEFT(BY_DTV_GQ!H214,   LEN(BY_DTV_GQ!H214)-1)    )</f>
        <v xml:space="preserve">(-)  </v>
      </c>
      <c r="H210" s="83">
        <f>IF(BY_DTV_GQ!G214&gt;0,(BY_DTV_GQ!M214/BY_DTV_GQ!G214)*100,"")</f>
        <v>7.2606440279089819</v>
      </c>
      <c r="I210" s="72">
        <f>IF(ISBLANK(BY_RiLaerm!Q214),"",BY_RiLaerm!Q214)</f>
        <v>3446</v>
      </c>
      <c r="J210" s="72" t="str">
        <f>IF(ISBLANK(BY_RiLaerm!R214),"", LEFT(BY_RiLaerm!R214,LEN(BY_RiLaerm!R214)-1))</f>
        <v>6,3</v>
      </c>
      <c r="K210" s="72">
        <f>IF(ISBLANK(BY_RiLaerm!S214),"",BY_RiLaerm!S214)</f>
        <v>650</v>
      </c>
      <c r="L210" s="72" t="str">
        <f>IF(ISBLANK(BY_RiLaerm!T214),"",LEFT(BY_RiLaerm!T214,LEN(BY_RiLaerm!T214)-1))</f>
        <v>17,7</v>
      </c>
      <c r="M210" s="72">
        <f>IF(BY_MaxWerte!Q214&gt;0,BY_MaxWerte!Q214,"")</f>
        <v>76102</v>
      </c>
      <c r="N210" s="81">
        <f>IF(BY_MaxWerte!Q214&gt;0,   IF($U$2&gt;0,DATEVALUE(CONCATENATE(LEFT(RIGHT(BY_MaxWerte!R214,3),2),".",TEXT($U$2,"00"),".",TEXT($U$3,"00"))), DATEVALUE(CONCATENATE(MID(BY_MaxWerte!R214,4,2),".",MID(BY_MaxWerte!R214,6,2),".",TEXT($U$3,"00")))    ),"")</f>
        <v>42762</v>
      </c>
      <c r="O210" s="72" t="str">
        <f>IF(BY_MaxWerte!Q214&gt;0,  LEFT(BY_MaxWerte!R214,3),"")</f>
        <v xml:space="preserve"> FR</v>
      </c>
      <c r="P210" s="72">
        <f>IF(BY_MaxWerte!S214&gt;0,BY_MaxWerte!S214,"")</f>
        <v>7034</v>
      </c>
      <c r="Q210" s="81">
        <f>IF(BY_MaxWerte!S214&gt;0, IF($U$2&gt;0,DATEVALUE(CONCATENATE(LEFT(RIGHT(BY_MaxWerte!T214,3),2),".",TEXT($U$2,"00"),".",TEXT($U$3,"00"))),DATEVALUE(CONCATENATE(MID(BY_MaxWerte!T214,4,2),".",MID(BY_MaxWerte!T214,6,2),".",TEXT($U$3,"00"))) ),"")</f>
        <v>42753</v>
      </c>
      <c r="R210" s="72" t="str">
        <f>IF(BY_MaxWerte!S214&gt;0,  LEFT(BY_MaxWerte!T214,3),"")</f>
        <v xml:space="preserve"> MI</v>
      </c>
      <c r="S210" s="72">
        <f>IF(BY_MaxWerte!T214&gt;0,  BY_MaxWerte!U214,"")</f>
        <v>8</v>
      </c>
      <c r="T210" s="72"/>
    </row>
    <row r="211" spans="1:20" x14ac:dyDescent="0.2">
      <c r="A211" s="74">
        <v>206</v>
      </c>
      <c r="B211" s="72" t="str">
        <f>IF(ISBLANK(BY_DTV_GQ!S215),"",  CONCATENATE(BY_DTV_GQ!S215,IF(TRIM(BY_DTV_GQ!T215)="VBA","*","")))</f>
        <v/>
      </c>
      <c r="C211" s="72" t="str">
        <f>IF(ISBLANK(BY_DTV_GQ!A215),"",CONCATENATE(BY_DTV_GQ!A215,TEXT(BY_DTV_GQ!B215,"????")))</f>
        <v>A  73</v>
      </c>
      <c r="D211" s="74" t="str">
        <f>IF(ISBLANK(BY_DTV_GQ!U215),"",BY_DTV_GQ!U215)</f>
        <v/>
      </c>
      <c r="E211" s="72" t="str">
        <f>IF(ISBLANK(BY_DTV_GQ!E215),"",BY_DTV_GQ!E215)</f>
        <v xml:space="preserve">AS Erlangen-Elt.              </v>
      </c>
      <c r="F211" s="72" t="str">
        <f>IF(ISBLANK(BY_DTV_GQ!G215),"",BY_DTV_GQ!G215)</f>
        <v/>
      </c>
      <c r="G211" s="72" t="str">
        <f>IF(ISBLANK(BY_DTV_GQ!H215),"",    LEFT(BY_DTV_GQ!H215,   LEN(BY_DTV_GQ!H215)-1)    )</f>
        <v/>
      </c>
      <c r="H211" s="83" t="str">
        <f>IF(BY_DTV_GQ!G215&gt;0,(BY_DTV_GQ!M215/BY_DTV_GQ!G215)*100,"")</f>
        <v/>
      </c>
      <c r="I211" s="72" t="str">
        <f>IF(ISBLANK(BY_RiLaerm!Q215),"",BY_RiLaerm!Q215)</f>
        <v/>
      </c>
      <c r="J211" s="72" t="str">
        <f>IF(ISBLANK(BY_RiLaerm!R215),"", LEFT(BY_RiLaerm!R215,LEN(BY_RiLaerm!R215)-1))</f>
        <v/>
      </c>
      <c r="K211" s="72" t="str">
        <f>IF(ISBLANK(BY_RiLaerm!S215),"",BY_RiLaerm!S215)</f>
        <v/>
      </c>
      <c r="L211" s="72" t="str">
        <f>IF(ISBLANK(BY_RiLaerm!T215),"",LEFT(BY_RiLaerm!T215,LEN(BY_RiLaerm!T215)-1))</f>
        <v/>
      </c>
      <c r="M211" s="72" t="str">
        <f>IF(BY_MaxWerte!Q215&gt;0,BY_MaxWerte!Q215,"")</f>
        <v/>
      </c>
      <c r="N211" s="81" t="str">
        <f>IF(BY_MaxWerte!Q215&gt;0,   IF($U$2&gt;0,DATEVALUE(CONCATENATE(LEFT(RIGHT(BY_MaxWerte!R215,3),2),".",TEXT($U$2,"00"),".",TEXT($U$3,"00"))), DATEVALUE(CONCATENATE(MID(BY_MaxWerte!R215,4,2),".",MID(BY_MaxWerte!R215,6,2),".",TEXT($U$3,"00")))    ),"")</f>
        <v/>
      </c>
      <c r="O211" s="72" t="str">
        <f>IF(BY_MaxWerte!Q215&gt;0,  LEFT(BY_MaxWerte!R215,3),"")</f>
        <v/>
      </c>
      <c r="P211" s="72" t="str">
        <f>IF(BY_MaxWerte!S215&gt;0,BY_MaxWerte!S215,"")</f>
        <v/>
      </c>
      <c r="Q211" s="81" t="str">
        <f>IF(BY_MaxWerte!S215&gt;0, IF($U$2&gt;0,DATEVALUE(CONCATENATE(LEFT(RIGHT(BY_MaxWerte!T215,3),2),".",TEXT($U$2,"00"),".",TEXT($U$3,"00"))),DATEVALUE(CONCATENATE(MID(BY_MaxWerte!T215,4,2),".",MID(BY_MaxWerte!T215,6,2),".",TEXT($U$3,"00"))) ),"")</f>
        <v/>
      </c>
      <c r="R211" s="72" t="str">
        <f>IF(BY_MaxWerte!S215&gt;0,  LEFT(BY_MaxWerte!T215,3),"")</f>
        <v/>
      </c>
      <c r="S211" s="72" t="str">
        <f>IF(BY_MaxWerte!T215&gt;0,  BY_MaxWerte!U215,"")</f>
        <v/>
      </c>
      <c r="T211" s="72"/>
    </row>
    <row r="212" spans="1:20" x14ac:dyDescent="0.2">
      <c r="A212" s="74">
        <v>207</v>
      </c>
      <c r="B212" s="72" t="str">
        <f>IF(ISBLANK(BY_DTV_GQ!S216),"",  CONCATENATE(BY_DTV_GQ!S216,IF(TRIM(BY_DTV_GQ!T216)="VBA","*","")))</f>
        <v/>
      </c>
      <c r="C212" s="72" t="str">
        <f>IF(ISBLANK(BY_DTV_GQ!A216),"",CONCATENATE(BY_DTV_GQ!A216,TEXT(BY_DTV_GQ!B216,"????")))</f>
        <v>A  73</v>
      </c>
      <c r="D212" s="74" t="str">
        <f>IF(ISBLANK(BY_DTV_GQ!U216),"",BY_DTV_GQ!U216)</f>
        <v/>
      </c>
      <c r="E212" s="72" t="str">
        <f>IF(ISBLANK(BY_DTV_GQ!E216),"",BY_DTV_GQ!E216)</f>
        <v xml:space="preserve">AS Erlangen - Eltersdorf      </v>
      </c>
      <c r="F212" s="72">
        <f>IF(ISBLANK(BY_DTV_GQ!G216),"",BY_DTV_GQ!G216)</f>
        <v>57975</v>
      </c>
      <c r="G212" s="72" t="str">
        <f>IF(ISBLANK(BY_DTV_GQ!H216),"",    LEFT(BY_DTV_GQ!H216,   LEN(BY_DTV_GQ!H216)-1)    )</f>
        <v xml:space="preserve">(-)  </v>
      </c>
      <c r="H212" s="83">
        <f>IF(BY_DTV_GQ!G216&gt;0,(BY_DTV_GQ!M216/BY_DTV_GQ!G216)*100,"")</f>
        <v>8.0120741699008189</v>
      </c>
      <c r="I212" s="72">
        <f>IF(ISBLANK(BY_RiLaerm!Q216),"",BY_RiLaerm!Q216)</f>
        <v>3306</v>
      </c>
      <c r="J212" s="72" t="str">
        <f>IF(ISBLANK(BY_RiLaerm!R216),"", LEFT(BY_RiLaerm!R216,LEN(BY_RiLaerm!R216)-1))</f>
        <v>7,0</v>
      </c>
      <c r="K212" s="72">
        <f>IF(ISBLANK(BY_RiLaerm!S216),"",BY_RiLaerm!S216)</f>
        <v>635</v>
      </c>
      <c r="L212" s="72" t="str">
        <f>IF(ISBLANK(BY_RiLaerm!T216),"",LEFT(BY_RiLaerm!T216,LEN(BY_RiLaerm!T216)-1))</f>
        <v>18,7</v>
      </c>
      <c r="M212" s="72">
        <f>IF(BY_MaxWerte!Q216&gt;0,BY_MaxWerte!Q216,"")</f>
        <v>72993</v>
      </c>
      <c r="N212" s="81">
        <f>IF(BY_MaxWerte!Q216&gt;0,   IF($U$2&gt;0,DATEVALUE(CONCATENATE(LEFT(RIGHT(BY_MaxWerte!R216,3),2),".",TEXT($U$2,"00"),".",TEXT($U$3,"00"))), DATEVALUE(CONCATENATE(MID(BY_MaxWerte!R216,4,2),".",MID(BY_MaxWerte!R216,6,2),".",TEXT($U$3,"00")))    ),"")</f>
        <v>42762</v>
      </c>
      <c r="O212" s="72" t="str">
        <f>IF(BY_MaxWerte!Q216&gt;0,  LEFT(BY_MaxWerte!R216,3),"")</f>
        <v xml:space="preserve"> FR</v>
      </c>
      <c r="P212" s="72">
        <f>IF(BY_MaxWerte!S216&gt;0,BY_MaxWerte!S216,"")</f>
        <v>6721</v>
      </c>
      <c r="Q212" s="81">
        <f>IF(BY_MaxWerte!S216&gt;0, IF($U$2&gt;0,DATEVALUE(CONCATENATE(LEFT(RIGHT(BY_MaxWerte!T216,3),2),".",TEXT($U$2,"00"),".",TEXT($U$3,"00"))),DATEVALUE(CONCATENATE(MID(BY_MaxWerte!T216,4,2),".",MID(BY_MaxWerte!T216,6,2),".",TEXT($U$3,"00"))) ),"")</f>
        <v>42753</v>
      </c>
      <c r="R212" s="72" t="str">
        <f>IF(BY_MaxWerte!S216&gt;0,  LEFT(BY_MaxWerte!T216,3),"")</f>
        <v xml:space="preserve"> MI</v>
      </c>
      <c r="S212" s="72">
        <f>IF(BY_MaxWerte!T216&gt;0,  BY_MaxWerte!U216,"")</f>
        <v>8</v>
      </c>
      <c r="T212" s="72"/>
    </row>
    <row r="213" spans="1:20" x14ac:dyDescent="0.2">
      <c r="A213" s="74">
        <v>208</v>
      </c>
      <c r="B213" s="72" t="str">
        <f>IF(ISBLANK(BY_DTV_GQ!S217),"",  CONCATENATE(BY_DTV_GQ!S217,IF(TRIM(BY_DTV_GQ!T217)="VBA","*","")))</f>
        <v/>
      </c>
      <c r="C213" s="72" t="str">
        <f>IF(ISBLANK(BY_DTV_GQ!A217),"",CONCATENATE(BY_DTV_GQ!A217,TEXT(BY_DTV_GQ!B217,"????")))</f>
        <v>A  73</v>
      </c>
      <c r="D213" s="74" t="str">
        <f>IF(ISBLANK(BY_DTV_GQ!U217),"",BY_DTV_GQ!U217)</f>
        <v/>
      </c>
      <c r="E213" s="72" t="str">
        <f>IF(ISBLANK(BY_DTV_GQ!E217),"",BY_DTV_GQ!E217)</f>
        <v xml:space="preserve">Nürnberg/Fürth (N)            </v>
      </c>
      <c r="F213" s="72">
        <f>IF(ISBLANK(BY_DTV_GQ!G217),"",BY_DTV_GQ!G217)</f>
        <v>65021</v>
      </c>
      <c r="G213" s="72" t="str">
        <f>IF(ISBLANK(BY_DTV_GQ!H217),"",    LEFT(BY_DTV_GQ!H217,   LEN(BY_DTV_GQ!H217)-1)    )</f>
        <v xml:space="preserve">(-)  </v>
      </c>
      <c r="H213" s="83">
        <f>IF(BY_DTV_GQ!G217&gt;0,(BY_DTV_GQ!M217/BY_DTV_GQ!G217)*100,"")</f>
        <v>7.0561818489411108</v>
      </c>
      <c r="I213" s="72">
        <f>IF(ISBLANK(BY_RiLaerm!Q217),"",BY_RiLaerm!Q217)</f>
        <v>3675</v>
      </c>
      <c r="J213" s="72" t="str">
        <f>IF(ISBLANK(BY_RiLaerm!R217),"", LEFT(BY_RiLaerm!R217,LEN(BY_RiLaerm!R217)-1))</f>
        <v>6,2</v>
      </c>
      <c r="K213" s="72">
        <f>IF(ISBLANK(BY_RiLaerm!S217),"",BY_RiLaerm!S217)</f>
        <v>777</v>
      </c>
      <c r="L213" s="72" t="str">
        <f>IF(ISBLANK(BY_RiLaerm!T217),"",LEFT(BY_RiLaerm!T217,LEN(BY_RiLaerm!T217)-1))</f>
        <v>15,2</v>
      </c>
      <c r="M213" s="72">
        <f>IF(BY_MaxWerte!Q217&gt;0,BY_MaxWerte!Q217,"")</f>
        <v>81049</v>
      </c>
      <c r="N213" s="81">
        <f>IF(BY_MaxWerte!Q217&gt;0,   IF($U$2&gt;0,DATEVALUE(CONCATENATE(LEFT(RIGHT(BY_MaxWerte!R217,3),2),".",TEXT($U$2,"00"),".",TEXT($U$3,"00"))), DATEVALUE(CONCATENATE(MID(BY_MaxWerte!R217,4,2),".",MID(BY_MaxWerte!R217,6,2),".",TEXT($U$3,"00")))    ),"")</f>
        <v>42762</v>
      </c>
      <c r="O213" s="72" t="str">
        <f>IF(BY_MaxWerte!Q217&gt;0,  LEFT(BY_MaxWerte!R217,3),"")</f>
        <v xml:space="preserve"> FR</v>
      </c>
      <c r="P213" s="72">
        <f>IF(BY_MaxWerte!S217&gt;0,BY_MaxWerte!S217,"")</f>
        <v>6801</v>
      </c>
      <c r="Q213" s="81">
        <f>IF(BY_MaxWerte!S217&gt;0, IF($U$2&gt;0,DATEVALUE(CONCATENATE(LEFT(RIGHT(BY_MaxWerte!T217,3),2),".",TEXT($U$2,"00"),".",TEXT($U$3,"00"))),DATEVALUE(CONCATENATE(MID(BY_MaxWerte!T217,4,2),".",MID(BY_MaxWerte!T217,6,2),".",TEXT($U$3,"00"))) ),"")</f>
        <v>42765</v>
      </c>
      <c r="R213" s="72" t="str">
        <f>IF(BY_MaxWerte!S217&gt;0,  LEFT(BY_MaxWerte!T217,3),"")</f>
        <v xml:space="preserve"> MO</v>
      </c>
      <c r="S213" s="72">
        <f>IF(BY_MaxWerte!T217&gt;0,  BY_MaxWerte!U217,"")</f>
        <v>8</v>
      </c>
      <c r="T213" s="72"/>
    </row>
    <row r="214" spans="1:20" x14ac:dyDescent="0.2">
      <c r="A214" s="74">
        <v>209</v>
      </c>
      <c r="B214" s="72" t="str">
        <f>IF(ISBLANK(BY_DTV_GQ!S218),"",  CONCATENATE(BY_DTV_GQ!S218,IF(TRIM(BY_DTV_GQ!T218)="VBA","*","")))</f>
        <v/>
      </c>
      <c r="C214" s="72" t="str">
        <f>IF(ISBLANK(BY_DTV_GQ!A218),"",CONCATENATE(BY_DTV_GQ!A218,TEXT(BY_DTV_GQ!B218,"????")))</f>
        <v>A  73</v>
      </c>
      <c r="D214" s="74" t="str">
        <f>IF(ISBLANK(BY_DTV_GQ!U218),"",BY_DTV_GQ!U218)</f>
        <v/>
      </c>
      <c r="E214" s="72" t="str">
        <f>IF(ISBLANK(BY_DTV_GQ!E218),"",BY_DTV_GQ!E218)</f>
        <v xml:space="preserve">Nürnberg-Hafen-Ost (S)        </v>
      </c>
      <c r="F214" s="72">
        <f>IF(ISBLANK(BY_DTV_GQ!G218),"",BY_DTV_GQ!G218)</f>
        <v>80428</v>
      </c>
      <c r="G214" s="72" t="str">
        <f>IF(ISBLANK(BY_DTV_GQ!H218),"",    LEFT(BY_DTV_GQ!H218,   LEN(BY_DTV_GQ!H218)-1)    )</f>
        <v xml:space="preserve">(-)  </v>
      </c>
      <c r="H214" s="83">
        <f>IF(BY_DTV_GQ!G218&gt;0,(BY_DTV_GQ!M218/BY_DTV_GQ!G218)*100,"")</f>
        <v>9.1286616601183681</v>
      </c>
      <c r="I214" s="72">
        <f>IF(ISBLANK(BY_RiLaerm!Q218),"",BY_RiLaerm!Q218)</f>
        <v>4552</v>
      </c>
      <c r="J214" s="72" t="str">
        <f>IF(ISBLANK(BY_RiLaerm!R218),"", LEFT(BY_RiLaerm!R218,LEN(BY_RiLaerm!R218)-1))</f>
        <v>8,3</v>
      </c>
      <c r="K214" s="72">
        <f>IF(ISBLANK(BY_RiLaerm!S218),"",BY_RiLaerm!S218)</f>
        <v>950</v>
      </c>
      <c r="L214" s="72" t="str">
        <f>IF(ISBLANK(BY_RiLaerm!T218),"",LEFT(BY_RiLaerm!T218,LEN(BY_RiLaerm!T218)-1))</f>
        <v>16,7</v>
      </c>
      <c r="M214" s="72">
        <f>IF(BY_MaxWerte!Q218&gt;0,BY_MaxWerte!Q218,"")</f>
        <v>101999</v>
      </c>
      <c r="N214" s="81">
        <f>IF(BY_MaxWerte!Q218&gt;0,   IF($U$2&gt;0,DATEVALUE(CONCATENATE(LEFT(RIGHT(BY_MaxWerte!R218,3),2),".",TEXT($U$2,"00"),".",TEXT($U$3,"00"))), DATEVALUE(CONCATENATE(MID(BY_MaxWerte!R218,4,2),".",MID(BY_MaxWerte!R218,6,2),".",TEXT($U$3,"00")))    ),"")</f>
        <v>42762</v>
      </c>
      <c r="O214" s="72" t="str">
        <f>IF(BY_MaxWerte!Q218&gt;0,  LEFT(BY_MaxWerte!R218,3),"")</f>
        <v xml:space="preserve"> FR</v>
      </c>
      <c r="P214" s="72">
        <f>IF(BY_MaxWerte!S218&gt;0,BY_MaxWerte!S218,"")</f>
        <v>7887</v>
      </c>
      <c r="Q214" s="81">
        <f>IF(BY_MaxWerte!S218&gt;0, IF($U$2&gt;0,DATEVALUE(CONCATENATE(LEFT(RIGHT(BY_MaxWerte!T218,3),2),".",TEXT($U$2,"00"),".",TEXT($U$3,"00"))),DATEVALUE(CONCATENATE(MID(BY_MaxWerte!T218,4,2),".",MID(BY_MaxWerte!T218,6,2),".",TEXT($U$3,"00"))) ),"")</f>
        <v>42753</v>
      </c>
      <c r="R214" s="72" t="str">
        <f>IF(BY_MaxWerte!S218&gt;0,  LEFT(BY_MaxWerte!T218,3),"")</f>
        <v xml:space="preserve"> MI</v>
      </c>
      <c r="S214" s="72">
        <f>IF(BY_MaxWerte!T218&gt;0,  BY_MaxWerte!U218,"")</f>
        <v>8</v>
      </c>
      <c r="T214" s="72"/>
    </row>
    <row r="215" spans="1:20" x14ac:dyDescent="0.2">
      <c r="A215" s="74">
        <v>210</v>
      </c>
      <c r="B215" s="72" t="str">
        <f>IF(ISBLANK(BY_DTV_GQ!S219),"",  CONCATENATE(BY_DTV_GQ!S219,IF(TRIM(BY_DTV_GQ!T219)="VBA","*","")))</f>
        <v/>
      </c>
      <c r="C215" s="72" t="str">
        <f>IF(ISBLANK(BY_DTV_GQ!A219),"",CONCATENATE(BY_DTV_GQ!A219,TEXT(BY_DTV_GQ!B219,"????")))</f>
        <v>A  73</v>
      </c>
      <c r="D215" s="74" t="str">
        <f>IF(ISBLANK(BY_DTV_GQ!U219),"",BY_DTV_GQ!U219)</f>
        <v/>
      </c>
      <c r="E215" s="72" t="str">
        <f>IF(ISBLANK(BY_DTV_GQ!E219),"",BY_DTV_GQ!E219)</f>
        <v xml:space="preserve">AS Nürnberg-Königshof         </v>
      </c>
      <c r="F215" s="72">
        <f>IF(ISBLANK(BY_DTV_GQ!G219),"",BY_DTV_GQ!G219)</f>
        <v>75045</v>
      </c>
      <c r="G215" s="72" t="str">
        <f>IF(ISBLANK(BY_DTV_GQ!H219),"",    LEFT(BY_DTV_GQ!H219,   LEN(BY_DTV_GQ!H219)-1)    )</f>
        <v xml:space="preserve">(-)  </v>
      </c>
      <c r="H215" s="83">
        <f>IF(BY_DTV_GQ!G219&gt;0,(BY_DTV_GQ!M219/BY_DTV_GQ!G219)*100,"")</f>
        <v>11.355853154773802</v>
      </c>
      <c r="I215" s="72">
        <f>IF(ISBLANK(BY_RiLaerm!Q219),"",BY_RiLaerm!Q219)</f>
        <v>4244</v>
      </c>
      <c r="J215" s="72" t="str">
        <f>IF(ISBLANK(BY_RiLaerm!R219),"", LEFT(BY_RiLaerm!R219,LEN(BY_RiLaerm!R219)-1))</f>
        <v>10,5</v>
      </c>
      <c r="K215" s="72">
        <f>IF(ISBLANK(BY_RiLaerm!S219),"",BY_RiLaerm!S219)</f>
        <v>893</v>
      </c>
      <c r="L215" s="72" t="str">
        <f>IF(ISBLANK(BY_RiLaerm!T219),"",LEFT(BY_RiLaerm!T219,LEN(BY_RiLaerm!T219)-1))</f>
        <v>20,0</v>
      </c>
      <c r="M215" s="72" t="str">
        <f>IF(BY_MaxWerte!Q219&gt;0,BY_MaxWerte!Q219,"")</f>
        <v/>
      </c>
      <c r="N215" s="81" t="str">
        <f>IF(BY_MaxWerte!Q219&gt;0,   IF($U$2&gt;0,DATEVALUE(CONCATENATE(LEFT(RIGHT(BY_MaxWerte!R219,3),2),".",TEXT($U$2,"00"),".",TEXT($U$3,"00"))), DATEVALUE(CONCATENATE(MID(BY_MaxWerte!R219,4,2),".",MID(BY_MaxWerte!R219,6,2),".",TEXT($U$3,"00")))    ),"")</f>
        <v/>
      </c>
      <c r="O215" s="72" t="str">
        <f>IF(BY_MaxWerte!Q219&gt;0,  LEFT(BY_MaxWerte!R219,3),"")</f>
        <v/>
      </c>
      <c r="P215" s="72" t="str">
        <f>IF(BY_MaxWerte!S219&gt;0,BY_MaxWerte!S219,"")</f>
        <v/>
      </c>
      <c r="Q215" s="81" t="str">
        <f>IF(BY_MaxWerte!S219&gt;0, IF($U$2&gt;0,DATEVALUE(CONCATENATE(LEFT(RIGHT(BY_MaxWerte!T219,3),2),".",TEXT($U$2,"00"),".",TEXT($U$3,"00"))),DATEVALUE(CONCATENATE(MID(BY_MaxWerte!T219,4,2),".",MID(BY_MaxWerte!T219,6,2),".",TEXT($U$3,"00"))) ),"")</f>
        <v/>
      </c>
      <c r="R215" s="72" t="str">
        <f>IF(BY_MaxWerte!S219&gt;0,  LEFT(BY_MaxWerte!T219,3),"")</f>
        <v/>
      </c>
      <c r="S215" s="72" t="str">
        <f>IF(BY_MaxWerte!T219&gt;0,  BY_MaxWerte!U219,"")</f>
        <v/>
      </c>
      <c r="T215" s="72"/>
    </row>
    <row r="216" spans="1:20" x14ac:dyDescent="0.2">
      <c r="A216" s="74">
        <v>211</v>
      </c>
      <c r="B216" s="72" t="str">
        <f>IF(ISBLANK(BY_DTV_GQ!S220),"",  CONCATENATE(BY_DTV_GQ!S220,IF(TRIM(BY_DTV_GQ!T220)="VBA","*","")))</f>
        <v/>
      </c>
      <c r="C216" s="72" t="str">
        <f>IF(ISBLANK(BY_DTV_GQ!A220),"",CONCATENATE(BY_DTV_GQ!A220,TEXT(BY_DTV_GQ!B220,"????")))</f>
        <v>A  73</v>
      </c>
      <c r="D216" s="74" t="str">
        <f>IF(ISBLANK(BY_DTV_GQ!U220),"",BY_DTV_GQ!U220)</f>
        <v/>
      </c>
      <c r="E216" s="72" t="str">
        <f>IF(ISBLANK(BY_DTV_GQ!E220),"",BY_DTV_GQ!E220)</f>
        <v xml:space="preserve">AS Nürnberg-Zollhaus (S)      </v>
      </c>
      <c r="F216" s="72">
        <f>IF(ISBLANK(BY_DTV_GQ!G220),"",BY_DTV_GQ!G220)</f>
        <v>79241</v>
      </c>
      <c r="G216" s="72" t="str">
        <f>IF(ISBLANK(BY_DTV_GQ!H220),"",    LEFT(BY_DTV_GQ!H220,   LEN(BY_DTV_GQ!H220)-1)    )</f>
        <v xml:space="preserve">(-)  </v>
      </c>
      <c r="H216" s="83">
        <f>IF(BY_DTV_GQ!G220&gt;0,(BY_DTV_GQ!M220/BY_DTV_GQ!G220)*100,"")</f>
        <v>13.116947034994512</v>
      </c>
      <c r="I216" s="72">
        <f>IF(ISBLANK(BY_RiLaerm!Q220),"",BY_RiLaerm!Q220)</f>
        <v>4465</v>
      </c>
      <c r="J216" s="72" t="str">
        <f>IF(ISBLANK(BY_RiLaerm!R220),"", LEFT(BY_RiLaerm!R220,LEN(BY_RiLaerm!R220)-1))</f>
        <v>12,0</v>
      </c>
      <c r="K216" s="72">
        <f>IF(ISBLANK(BY_RiLaerm!S220),"",BY_RiLaerm!S220)</f>
        <v>975</v>
      </c>
      <c r="L216" s="72" t="str">
        <f>IF(ISBLANK(BY_RiLaerm!T220),"",LEFT(BY_RiLaerm!T220,LEN(BY_RiLaerm!T220)-1))</f>
        <v>23,5</v>
      </c>
      <c r="M216" s="72">
        <f>IF(BY_MaxWerte!Q220&gt;0,BY_MaxWerte!Q220,"")</f>
        <v>101123</v>
      </c>
      <c r="N216" s="81">
        <f>IF(BY_MaxWerte!Q220&gt;0,   IF($U$2&gt;0,DATEVALUE(CONCATENATE(LEFT(RIGHT(BY_MaxWerte!R220,3),2),".",TEXT($U$2,"00"),".",TEXT($U$3,"00"))), DATEVALUE(CONCATENATE(MID(BY_MaxWerte!R220,4,2),".",MID(BY_MaxWerte!R220,6,2),".",TEXT($U$3,"00")))    ),"")</f>
        <v>42762</v>
      </c>
      <c r="O216" s="72" t="str">
        <f>IF(BY_MaxWerte!Q220&gt;0,  LEFT(BY_MaxWerte!R220,3),"")</f>
        <v xml:space="preserve"> FR</v>
      </c>
      <c r="P216" s="72">
        <f>IF(BY_MaxWerte!S220&gt;0,BY_MaxWerte!S220,"")</f>
        <v>7884</v>
      </c>
      <c r="Q216" s="81">
        <f>IF(BY_MaxWerte!S220&gt;0, IF($U$2&gt;0,DATEVALUE(CONCATENATE(LEFT(RIGHT(BY_MaxWerte!T220,3),2),".",TEXT($U$2,"00"),".",TEXT($U$3,"00"))),DATEVALUE(CONCATENATE(MID(BY_MaxWerte!T220,4,2),".",MID(BY_MaxWerte!T220,6,2),".",TEXT($U$3,"00"))) ),"")</f>
        <v>42751</v>
      </c>
      <c r="R216" s="72" t="str">
        <f>IF(BY_MaxWerte!S220&gt;0,  LEFT(BY_MaxWerte!T220,3),"")</f>
        <v xml:space="preserve"> MO</v>
      </c>
      <c r="S216" s="72">
        <f>IF(BY_MaxWerte!T220&gt;0,  BY_MaxWerte!U220,"")</f>
        <v>17</v>
      </c>
      <c r="T216" s="72"/>
    </row>
    <row r="217" spans="1:20" x14ac:dyDescent="0.2">
      <c r="A217" s="74">
        <v>212</v>
      </c>
      <c r="B217" s="72" t="str">
        <f>IF(ISBLANK(BY_DTV_GQ!S221),"",  CONCATENATE(BY_DTV_GQ!S221,IF(TRIM(BY_DTV_GQ!T221)="VBA","*","")))</f>
        <v/>
      </c>
      <c r="C217" s="72" t="str">
        <f>IF(ISBLANK(BY_DTV_GQ!A221),"",CONCATENATE(BY_DTV_GQ!A221,TEXT(BY_DTV_GQ!B221,"????")))</f>
        <v>A  73</v>
      </c>
      <c r="D217" s="74" t="str">
        <f>IF(ISBLANK(BY_DTV_GQ!U221),"",BY_DTV_GQ!U221)</f>
        <v/>
      </c>
      <c r="E217" s="72" t="str">
        <f>IF(ISBLANK(BY_DTV_GQ!E221),"",BY_DTV_GQ!E221)</f>
        <v xml:space="preserve">AS Wendelstein - Nord         </v>
      </c>
      <c r="F217" s="72">
        <f>IF(ISBLANK(BY_DTV_GQ!G221),"",BY_DTV_GQ!G221)</f>
        <v>39633</v>
      </c>
      <c r="G217" s="72" t="str">
        <f>IF(ISBLANK(BY_DTV_GQ!H221),"",    LEFT(BY_DTV_GQ!H221,   LEN(BY_DTV_GQ!H221)-1)    )</f>
        <v xml:space="preserve">(-)  </v>
      </c>
      <c r="H217" s="83">
        <f>IF(BY_DTV_GQ!G221&gt;0,(BY_DTV_GQ!M221/BY_DTV_GQ!G221)*100,"")</f>
        <v>9.133802639214796</v>
      </c>
      <c r="I217" s="72">
        <f>IF(ISBLANK(BY_RiLaerm!Q221),"",BY_RiLaerm!Q221)</f>
        <v>2250</v>
      </c>
      <c r="J217" s="72" t="str">
        <f>IF(ISBLANK(BY_RiLaerm!R221),"", LEFT(BY_RiLaerm!R221,LEN(BY_RiLaerm!R221)-1))</f>
        <v>8,3</v>
      </c>
      <c r="K217" s="72">
        <f>IF(ISBLANK(BY_RiLaerm!S221),"",BY_RiLaerm!S221)</f>
        <v>454</v>
      </c>
      <c r="L217" s="72" t="str">
        <f>IF(ISBLANK(BY_RiLaerm!T221),"",LEFT(BY_RiLaerm!T221,LEN(BY_RiLaerm!T221)-1))</f>
        <v>17,8</v>
      </c>
      <c r="M217" s="72">
        <f>IF(BY_MaxWerte!Q221&gt;0,BY_MaxWerte!Q221,"")</f>
        <v>52488</v>
      </c>
      <c r="N217" s="81">
        <f>IF(BY_MaxWerte!Q221&gt;0,   IF($U$2&gt;0,DATEVALUE(CONCATENATE(LEFT(RIGHT(BY_MaxWerte!R221,3),2),".",TEXT($U$2,"00"),".",TEXT($U$3,"00"))), DATEVALUE(CONCATENATE(MID(BY_MaxWerte!R221,4,2),".",MID(BY_MaxWerte!R221,6,2),".",TEXT($U$3,"00")))    ),"")</f>
        <v>42755</v>
      </c>
      <c r="O217" s="72" t="str">
        <f>IF(BY_MaxWerte!Q221&gt;0,  LEFT(BY_MaxWerte!R221,3),"")</f>
        <v xml:space="preserve"> FR</v>
      </c>
      <c r="P217" s="72">
        <f>IF(BY_MaxWerte!S221&gt;0,BY_MaxWerte!S221,"")</f>
        <v>4848</v>
      </c>
      <c r="Q217" s="81">
        <f>IF(BY_MaxWerte!S221&gt;0, IF($U$2&gt;0,DATEVALUE(CONCATENATE(LEFT(RIGHT(BY_MaxWerte!T221,3),2),".",TEXT($U$2,"00"),".",TEXT($U$3,"00"))),DATEVALUE(CONCATENATE(MID(BY_MaxWerte!T221,4,2),".",MID(BY_MaxWerte!T221,6,2),".",TEXT($U$3,"00"))) ),"")</f>
        <v>42755</v>
      </c>
      <c r="R217" s="72" t="str">
        <f>IF(BY_MaxWerte!S221&gt;0,  LEFT(BY_MaxWerte!T221,3),"")</f>
        <v xml:space="preserve"> FR</v>
      </c>
      <c r="S217" s="72">
        <f>IF(BY_MaxWerte!T221&gt;0,  BY_MaxWerte!U221,"")</f>
        <v>16</v>
      </c>
      <c r="T217" s="72"/>
    </row>
    <row r="218" spans="1:20" x14ac:dyDescent="0.2">
      <c r="A218" s="74">
        <v>213</v>
      </c>
      <c r="B218" s="72" t="str">
        <f>IF(ISBLANK(BY_DTV_GQ!S222),"",  CONCATENATE(BY_DTV_GQ!S222,IF(TRIM(BY_DTV_GQ!T222)="VBA","*","")))</f>
        <v/>
      </c>
      <c r="C218" s="72" t="str">
        <f>IF(ISBLANK(BY_DTV_GQ!A222),"",CONCATENATE(BY_DTV_GQ!A222,TEXT(BY_DTV_GQ!B222,"????")))</f>
        <v>A  73</v>
      </c>
      <c r="D218" s="74" t="str">
        <f>IF(ISBLANK(BY_DTV_GQ!U222),"",BY_DTV_GQ!U222)</f>
        <v/>
      </c>
      <c r="E218" s="72" t="str">
        <f>IF(ISBLANK(BY_DTV_GQ!E222),"",BY_DTV_GQ!E222)</f>
        <v xml:space="preserve">Röthenbach b.St.W. (O)        </v>
      </c>
      <c r="F218" s="72">
        <f>IF(ISBLANK(BY_DTV_GQ!G222),"",BY_DTV_GQ!G222)</f>
        <v>37243</v>
      </c>
      <c r="G218" s="72" t="str">
        <f>IF(ISBLANK(BY_DTV_GQ!H222),"",    LEFT(BY_DTV_GQ!H222,   LEN(BY_DTV_GQ!H222)-1)    )</f>
        <v xml:space="preserve">(-)  </v>
      </c>
      <c r="H218" s="83">
        <f>IF(BY_DTV_GQ!G222&gt;0,(BY_DTV_GQ!M222/BY_DTV_GQ!G222)*100,"")</f>
        <v>9.1399726123029836</v>
      </c>
      <c r="I218" s="72">
        <f>IF(ISBLANK(BY_RiLaerm!Q222),"",BY_RiLaerm!Q222)</f>
        <v>2127</v>
      </c>
      <c r="J218" s="72" t="str">
        <f>IF(ISBLANK(BY_RiLaerm!R222),"", LEFT(BY_RiLaerm!R222,LEN(BY_RiLaerm!R222)-1))</f>
        <v>8,2</v>
      </c>
      <c r="K218" s="72">
        <f>IF(ISBLANK(BY_RiLaerm!S222),"",BY_RiLaerm!S222)</f>
        <v>401</v>
      </c>
      <c r="L218" s="72" t="str">
        <f>IF(ISBLANK(BY_RiLaerm!T222),"",LEFT(BY_RiLaerm!T222,LEN(BY_RiLaerm!T222)-1))</f>
        <v>18,7</v>
      </c>
      <c r="M218" s="72">
        <f>IF(BY_MaxWerte!Q222&gt;0,BY_MaxWerte!Q222,"")</f>
        <v>49853</v>
      </c>
      <c r="N218" s="81">
        <f>IF(BY_MaxWerte!Q222&gt;0,   IF($U$2&gt;0,DATEVALUE(CONCATENATE(LEFT(RIGHT(BY_MaxWerte!R222,3),2),".",TEXT($U$2,"00"),".",TEXT($U$3,"00"))), DATEVALUE(CONCATENATE(MID(BY_MaxWerte!R222,4,2),".",MID(BY_MaxWerte!R222,6,2),".",TEXT($U$3,"00")))    ),"")</f>
        <v>42755</v>
      </c>
      <c r="O218" s="72" t="str">
        <f>IF(BY_MaxWerte!Q222&gt;0,  LEFT(BY_MaxWerte!R222,3),"")</f>
        <v xml:space="preserve"> FR</v>
      </c>
      <c r="P218" s="72">
        <f>IF(BY_MaxWerte!S222&gt;0,BY_MaxWerte!S222,"")</f>
        <v>4674</v>
      </c>
      <c r="Q218" s="81">
        <f>IF(BY_MaxWerte!S222&gt;0, IF($U$2&gt;0,DATEVALUE(CONCATENATE(LEFT(RIGHT(BY_MaxWerte!T222,3),2),".",TEXT($U$2,"00"),".",TEXT($U$3,"00"))),DATEVALUE(CONCATENATE(MID(BY_MaxWerte!T222,4,2),".",MID(BY_MaxWerte!T222,6,2),".",TEXT($U$3,"00"))) ),"")</f>
        <v>42755</v>
      </c>
      <c r="R218" s="72" t="str">
        <f>IF(BY_MaxWerte!S222&gt;0,  LEFT(BY_MaxWerte!T222,3),"")</f>
        <v xml:space="preserve"> FR</v>
      </c>
      <c r="S218" s="72">
        <f>IF(BY_MaxWerte!T222&gt;0,  BY_MaxWerte!U222,"")</f>
        <v>17</v>
      </c>
      <c r="T218" s="72"/>
    </row>
    <row r="219" spans="1:20" x14ac:dyDescent="0.2">
      <c r="A219" s="74">
        <v>214</v>
      </c>
      <c r="B219" s="72" t="str">
        <f>IF(ISBLANK(BY_DTV_GQ!S223),"",  CONCATENATE(BY_DTV_GQ!S223,IF(TRIM(BY_DTV_GQ!T223)="VBA","*","")))</f>
        <v/>
      </c>
      <c r="C219" s="72" t="str">
        <f>IF(ISBLANK(BY_DTV_GQ!A223),"",CONCATENATE(BY_DTV_GQ!A223,TEXT(BY_DTV_GQ!B223,"????")))</f>
        <v>A  73</v>
      </c>
      <c r="D219" s="74" t="str">
        <f>IF(ISBLANK(BY_DTV_GQ!U223),"",BY_DTV_GQ!U223)</f>
        <v/>
      </c>
      <c r="E219" s="72" t="str">
        <f>IF(ISBLANK(BY_DTV_GQ!E223),"",BY_DTV_GQ!E223)</f>
        <v xml:space="preserve">AD Nürnberg/Feucht (W)        </v>
      </c>
      <c r="F219" s="72">
        <f>IF(ISBLANK(BY_DTV_GQ!G223),"",BY_DTV_GQ!G223)</f>
        <v>22982</v>
      </c>
      <c r="G219" s="72" t="str">
        <f>IF(ISBLANK(BY_DTV_GQ!H223),"",    LEFT(BY_DTV_GQ!H223,   LEN(BY_DTV_GQ!H223)-1)    )</f>
        <v xml:space="preserve">(-)  </v>
      </c>
      <c r="H219" s="83">
        <f>IF(BY_DTV_GQ!G223&gt;0,(BY_DTV_GQ!M223/BY_DTV_GQ!G223)*100,"")</f>
        <v>11.931076494647986</v>
      </c>
      <c r="I219" s="72">
        <f>IF(ISBLANK(BY_RiLaerm!Q223),"",BY_RiLaerm!Q223)</f>
        <v>1312</v>
      </c>
      <c r="J219" s="72" t="str">
        <f>IF(ISBLANK(BY_RiLaerm!R223),"", LEFT(BY_RiLaerm!R223,LEN(BY_RiLaerm!R223)-1))</f>
        <v>10,5</v>
      </c>
      <c r="K219" s="72">
        <f>IF(ISBLANK(BY_RiLaerm!S223),"",BY_RiLaerm!S223)</f>
        <v>250</v>
      </c>
      <c r="L219" s="72" t="str">
        <f>IF(ISBLANK(BY_RiLaerm!T223),"",LEFT(BY_RiLaerm!T223,LEN(BY_RiLaerm!T223)-1))</f>
        <v>27,0</v>
      </c>
      <c r="M219" s="72">
        <f>IF(BY_MaxWerte!Q223&gt;0,BY_MaxWerte!Q223,"")</f>
        <v>31209</v>
      </c>
      <c r="N219" s="81">
        <f>IF(BY_MaxWerte!Q223&gt;0,   IF($U$2&gt;0,DATEVALUE(CONCATENATE(LEFT(RIGHT(BY_MaxWerte!R223,3),2),".",TEXT($U$2,"00"),".",TEXT($U$3,"00"))), DATEVALUE(CONCATENATE(MID(BY_MaxWerte!R223,4,2),".",MID(BY_MaxWerte!R223,6,2),".",TEXT($U$3,"00")))    ),"")</f>
        <v>42755</v>
      </c>
      <c r="O219" s="72" t="str">
        <f>IF(BY_MaxWerte!Q223&gt;0,  LEFT(BY_MaxWerte!R223,3),"")</f>
        <v xml:space="preserve"> FR</v>
      </c>
      <c r="P219" s="72">
        <f>IF(BY_MaxWerte!S223&gt;0,BY_MaxWerte!S223,"")</f>
        <v>3251</v>
      </c>
      <c r="Q219" s="81">
        <f>IF(BY_MaxWerte!S223&gt;0, IF($U$2&gt;0,DATEVALUE(CONCATENATE(LEFT(RIGHT(BY_MaxWerte!T223,3),2),".",TEXT($U$2,"00"),".",TEXT($U$3,"00"))),DATEVALUE(CONCATENATE(MID(BY_MaxWerte!T223,4,2),".",MID(BY_MaxWerte!T223,6,2),".",TEXT($U$3,"00"))) ),"")</f>
        <v>42755</v>
      </c>
      <c r="R219" s="72" t="str">
        <f>IF(BY_MaxWerte!S223&gt;0,  LEFT(BY_MaxWerte!T223,3),"")</f>
        <v xml:space="preserve"> FR</v>
      </c>
      <c r="S219" s="72">
        <f>IF(BY_MaxWerte!T223&gt;0,  BY_MaxWerte!U223,"")</f>
        <v>17</v>
      </c>
      <c r="T219" s="72"/>
    </row>
    <row r="220" spans="1:20" x14ac:dyDescent="0.2">
      <c r="A220" s="74">
        <v>215</v>
      </c>
      <c r="B220" s="72" t="str">
        <f>IF(ISBLANK(BY_DTV_GQ!S224),"",  CONCATENATE(BY_DTV_GQ!S224,IF(TRIM(BY_DTV_GQ!T224)="VBA","*","")))</f>
        <v/>
      </c>
      <c r="C220" s="72" t="str">
        <f>IF(ISBLANK(BY_DTV_GQ!A224),"",CONCATENATE(BY_DTV_GQ!A224,TEXT(BY_DTV_GQ!B224,"????")))</f>
        <v>A  81</v>
      </c>
      <c r="D220" s="74" t="str">
        <f>IF(ISBLANK(BY_DTV_GQ!U224),"",BY_DTV_GQ!U224)</f>
        <v/>
      </c>
      <c r="E220" s="72" t="str">
        <f>IF(ISBLANK(BY_DTV_GQ!E224),"",BY_DTV_GQ!E224)</f>
        <v xml:space="preserve">AD Würzburg-West (S)          </v>
      </c>
      <c r="F220" s="72">
        <f>IF(ISBLANK(BY_DTV_GQ!G224),"",BY_DTV_GQ!G224)</f>
        <v>23669</v>
      </c>
      <c r="G220" s="72" t="str">
        <f>IF(ISBLANK(BY_DTV_GQ!H224),"",    LEFT(BY_DTV_GQ!H224,   LEN(BY_DTV_GQ!H224)-1)    )</f>
        <v xml:space="preserve">(-)  </v>
      </c>
      <c r="H220" s="83">
        <f>IF(BY_DTV_GQ!G224&gt;0,(BY_DTV_GQ!M224/BY_DTV_GQ!G224)*100,"")</f>
        <v>19.329080231526468</v>
      </c>
      <c r="I220" s="72">
        <f>IF(ISBLANK(BY_RiLaerm!Q224),"",BY_RiLaerm!Q224)</f>
        <v>1331</v>
      </c>
      <c r="J220" s="72" t="str">
        <f>IF(ISBLANK(BY_RiLaerm!R224),"", LEFT(BY_RiLaerm!R224,LEN(BY_RiLaerm!R224)-1))</f>
        <v>16,4</v>
      </c>
      <c r="K220" s="72">
        <f>IF(ISBLANK(BY_RiLaerm!S224),"",BY_RiLaerm!S224)</f>
        <v>297</v>
      </c>
      <c r="L220" s="72" t="str">
        <f>IF(ISBLANK(BY_RiLaerm!T224),"",LEFT(BY_RiLaerm!T224,LEN(BY_RiLaerm!T224)-1))</f>
        <v>45,7</v>
      </c>
      <c r="M220" s="72">
        <f>IF(BY_MaxWerte!Q224&gt;0,BY_MaxWerte!Q224,"")</f>
        <v>30647</v>
      </c>
      <c r="N220" s="81">
        <f>IF(BY_MaxWerte!Q224&gt;0,   IF($U$2&gt;0,DATEVALUE(CONCATENATE(LEFT(RIGHT(BY_MaxWerte!R224,3),2),".",TEXT($U$2,"00"),".",TEXT($U$3,"00"))), DATEVALUE(CONCATENATE(MID(BY_MaxWerte!R224,4,2),".",MID(BY_MaxWerte!R224,6,2),".",TEXT($U$3,"00")))    ),"")</f>
        <v>42762</v>
      </c>
      <c r="O220" s="72" t="str">
        <f>IF(BY_MaxWerte!Q224&gt;0,  LEFT(BY_MaxWerte!R224,3),"")</f>
        <v xml:space="preserve"> FR</v>
      </c>
      <c r="P220" s="72">
        <f>IF(BY_MaxWerte!S224&gt;0,BY_MaxWerte!S224,"")</f>
        <v>2624</v>
      </c>
      <c r="Q220" s="81">
        <f>IF(BY_MaxWerte!S224&gt;0, IF($U$2&gt;0,DATEVALUE(CONCATENATE(LEFT(RIGHT(BY_MaxWerte!T224,3),2),".",TEXT($U$2,"00"),".",TEXT($U$3,"00"))),DATEVALUE(CONCATENATE(MID(BY_MaxWerte!T224,4,2),".",MID(BY_MaxWerte!T224,6,2),".",TEXT($U$3,"00"))) ),"")</f>
        <v>42762</v>
      </c>
      <c r="R220" s="72" t="str">
        <f>IF(BY_MaxWerte!S224&gt;0,  LEFT(BY_MaxWerte!T224,3),"")</f>
        <v xml:space="preserve"> FR</v>
      </c>
      <c r="S220" s="72">
        <f>IF(BY_MaxWerte!T224&gt;0,  BY_MaxWerte!U224,"")</f>
        <v>16</v>
      </c>
      <c r="T220" s="72"/>
    </row>
    <row r="221" spans="1:20" x14ac:dyDescent="0.2">
      <c r="A221" s="74">
        <v>216</v>
      </c>
      <c r="B221" s="72" t="str">
        <f>IF(ISBLANK(BY_DTV_GQ!S225),"",  CONCATENATE(BY_DTV_GQ!S225,IF(TRIM(BY_DTV_GQ!T225)="VBA","*","")))</f>
        <v/>
      </c>
      <c r="C221" s="72" t="str">
        <f>IF(ISBLANK(BY_DTV_GQ!A225),"",CONCATENATE(BY_DTV_GQ!A225,TEXT(BY_DTV_GQ!B225,"????")))</f>
        <v>A  92</v>
      </c>
      <c r="D221" s="74" t="str">
        <f>IF(ISBLANK(BY_DTV_GQ!U225),"",BY_DTV_GQ!U225)</f>
        <v/>
      </c>
      <c r="E221" s="72" t="str">
        <f>IF(ISBLANK(BY_DTV_GQ!E225),"",BY_DTV_GQ!E225)</f>
        <v xml:space="preserve">AD M.-Feldmoching (N)         </v>
      </c>
      <c r="F221" s="72">
        <f>IF(ISBLANK(BY_DTV_GQ!G225),"",BY_DTV_GQ!G225)</f>
        <v>51935</v>
      </c>
      <c r="G221" s="72" t="str">
        <f>IF(ISBLANK(BY_DTV_GQ!H225),"",    LEFT(BY_DTV_GQ!H225,   LEN(BY_DTV_GQ!H225)-1)    )</f>
        <v xml:space="preserve">(-)  </v>
      </c>
      <c r="H221" s="83">
        <f>IF(BY_DTV_GQ!G225&gt;0,(BY_DTV_GQ!M225/BY_DTV_GQ!G225)*100,"")</f>
        <v>9.1210166554346781</v>
      </c>
      <c r="I221" s="72">
        <f>IF(ISBLANK(BY_RiLaerm!Q225),"",BY_RiLaerm!Q225)</f>
        <v>2956</v>
      </c>
      <c r="J221" s="72" t="str">
        <f>IF(ISBLANK(BY_RiLaerm!R225),"", LEFT(BY_RiLaerm!R225,LEN(BY_RiLaerm!R225)-1))</f>
        <v>8,4</v>
      </c>
      <c r="K221" s="72">
        <f>IF(ISBLANK(BY_RiLaerm!S225),"",BY_RiLaerm!S225)</f>
        <v>580</v>
      </c>
      <c r="L221" s="72" t="str">
        <f>IF(ISBLANK(BY_RiLaerm!T225),"",LEFT(BY_RiLaerm!T225,LEN(BY_RiLaerm!T225)-1))</f>
        <v>16,4</v>
      </c>
      <c r="M221" s="72">
        <f>IF(BY_MaxWerte!Q225&gt;0,BY_MaxWerte!Q225,"")</f>
        <v>66445</v>
      </c>
      <c r="N221" s="81">
        <f>IF(BY_MaxWerte!Q225&gt;0,   IF($U$2&gt;0,DATEVALUE(CONCATENATE(LEFT(RIGHT(BY_MaxWerte!R225,3),2),".",TEXT($U$2,"00"),".",TEXT($U$3,"00"))), DATEVALUE(CONCATENATE(MID(BY_MaxWerte!R225,4,2),".",MID(BY_MaxWerte!R225,6,2),".",TEXT($U$3,"00")))    ),"")</f>
        <v>42761</v>
      </c>
      <c r="O221" s="72" t="str">
        <f>IF(BY_MaxWerte!Q225&gt;0,  LEFT(BY_MaxWerte!R225,3),"")</f>
        <v xml:space="preserve"> DO</v>
      </c>
      <c r="P221" s="72">
        <f>IF(BY_MaxWerte!S225&gt;0,BY_MaxWerte!S225,"")</f>
        <v>5814</v>
      </c>
      <c r="Q221" s="81">
        <f>IF(BY_MaxWerte!S225&gt;0, IF($U$2&gt;0,DATEVALUE(CONCATENATE(LEFT(RIGHT(BY_MaxWerte!T225,3),2),".",TEXT($U$2,"00"),".",TEXT($U$3,"00"))),DATEVALUE(CONCATENATE(MID(BY_MaxWerte!T225,4,2),".",MID(BY_MaxWerte!T225,6,2),".",TEXT($U$3,"00"))) ),"")</f>
        <v>42760</v>
      </c>
      <c r="R221" s="72" t="str">
        <f>IF(BY_MaxWerte!S225&gt;0,  LEFT(BY_MaxWerte!T225,3),"")</f>
        <v xml:space="preserve"> MI</v>
      </c>
      <c r="S221" s="72">
        <f>IF(BY_MaxWerte!T225&gt;0,  BY_MaxWerte!U225,"")</f>
        <v>8</v>
      </c>
      <c r="T221" s="72"/>
    </row>
    <row r="222" spans="1:20" x14ac:dyDescent="0.2">
      <c r="A222" s="74">
        <v>217</v>
      </c>
      <c r="B222" s="72" t="str">
        <f>IF(ISBLANK(BY_DTV_GQ!S226),"",  CONCATENATE(BY_DTV_GQ!S226,IF(TRIM(BY_DTV_GQ!T226)="VBA","*","")))</f>
        <v/>
      </c>
      <c r="C222" s="72" t="str">
        <f>IF(ISBLANK(BY_DTV_GQ!A226),"",CONCATENATE(BY_DTV_GQ!A226,TEXT(BY_DTV_GQ!B226,"????")))</f>
        <v>A  92</v>
      </c>
      <c r="D222" s="74" t="str">
        <f>IF(ISBLANK(BY_DTV_GQ!U226),"",BY_DTV_GQ!U226)</f>
        <v/>
      </c>
      <c r="E222" s="72" t="str">
        <f>IF(ISBLANK(BY_DTV_GQ!E226),"",BY_DTV_GQ!E226)</f>
        <v xml:space="preserve">Oberschleißheim (O)           </v>
      </c>
      <c r="F222" s="72">
        <f>IF(ISBLANK(BY_DTV_GQ!G226),"",BY_DTV_GQ!G226)</f>
        <v>53136</v>
      </c>
      <c r="G222" s="72" t="str">
        <f>IF(ISBLANK(BY_DTV_GQ!H226),"",    LEFT(BY_DTV_GQ!H226,   LEN(BY_DTV_GQ!H226)-1)    )</f>
        <v xml:space="preserve">(-)  </v>
      </c>
      <c r="H222" s="83">
        <f>IF(BY_DTV_GQ!G226&gt;0,(BY_DTV_GQ!M226/BY_DTV_GQ!G226)*100,"")</f>
        <v>10.971845829569407</v>
      </c>
      <c r="I222" s="72">
        <f>IF(ISBLANK(BY_RiLaerm!Q226),"",BY_RiLaerm!Q226)</f>
        <v>3018</v>
      </c>
      <c r="J222" s="72" t="str">
        <f>IF(ISBLANK(BY_RiLaerm!R226),"", LEFT(BY_RiLaerm!R226,LEN(BY_RiLaerm!R226)-1))</f>
        <v>10,0</v>
      </c>
      <c r="K222" s="72">
        <f>IF(ISBLANK(BY_RiLaerm!S226),"",BY_RiLaerm!S226)</f>
        <v>606</v>
      </c>
      <c r="L222" s="72" t="str">
        <f>IF(ISBLANK(BY_RiLaerm!T226),"",LEFT(BY_RiLaerm!T226,LEN(BY_RiLaerm!T226)-1))</f>
        <v>20,3</v>
      </c>
      <c r="M222" s="72">
        <f>IF(BY_MaxWerte!Q226&gt;0,BY_MaxWerte!Q226,"")</f>
        <v>67334</v>
      </c>
      <c r="N222" s="81">
        <f>IF(BY_MaxWerte!Q226&gt;0,   IF($U$2&gt;0,DATEVALUE(CONCATENATE(LEFT(RIGHT(BY_MaxWerte!R226,3),2),".",TEXT($U$2,"00"),".",TEXT($U$3,"00"))), DATEVALUE(CONCATENATE(MID(BY_MaxWerte!R226,4,2),".",MID(BY_MaxWerte!R226,6,2),".",TEXT($U$3,"00")))    ),"")</f>
        <v>42761</v>
      </c>
      <c r="O222" s="72" t="str">
        <f>IF(BY_MaxWerte!Q226&gt;0,  LEFT(BY_MaxWerte!R226,3),"")</f>
        <v xml:space="preserve"> DO</v>
      </c>
      <c r="P222" s="72">
        <f>IF(BY_MaxWerte!S226&gt;0,BY_MaxWerte!S226,"")</f>
        <v>5644</v>
      </c>
      <c r="Q222" s="81">
        <f>IF(BY_MaxWerte!S226&gt;0, IF($U$2&gt;0,DATEVALUE(CONCATENATE(LEFT(RIGHT(BY_MaxWerte!T226,3),2),".",TEXT($U$2,"00"),".",TEXT($U$3,"00"))),DATEVALUE(CONCATENATE(MID(BY_MaxWerte!T226,4,2),".",MID(BY_MaxWerte!T226,6,2),".",TEXT($U$3,"00"))) ),"")</f>
        <v>42753</v>
      </c>
      <c r="R222" s="72" t="str">
        <f>IF(BY_MaxWerte!S226&gt;0,  LEFT(BY_MaxWerte!T226,3),"")</f>
        <v xml:space="preserve"> MI</v>
      </c>
      <c r="S222" s="72">
        <f>IF(BY_MaxWerte!T226&gt;0,  BY_MaxWerte!U226,"")</f>
        <v>8</v>
      </c>
      <c r="T222" s="72"/>
    </row>
    <row r="223" spans="1:20" x14ac:dyDescent="0.2">
      <c r="A223" s="74">
        <v>218</v>
      </c>
      <c r="B223" s="72" t="str">
        <f>IF(ISBLANK(BY_DTV_GQ!S227),"",  CONCATENATE(BY_DTV_GQ!S227,IF(TRIM(BY_DTV_GQ!T227)="VBA","*","")))</f>
        <v/>
      </c>
      <c r="C223" s="72" t="str">
        <f>IF(ISBLANK(BY_DTV_GQ!A227),"",CONCATENATE(BY_DTV_GQ!A227,TEXT(BY_DTV_GQ!B227,"????")))</f>
        <v>A  92</v>
      </c>
      <c r="D223" s="74" t="str">
        <f>IF(ISBLANK(BY_DTV_GQ!U227),"",BY_DTV_GQ!U227)</f>
        <v/>
      </c>
      <c r="E223" s="72" t="str">
        <f>IF(ISBLANK(BY_DTV_GQ!E227),"",BY_DTV_GQ!E227)</f>
        <v xml:space="preserve">AK Neufahrn (W)               </v>
      </c>
      <c r="F223" s="72">
        <f>IF(ISBLANK(BY_DTV_GQ!G227),"",BY_DTV_GQ!G227)</f>
        <v>60154</v>
      </c>
      <c r="G223" s="72" t="str">
        <f>IF(ISBLANK(BY_DTV_GQ!H227),"",    LEFT(BY_DTV_GQ!H227,   LEN(BY_DTV_GQ!H227)-1)    )</f>
        <v xml:space="preserve">(-)  </v>
      </c>
      <c r="H223" s="83">
        <f>IF(BY_DTV_GQ!G227&gt;0,(BY_DTV_GQ!M227/BY_DTV_GQ!G227)*100,"")</f>
        <v>11.32094291318948</v>
      </c>
      <c r="I223" s="72">
        <f>IF(ISBLANK(BY_RiLaerm!Q227),"",BY_RiLaerm!Q227)</f>
        <v>3415</v>
      </c>
      <c r="J223" s="72" t="str">
        <f>IF(ISBLANK(BY_RiLaerm!R227),"", LEFT(BY_RiLaerm!R227,LEN(BY_RiLaerm!R227)-1))</f>
        <v>10,4</v>
      </c>
      <c r="K223" s="72">
        <f>IF(ISBLANK(BY_RiLaerm!S227),"",BY_RiLaerm!S227)</f>
        <v>690</v>
      </c>
      <c r="L223" s="72" t="str">
        <f>IF(ISBLANK(BY_RiLaerm!T227),"",LEFT(BY_RiLaerm!T227,LEN(BY_RiLaerm!T227)-1))</f>
        <v>20,7</v>
      </c>
      <c r="M223" s="72">
        <f>IF(BY_MaxWerte!Q227&gt;0,BY_MaxWerte!Q227,"")</f>
        <v>76431</v>
      </c>
      <c r="N223" s="81">
        <f>IF(BY_MaxWerte!Q227&gt;0,   IF($U$2&gt;0,DATEVALUE(CONCATENATE(LEFT(RIGHT(BY_MaxWerte!R227,3),2),".",TEXT($U$2,"00"),".",TEXT($U$3,"00"))), DATEVALUE(CONCATENATE(MID(BY_MaxWerte!R227,4,2),".",MID(BY_MaxWerte!R227,6,2),".",TEXT($U$3,"00")))    ),"")</f>
        <v>42761</v>
      </c>
      <c r="O223" s="72" t="str">
        <f>IF(BY_MaxWerte!Q227&gt;0,  LEFT(BY_MaxWerte!R227,3),"")</f>
        <v xml:space="preserve"> DO</v>
      </c>
      <c r="P223" s="72">
        <f>IF(BY_MaxWerte!S227&gt;0,BY_MaxWerte!S227,"")</f>
        <v>6418</v>
      </c>
      <c r="Q223" s="81">
        <f>IF(BY_MaxWerte!S227&gt;0, IF($U$2&gt;0,DATEVALUE(CONCATENATE(LEFT(RIGHT(BY_MaxWerte!T227,3),2),".",TEXT($U$2,"00"),".",TEXT($U$3,"00"))),DATEVALUE(CONCATENATE(MID(BY_MaxWerte!T227,4,2),".",MID(BY_MaxWerte!T227,6,2),".",TEXT($U$3,"00"))) ),"")</f>
        <v>42753</v>
      </c>
      <c r="R223" s="72" t="str">
        <f>IF(BY_MaxWerte!S227&gt;0,  LEFT(BY_MaxWerte!T227,3),"")</f>
        <v xml:space="preserve"> MI</v>
      </c>
      <c r="S223" s="72">
        <f>IF(BY_MaxWerte!T227&gt;0,  BY_MaxWerte!U227,"")</f>
        <v>8</v>
      </c>
      <c r="T223" s="72"/>
    </row>
    <row r="224" spans="1:20" x14ac:dyDescent="0.2">
      <c r="A224" s="74">
        <v>219</v>
      </c>
      <c r="B224" s="72" t="str">
        <f>IF(ISBLANK(BY_DTV_GQ!S228),"",  CONCATENATE(BY_DTV_GQ!S228,IF(TRIM(BY_DTV_GQ!T228)="VBA","*","")))</f>
        <v/>
      </c>
      <c r="C224" s="72" t="str">
        <f>IF(ISBLANK(BY_DTV_GQ!A228),"",CONCATENATE(BY_DTV_GQ!A228,TEXT(BY_DTV_GQ!B228,"????")))</f>
        <v>A  92</v>
      </c>
      <c r="D224" s="74" t="str">
        <f>IF(ISBLANK(BY_DTV_GQ!U228),"",BY_DTV_GQ!U228)</f>
        <v/>
      </c>
      <c r="E224" s="72" t="str">
        <f>IF(ISBLANK(BY_DTV_GQ!E228),"",BY_DTV_GQ!E228)</f>
        <v xml:space="preserve">AK Neufahrn (O)               </v>
      </c>
      <c r="F224" s="72">
        <f>IF(ISBLANK(BY_DTV_GQ!G228),"",BY_DTV_GQ!G228)</f>
        <v>90214</v>
      </c>
      <c r="G224" s="72" t="str">
        <f>IF(ISBLANK(BY_DTV_GQ!H228),"",    LEFT(BY_DTV_GQ!H228,   LEN(BY_DTV_GQ!H228)-1)    )</f>
        <v xml:space="preserve">(-)  </v>
      </c>
      <c r="H224" s="83">
        <f>IF(BY_DTV_GQ!G228&gt;0,(BY_DTV_GQ!M228/BY_DTV_GQ!G228)*100,"")</f>
        <v>8.1461857361385164</v>
      </c>
      <c r="I224" s="72">
        <f>IF(ISBLANK(BY_RiLaerm!Q228),"",BY_RiLaerm!Q228)</f>
        <v>5082</v>
      </c>
      <c r="J224" s="72" t="str">
        <f>IF(ISBLANK(BY_RiLaerm!R228),"", LEFT(BY_RiLaerm!R228,LEN(BY_RiLaerm!R228)-1))</f>
        <v>7,6</v>
      </c>
      <c r="K224" s="72">
        <f>IF(ISBLANK(BY_RiLaerm!S228),"",BY_RiLaerm!S228)</f>
        <v>1114</v>
      </c>
      <c r="L224" s="72" t="str">
        <f>IF(ISBLANK(BY_RiLaerm!T228),"",LEFT(BY_RiLaerm!T228,LEN(BY_RiLaerm!T228)-1))</f>
        <v>13,4</v>
      </c>
      <c r="M224" s="72">
        <f>IF(BY_MaxWerte!Q228&gt;0,BY_MaxWerte!Q228,"")</f>
        <v>115053</v>
      </c>
      <c r="N224" s="81">
        <f>IF(BY_MaxWerte!Q228&gt;0,   IF($U$2&gt;0,DATEVALUE(CONCATENATE(LEFT(RIGHT(BY_MaxWerte!R228,3),2),".",TEXT($U$2,"00"),".",TEXT($U$3,"00"))), DATEVALUE(CONCATENATE(MID(BY_MaxWerte!R228,4,2),".",MID(BY_MaxWerte!R228,6,2),".",TEXT($U$3,"00")))    ),"")</f>
        <v>42761</v>
      </c>
      <c r="O224" s="72" t="str">
        <f>IF(BY_MaxWerte!Q228&gt;0,  LEFT(BY_MaxWerte!R228,3),"")</f>
        <v xml:space="preserve"> DO</v>
      </c>
      <c r="P224" s="72">
        <f>IF(BY_MaxWerte!S228&gt;0,BY_MaxWerte!S228,"")</f>
        <v>8883</v>
      </c>
      <c r="Q224" s="81">
        <f>IF(BY_MaxWerte!S228&gt;0, IF($U$2&gt;0,DATEVALUE(CONCATENATE(LEFT(RIGHT(BY_MaxWerte!T228,3),2),".",TEXT($U$2,"00"),".",TEXT($U$3,"00"))),DATEVALUE(CONCATENATE(MID(BY_MaxWerte!T228,4,2),".",MID(BY_MaxWerte!T228,6,2),".",TEXT($U$3,"00"))) ),"")</f>
        <v>42754</v>
      </c>
      <c r="R224" s="72" t="str">
        <f>IF(BY_MaxWerte!S228&gt;0,  LEFT(BY_MaxWerte!T228,3),"")</f>
        <v xml:space="preserve"> DO</v>
      </c>
      <c r="S224" s="72">
        <f>IF(BY_MaxWerte!T228&gt;0,  BY_MaxWerte!U228,"")</f>
        <v>17</v>
      </c>
      <c r="T224" s="72"/>
    </row>
    <row r="225" spans="1:20" x14ac:dyDescent="0.2">
      <c r="A225" s="74">
        <v>220</v>
      </c>
      <c r="B225" s="72" t="str">
        <f>IF(ISBLANK(BY_DTV_GQ!S229),"",  CONCATENATE(BY_DTV_GQ!S229,IF(TRIM(BY_DTV_GQ!T229)="VBA","*","")))</f>
        <v/>
      </c>
      <c r="C225" s="72" t="str">
        <f>IF(ISBLANK(BY_DTV_GQ!A229),"",CONCATENATE(BY_DTV_GQ!A229,TEXT(BY_DTV_GQ!B229,"????")))</f>
        <v>A  92</v>
      </c>
      <c r="D225" s="74" t="str">
        <f>IF(ISBLANK(BY_DTV_GQ!U229),"",BY_DTV_GQ!U229)</f>
        <v/>
      </c>
      <c r="E225" s="72" t="str">
        <f>IF(ISBLANK(BY_DTV_GQ!E229),"",BY_DTV_GQ!E229)</f>
        <v xml:space="preserve">AS Flughafen München          </v>
      </c>
      <c r="F225" s="72">
        <f>IF(ISBLANK(BY_DTV_GQ!G229),"",BY_DTV_GQ!G229)</f>
        <v>90020</v>
      </c>
      <c r="G225" s="72" t="str">
        <f>IF(ISBLANK(BY_DTV_GQ!H229),"",    LEFT(BY_DTV_GQ!H229,   LEN(BY_DTV_GQ!H229)-1)    )</f>
        <v xml:space="preserve">(-)  </v>
      </c>
      <c r="H225" s="83">
        <f>IF(BY_DTV_GQ!G229&gt;0,(BY_DTV_GQ!M229/BY_DTV_GQ!G229)*100,"")</f>
        <v>8.919129082426128</v>
      </c>
      <c r="I225" s="72">
        <f>IF(ISBLANK(BY_RiLaerm!Q229),"",BY_RiLaerm!Q229)</f>
        <v>5065</v>
      </c>
      <c r="J225" s="72" t="str">
        <f>IF(ISBLANK(BY_RiLaerm!R229),"", LEFT(BY_RiLaerm!R229,LEN(BY_RiLaerm!R229)-1))</f>
        <v>8,4</v>
      </c>
      <c r="K225" s="72">
        <f>IF(ISBLANK(BY_RiLaerm!S229),"",BY_RiLaerm!S229)</f>
        <v>1122</v>
      </c>
      <c r="L225" s="72" t="str">
        <f>IF(ISBLANK(BY_RiLaerm!T229),"",LEFT(BY_RiLaerm!T229,LEN(BY_RiLaerm!T229)-1))</f>
        <v>13,7</v>
      </c>
      <c r="M225" s="72">
        <f>IF(BY_MaxWerte!Q229&gt;0,BY_MaxWerte!Q229,"")</f>
        <v>114354</v>
      </c>
      <c r="N225" s="81">
        <f>IF(BY_MaxWerte!Q229&gt;0,   IF($U$2&gt;0,DATEVALUE(CONCATENATE(LEFT(RIGHT(BY_MaxWerte!R229,3),2),".",TEXT($U$2,"00"),".",TEXT($U$3,"00"))), DATEVALUE(CONCATENATE(MID(BY_MaxWerte!R229,4,2),".",MID(BY_MaxWerte!R229,6,2),".",TEXT($U$3,"00")))    ),"")</f>
        <v>42761</v>
      </c>
      <c r="O225" s="72" t="str">
        <f>IF(BY_MaxWerte!Q229&gt;0,  LEFT(BY_MaxWerte!R229,3),"")</f>
        <v xml:space="preserve"> DO</v>
      </c>
      <c r="P225" s="72">
        <f>IF(BY_MaxWerte!S229&gt;0,BY_MaxWerte!S229,"")</f>
        <v>8837</v>
      </c>
      <c r="Q225" s="81">
        <f>IF(BY_MaxWerte!S229&gt;0, IF($U$2&gt;0,DATEVALUE(CONCATENATE(LEFT(RIGHT(BY_MaxWerte!T229,3),2),".",TEXT($U$2,"00"),".",TEXT($U$3,"00"))),DATEVALUE(CONCATENATE(MID(BY_MaxWerte!T229,4,2),".",MID(BY_MaxWerte!T229,6,2),".",TEXT($U$3,"00"))) ),"")</f>
        <v>42761</v>
      </c>
      <c r="R225" s="72" t="str">
        <f>IF(BY_MaxWerte!S229&gt;0,  LEFT(BY_MaxWerte!T229,3),"")</f>
        <v xml:space="preserve"> DO</v>
      </c>
      <c r="S225" s="72">
        <f>IF(BY_MaxWerte!T229&gt;0,  BY_MaxWerte!U229,"")</f>
        <v>18</v>
      </c>
      <c r="T225" s="72"/>
    </row>
    <row r="226" spans="1:20" x14ac:dyDescent="0.2">
      <c r="A226" s="74">
        <v>221</v>
      </c>
      <c r="B226" s="72" t="str">
        <f>IF(ISBLANK(BY_DTV_GQ!S230),"",  CONCATENATE(BY_DTV_GQ!S230,IF(TRIM(BY_DTV_GQ!T230)="VBA","*","")))</f>
        <v/>
      </c>
      <c r="C226" s="72" t="str">
        <f>IF(ISBLANK(BY_DTV_GQ!A230),"",CONCATENATE(BY_DTV_GQ!A230,TEXT(BY_DTV_GQ!B230,"????")))</f>
        <v>A  92</v>
      </c>
      <c r="D226" s="74" t="str">
        <f>IF(ISBLANK(BY_DTV_GQ!U230),"",BY_DTV_GQ!U230)</f>
        <v/>
      </c>
      <c r="E226" s="72" t="str">
        <f>IF(ISBLANK(BY_DTV_GQ!E230),"",BY_DTV_GQ!E230)</f>
        <v xml:space="preserve">AS Freising Mitte             </v>
      </c>
      <c r="F226" s="72">
        <f>IF(ISBLANK(BY_DTV_GQ!G230),"",BY_DTV_GQ!G230)</f>
        <v>44070</v>
      </c>
      <c r="G226" s="72" t="str">
        <f>IF(ISBLANK(BY_DTV_GQ!H230),"",    LEFT(BY_DTV_GQ!H230,   LEN(BY_DTV_GQ!H230)-1)    )</f>
        <v xml:space="preserve">(-)  </v>
      </c>
      <c r="H226" s="83">
        <f>IF(BY_DTV_GQ!G230&gt;0,(BY_DTV_GQ!M230/BY_DTV_GQ!G230)*100,"")</f>
        <v>10.821420467438166</v>
      </c>
      <c r="I226" s="72">
        <f>IF(ISBLANK(BY_RiLaerm!Q230),"",BY_RiLaerm!Q230)</f>
        <v>2509</v>
      </c>
      <c r="J226" s="72" t="str">
        <f>IF(ISBLANK(BY_RiLaerm!R230),"", LEFT(BY_RiLaerm!R230,LEN(BY_RiLaerm!R230)-1))</f>
        <v>9,9</v>
      </c>
      <c r="K226" s="72">
        <f>IF(ISBLANK(BY_RiLaerm!S230),"",BY_RiLaerm!S230)</f>
        <v>491</v>
      </c>
      <c r="L226" s="72" t="str">
        <f>IF(ISBLANK(BY_RiLaerm!T230),"",LEFT(BY_RiLaerm!T230,LEN(BY_RiLaerm!T230)-1))</f>
        <v>20,2</v>
      </c>
      <c r="M226" s="72">
        <f>IF(BY_MaxWerte!Q230&gt;0,BY_MaxWerte!Q230,"")</f>
        <v>57187</v>
      </c>
      <c r="N226" s="81">
        <f>IF(BY_MaxWerte!Q230&gt;0,   IF($U$2&gt;0,DATEVALUE(CONCATENATE(LEFT(RIGHT(BY_MaxWerte!R230,3),2),".",TEXT($U$2,"00"),".",TEXT($U$3,"00"))), DATEVALUE(CONCATENATE(MID(BY_MaxWerte!R230,4,2),".",MID(BY_MaxWerte!R230,6,2),".",TEXT($U$3,"00")))    ),"")</f>
        <v>42762</v>
      </c>
      <c r="O226" s="72" t="str">
        <f>IF(BY_MaxWerte!Q230&gt;0,  LEFT(BY_MaxWerte!R230,3),"")</f>
        <v xml:space="preserve"> FR</v>
      </c>
      <c r="P226" s="72">
        <f>IF(BY_MaxWerte!S230&gt;0,BY_MaxWerte!S230,"")</f>
        <v>4780</v>
      </c>
      <c r="Q226" s="81">
        <f>IF(BY_MaxWerte!S230&gt;0, IF($U$2&gt;0,DATEVALUE(CONCATENATE(LEFT(RIGHT(BY_MaxWerte!T230,3),2),".",TEXT($U$2,"00"),".",TEXT($U$3,"00"))),DATEVALUE(CONCATENATE(MID(BY_MaxWerte!T230,4,2),".",MID(BY_MaxWerte!T230,6,2),".",TEXT($U$3,"00"))) ),"")</f>
        <v>42761</v>
      </c>
      <c r="R226" s="72" t="str">
        <f>IF(BY_MaxWerte!S230&gt;0,  LEFT(BY_MaxWerte!T230,3),"")</f>
        <v xml:space="preserve"> DO</v>
      </c>
      <c r="S226" s="72">
        <f>IF(BY_MaxWerte!T230&gt;0,  BY_MaxWerte!U230,"")</f>
        <v>18</v>
      </c>
      <c r="T226" s="72"/>
    </row>
    <row r="227" spans="1:20" x14ac:dyDescent="0.2">
      <c r="A227" s="74">
        <v>222</v>
      </c>
      <c r="B227" s="72" t="str">
        <f>IF(ISBLANK(BY_DTV_GQ!S231),"",  CONCATENATE(BY_DTV_GQ!S231,IF(TRIM(BY_DTV_GQ!T231)="VBA","*","")))</f>
        <v/>
      </c>
      <c r="C227" s="72" t="str">
        <f>IF(ISBLANK(BY_DTV_GQ!A231),"",CONCATENATE(BY_DTV_GQ!A231,TEXT(BY_DTV_GQ!B231,"????")))</f>
        <v>A  92</v>
      </c>
      <c r="D227" s="74" t="str">
        <f>IF(ISBLANK(BY_DTV_GQ!U231),"",BY_DTV_GQ!U231)</f>
        <v/>
      </c>
      <c r="E227" s="72" t="str">
        <f>IF(ISBLANK(BY_DTV_GQ!E231),"",BY_DTV_GQ!E231)</f>
        <v xml:space="preserve">AS Freising Ost               </v>
      </c>
      <c r="F227" s="72">
        <f>IF(ISBLANK(BY_DTV_GQ!G231),"",BY_DTV_GQ!G231)</f>
        <v>43626</v>
      </c>
      <c r="G227" s="72" t="str">
        <f>IF(ISBLANK(BY_DTV_GQ!H231),"",    LEFT(BY_DTV_GQ!H231,   LEN(BY_DTV_GQ!H231)-1)    )</f>
        <v xml:space="preserve">(-)  </v>
      </c>
      <c r="H227" s="83">
        <f>IF(BY_DTV_GQ!G231&gt;0,(BY_DTV_GQ!M231/BY_DTV_GQ!G231)*100,"")</f>
        <v>13.377343785815798</v>
      </c>
      <c r="I227" s="72">
        <f>IF(ISBLANK(BY_RiLaerm!Q231),"",BY_RiLaerm!Q231)</f>
        <v>2469</v>
      </c>
      <c r="J227" s="72" t="str">
        <f>IF(ISBLANK(BY_RiLaerm!R231),"", LEFT(BY_RiLaerm!R231,LEN(BY_RiLaerm!R231)-1))</f>
        <v>12,5</v>
      </c>
      <c r="K227" s="72">
        <f>IF(ISBLANK(BY_RiLaerm!S231),"",BY_RiLaerm!S231)</f>
        <v>516</v>
      </c>
      <c r="L227" s="72" t="str">
        <f>IF(ISBLANK(BY_RiLaerm!T231),"",LEFT(BY_RiLaerm!T231,LEN(BY_RiLaerm!T231)-1))</f>
        <v>22,3</v>
      </c>
      <c r="M227" s="72">
        <f>IF(BY_MaxWerte!Q231&gt;0,BY_MaxWerte!Q231,"")</f>
        <v>56841</v>
      </c>
      <c r="N227" s="81">
        <f>IF(BY_MaxWerte!Q231&gt;0,   IF($U$2&gt;0,DATEVALUE(CONCATENATE(LEFT(RIGHT(BY_MaxWerte!R231,3),2),".",TEXT($U$2,"00"),".",TEXT($U$3,"00"))), DATEVALUE(CONCATENATE(MID(BY_MaxWerte!R231,4,2),".",MID(BY_MaxWerte!R231,6,2),".",TEXT($U$3,"00")))    ),"")</f>
        <v>42762</v>
      </c>
      <c r="O227" s="72" t="str">
        <f>IF(BY_MaxWerte!Q231&gt;0,  LEFT(BY_MaxWerte!R231,3),"")</f>
        <v xml:space="preserve"> FR</v>
      </c>
      <c r="P227" s="72">
        <f>IF(BY_MaxWerte!S231&gt;0,BY_MaxWerte!S231,"")</f>
        <v>4909</v>
      </c>
      <c r="Q227" s="81">
        <f>IF(BY_MaxWerte!S231&gt;0, IF($U$2&gt;0,DATEVALUE(CONCATENATE(LEFT(RIGHT(BY_MaxWerte!T231,3),2),".",TEXT($U$2,"00"),".",TEXT($U$3,"00"))),DATEVALUE(CONCATENATE(MID(BY_MaxWerte!T231,4,2),".",MID(BY_MaxWerte!T231,6,2),".",TEXT($U$3,"00"))) ),"")</f>
        <v>42754</v>
      </c>
      <c r="R227" s="72" t="str">
        <f>IF(BY_MaxWerte!S231&gt;0,  LEFT(BY_MaxWerte!T231,3),"")</f>
        <v xml:space="preserve"> DO</v>
      </c>
      <c r="S227" s="72">
        <f>IF(BY_MaxWerte!T231&gt;0,  BY_MaxWerte!U231,"")</f>
        <v>8</v>
      </c>
      <c r="T227" s="72"/>
    </row>
    <row r="228" spans="1:20" x14ac:dyDescent="0.2">
      <c r="A228" s="74">
        <v>223</v>
      </c>
      <c r="B228" s="72" t="str">
        <f>IF(ISBLANK(BY_DTV_GQ!S232),"",  CONCATENATE(BY_DTV_GQ!S232,IF(TRIM(BY_DTV_GQ!T232)="VBA","*","")))</f>
        <v/>
      </c>
      <c r="C228" s="72" t="str">
        <f>IF(ISBLANK(BY_DTV_GQ!A232),"",CONCATENATE(BY_DTV_GQ!A232,TEXT(BY_DTV_GQ!B232,"????")))</f>
        <v>A  92</v>
      </c>
      <c r="D228" s="74" t="str">
        <f>IF(ISBLANK(BY_DTV_GQ!U232),"",BY_DTV_GQ!U232)</f>
        <v/>
      </c>
      <c r="E228" s="72" t="str">
        <f>IF(ISBLANK(BY_DTV_GQ!E232),"",BY_DTV_GQ!E232)</f>
        <v xml:space="preserve">AS Erding                     </v>
      </c>
      <c r="F228" s="72">
        <f>IF(ISBLANK(BY_DTV_GQ!G232),"",BY_DTV_GQ!G232)</f>
        <v>33977</v>
      </c>
      <c r="G228" s="72" t="str">
        <f>IF(ISBLANK(BY_DTV_GQ!H232),"",    LEFT(BY_DTV_GQ!H232,   LEN(BY_DTV_GQ!H232)-1)    )</f>
        <v xml:space="preserve">(-)  </v>
      </c>
      <c r="H228" s="83">
        <f>IF(BY_DTV_GQ!G232&gt;0,(BY_DTV_GQ!M232/BY_DTV_GQ!G232)*100,"")</f>
        <v>11.248785943432321</v>
      </c>
      <c r="I228" s="72">
        <f>IF(ISBLANK(BY_RiLaerm!Q232),"",BY_RiLaerm!Q232)</f>
        <v>1936</v>
      </c>
      <c r="J228" s="72" t="str">
        <f>IF(ISBLANK(BY_RiLaerm!R232),"", LEFT(BY_RiLaerm!R232,LEN(BY_RiLaerm!R232)-1))</f>
        <v>10,3</v>
      </c>
      <c r="K228" s="72">
        <f>IF(ISBLANK(BY_RiLaerm!S232),"",BY_RiLaerm!S232)</f>
        <v>375</v>
      </c>
      <c r="L228" s="72" t="str">
        <f>IF(ISBLANK(BY_RiLaerm!T232),"",LEFT(BY_RiLaerm!T232,LEN(BY_RiLaerm!T232)-1))</f>
        <v>20,9</v>
      </c>
      <c r="M228" s="72">
        <f>IF(BY_MaxWerte!Q232&gt;0,BY_MaxWerte!Q232,"")</f>
        <v>43994</v>
      </c>
      <c r="N228" s="81">
        <f>IF(BY_MaxWerte!Q232&gt;0,   IF($U$2&gt;0,DATEVALUE(CONCATENATE(LEFT(RIGHT(BY_MaxWerte!R232,3),2),".",TEXT($U$2,"00"),".",TEXT($U$3,"00"))), DATEVALUE(CONCATENATE(MID(BY_MaxWerte!R232,4,2),".",MID(BY_MaxWerte!R232,6,2),".",TEXT($U$3,"00")))    ),"")</f>
        <v>42762</v>
      </c>
      <c r="O228" s="72" t="str">
        <f>IF(BY_MaxWerte!Q232&gt;0,  LEFT(BY_MaxWerte!R232,3),"")</f>
        <v xml:space="preserve"> FR</v>
      </c>
      <c r="P228" s="72">
        <f>IF(BY_MaxWerte!S232&gt;0,BY_MaxWerte!S232,"")</f>
        <v>3803</v>
      </c>
      <c r="Q228" s="81">
        <f>IF(BY_MaxWerte!S232&gt;0, IF($U$2&gt;0,DATEVALUE(CONCATENATE(LEFT(RIGHT(BY_MaxWerte!T232,3),2),".",TEXT($U$2,"00"),".",TEXT($U$3,"00"))),DATEVALUE(CONCATENATE(MID(BY_MaxWerte!T232,4,2),".",MID(BY_MaxWerte!T232,6,2),".",TEXT($U$3,"00"))) ),"")</f>
        <v>42762</v>
      </c>
      <c r="R228" s="72" t="str">
        <f>IF(BY_MaxWerte!S232&gt;0,  LEFT(BY_MaxWerte!T232,3),"")</f>
        <v xml:space="preserve"> FR</v>
      </c>
      <c r="S228" s="72">
        <f>IF(BY_MaxWerte!T232&gt;0,  BY_MaxWerte!U232,"")</f>
        <v>17</v>
      </c>
      <c r="T228" s="72"/>
    </row>
    <row r="229" spans="1:20" x14ac:dyDescent="0.2">
      <c r="A229" s="74">
        <v>224</v>
      </c>
      <c r="B229" s="72" t="str">
        <f>IF(ISBLANK(BY_DTV_GQ!S233),"",  CONCATENATE(BY_DTV_GQ!S233,IF(TRIM(BY_DTV_GQ!T233)="VBA","*","")))</f>
        <v/>
      </c>
      <c r="C229" s="72" t="str">
        <f>IF(ISBLANK(BY_DTV_GQ!A233),"",CONCATENATE(BY_DTV_GQ!A233,TEXT(BY_DTV_GQ!B233,"????")))</f>
        <v>A  92</v>
      </c>
      <c r="D229" s="74" t="str">
        <f>IF(ISBLANK(BY_DTV_GQ!U233),"",BY_DTV_GQ!U233)</f>
        <v/>
      </c>
      <c r="E229" s="72" t="str">
        <f>IF(ISBLANK(BY_DTV_GQ!E233),"",BY_DTV_GQ!E233)</f>
        <v xml:space="preserve">Altdorf (O)                   </v>
      </c>
      <c r="F229" s="72">
        <f>IF(ISBLANK(BY_DTV_GQ!G233),"",BY_DTV_GQ!G233)</f>
        <v>36032</v>
      </c>
      <c r="G229" s="72" t="str">
        <f>IF(ISBLANK(BY_DTV_GQ!H233),"",    LEFT(BY_DTV_GQ!H233,   LEN(BY_DTV_GQ!H233)-1)    )</f>
        <v xml:space="preserve">(-)  </v>
      </c>
      <c r="H229" s="83">
        <f>IF(BY_DTV_GQ!G233&gt;0,(BY_DTV_GQ!M233/BY_DTV_GQ!G233)*100,"")</f>
        <v>13.232682060390763</v>
      </c>
      <c r="I229" s="72">
        <f>IF(ISBLANK(BY_RiLaerm!Q233),"",BY_RiLaerm!Q233)</f>
        <v>2041</v>
      </c>
      <c r="J229" s="72" t="str">
        <f>IF(ISBLANK(BY_RiLaerm!R233),"", LEFT(BY_RiLaerm!R233,LEN(BY_RiLaerm!R233)-1))</f>
        <v>12,2</v>
      </c>
      <c r="K229" s="72">
        <f>IF(ISBLANK(BY_RiLaerm!S233),"",BY_RiLaerm!S233)</f>
        <v>422</v>
      </c>
      <c r="L229" s="72" t="str">
        <f>IF(ISBLANK(BY_RiLaerm!T233),"",LEFT(BY_RiLaerm!T233,LEN(BY_RiLaerm!T233)-1))</f>
        <v>23,0</v>
      </c>
      <c r="M229" s="72">
        <f>IF(BY_MaxWerte!Q233&gt;0,BY_MaxWerte!Q233,"")</f>
        <v>47737</v>
      </c>
      <c r="N229" s="81">
        <f>IF(BY_MaxWerte!Q233&gt;0,   IF($U$2&gt;0,DATEVALUE(CONCATENATE(LEFT(RIGHT(BY_MaxWerte!R233,3),2),".",TEXT($U$2,"00"),".",TEXT($U$3,"00"))), DATEVALUE(CONCATENATE(MID(BY_MaxWerte!R233,4,2),".",MID(BY_MaxWerte!R233,6,2),".",TEXT($U$3,"00")))    ),"")</f>
        <v>42762</v>
      </c>
      <c r="O229" s="72" t="str">
        <f>IF(BY_MaxWerte!Q233&gt;0,  LEFT(BY_MaxWerte!R233,3),"")</f>
        <v xml:space="preserve"> FR</v>
      </c>
      <c r="P229" s="72">
        <f>IF(BY_MaxWerte!S233&gt;0,BY_MaxWerte!S233,"")</f>
        <v>4008</v>
      </c>
      <c r="Q229" s="81">
        <f>IF(BY_MaxWerte!S233&gt;0, IF($U$2&gt;0,DATEVALUE(CONCATENATE(LEFT(RIGHT(BY_MaxWerte!T233,3),2),".",TEXT($U$2,"00"),".",TEXT($U$3,"00"))),DATEVALUE(CONCATENATE(MID(BY_MaxWerte!T233,4,2),".",MID(BY_MaxWerte!T233,6,2),".",TEXT($U$3,"00"))) ),"")</f>
        <v>42762</v>
      </c>
      <c r="R229" s="72" t="str">
        <f>IF(BY_MaxWerte!S233&gt;0,  LEFT(BY_MaxWerte!T233,3),"")</f>
        <v xml:space="preserve"> FR</v>
      </c>
      <c r="S229" s="72">
        <f>IF(BY_MaxWerte!T233&gt;0,  BY_MaxWerte!U233,"")</f>
        <v>16</v>
      </c>
      <c r="T229" s="72"/>
    </row>
    <row r="230" spans="1:20" x14ac:dyDescent="0.2">
      <c r="A230" s="74">
        <v>225</v>
      </c>
      <c r="B230" s="72" t="str">
        <f>IF(ISBLANK(BY_DTV_GQ!S234),"",  CONCATENATE(BY_DTV_GQ!S234,IF(TRIM(BY_DTV_GQ!T234)="VBA","*","")))</f>
        <v/>
      </c>
      <c r="C230" s="72" t="str">
        <f>IF(ISBLANK(BY_DTV_GQ!A234),"",CONCATENATE(BY_DTV_GQ!A234,TEXT(BY_DTV_GQ!B234,"????")))</f>
        <v>A  92</v>
      </c>
      <c r="D230" s="74" t="str">
        <f>IF(ISBLANK(BY_DTV_GQ!U234),"",BY_DTV_GQ!U234)</f>
        <v/>
      </c>
      <c r="E230" s="72" t="str">
        <f>IF(ISBLANK(BY_DTV_GQ!E234),"",BY_DTV_GQ!E234)</f>
        <v xml:space="preserve">Landau a.d. Isar (W)          </v>
      </c>
      <c r="F230" s="72">
        <f>IF(ISBLANK(BY_DTV_GQ!G234),"",BY_DTV_GQ!G234)</f>
        <v>27618</v>
      </c>
      <c r="G230" s="72" t="str">
        <f>IF(ISBLANK(BY_DTV_GQ!H234),"",    LEFT(BY_DTV_GQ!H234,   LEN(BY_DTV_GQ!H234)-1)    )</f>
        <v xml:space="preserve">(-)  </v>
      </c>
      <c r="H230" s="83">
        <f>IF(BY_DTV_GQ!G234&gt;0,(BY_DTV_GQ!M234/BY_DTV_GQ!G234)*100,"")</f>
        <v>15.297994061843726</v>
      </c>
      <c r="I230" s="72">
        <f>IF(ISBLANK(BY_RiLaerm!Q234),"",BY_RiLaerm!Q234)</f>
        <v>1534</v>
      </c>
      <c r="J230" s="72" t="str">
        <f>IF(ISBLANK(BY_RiLaerm!R234),"", LEFT(BY_RiLaerm!R234,LEN(BY_RiLaerm!R234)-1))</f>
        <v>14,2</v>
      </c>
      <c r="K230" s="72">
        <f>IF(ISBLANK(BY_RiLaerm!S234),"",BY_RiLaerm!S234)</f>
        <v>384</v>
      </c>
      <c r="L230" s="72" t="str">
        <f>IF(ISBLANK(BY_RiLaerm!T234),"",LEFT(BY_RiLaerm!T234,LEN(BY_RiLaerm!T234)-1))</f>
        <v>24,2</v>
      </c>
      <c r="M230" s="72">
        <f>IF(BY_MaxWerte!Q234&gt;0,BY_MaxWerte!Q234,"")</f>
        <v>36684</v>
      </c>
      <c r="N230" s="81">
        <f>IF(BY_MaxWerte!Q234&gt;0,   IF($U$2&gt;0,DATEVALUE(CONCATENATE(LEFT(RIGHT(BY_MaxWerte!R234,3),2),".",TEXT($U$2,"00"),".",TEXT($U$3,"00"))), DATEVALUE(CONCATENATE(MID(BY_MaxWerte!R234,4,2),".",MID(BY_MaxWerte!R234,6,2),".",TEXT($U$3,"00")))    ),"")</f>
        <v>42762</v>
      </c>
      <c r="O230" s="72" t="str">
        <f>IF(BY_MaxWerte!Q234&gt;0,  LEFT(BY_MaxWerte!R234,3),"")</f>
        <v xml:space="preserve"> FR</v>
      </c>
      <c r="P230" s="72">
        <f>IF(BY_MaxWerte!S234&gt;0,BY_MaxWerte!S234,"")</f>
        <v>3165</v>
      </c>
      <c r="Q230" s="81">
        <f>IF(BY_MaxWerte!S234&gt;0, IF($U$2&gt;0,DATEVALUE(CONCATENATE(LEFT(RIGHT(BY_MaxWerte!T234,3),2),".",TEXT($U$2,"00"),".",TEXT($U$3,"00"))),DATEVALUE(CONCATENATE(MID(BY_MaxWerte!T234,4,2),".",MID(BY_MaxWerte!T234,6,2),".",TEXT($U$3,"00"))) ),"")</f>
        <v>42762</v>
      </c>
      <c r="R230" s="72" t="str">
        <f>IF(BY_MaxWerte!S234&gt;0,  LEFT(BY_MaxWerte!T234,3),"")</f>
        <v xml:space="preserve"> FR</v>
      </c>
      <c r="S230" s="72">
        <f>IF(BY_MaxWerte!T234&gt;0,  BY_MaxWerte!U234,"")</f>
        <v>14</v>
      </c>
      <c r="T230" s="72"/>
    </row>
    <row r="231" spans="1:20" x14ac:dyDescent="0.2">
      <c r="A231" s="74">
        <v>226</v>
      </c>
      <c r="B231" s="72" t="str">
        <f>IF(ISBLANK(BY_DTV_GQ!S235),"",  CONCATENATE(BY_DTV_GQ!S235,IF(TRIM(BY_DTV_GQ!T235)="VBA","*","")))</f>
        <v/>
      </c>
      <c r="C231" s="72" t="str">
        <f>IF(ISBLANK(BY_DTV_GQ!A235),"",CONCATENATE(BY_DTV_GQ!A235,TEXT(BY_DTV_GQ!B235,"????")))</f>
        <v>A  93</v>
      </c>
      <c r="D231" s="74" t="str">
        <f>IF(ISBLANK(BY_DTV_GQ!U235),"",BY_DTV_GQ!U235)</f>
        <v/>
      </c>
      <c r="E231" s="72" t="str">
        <f>IF(ISBLANK(BY_DTV_GQ!E235),"",BY_DTV_GQ!E235)</f>
        <v xml:space="preserve">AD Hochfranken (S)            </v>
      </c>
      <c r="F231" s="72">
        <f>IF(ISBLANK(BY_DTV_GQ!G235),"",BY_DTV_GQ!G235)</f>
        <v>16914</v>
      </c>
      <c r="G231" s="72" t="str">
        <f>IF(ISBLANK(BY_DTV_GQ!H235),"",    LEFT(BY_DTV_GQ!H235,   LEN(BY_DTV_GQ!H235)-1)    )</f>
        <v xml:space="preserve">(-)  </v>
      </c>
      <c r="H231" s="83">
        <f>IF(BY_DTV_GQ!G235&gt;0,(BY_DTV_GQ!M235/BY_DTV_GQ!G235)*100,"")</f>
        <v>23.134681329076503</v>
      </c>
      <c r="I231" s="72">
        <f>IF(ISBLANK(BY_RiLaerm!Q235),"",BY_RiLaerm!Q235)</f>
        <v>949</v>
      </c>
      <c r="J231" s="72" t="str">
        <f>IF(ISBLANK(BY_RiLaerm!R235),"", LEFT(BY_RiLaerm!R235,LEN(BY_RiLaerm!R235)-1))</f>
        <v>21,1</v>
      </c>
      <c r="K231" s="72">
        <f>IF(ISBLANK(BY_RiLaerm!S235),"",BY_RiLaerm!S235)</f>
        <v>216</v>
      </c>
      <c r="L231" s="72" t="str">
        <f>IF(ISBLANK(BY_RiLaerm!T235),"",LEFT(BY_RiLaerm!T235,LEN(BY_RiLaerm!T235)-1))</f>
        <v>40,7</v>
      </c>
      <c r="M231" s="72">
        <f>IF(BY_MaxWerte!Q235&gt;0,BY_MaxWerte!Q235,"")</f>
        <v>23751</v>
      </c>
      <c r="N231" s="81">
        <f>IF(BY_MaxWerte!Q235&gt;0,   IF($U$2&gt;0,DATEVALUE(CONCATENATE(LEFT(RIGHT(BY_MaxWerte!R235,3),2),".",TEXT($U$2,"00"),".",TEXT($U$3,"00"))), DATEVALUE(CONCATENATE(MID(BY_MaxWerte!R235,4,2),".",MID(BY_MaxWerte!R235,6,2),".",TEXT($U$3,"00")))    ),"")</f>
        <v>42762</v>
      </c>
      <c r="O231" s="72" t="str">
        <f>IF(BY_MaxWerte!Q235&gt;0,  LEFT(BY_MaxWerte!R235,3),"")</f>
        <v xml:space="preserve"> FR</v>
      </c>
      <c r="P231" s="72">
        <f>IF(BY_MaxWerte!S235&gt;0,BY_MaxWerte!S235,"")</f>
        <v>2331</v>
      </c>
      <c r="Q231" s="81">
        <f>IF(BY_MaxWerte!S235&gt;0, IF($U$2&gt;0,DATEVALUE(CONCATENATE(LEFT(RIGHT(BY_MaxWerte!T235,3),2),".",TEXT($U$2,"00"),".",TEXT($U$3,"00"))),DATEVALUE(CONCATENATE(MID(BY_MaxWerte!T235,4,2),".",MID(BY_MaxWerte!T235,6,2),".",TEXT($U$3,"00"))) ),"")</f>
        <v>42737</v>
      </c>
      <c r="R231" s="72" t="str">
        <f>IF(BY_MaxWerte!S235&gt;0,  LEFT(BY_MaxWerte!T235,3),"")</f>
        <v xml:space="preserve"> MO</v>
      </c>
      <c r="S231" s="72">
        <f>IF(BY_MaxWerte!T235&gt;0,  BY_MaxWerte!U235,"")</f>
        <v>14</v>
      </c>
      <c r="T231" s="72"/>
    </row>
    <row r="232" spans="1:20" x14ac:dyDescent="0.2">
      <c r="A232" s="74">
        <v>227</v>
      </c>
      <c r="B232" s="72" t="str">
        <f>IF(ISBLANK(BY_DTV_GQ!S236),"",  CONCATENATE(BY_DTV_GQ!S236,IF(TRIM(BY_DTV_GQ!T236)="VBA","*","")))</f>
        <v/>
      </c>
      <c r="C232" s="72" t="str">
        <f>IF(ISBLANK(BY_DTV_GQ!A236),"",CONCATENATE(BY_DTV_GQ!A236,TEXT(BY_DTV_GQ!B236,"????")))</f>
        <v>A  93</v>
      </c>
      <c r="D232" s="74" t="str">
        <f>IF(ISBLANK(BY_DTV_GQ!U236),"",BY_DTV_GQ!U236)</f>
        <v/>
      </c>
      <c r="E232" s="72" t="str">
        <f>IF(ISBLANK(BY_DTV_GQ!E236),"",BY_DTV_GQ!E236)</f>
        <v xml:space="preserve">Selb-West (S)                 </v>
      </c>
      <c r="F232" s="72">
        <f>IF(ISBLANK(BY_DTV_GQ!G236),"",BY_DTV_GQ!G236)</f>
        <v>18758</v>
      </c>
      <c r="G232" s="72" t="str">
        <f>IF(ISBLANK(BY_DTV_GQ!H236),"",    LEFT(BY_DTV_GQ!H236,   LEN(BY_DTV_GQ!H236)-1)    )</f>
        <v xml:space="preserve">(-)  </v>
      </c>
      <c r="H232" s="83">
        <f>IF(BY_DTV_GQ!G236&gt;0,(BY_DTV_GQ!M236/BY_DTV_GQ!G236)*100,"")</f>
        <v>20.36997547712976</v>
      </c>
      <c r="I232" s="72">
        <f>IF(ISBLANK(BY_RiLaerm!Q236),"",BY_RiLaerm!Q236)</f>
        <v>1059</v>
      </c>
      <c r="J232" s="72" t="str">
        <f>IF(ISBLANK(BY_RiLaerm!R236),"", LEFT(BY_RiLaerm!R236,LEN(BY_RiLaerm!R236)-1))</f>
        <v>18,5</v>
      </c>
      <c r="K232" s="72">
        <f>IF(ISBLANK(BY_RiLaerm!S236),"",BY_RiLaerm!S236)</f>
        <v>226</v>
      </c>
      <c r="L232" s="72" t="str">
        <f>IF(ISBLANK(BY_RiLaerm!T236),"",LEFT(BY_RiLaerm!T236,LEN(BY_RiLaerm!T236)-1))</f>
        <v>37,8</v>
      </c>
      <c r="M232" s="72">
        <f>IF(BY_MaxWerte!Q236&gt;0,BY_MaxWerte!Q236,"")</f>
        <v>26990</v>
      </c>
      <c r="N232" s="81">
        <f>IF(BY_MaxWerte!Q236&gt;0,   IF($U$2&gt;0,DATEVALUE(CONCATENATE(LEFT(RIGHT(BY_MaxWerte!R236,3),2),".",TEXT($U$2,"00"),".",TEXT($U$3,"00"))), DATEVALUE(CONCATENATE(MID(BY_MaxWerte!R236,4,2),".",MID(BY_MaxWerte!R236,6,2),".",TEXT($U$3,"00")))    ),"")</f>
        <v>42762</v>
      </c>
      <c r="O232" s="72" t="str">
        <f>IF(BY_MaxWerte!Q236&gt;0,  LEFT(BY_MaxWerte!R236,3),"")</f>
        <v xml:space="preserve"> FR</v>
      </c>
      <c r="P232" s="72">
        <f>IF(BY_MaxWerte!S236&gt;0,BY_MaxWerte!S236,"")</f>
        <v>2802</v>
      </c>
      <c r="Q232" s="81">
        <f>IF(BY_MaxWerte!S236&gt;0, IF($U$2&gt;0,DATEVALUE(CONCATENATE(LEFT(RIGHT(BY_MaxWerte!T236,3),2),".",TEXT($U$2,"00"),".",TEXT($U$3,"00"))),DATEVALUE(CONCATENATE(MID(BY_MaxWerte!T236,4,2),".",MID(BY_MaxWerte!T236,6,2),".",TEXT($U$3,"00"))) ),"")</f>
        <v>42762</v>
      </c>
      <c r="R232" s="72" t="str">
        <f>IF(BY_MaxWerte!S236&gt;0,  LEFT(BY_MaxWerte!T236,3),"")</f>
        <v xml:space="preserve"> FR</v>
      </c>
      <c r="S232" s="72">
        <f>IF(BY_MaxWerte!T236&gt;0,  BY_MaxWerte!U236,"")</f>
        <v>16</v>
      </c>
      <c r="T232" s="72"/>
    </row>
    <row r="233" spans="1:20" x14ac:dyDescent="0.2">
      <c r="A233" s="74">
        <v>228</v>
      </c>
      <c r="B233" s="72" t="str">
        <f>IF(ISBLANK(BY_DTV_GQ!S237),"",  CONCATENATE(BY_DTV_GQ!S237,IF(TRIM(BY_DTV_GQ!T237)="VBA","*","")))</f>
        <v/>
      </c>
      <c r="C233" s="72" t="str">
        <f>IF(ISBLANK(BY_DTV_GQ!A237),"",CONCATENATE(BY_DTV_GQ!A237,TEXT(BY_DTV_GQ!B237,"????")))</f>
        <v>A  93</v>
      </c>
      <c r="D233" s="74" t="str">
        <f>IF(ISBLANK(BY_DTV_GQ!U237),"",BY_DTV_GQ!U237)</f>
        <v/>
      </c>
      <c r="E233" s="72" t="str">
        <f>IF(ISBLANK(BY_DTV_GQ!E237),"",BY_DTV_GQ!E237)</f>
        <v xml:space="preserve">Wernberg-Köblitz (S)          </v>
      </c>
      <c r="F233" s="72">
        <f>IF(ISBLANK(BY_DTV_GQ!G237),"",BY_DTV_GQ!G237)</f>
        <v>29062</v>
      </c>
      <c r="G233" s="72" t="str">
        <f>IF(ISBLANK(BY_DTV_GQ!H237),"",    LEFT(BY_DTV_GQ!H237,   LEN(BY_DTV_GQ!H237)-1)    )</f>
        <v xml:space="preserve">(-)  </v>
      </c>
      <c r="H233" s="83">
        <f>IF(BY_DTV_GQ!G237&gt;0,(BY_DTV_GQ!M237/BY_DTV_GQ!G237)*100,"")</f>
        <v>16.802009496937583</v>
      </c>
      <c r="I233" s="72">
        <f>IF(ISBLANK(BY_RiLaerm!Q237),"",BY_RiLaerm!Q237)</f>
        <v>1650</v>
      </c>
      <c r="J233" s="72" t="str">
        <f>IF(ISBLANK(BY_RiLaerm!R237),"", LEFT(BY_RiLaerm!R237,LEN(BY_RiLaerm!R237)-1))</f>
        <v>15,4</v>
      </c>
      <c r="K233" s="72">
        <f>IF(ISBLANK(BY_RiLaerm!S237),"",BY_RiLaerm!S237)</f>
        <v>332</v>
      </c>
      <c r="L233" s="72" t="str">
        <f>IF(ISBLANK(BY_RiLaerm!T237),"",LEFT(BY_RiLaerm!T237,LEN(BY_RiLaerm!T237)-1))</f>
        <v>30,8</v>
      </c>
      <c r="M233" s="72">
        <f>IF(BY_MaxWerte!Q237&gt;0,BY_MaxWerte!Q237,"")</f>
        <v>39380</v>
      </c>
      <c r="N233" s="81">
        <f>IF(BY_MaxWerte!Q237&gt;0,   IF($U$2&gt;0,DATEVALUE(CONCATENATE(LEFT(RIGHT(BY_MaxWerte!R237,3),2),".",TEXT($U$2,"00"),".",TEXT($U$3,"00"))), DATEVALUE(CONCATENATE(MID(BY_MaxWerte!R237,4,2),".",MID(BY_MaxWerte!R237,6,2),".",TEXT($U$3,"00")))    ),"")</f>
        <v>42762</v>
      </c>
      <c r="O233" s="72" t="str">
        <f>IF(BY_MaxWerte!Q237&gt;0,  LEFT(BY_MaxWerte!R237,3),"")</f>
        <v xml:space="preserve"> FR</v>
      </c>
      <c r="P233" s="72">
        <f>IF(BY_MaxWerte!S237&gt;0,BY_MaxWerte!S237,"")</f>
        <v>3379</v>
      </c>
      <c r="Q233" s="81">
        <f>IF(BY_MaxWerte!S237&gt;0, IF($U$2&gt;0,DATEVALUE(CONCATENATE(LEFT(RIGHT(BY_MaxWerte!T237,3),2),".",TEXT($U$2,"00"),".",TEXT($U$3,"00"))),DATEVALUE(CONCATENATE(MID(BY_MaxWerte!T237,4,2),".",MID(BY_MaxWerte!T237,6,2),".",TEXT($U$3,"00"))) ),"")</f>
        <v>42762</v>
      </c>
      <c r="R233" s="72" t="str">
        <f>IF(BY_MaxWerte!S237&gt;0,  LEFT(BY_MaxWerte!T237,3),"")</f>
        <v xml:space="preserve"> FR</v>
      </c>
      <c r="S233" s="72">
        <f>IF(BY_MaxWerte!T237&gt;0,  BY_MaxWerte!U237,"")</f>
        <v>15</v>
      </c>
      <c r="T233" s="72"/>
    </row>
    <row r="234" spans="1:20" x14ac:dyDescent="0.2">
      <c r="A234" s="74">
        <v>229</v>
      </c>
      <c r="B234" s="72" t="str">
        <f>IF(ISBLANK(BY_DTV_GQ!S238),"",  CONCATENATE(BY_DTV_GQ!S238,IF(TRIM(BY_DTV_GQ!T238)="VBA","*","")))</f>
        <v/>
      </c>
      <c r="C234" s="72" t="str">
        <f>IF(ISBLANK(BY_DTV_GQ!A238),"",CONCATENATE(BY_DTV_GQ!A238,TEXT(BY_DTV_GQ!B238,"????")))</f>
        <v>A  93</v>
      </c>
      <c r="D234" s="74" t="str">
        <f>IF(ISBLANK(BY_DTV_GQ!U238),"",BY_DTV_GQ!U238)</f>
        <v/>
      </c>
      <c r="E234" s="72" t="str">
        <f>IF(ISBLANK(BY_DTV_GQ!E238),"",BY_DTV_GQ!E238)</f>
        <v xml:space="preserve">AK Oberpfälzer Wald (S)       </v>
      </c>
      <c r="F234" s="72">
        <f>IF(ISBLANK(BY_DTV_GQ!G238),"",BY_DTV_GQ!G238)</f>
        <v>28939</v>
      </c>
      <c r="G234" s="72" t="str">
        <f>IF(ISBLANK(BY_DTV_GQ!H238),"",    LEFT(BY_DTV_GQ!H238,   LEN(BY_DTV_GQ!H238)-1)    )</f>
        <v xml:space="preserve">(-)  </v>
      </c>
      <c r="H234" s="83">
        <f>IF(BY_DTV_GQ!G238&gt;0,(BY_DTV_GQ!M238/BY_DTV_GQ!G238)*100,"")</f>
        <v>17.174055772486955</v>
      </c>
      <c r="I234" s="72">
        <f>IF(ISBLANK(BY_RiLaerm!Q238),"",BY_RiLaerm!Q238)</f>
        <v>1627</v>
      </c>
      <c r="J234" s="72" t="str">
        <f>IF(ISBLANK(BY_RiLaerm!R238),"", LEFT(BY_RiLaerm!R238,LEN(BY_RiLaerm!R238)-1))</f>
        <v>15,7</v>
      </c>
      <c r="K234" s="72">
        <f>IF(ISBLANK(BY_RiLaerm!S238),"",BY_RiLaerm!S238)</f>
        <v>364</v>
      </c>
      <c r="L234" s="72" t="str">
        <f>IF(ISBLANK(BY_RiLaerm!T238),"",LEFT(BY_RiLaerm!T238,LEN(BY_RiLaerm!T238)-1))</f>
        <v>30,4</v>
      </c>
      <c r="M234" s="72">
        <f>IF(BY_MaxWerte!Q238&gt;0,BY_MaxWerte!Q238,"")</f>
        <v>38983</v>
      </c>
      <c r="N234" s="81">
        <f>IF(BY_MaxWerte!Q238&gt;0,   IF($U$2&gt;0,DATEVALUE(CONCATENATE(LEFT(RIGHT(BY_MaxWerte!R238,3),2),".",TEXT($U$2,"00"),".",TEXT($U$3,"00"))), DATEVALUE(CONCATENATE(MID(BY_MaxWerte!R238,4,2),".",MID(BY_MaxWerte!R238,6,2),".",TEXT($U$3,"00")))    ),"")</f>
        <v>42762</v>
      </c>
      <c r="O234" s="72" t="str">
        <f>IF(BY_MaxWerte!Q238&gt;0,  LEFT(BY_MaxWerte!R238,3),"")</f>
        <v xml:space="preserve"> FR</v>
      </c>
      <c r="P234" s="72">
        <f>IF(BY_MaxWerte!S238&gt;0,BY_MaxWerte!S238,"")</f>
        <v>3324</v>
      </c>
      <c r="Q234" s="81">
        <f>IF(BY_MaxWerte!S238&gt;0, IF($U$2&gt;0,DATEVALUE(CONCATENATE(LEFT(RIGHT(BY_MaxWerte!T238,3),2),".",TEXT($U$2,"00"),".",TEXT($U$3,"00"))),DATEVALUE(CONCATENATE(MID(BY_MaxWerte!T238,4,2),".",MID(BY_MaxWerte!T238,6,2),".",TEXT($U$3,"00"))) ),"")</f>
        <v>42762</v>
      </c>
      <c r="R234" s="72" t="str">
        <f>IF(BY_MaxWerte!S238&gt;0,  LEFT(BY_MaxWerte!T238,3),"")</f>
        <v xml:space="preserve"> FR</v>
      </c>
      <c r="S234" s="72">
        <f>IF(BY_MaxWerte!T238&gt;0,  BY_MaxWerte!U238,"")</f>
        <v>17</v>
      </c>
      <c r="T234" s="72"/>
    </row>
    <row r="235" spans="1:20" x14ac:dyDescent="0.2">
      <c r="A235" s="74">
        <v>230</v>
      </c>
      <c r="B235" s="72" t="str">
        <f>IF(ISBLANK(BY_DTV_GQ!S239),"",  CONCATENATE(BY_DTV_GQ!S239,IF(TRIM(BY_DTV_GQ!T239)="VBA","*","")))</f>
        <v/>
      </c>
      <c r="C235" s="72" t="str">
        <f>IF(ISBLANK(BY_DTV_GQ!A239),"",CONCATENATE(BY_DTV_GQ!A239,TEXT(BY_DTV_GQ!B239,"????")))</f>
        <v>A  93</v>
      </c>
      <c r="D235" s="74" t="str">
        <f>IF(ISBLANK(BY_DTV_GQ!U239),"",BY_DTV_GQ!U239)</f>
        <v/>
      </c>
      <c r="E235" s="72" t="str">
        <f>IF(ISBLANK(BY_DTV_GQ!E239),"",BY_DTV_GQ!E239)</f>
        <v xml:space="preserve">Schwandorf-Mitte (N)          </v>
      </c>
      <c r="F235" s="72">
        <f>IF(ISBLANK(BY_DTV_GQ!G239),"",BY_DTV_GQ!G239)</f>
        <v>36925</v>
      </c>
      <c r="G235" s="72" t="str">
        <f>IF(ISBLANK(BY_DTV_GQ!H239),"",    LEFT(BY_DTV_GQ!H239,   LEN(BY_DTV_GQ!H239)-1)    )</f>
        <v xml:space="preserve">(-)  </v>
      </c>
      <c r="H235" s="83">
        <f>IF(BY_DTV_GQ!G239&gt;0,(BY_DTV_GQ!M239/BY_DTV_GQ!G239)*100,"")</f>
        <v>15.490859851049423</v>
      </c>
      <c r="I235" s="72">
        <f>IF(ISBLANK(BY_RiLaerm!Q239),"",BY_RiLaerm!Q239)</f>
        <v>2100</v>
      </c>
      <c r="J235" s="72" t="str">
        <f>IF(ISBLANK(BY_RiLaerm!R239),"", LEFT(BY_RiLaerm!R239,LEN(BY_RiLaerm!R239)-1))</f>
        <v>14,1</v>
      </c>
      <c r="K235" s="72">
        <f>IF(ISBLANK(BY_RiLaerm!S239),"",BY_RiLaerm!S239)</f>
        <v>415</v>
      </c>
      <c r="L235" s="72" t="str">
        <f>IF(ISBLANK(BY_RiLaerm!T239),"",LEFT(BY_RiLaerm!T239,LEN(BY_RiLaerm!T239)-1))</f>
        <v>29,9</v>
      </c>
      <c r="M235" s="72">
        <f>IF(BY_MaxWerte!Q239&gt;0,BY_MaxWerte!Q239,"")</f>
        <v>49886</v>
      </c>
      <c r="N235" s="81">
        <f>IF(BY_MaxWerte!Q239&gt;0,   IF($U$2&gt;0,DATEVALUE(CONCATENATE(LEFT(RIGHT(BY_MaxWerte!R239,3),2),".",TEXT($U$2,"00"),".",TEXT($U$3,"00"))), DATEVALUE(CONCATENATE(MID(BY_MaxWerte!R239,4,2),".",MID(BY_MaxWerte!R239,6,2),".",TEXT($U$3,"00")))    ),"")</f>
        <v>42762</v>
      </c>
      <c r="O235" s="72" t="str">
        <f>IF(BY_MaxWerte!Q239&gt;0,  LEFT(BY_MaxWerte!R239,3),"")</f>
        <v xml:space="preserve"> FR</v>
      </c>
      <c r="P235" s="72">
        <f>IF(BY_MaxWerte!S239&gt;0,BY_MaxWerte!S239,"")</f>
        <v>4281</v>
      </c>
      <c r="Q235" s="81">
        <f>IF(BY_MaxWerte!S239&gt;0, IF($U$2&gt;0,DATEVALUE(CONCATENATE(LEFT(RIGHT(BY_MaxWerte!T239,3),2),".",TEXT($U$2,"00"),".",TEXT($U$3,"00"))),DATEVALUE(CONCATENATE(MID(BY_MaxWerte!T239,4,2),".",MID(BY_MaxWerte!T239,6,2),".",TEXT($U$3,"00"))) ),"")</f>
        <v>42762</v>
      </c>
      <c r="R235" s="72" t="str">
        <f>IF(BY_MaxWerte!S239&gt;0,  LEFT(BY_MaxWerte!T239,3),"")</f>
        <v xml:space="preserve"> FR</v>
      </c>
      <c r="S235" s="72">
        <f>IF(BY_MaxWerte!T239&gt;0,  BY_MaxWerte!U239,"")</f>
        <v>16</v>
      </c>
      <c r="T235" s="72"/>
    </row>
    <row r="236" spans="1:20" x14ac:dyDescent="0.2">
      <c r="A236" s="74">
        <v>231</v>
      </c>
      <c r="B236" s="72" t="str">
        <f>IF(ISBLANK(BY_DTV_GQ!S240),"",  CONCATENATE(BY_DTV_GQ!S240,IF(TRIM(BY_DTV_GQ!T240)="VBA","*","")))</f>
        <v/>
      </c>
      <c r="C236" s="72" t="str">
        <f>IF(ISBLANK(BY_DTV_GQ!A240),"",CONCATENATE(BY_DTV_GQ!A240,TEXT(BY_DTV_GQ!B240,"????")))</f>
        <v>A  93</v>
      </c>
      <c r="D236" s="74" t="str">
        <f>IF(ISBLANK(BY_DTV_GQ!U240),"",BY_DTV_GQ!U240)</f>
        <v/>
      </c>
      <c r="E236" s="72" t="str">
        <f>IF(ISBLANK(BY_DTV_GQ!E240),"",BY_DTV_GQ!E240)</f>
        <v xml:space="preserve">Rgb.-Pfaffenstein (N)         </v>
      </c>
      <c r="F236" s="72">
        <f>IF(ISBLANK(BY_DTV_GQ!G240),"",BY_DTV_GQ!G240)</f>
        <v>59622</v>
      </c>
      <c r="G236" s="72" t="str">
        <f>IF(ISBLANK(BY_DTV_GQ!H240),"",    LEFT(BY_DTV_GQ!H240,   LEN(BY_DTV_GQ!H240)-1)    )</f>
        <v xml:space="preserve">(-)  </v>
      </c>
      <c r="H236" s="83">
        <f>IF(BY_DTV_GQ!G240&gt;0,(BY_DTV_GQ!M240/BY_DTV_GQ!G240)*100,"")</f>
        <v>9.0838952064674121</v>
      </c>
      <c r="I236" s="72">
        <f>IF(ISBLANK(BY_RiLaerm!Q240),"",BY_RiLaerm!Q240)</f>
        <v>3399</v>
      </c>
      <c r="J236" s="72" t="str">
        <f>IF(ISBLANK(BY_RiLaerm!R240),"", LEFT(BY_RiLaerm!R240,LEN(BY_RiLaerm!R240)-1))</f>
        <v>8,2</v>
      </c>
      <c r="K236" s="72">
        <f>IF(ISBLANK(BY_RiLaerm!S240),"",BY_RiLaerm!S240)</f>
        <v>654</v>
      </c>
      <c r="L236" s="72" t="str">
        <f>IF(ISBLANK(BY_RiLaerm!T240),"",LEFT(BY_RiLaerm!T240,LEN(BY_RiLaerm!T240)-1))</f>
        <v>17,9</v>
      </c>
      <c r="M236" s="72">
        <f>IF(BY_MaxWerte!Q240&gt;0,BY_MaxWerte!Q240,"")</f>
        <v>77305</v>
      </c>
      <c r="N236" s="81">
        <f>IF(BY_MaxWerte!Q240&gt;0,   IF($U$2&gt;0,DATEVALUE(CONCATENATE(LEFT(RIGHT(BY_MaxWerte!R240,3),2),".",TEXT($U$2,"00"),".",TEXT($U$3,"00"))), DATEVALUE(CONCATENATE(MID(BY_MaxWerte!R240,4,2),".",MID(BY_MaxWerte!R240,6,2),".",TEXT($U$3,"00")))    ),"")</f>
        <v>42762</v>
      </c>
      <c r="O236" s="72" t="str">
        <f>IF(BY_MaxWerte!Q240&gt;0,  LEFT(BY_MaxWerte!R240,3),"")</f>
        <v xml:space="preserve"> FR</v>
      </c>
      <c r="P236" s="72">
        <f>IF(BY_MaxWerte!S240&gt;0,BY_MaxWerte!S240,"")</f>
        <v>6227</v>
      </c>
      <c r="Q236" s="81">
        <f>IF(BY_MaxWerte!S240&gt;0, IF($U$2&gt;0,DATEVALUE(CONCATENATE(LEFT(RIGHT(BY_MaxWerte!T240,3),2),".",TEXT($U$2,"00"),".",TEXT($U$3,"00"))),DATEVALUE(CONCATENATE(MID(BY_MaxWerte!T240,4,2),".",MID(BY_MaxWerte!T240,6,2),".",TEXT($U$3,"00"))) ),"")</f>
        <v>42755</v>
      </c>
      <c r="R236" s="72" t="str">
        <f>IF(BY_MaxWerte!S240&gt;0,  LEFT(BY_MaxWerte!T240,3),"")</f>
        <v xml:space="preserve"> FR</v>
      </c>
      <c r="S236" s="72">
        <f>IF(BY_MaxWerte!T240&gt;0,  BY_MaxWerte!U240,"")</f>
        <v>14</v>
      </c>
      <c r="T236" s="72"/>
    </row>
    <row r="237" spans="1:20" x14ac:dyDescent="0.2">
      <c r="A237" s="74">
        <v>232</v>
      </c>
      <c r="B237" s="72" t="str">
        <f>IF(ISBLANK(BY_DTV_GQ!S241),"",  CONCATENATE(BY_DTV_GQ!S241,IF(TRIM(BY_DTV_GQ!T241)="VBA","*","")))</f>
        <v/>
      </c>
      <c r="C237" s="72" t="str">
        <f>IF(ISBLANK(BY_DTV_GQ!A241),"",CONCATENATE(BY_DTV_GQ!A241,TEXT(BY_DTV_GQ!B241,"????")))</f>
        <v>A  93</v>
      </c>
      <c r="D237" s="74" t="str">
        <f>IF(ISBLANK(BY_DTV_GQ!U241),"",BY_DTV_GQ!U241)</f>
        <v/>
      </c>
      <c r="E237" s="72" t="str">
        <f>IF(ISBLANK(BY_DTV_GQ!E241),"",BY_DTV_GQ!E241)</f>
        <v xml:space="preserve">Rgb.-Königswiesen (S)         </v>
      </c>
      <c r="F237" s="72">
        <f>IF(ISBLANK(BY_DTV_GQ!G241),"",BY_DTV_GQ!G241)</f>
        <v>57480</v>
      </c>
      <c r="G237" s="72" t="str">
        <f>IF(ISBLANK(BY_DTV_GQ!H241),"",    LEFT(BY_DTV_GQ!H241,   LEN(BY_DTV_GQ!H241)-1)    )</f>
        <v xml:space="preserve">(-)  </v>
      </c>
      <c r="H237" s="83">
        <f>IF(BY_DTV_GQ!G241&gt;0,(BY_DTV_GQ!M241/BY_DTV_GQ!G241)*100,"")</f>
        <v>10.106123869171887</v>
      </c>
      <c r="I237" s="72">
        <f>IF(ISBLANK(BY_RiLaerm!Q241),"",BY_RiLaerm!Q241)</f>
        <v>3290</v>
      </c>
      <c r="J237" s="72" t="str">
        <f>IF(ISBLANK(BY_RiLaerm!R241),"", LEFT(BY_RiLaerm!R241,LEN(BY_RiLaerm!R241)-1))</f>
        <v>9,2</v>
      </c>
      <c r="K237" s="72">
        <f>IF(ISBLANK(BY_RiLaerm!S241),"",BY_RiLaerm!S241)</f>
        <v>605</v>
      </c>
      <c r="L237" s="72" t="str">
        <f>IF(ISBLANK(BY_RiLaerm!T241),"",LEFT(BY_RiLaerm!T241,LEN(BY_RiLaerm!T241)-1))</f>
        <v>20,4</v>
      </c>
      <c r="M237" s="72">
        <f>IF(BY_MaxWerte!Q241&gt;0,BY_MaxWerte!Q241,"")</f>
        <v>72925</v>
      </c>
      <c r="N237" s="81">
        <f>IF(BY_MaxWerte!Q241&gt;0,   IF($U$2&gt;0,DATEVALUE(CONCATENATE(LEFT(RIGHT(BY_MaxWerte!R241,3),2),".",TEXT($U$2,"00"),".",TEXT($U$3,"00"))), DATEVALUE(CONCATENATE(MID(BY_MaxWerte!R241,4,2),".",MID(BY_MaxWerte!R241,6,2),".",TEXT($U$3,"00")))    ),"")</f>
        <v>42762</v>
      </c>
      <c r="O237" s="72" t="str">
        <f>IF(BY_MaxWerte!Q241&gt;0,  LEFT(BY_MaxWerte!R241,3),"")</f>
        <v xml:space="preserve"> FR</v>
      </c>
      <c r="P237" s="72">
        <f>IF(BY_MaxWerte!S241&gt;0,BY_MaxWerte!S241,"")</f>
        <v>5937</v>
      </c>
      <c r="Q237" s="81">
        <f>IF(BY_MaxWerte!S241&gt;0, IF($U$2&gt;0,DATEVALUE(CONCATENATE(LEFT(RIGHT(BY_MaxWerte!T241,3),2),".",TEXT($U$2,"00"),".",TEXT($U$3,"00"))),DATEVALUE(CONCATENATE(MID(BY_MaxWerte!T241,4,2),".",MID(BY_MaxWerte!T241,6,2),".",TEXT($U$3,"00"))) ),"")</f>
        <v>42753</v>
      </c>
      <c r="R237" s="72" t="str">
        <f>IF(BY_MaxWerte!S241&gt;0,  LEFT(BY_MaxWerte!T241,3),"")</f>
        <v xml:space="preserve"> MI</v>
      </c>
      <c r="S237" s="72">
        <f>IF(BY_MaxWerte!T241&gt;0,  BY_MaxWerte!U241,"")</f>
        <v>8</v>
      </c>
      <c r="T237" s="72"/>
    </row>
    <row r="238" spans="1:20" x14ac:dyDescent="0.2">
      <c r="A238" s="74">
        <v>233</v>
      </c>
      <c r="B238" s="72" t="str">
        <f>IF(ISBLANK(BY_DTV_GQ!S242),"",  CONCATENATE(BY_DTV_GQ!S242,IF(TRIM(BY_DTV_GQ!T242)="VBA","*","")))</f>
        <v/>
      </c>
      <c r="C238" s="72" t="str">
        <f>IF(ISBLANK(BY_DTV_GQ!A242),"",CONCATENATE(BY_DTV_GQ!A242,TEXT(BY_DTV_GQ!B242,"????")))</f>
        <v>A  93</v>
      </c>
      <c r="D238" s="74" t="str">
        <f>IF(ISBLANK(BY_DTV_GQ!U242),"",BY_DTV_GQ!U242)</f>
        <v/>
      </c>
      <c r="E238" s="72" t="str">
        <f>IF(ISBLANK(BY_DTV_GQ!E242),"",BY_DTV_GQ!E242)</f>
        <v xml:space="preserve">AK Regensburg (N)             </v>
      </c>
      <c r="F238" s="72">
        <f>IF(ISBLANK(BY_DTV_GQ!G242),"",BY_DTV_GQ!G242)</f>
        <v>61292</v>
      </c>
      <c r="G238" s="72" t="str">
        <f>IF(ISBLANK(BY_DTV_GQ!H242),"",    LEFT(BY_DTV_GQ!H242,   LEN(BY_DTV_GQ!H242)-1)    )</f>
        <v xml:space="preserve">(-)  </v>
      </c>
      <c r="H238" s="83">
        <f>IF(BY_DTV_GQ!G242&gt;0,(BY_DTV_GQ!M242/BY_DTV_GQ!G242)*100,"")</f>
        <v>9.5232656790445738</v>
      </c>
      <c r="I238" s="72">
        <f>IF(ISBLANK(BY_RiLaerm!Q242),"",BY_RiLaerm!Q242)</f>
        <v>3499</v>
      </c>
      <c r="J238" s="72" t="str">
        <f>IF(ISBLANK(BY_RiLaerm!R242),"", LEFT(BY_RiLaerm!R242,LEN(BY_RiLaerm!R242)-1))</f>
        <v>8,9</v>
      </c>
      <c r="K238" s="72">
        <f>IF(ISBLANK(BY_RiLaerm!S242),"",BY_RiLaerm!S242)</f>
        <v>663</v>
      </c>
      <c r="L238" s="72" t="str">
        <f>IF(ISBLANK(BY_RiLaerm!T242),"",LEFT(BY_RiLaerm!T242,LEN(BY_RiLaerm!T242)-1))</f>
        <v>16,1</v>
      </c>
      <c r="M238" s="72" t="str">
        <f>IF(BY_MaxWerte!Q242&gt;0,BY_MaxWerte!Q242,"")</f>
        <v/>
      </c>
      <c r="N238" s="81" t="str">
        <f>IF(BY_MaxWerte!Q242&gt;0,   IF($U$2&gt;0,DATEVALUE(CONCATENATE(LEFT(RIGHT(BY_MaxWerte!R242,3),2),".",TEXT($U$2,"00"),".",TEXT($U$3,"00"))), DATEVALUE(CONCATENATE(MID(BY_MaxWerte!R242,4,2),".",MID(BY_MaxWerte!R242,6,2),".",TEXT($U$3,"00")))    ),"")</f>
        <v/>
      </c>
      <c r="O238" s="72" t="str">
        <f>IF(BY_MaxWerte!Q242&gt;0,  LEFT(BY_MaxWerte!R242,3),"")</f>
        <v/>
      </c>
      <c r="P238" s="72" t="str">
        <f>IF(BY_MaxWerte!S242&gt;0,BY_MaxWerte!S242,"")</f>
        <v/>
      </c>
      <c r="Q238" s="81" t="str">
        <f>IF(BY_MaxWerte!S242&gt;0, IF($U$2&gt;0,DATEVALUE(CONCATENATE(LEFT(RIGHT(BY_MaxWerte!T242,3),2),".",TEXT($U$2,"00"),".",TEXT($U$3,"00"))),DATEVALUE(CONCATENATE(MID(BY_MaxWerte!T242,4,2),".",MID(BY_MaxWerte!T242,6,2),".",TEXT($U$3,"00"))) ),"")</f>
        <v/>
      </c>
      <c r="R238" s="72" t="str">
        <f>IF(BY_MaxWerte!S242&gt;0,  LEFT(BY_MaxWerte!T242,3),"")</f>
        <v/>
      </c>
      <c r="S238" s="72" t="str">
        <f>IF(BY_MaxWerte!T242&gt;0,  BY_MaxWerte!U242,"")</f>
        <v/>
      </c>
      <c r="T238" s="72"/>
    </row>
    <row r="239" spans="1:20" x14ac:dyDescent="0.2">
      <c r="A239" s="74">
        <v>234</v>
      </c>
      <c r="B239" s="72" t="str">
        <f>IF(ISBLANK(BY_DTV_GQ!S243),"",  CONCATENATE(BY_DTV_GQ!S243,IF(TRIM(BY_DTV_GQ!T243)="VBA","*","")))</f>
        <v/>
      </c>
      <c r="C239" s="72" t="str">
        <f>IF(ISBLANK(BY_DTV_GQ!A243),"",CONCATENATE(BY_DTV_GQ!A243,TEXT(BY_DTV_GQ!B243,"????")))</f>
        <v>A  93</v>
      </c>
      <c r="D239" s="74" t="str">
        <f>IF(ISBLANK(BY_DTV_GQ!U243),"",BY_DTV_GQ!U243)</f>
        <v/>
      </c>
      <c r="E239" s="72" t="str">
        <f>IF(ISBLANK(BY_DTV_GQ!E243),"",BY_DTV_GQ!E243)</f>
        <v xml:space="preserve">Siegenburg (S)                </v>
      </c>
      <c r="F239" s="72">
        <f>IF(ISBLANK(BY_DTV_GQ!G243),"",BY_DTV_GQ!G243)</f>
        <v>21556</v>
      </c>
      <c r="G239" s="72" t="str">
        <f>IF(ISBLANK(BY_DTV_GQ!H243),"",    LEFT(BY_DTV_GQ!H243,   LEN(BY_DTV_GQ!H243)-1)    )</f>
        <v xml:space="preserve">(-)  </v>
      </c>
      <c r="H239" s="83">
        <f>IF(BY_DTV_GQ!G243&gt;0,(BY_DTV_GQ!M243/BY_DTV_GQ!G243)*100,"")</f>
        <v>10.331230283911671</v>
      </c>
      <c r="I239" s="72">
        <f>IF(ISBLANK(BY_RiLaerm!Q243),"",BY_RiLaerm!Q243)</f>
        <v>1237</v>
      </c>
      <c r="J239" s="72" t="str">
        <f>IF(ISBLANK(BY_RiLaerm!R243),"", LEFT(BY_RiLaerm!R243,LEN(BY_RiLaerm!R243)-1))</f>
        <v>9,4</v>
      </c>
      <c r="K239" s="72">
        <f>IF(ISBLANK(BY_RiLaerm!S243),"",BY_RiLaerm!S243)</f>
        <v>221</v>
      </c>
      <c r="L239" s="72" t="str">
        <f>IF(ISBLANK(BY_RiLaerm!T243),"",LEFT(BY_RiLaerm!T243,LEN(BY_RiLaerm!T243)-1))</f>
        <v>21,3</v>
      </c>
      <c r="M239" s="72">
        <f>IF(BY_MaxWerte!Q243&gt;0,BY_MaxWerte!Q243,"")</f>
        <v>28242</v>
      </c>
      <c r="N239" s="81">
        <f>IF(BY_MaxWerte!Q243&gt;0,   IF($U$2&gt;0,DATEVALUE(CONCATENATE(LEFT(RIGHT(BY_MaxWerte!R243,3),2),".",TEXT($U$2,"00"),".",TEXT($U$3,"00"))), DATEVALUE(CONCATENATE(MID(BY_MaxWerte!R243,4,2),".",MID(BY_MaxWerte!R243,6,2),".",TEXT($U$3,"00")))    ),"")</f>
        <v>42762</v>
      </c>
      <c r="O239" s="72" t="str">
        <f>IF(BY_MaxWerte!Q243&gt;0,  LEFT(BY_MaxWerte!R243,3),"")</f>
        <v xml:space="preserve"> FR</v>
      </c>
      <c r="P239" s="72">
        <f>IF(BY_MaxWerte!S243&gt;0,BY_MaxWerte!S243,"")</f>
        <v>2386</v>
      </c>
      <c r="Q239" s="81">
        <f>IF(BY_MaxWerte!S243&gt;0, IF($U$2&gt;0,DATEVALUE(CONCATENATE(LEFT(RIGHT(BY_MaxWerte!T243,3),2),".",TEXT($U$2,"00"),".",TEXT($U$3,"00"))),DATEVALUE(CONCATENATE(MID(BY_MaxWerte!T243,4,2),".",MID(BY_MaxWerte!T243,6,2),".",TEXT($U$3,"00"))) ),"")</f>
        <v>42755</v>
      </c>
      <c r="R239" s="72" t="str">
        <f>IF(BY_MaxWerte!S243&gt;0,  LEFT(BY_MaxWerte!T243,3),"")</f>
        <v xml:space="preserve"> FR</v>
      </c>
      <c r="S239" s="72">
        <f>IF(BY_MaxWerte!T243&gt;0,  BY_MaxWerte!U243,"")</f>
        <v>16</v>
      </c>
      <c r="T239" s="72"/>
    </row>
    <row r="240" spans="1:20" x14ac:dyDescent="0.2">
      <c r="A240" s="74">
        <v>235</v>
      </c>
      <c r="B240" s="72" t="str">
        <f>IF(ISBLANK(BY_DTV_GQ!S244),"",  CONCATENATE(BY_DTV_GQ!S244,IF(TRIM(BY_DTV_GQ!T244)="VBA","*","")))</f>
        <v/>
      </c>
      <c r="C240" s="72" t="str">
        <f>IF(ISBLANK(BY_DTV_GQ!A244),"",CONCATENATE(BY_DTV_GQ!A244,TEXT(BY_DTV_GQ!B244,"????")))</f>
        <v>A  93</v>
      </c>
      <c r="D240" s="74" t="str">
        <f>IF(ISBLANK(BY_DTV_GQ!U244),"",BY_DTV_GQ!U244)</f>
        <v/>
      </c>
      <c r="E240" s="72" t="str">
        <f>IF(ISBLANK(BY_DTV_GQ!E244),"",BY_DTV_GQ!E244)</f>
        <v xml:space="preserve">AD Inntal (S)                 </v>
      </c>
      <c r="F240" s="72">
        <f>IF(ISBLANK(BY_DTV_GQ!G244),"",BY_DTV_GQ!G244)</f>
        <v>51378</v>
      </c>
      <c r="G240" s="72" t="str">
        <f>IF(ISBLANK(BY_DTV_GQ!H244),"",    LEFT(BY_DTV_GQ!H244,   LEN(BY_DTV_GQ!H244)-1)    )</f>
        <v xml:space="preserve">(-)  </v>
      </c>
      <c r="H240" s="83">
        <f>IF(BY_DTV_GQ!G244&gt;0,(BY_DTV_GQ!M244/BY_DTV_GQ!G244)*100,"")</f>
        <v>15.167970726770214</v>
      </c>
      <c r="I240" s="72">
        <f>IF(ISBLANK(BY_RiLaerm!Q244),"",BY_RiLaerm!Q244)</f>
        <v>2971</v>
      </c>
      <c r="J240" s="72" t="str">
        <f>IF(ISBLANK(BY_RiLaerm!R244),"", LEFT(BY_RiLaerm!R244,LEN(BY_RiLaerm!R244)-1))</f>
        <v>13,8</v>
      </c>
      <c r="K240" s="72">
        <f>IF(ISBLANK(BY_RiLaerm!S244),"",BY_RiLaerm!S244)</f>
        <v>479</v>
      </c>
      <c r="L240" s="72" t="str">
        <f>IF(ISBLANK(BY_RiLaerm!T244),"",LEFT(BY_RiLaerm!T244,LEN(BY_RiLaerm!T244)-1))</f>
        <v>31,6</v>
      </c>
      <c r="M240" s="72">
        <f>IF(BY_MaxWerte!Q244&gt;0,BY_MaxWerte!Q244,"")</f>
        <v>72821</v>
      </c>
      <c r="N240" s="81">
        <f>IF(BY_MaxWerte!Q244&gt;0,   IF($U$2&gt;0,DATEVALUE(CONCATENATE(LEFT(RIGHT(BY_MaxWerte!R244,3),2),".",TEXT($U$2,"00"),".",TEXT($U$3,"00"))), DATEVALUE(CONCATENATE(MID(BY_MaxWerte!R244,4,2),".",MID(BY_MaxWerte!R244,6,2),".",TEXT($U$3,"00")))    ),"")</f>
        <v>42763</v>
      </c>
      <c r="O240" s="72" t="str">
        <f>IF(BY_MaxWerte!Q244&gt;0,  LEFT(BY_MaxWerte!R244,3),"")</f>
        <v xml:space="preserve"> SA</v>
      </c>
      <c r="P240" s="72">
        <f>IF(BY_MaxWerte!S244&gt;0,BY_MaxWerte!S244,"")</f>
        <v>5808</v>
      </c>
      <c r="Q240" s="81">
        <f>IF(BY_MaxWerte!S244&gt;0, IF($U$2&gt;0,DATEVALUE(CONCATENATE(LEFT(RIGHT(BY_MaxWerte!T244,3),2),".",TEXT($U$2,"00"),".",TEXT($U$3,"00"))),DATEVALUE(CONCATENATE(MID(BY_MaxWerte!T244,4,2),".",MID(BY_MaxWerte!T244,6,2),".",TEXT($U$3,"00"))) ),"")</f>
        <v>42749</v>
      </c>
      <c r="R240" s="72" t="str">
        <f>IF(BY_MaxWerte!S244&gt;0,  LEFT(BY_MaxWerte!T244,3),"")</f>
        <v xml:space="preserve"> SA</v>
      </c>
      <c r="S240" s="72">
        <f>IF(BY_MaxWerte!T244&gt;0,  BY_MaxWerte!U244,"")</f>
        <v>14</v>
      </c>
      <c r="T240" s="72"/>
    </row>
    <row r="241" spans="1:20" x14ac:dyDescent="0.2">
      <c r="A241" s="74">
        <v>236</v>
      </c>
      <c r="B241" s="72" t="str">
        <f>IF(ISBLANK(BY_DTV_GQ!S245),"",  CONCATENATE(BY_DTV_GQ!S245,IF(TRIM(BY_DTV_GQ!T245)="VBA","*","")))</f>
        <v/>
      </c>
      <c r="C241" s="72" t="str">
        <f>IF(ISBLANK(BY_DTV_GQ!A245),"",CONCATENATE(BY_DTV_GQ!A245,TEXT(BY_DTV_GQ!B245,"????")))</f>
        <v>A  93</v>
      </c>
      <c r="D241" s="74" t="str">
        <f>IF(ISBLANK(BY_DTV_GQ!U245),"",BY_DTV_GQ!U245)</f>
        <v/>
      </c>
      <c r="E241" s="72" t="str">
        <f>IF(ISBLANK(BY_DTV_GQ!E245),"",BY_DTV_GQ!E245)</f>
        <v xml:space="preserve">Kiefersfelden (S)             </v>
      </c>
      <c r="F241" s="72">
        <f>IF(ISBLANK(BY_DTV_GQ!G245),"",BY_DTV_GQ!G245)</f>
        <v>37227</v>
      </c>
      <c r="G241" s="72" t="str">
        <f>IF(ISBLANK(BY_DTV_GQ!H245),"",    LEFT(BY_DTV_GQ!H245,   LEN(BY_DTV_GQ!H245)-1)    )</f>
        <v xml:space="preserve">(-)  </v>
      </c>
      <c r="H241" s="83">
        <f>IF(BY_DTV_GQ!G245&gt;0,(BY_DTV_GQ!M245/BY_DTV_GQ!G245)*100,"")</f>
        <v>19.496601928707658</v>
      </c>
      <c r="I241" s="72">
        <f>IF(ISBLANK(BY_RiLaerm!Q245),"",BY_RiLaerm!Q245)</f>
        <v>2132</v>
      </c>
      <c r="J241" s="72" t="str">
        <f>IF(ISBLANK(BY_RiLaerm!R245),"", LEFT(BY_RiLaerm!R245,LEN(BY_RiLaerm!R245)-1))</f>
        <v>17,9</v>
      </c>
      <c r="K241" s="72">
        <f>IF(ISBLANK(BY_RiLaerm!S245),"",BY_RiLaerm!S245)</f>
        <v>390</v>
      </c>
      <c r="L241" s="72" t="str">
        <f>IF(ISBLANK(BY_RiLaerm!T245),"",LEFT(BY_RiLaerm!T245,LEN(BY_RiLaerm!T245)-1))</f>
        <v>37,0</v>
      </c>
      <c r="M241" s="72">
        <f>IF(BY_MaxWerte!Q245&gt;0,BY_MaxWerte!Q245,"")</f>
        <v>56969</v>
      </c>
      <c r="N241" s="81">
        <f>IF(BY_MaxWerte!Q245&gt;0,   IF($U$2&gt;0,DATEVALUE(CONCATENATE(LEFT(RIGHT(BY_MaxWerte!R245,3),2),".",TEXT($U$2,"00"),".",TEXT($U$3,"00"))), DATEVALUE(CONCATENATE(MID(BY_MaxWerte!R245,4,2),".",MID(BY_MaxWerte!R245,6,2),".",TEXT($U$3,"00")))    ),"")</f>
        <v>42763</v>
      </c>
      <c r="O241" s="72" t="str">
        <f>IF(BY_MaxWerte!Q245&gt;0,  LEFT(BY_MaxWerte!R245,3),"")</f>
        <v xml:space="preserve"> SA</v>
      </c>
      <c r="P241" s="72">
        <f>IF(BY_MaxWerte!S245&gt;0,BY_MaxWerte!S245,"")</f>
        <v>4552</v>
      </c>
      <c r="Q241" s="81">
        <f>IF(BY_MaxWerte!S245&gt;0, IF($U$2&gt;0,DATEVALUE(CONCATENATE(LEFT(RIGHT(BY_MaxWerte!T245,3),2),".",TEXT($U$2,"00"),".",TEXT($U$3,"00"))),DATEVALUE(CONCATENATE(MID(BY_MaxWerte!T245,4,2),".",MID(BY_MaxWerte!T245,6,2),".",TEXT($U$3,"00"))) ),"")</f>
        <v>42749</v>
      </c>
      <c r="R241" s="72" t="str">
        <f>IF(BY_MaxWerte!S245&gt;0,  LEFT(BY_MaxWerte!T245,3),"")</f>
        <v xml:space="preserve"> SA</v>
      </c>
      <c r="S241" s="72">
        <f>IF(BY_MaxWerte!T245&gt;0,  BY_MaxWerte!U245,"")</f>
        <v>12</v>
      </c>
      <c r="T241" s="72"/>
    </row>
    <row r="242" spans="1:20" x14ac:dyDescent="0.2">
      <c r="A242" s="74">
        <v>237</v>
      </c>
      <c r="B242" s="72" t="str">
        <f>IF(ISBLANK(BY_DTV_GQ!S246),"",  CONCATENATE(BY_DTV_GQ!S246,IF(TRIM(BY_DTV_GQ!T246)="VBA","*","")))</f>
        <v/>
      </c>
      <c r="C242" s="72" t="str">
        <f>IF(ISBLANK(BY_DTV_GQ!A246),"",CONCATENATE(BY_DTV_GQ!A246,TEXT(BY_DTV_GQ!B246,"????")))</f>
        <v>A  94</v>
      </c>
      <c r="D242" s="74" t="str">
        <f>IF(ISBLANK(BY_DTV_GQ!U246),"",BY_DTV_GQ!U246)</f>
        <v/>
      </c>
      <c r="E242" s="72" t="str">
        <f>IF(ISBLANK(BY_DTV_GQ!E246),"",BY_DTV_GQ!E246)</f>
        <v xml:space="preserve">München-Riem (W)              </v>
      </c>
      <c r="F242" s="72">
        <f>IF(ISBLANK(BY_DTV_GQ!G246),"",BY_DTV_GQ!G246)</f>
        <v>62317</v>
      </c>
      <c r="G242" s="72" t="str">
        <f>IF(ISBLANK(BY_DTV_GQ!H246),"",    LEFT(BY_DTV_GQ!H246,   LEN(BY_DTV_GQ!H246)-1)    )</f>
        <v xml:space="preserve">(-)  </v>
      </c>
      <c r="H242" s="83">
        <f>IF(BY_DTV_GQ!G246&gt;0,(BY_DTV_GQ!M246/BY_DTV_GQ!G246)*100,"")</f>
        <v>4.2155431102267436</v>
      </c>
      <c r="I242" s="72">
        <f>IF(ISBLANK(BY_RiLaerm!Q246),"",BY_RiLaerm!Q246)</f>
        <v>3584</v>
      </c>
      <c r="J242" s="72" t="str">
        <f>IF(ISBLANK(BY_RiLaerm!R246),"", LEFT(BY_RiLaerm!R246,LEN(BY_RiLaerm!R246)-1))</f>
        <v>4,0</v>
      </c>
      <c r="K242" s="72">
        <f>IF(ISBLANK(BY_RiLaerm!S246),"",BY_RiLaerm!S246)</f>
        <v>621</v>
      </c>
      <c r="L242" s="72" t="str">
        <f>IF(ISBLANK(BY_RiLaerm!T246),"",LEFT(BY_RiLaerm!T246,LEN(BY_RiLaerm!T246)-1))</f>
        <v>6,3</v>
      </c>
      <c r="M242" s="72">
        <f>IF(BY_MaxWerte!Q246&gt;0,BY_MaxWerte!Q246,"")</f>
        <v>83347</v>
      </c>
      <c r="N242" s="81">
        <f>IF(BY_MaxWerte!Q246&gt;0,   IF($U$2&gt;0,DATEVALUE(CONCATENATE(LEFT(RIGHT(BY_MaxWerte!R246,3),2),".",TEXT($U$2,"00"),".",TEXT($U$3,"00"))), DATEVALUE(CONCATENATE(MID(BY_MaxWerte!R246,4,2),".",MID(BY_MaxWerte!R246,6,2),".",TEXT($U$3,"00")))    ),"")</f>
        <v>42755</v>
      </c>
      <c r="O242" s="72" t="str">
        <f>IF(BY_MaxWerte!Q246&gt;0,  LEFT(BY_MaxWerte!R246,3),"")</f>
        <v xml:space="preserve"> FR</v>
      </c>
      <c r="P242" s="72">
        <f>IF(BY_MaxWerte!S246&gt;0,BY_MaxWerte!S246,"")</f>
        <v>6570</v>
      </c>
      <c r="Q242" s="81">
        <f>IF(BY_MaxWerte!S246&gt;0, IF($U$2&gt;0,DATEVALUE(CONCATENATE(LEFT(RIGHT(BY_MaxWerte!T246,3),2),".",TEXT($U$2,"00"),".",TEXT($U$3,"00"))),DATEVALUE(CONCATENATE(MID(BY_MaxWerte!T246,4,2),".",MID(BY_MaxWerte!T246,6,2),".",TEXT($U$3,"00"))) ),"")</f>
        <v>42765</v>
      </c>
      <c r="R242" s="72" t="str">
        <f>IF(BY_MaxWerte!S246&gt;0,  LEFT(BY_MaxWerte!T246,3),"")</f>
        <v xml:space="preserve"> MO</v>
      </c>
      <c r="S242" s="72">
        <f>IF(BY_MaxWerte!T246&gt;0,  BY_MaxWerte!U246,"")</f>
        <v>9</v>
      </c>
      <c r="T242" s="72"/>
    </row>
    <row r="243" spans="1:20" x14ac:dyDescent="0.2">
      <c r="A243" s="74">
        <v>238</v>
      </c>
      <c r="B243" s="72" t="str">
        <f>IF(ISBLANK(BY_DTV_GQ!S247),"",  CONCATENATE(BY_DTV_GQ!S247,IF(TRIM(BY_DTV_GQ!T247)="VBA","*","")))</f>
        <v/>
      </c>
      <c r="C243" s="72" t="str">
        <f>IF(ISBLANK(BY_DTV_GQ!A247),"",CONCATENATE(BY_DTV_GQ!A247,TEXT(BY_DTV_GQ!B247,"????")))</f>
        <v>A  94</v>
      </c>
      <c r="D243" s="74" t="str">
        <f>IF(ISBLANK(BY_DTV_GQ!U247),"",BY_DTV_GQ!U247)</f>
        <v/>
      </c>
      <c r="E243" s="72" t="str">
        <f>IF(ISBLANK(BY_DTV_GQ!E247),"",BY_DTV_GQ!E247)</f>
        <v xml:space="preserve">München-Riem (O)              </v>
      </c>
      <c r="F243" s="72">
        <f>IF(ISBLANK(BY_DTV_GQ!G247),"",BY_DTV_GQ!G247)</f>
        <v>59174</v>
      </c>
      <c r="G243" s="72" t="str">
        <f>IF(ISBLANK(BY_DTV_GQ!H247),"",    LEFT(BY_DTV_GQ!H247,   LEN(BY_DTV_GQ!H247)-1)    )</f>
        <v xml:space="preserve">(-)  </v>
      </c>
      <c r="H243" s="83">
        <f>IF(BY_DTV_GQ!G247&gt;0,(BY_DTV_GQ!M247/BY_DTV_GQ!G247)*100,"")</f>
        <v>4.7503971338763646</v>
      </c>
      <c r="I243" s="72">
        <f>IF(ISBLANK(BY_RiLaerm!Q247),"",BY_RiLaerm!Q247)</f>
        <v>3448</v>
      </c>
      <c r="J243" s="72" t="str">
        <f>IF(ISBLANK(BY_RiLaerm!R247),"", LEFT(BY_RiLaerm!R247,LEN(BY_RiLaerm!R247)-1))</f>
        <v>4,5</v>
      </c>
      <c r="K243" s="72">
        <f>IF(ISBLANK(BY_RiLaerm!S247),"",BY_RiLaerm!S247)</f>
        <v>501</v>
      </c>
      <c r="L243" s="72" t="str">
        <f>IF(ISBLANK(BY_RiLaerm!T247),"",LEFT(BY_RiLaerm!T247,LEN(BY_RiLaerm!T247)-1))</f>
        <v>7,8</v>
      </c>
      <c r="M243" s="72" t="str">
        <f>IF(BY_MaxWerte!Q247&gt;0,BY_MaxWerte!Q247,"")</f>
        <v/>
      </c>
      <c r="N243" s="81" t="str">
        <f>IF(BY_MaxWerte!Q247&gt;0,   IF($U$2&gt;0,DATEVALUE(CONCATENATE(LEFT(RIGHT(BY_MaxWerte!R247,3),2),".",TEXT($U$2,"00"),".",TEXT($U$3,"00"))), DATEVALUE(CONCATENATE(MID(BY_MaxWerte!R247,4,2),".",MID(BY_MaxWerte!R247,6,2),".",TEXT($U$3,"00")))    ),"")</f>
        <v/>
      </c>
      <c r="O243" s="72" t="str">
        <f>IF(BY_MaxWerte!Q247&gt;0,  LEFT(BY_MaxWerte!R247,3),"")</f>
        <v/>
      </c>
      <c r="P243" s="72" t="str">
        <f>IF(BY_MaxWerte!S247&gt;0,BY_MaxWerte!S247,"")</f>
        <v/>
      </c>
      <c r="Q243" s="81" t="str">
        <f>IF(BY_MaxWerte!S247&gt;0, IF($U$2&gt;0,DATEVALUE(CONCATENATE(LEFT(RIGHT(BY_MaxWerte!T247,3),2),".",TEXT($U$2,"00"),".",TEXT($U$3,"00"))),DATEVALUE(CONCATENATE(MID(BY_MaxWerte!T247,4,2),".",MID(BY_MaxWerte!T247,6,2),".",TEXT($U$3,"00"))) ),"")</f>
        <v/>
      </c>
      <c r="R243" s="72" t="str">
        <f>IF(BY_MaxWerte!S247&gt;0,  LEFT(BY_MaxWerte!T247,3),"")</f>
        <v/>
      </c>
      <c r="S243" s="72" t="str">
        <f>IF(BY_MaxWerte!T247&gt;0,  BY_MaxWerte!U247,"")</f>
        <v/>
      </c>
      <c r="T243" s="72"/>
    </row>
    <row r="244" spans="1:20" x14ac:dyDescent="0.2">
      <c r="A244" s="74">
        <v>239</v>
      </c>
      <c r="B244" s="72" t="str">
        <f>IF(ISBLANK(BY_DTV_GQ!S248),"",  CONCATENATE(BY_DTV_GQ!S248,IF(TRIM(BY_DTV_GQ!T248)="VBA","*","")))</f>
        <v/>
      </c>
      <c r="C244" s="72" t="str">
        <f>IF(ISBLANK(BY_DTV_GQ!A248),"",CONCATENATE(BY_DTV_GQ!A248,TEXT(BY_DTV_GQ!B248,"????")))</f>
        <v>A  94</v>
      </c>
      <c r="D244" s="74" t="str">
        <f>IF(ISBLANK(BY_DTV_GQ!U248),"",BY_DTV_GQ!U248)</f>
        <v/>
      </c>
      <c r="E244" s="72" t="str">
        <f>IF(ISBLANK(BY_DTV_GQ!E248),"",BY_DTV_GQ!E248)</f>
        <v xml:space="preserve">Feldkirchen-Ost (W)           </v>
      </c>
      <c r="F244" s="72">
        <f>IF(ISBLANK(BY_DTV_GQ!G248),"",BY_DTV_GQ!G248)</f>
        <v>54980</v>
      </c>
      <c r="G244" s="72" t="str">
        <f>IF(ISBLANK(BY_DTV_GQ!H248),"",    LEFT(BY_DTV_GQ!H248,   LEN(BY_DTV_GQ!H248)-1)    )</f>
        <v xml:space="preserve">(-)  </v>
      </c>
      <c r="H244" s="83">
        <f>IF(BY_DTV_GQ!G248&gt;0,(BY_DTV_GQ!M248/BY_DTV_GQ!G248)*100,"")</f>
        <v>5.1673335758457624</v>
      </c>
      <c r="I244" s="72">
        <f>IF(ISBLANK(BY_RiLaerm!Q248),"",BY_RiLaerm!Q248)</f>
        <v>3192</v>
      </c>
      <c r="J244" s="72" t="str">
        <f>IF(ISBLANK(BY_RiLaerm!R248),"", LEFT(BY_RiLaerm!R248,LEN(BY_RiLaerm!R248)-1))</f>
        <v>5,1</v>
      </c>
      <c r="K244" s="72">
        <f>IF(ISBLANK(BY_RiLaerm!S248),"",BY_RiLaerm!S248)</f>
        <v>489</v>
      </c>
      <c r="L244" s="72" t="str">
        <f>IF(ISBLANK(BY_RiLaerm!T248),"",LEFT(BY_RiLaerm!T248,LEN(BY_RiLaerm!T248)-1))</f>
        <v>6,1</v>
      </c>
      <c r="M244" s="72">
        <f>IF(BY_MaxWerte!Q248&gt;0,BY_MaxWerte!Q248,"")</f>
        <v>78041</v>
      </c>
      <c r="N244" s="81">
        <f>IF(BY_MaxWerte!Q248&gt;0,   IF($U$2&gt;0,DATEVALUE(CONCATENATE(LEFT(RIGHT(BY_MaxWerte!R248,3),2),".",TEXT($U$2,"00"),".",TEXT($U$3,"00"))), DATEVALUE(CONCATENATE(MID(BY_MaxWerte!R248,4,2),".",MID(BY_MaxWerte!R248,6,2),".",TEXT($U$3,"00")))    ),"")</f>
        <v>42755</v>
      </c>
      <c r="O244" s="72" t="str">
        <f>IF(BY_MaxWerte!Q248&gt;0,  LEFT(BY_MaxWerte!R248,3),"")</f>
        <v xml:space="preserve"> FR</v>
      </c>
      <c r="P244" s="72">
        <f>IF(BY_MaxWerte!S248&gt;0,BY_MaxWerte!S248,"")</f>
        <v>6443</v>
      </c>
      <c r="Q244" s="81">
        <f>IF(BY_MaxWerte!S248&gt;0, IF($U$2&gt;0,DATEVALUE(CONCATENATE(LEFT(RIGHT(BY_MaxWerte!T248,3),2),".",TEXT($U$2,"00"),".",TEXT($U$3,"00"))),DATEVALUE(CONCATENATE(MID(BY_MaxWerte!T248,4,2),".",MID(BY_MaxWerte!T248,6,2),".",TEXT($U$3,"00"))) ),"")</f>
        <v>42755</v>
      </c>
      <c r="R244" s="72" t="str">
        <f>IF(BY_MaxWerte!S248&gt;0,  LEFT(BY_MaxWerte!T248,3),"")</f>
        <v xml:space="preserve"> FR</v>
      </c>
      <c r="S244" s="72">
        <f>IF(BY_MaxWerte!T248&gt;0,  BY_MaxWerte!U248,"")</f>
        <v>17</v>
      </c>
      <c r="T244" s="72"/>
    </row>
    <row r="245" spans="1:20" x14ac:dyDescent="0.2">
      <c r="A245" s="74">
        <v>240</v>
      </c>
      <c r="B245" s="72" t="str">
        <f>IF(ISBLANK(BY_DTV_GQ!S249),"",  CONCATENATE(BY_DTV_GQ!S249,IF(TRIM(BY_DTV_GQ!T249)="VBA","*","")))</f>
        <v/>
      </c>
      <c r="C245" s="72" t="str">
        <f>IF(ISBLANK(BY_DTV_GQ!A249),"",CONCATENATE(BY_DTV_GQ!A249,TEXT(BY_DTV_GQ!B249,"????")))</f>
        <v>A  94</v>
      </c>
      <c r="D245" s="74" t="str">
        <f>IF(ISBLANK(BY_DTV_GQ!U249),"",BY_DTV_GQ!U249)</f>
        <v/>
      </c>
      <c r="E245" s="72" t="str">
        <f>IF(ISBLANK(BY_DTV_GQ!E249),"",BY_DTV_GQ!E249)</f>
        <v xml:space="preserve">AK München-Ost (O)            </v>
      </c>
      <c r="F245" s="72">
        <f>IF(ISBLANK(BY_DTV_GQ!G249),"",BY_DTV_GQ!G249)</f>
        <v>56013</v>
      </c>
      <c r="G245" s="72" t="str">
        <f>IF(ISBLANK(BY_DTV_GQ!H249),"",    LEFT(BY_DTV_GQ!H249,   LEN(BY_DTV_GQ!H249)-1)    )</f>
        <v xml:space="preserve">(-)  </v>
      </c>
      <c r="H245" s="83">
        <f>IF(BY_DTV_GQ!G249&gt;0,(BY_DTV_GQ!M249/BY_DTV_GQ!G249)*100,"")</f>
        <v>8.9586346026815207</v>
      </c>
      <c r="I245" s="72">
        <f>IF(ISBLANK(BY_RiLaerm!Q249),"",BY_RiLaerm!Q249)</f>
        <v>3226</v>
      </c>
      <c r="J245" s="72" t="str">
        <f>IF(ISBLANK(BY_RiLaerm!R249),"", LEFT(BY_RiLaerm!R249,LEN(BY_RiLaerm!R249)-1))</f>
        <v>8,5</v>
      </c>
      <c r="K245" s="72">
        <f>IF(ISBLANK(BY_RiLaerm!S249),"",BY_RiLaerm!S249)</f>
        <v>551</v>
      </c>
      <c r="L245" s="72" t="str">
        <f>IF(ISBLANK(BY_RiLaerm!T249),"",LEFT(BY_RiLaerm!T249,LEN(BY_RiLaerm!T249)-1))</f>
        <v>14,4</v>
      </c>
      <c r="M245" s="72" t="str">
        <f>IF(BY_MaxWerte!Q249&gt;0,BY_MaxWerte!Q249,"")</f>
        <v/>
      </c>
      <c r="N245" s="81" t="str">
        <f>IF(BY_MaxWerte!Q249&gt;0,   IF($U$2&gt;0,DATEVALUE(CONCATENATE(LEFT(RIGHT(BY_MaxWerte!R249,3),2),".",TEXT($U$2,"00"),".",TEXT($U$3,"00"))), DATEVALUE(CONCATENATE(MID(BY_MaxWerte!R249,4,2),".",MID(BY_MaxWerte!R249,6,2),".",TEXT($U$3,"00")))    ),"")</f>
        <v/>
      </c>
      <c r="O245" s="72" t="str">
        <f>IF(BY_MaxWerte!Q249&gt;0,  LEFT(BY_MaxWerte!R249,3),"")</f>
        <v/>
      </c>
      <c r="P245" s="72" t="str">
        <f>IF(BY_MaxWerte!S249&gt;0,BY_MaxWerte!S249,"")</f>
        <v/>
      </c>
      <c r="Q245" s="81" t="str">
        <f>IF(BY_MaxWerte!S249&gt;0, IF($U$2&gt;0,DATEVALUE(CONCATENATE(LEFT(RIGHT(BY_MaxWerte!T249,3),2),".",TEXT($U$2,"00"),".",TEXT($U$3,"00"))),DATEVALUE(CONCATENATE(MID(BY_MaxWerte!T249,4,2),".",MID(BY_MaxWerte!T249,6,2),".",TEXT($U$3,"00"))) ),"")</f>
        <v/>
      </c>
      <c r="R245" s="72" t="str">
        <f>IF(BY_MaxWerte!S249&gt;0,  LEFT(BY_MaxWerte!T249,3),"")</f>
        <v/>
      </c>
      <c r="S245" s="72" t="str">
        <f>IF(BY_MaxWerte!T249&gt;0,  BY_MaxWerte!U249,"")</f>
        <v/>
      </c>
      <c r="T245" s="72"/>
    </row>
    <row r="246" spans="1:20" x14ac:dyDescent="0.2">
      <c r="A246" s="74">
        <v>241</v>
      </c>
      <c r="B246" s="72" t="str">
        <f>IF(ISBLANK(BY_DTV_GQ!S250),"",  CONCATENATE(BY_DTV_GQ!S250,IF(TRIM(BY_DTV_GQ!T250)="VBA","*","")))</f>
        <v/>
      </c>
      <c r="C246" s="72" t="str">
        <f>IF(ISBLANK(BY_DTV_GQ!A250),"",CONCATENATE(BY_DTV_GQ!A250,TEXT(BY_DTV_GQ!B250,"????")))</f>
        <v>A  94</v>
      </c>
      <c r="D246" s="74" t="str">
        <f>IF(ISBLANK(BY_DTV_GQ!U250),"",BY_DTV_GQ!U250)</f>
        <v/>
      </c>
      <c r="E246" s="72" t="str">
        <f>IF(ISBLANK(BY_DTV_GQ!E250),"",BY_DTV_GQ!E250)</f>
        <v xml:space="preserve">Wimpasing                     </v>
      </c>
      <c r="F246" s="72">
        <f>IF(ISBLANK(BY_DTV_GQ!G250),"",BY_DTV_GQ!G250)</f>
        <v>18246</v>
      </c>
      <c r="G246" s="72" t="str">
        <f>IF(ISBLANK(BY_DTV_GQ!H250),"",    LEFT(BY_DTV_GQ!H250,   LEN(BY_DTV_GQ!H250)-1)    )</f>
        <v xml:space="preserve">(-)  </v>
      </c>
      <c r="H246" s="83">
        <f>IF(BY_DTV_GQ!G250&gt;0,(BY_DTV_GQ!M250/BY_DTV_GQ!G250)*100,"")</f>
        <v>20.492162665789763</v>
      </c>
      <c r="I246" s="72">
        <f>IF(ISBLANK(BY_RiLaerm!Q250),"",BY_RiLaerm!Q250)</f>
        <v>1026</v>
      </c>
      <c r="J246" s="72" t="str">
        <f>IF(ISBLANK(BY_RiLaerm!R250),"", LEFT(BY_RiLaerm!R250,LEN(BY_RiLaerm!R250)-1))</f>
        <v>18,9</v>
      </c>
      <c r="K246" s="72">
        <f>IF(ISBLANK(BY_RiLaerm!S250),"",BY_RiLaerm!S250)</f>
        <v>229</v>
      </c>
      <c r="L246" s="72" t="str">
        <f>IF(ISBLANK(BY_RiLaerm!T250),"",LEFT(BY_RiLaerm!T250,LEN(BY_RiLaerm!T250)-1))</f>
        <v>34,8</v>
      </c>
      <c r="M246" s="72">
        <f>IF(BY_MaxWerte!Q250&gt;0,BY_MaxWerte!Q250,"")</f>
        <v>22925</v>
      </c>
      <c r="N246" s="81">
        <f>IF(BY_MaxWerte!Q250&gt;0,   IF($U$2&gt;0,DATEVALUE(CONCATENATE(LEFT(RIGHT(BY_MaxWerte!R250,3),2),".",TEXT($U$2,"00"),".",TEXT($U$3,"00"))), DATEVALUE(CONCATENATE(MID(BY_MaxWerte!R250,4,2),".",MID(BY_MaxWerte!R250,6,2),".",TEXT($U$3,"00")))    ),"")</f>
        <v>42762</v>
      </c>
      <c r="O246" s="72" t="str">
        <f>IF(BY_MaxWerte!Q250&gt;0,  LEFT(BY_MaxWerte!R250,3),"")</f>
        <v xml:space="preserve"> FR</v>
      </c>
      <c r="P246" s="72">
        <f>IF(BY_MaxWerte!S250&gt;0,BY_MaxWerte!S250,"")</f>
        <v>1800</v>
      </c>
      <c r="Q246" s="81">
        <f>IF(BY_MaxWerte!S250&gt;0, IF($U$2&gt;0,DATEVALUE(CONCATENATE(LEFT(RIGHT(BY_MaxWerte!T250,3),2),".",TEXT($U$2,"00"),".",TEXT($U$3,"00"))),DATEVALUE(CONCATENATE(MID(BY_MaxWerte!T250,4,2),".",MID(BY_MaxWerte!T250,6,2),".",TEXT($U$3,"00"))) ),"")</f>
        <v>42752</v>
      </c>
      <c r="R246" s="72" t="str">
        <f>IF(BY_MaxWerte!S250&gt;0,  LEFT(BY_MaxWerte!T250,3),"")</f>
        <v xml:space="preserve"> DI</v>
      </c>
      <c r="S246" s="72">
        <f>IF(BY_MaxWerte!T250&gt;0,  BY_MaxWerte!U250,"")</f>
        <v>17</v>
      </c>
      <c r="T246" s="72"/>
    </row>
    <row r="247" spans="1:20" x14ac:dyDescent="0.2">
      <c r="A247" s="74">
        <v>242</v>
      </c>
      <c r="B247" s="72" t="str">
        <f>IF(ISBLANK(BY_DTV_GQ!S251),"",  CONCATENATE(BY_DTV_GQ!S251,IF(TRIM(BY_DTV_GQ!T251)="VBA","*","")))</f>
        <v/>
      </c>
      <c r="C247" s="72" t="str">
        <f>IF(ISBLANK(BY_DTV_GQ!A251),"",CONCATENATE(BY_DTV_GQ!A251,TEXT(BY_DTV_GQ!B251,"????")))</f>
        <v>A  95</v>
      </c>
      <c r="D247" s="74" t="str">
        <f>IF(ISBLANK(BY_DTV_GQ!U251),"",BY_DTV_GQ!U251)</f>
        <v/>
      </c>
      <c r="E247" s="72" t="str">
        <f>IF(ISBLANK(BY_DTV_GQ!E251),"",BY_DTV_GQ!E251)</f>
        <v xml:space="preserve">München-Kreuzhof (W)          </v>
      </c>
      <c r="F247" s="72">
        <f>IF(ISBLANK(BY_DTV_GQ!G251),"",BY_DTV_GQ!G251)</f>
        <v>63751</v>
      </c>
      <c r="G247" s="72" t="str">
        <f>IF(ISBLANK(BY_DTV_GQ!H251),"",    LEFT(BY_DTV_GQ!H251,   LEN(BY_DTV_GQ!H251)-1)    )</f>
        <v xml:space="preserve">(-)  </v>
      </c>
      <c r="H247" s="83">
        <f>IF(BY_DTV_GQ!G251&gt;0,(BY_DTV_GQ!M251/BY_DTV_GQ!G251)*100,"")</f>
        <v>2.4846669071857694</v>
      </c>
      <c r="I247" s="72">
        <f>IF(ISBLANK(BY_RiLaerm!Q251),"",BY_RiLaerm!Q251)</f>
        <v>3687</v>
      </c>
      <c r="J247" s="72" t="str">
        <f>IF(ISBLANK(BY_RiLaerm!R251),"", LEFT(BY_RiLaerm!R251,LEN(BY_RiLaerm!R251)-1))</f>
        <v>2,3</v>
      </c>
      <c r="K247" s="72">
        <f>IF(ISBLANK(BY_RiLaerm!S251),"",BY_RiLaerm!S251)</f>
        <v>594</v>
      </c>
      <c r="L247" s="72" t="str">
        <f>IF(ISBLANK(BY_RiLaerm!T251),"",LEFT(BY_RiLaerm!T251,LEN(BY_RiLaerm!T251)-1))</f>
        <v>4,7</v>
      </c>
      <c r="M247" s="72">
        <f>IF(BY_MaxWerte!Q251&gt;0,BY_MaxWerte!Q251,"")</f>
        <v>78783</v>
      </c>
      <c r="N247" s="81">
        <f>IF(BY_MaxWerte!Q251&gt;0,   IF($U$2&gt;0,DATEVALUE(CONCATENATE(LEFT(RIGHT(BY_MaxWerte!R251,3),2),".",TEXT($U$2,"00"),".",TEXT($U$3,"00"))), DATEVALUE(CONCATENATE(MID(BY_MaxWerte!R251,4,2),".",MID(BY_MaxWerte!R251,6,2),".",TEXT($U$3,"00")))    ),"")</f>
        <v>42762</v>
      </c>
      <c r="O247" s="72" t="str">
        <f>IF(BY_MaxWerte!Q251&gt;0,  LEFT(BY_MaxWerte!R251,3),"")</f>
        <v xml:space="preserve"> FR</v>
      </c>
      <c r="P247" s="72">
        <f>IF(BY_MaxWerte!S251&gt;0,BY_MaxWerte!S251,"")</f>
        <v>6336</v>
      </c>
      <c r="Q247" s="81">
        <f>IF(BY_MaxWerte!S251&gt;0, IF($U$2&gt;0,DATEVALUE(CONCATENATE(LEFT(RIGHT(BY_MaxWerte!T251,3),2),".",TEXT($U$2,"00"),".",TEXT($U$3,"00"))),DATEVALUE(CONCATENATE(MID(BY_MaxWerte!T251,4,2),".",MID(BY_MaxWerte!T251,6,2),".",TEXT($U$3,"00"))) ),"")</f>
        <v>42759</v>
      </c>
      <c r="R247" s="72" t="str">
        <f>IF(BY_MaxWerte!S251&gt;0,  LEFT(BY_MaxWerte!T251,3),"")</f>
        <v xml:space="preserve"> DI</v>
      </c>
      <c r="S247" s="72">
        <f>IF(BY_MaxWerte!T251&gt;0,  BY_MaxWerte!U251,"")</f>
        <v>8</v>
      </c>
      <c r="T247" s="72"/>
    </row>
    <row r="248" spans="1:20" x14ac:dyDescent="0.2">
      <c r="A248" s="74">
        <v>243</v>
      </c>
      <c r="B248" s="72" t="str">
        <f>IF(ISBLANK(BY_DTV_GQ!S252),"",  CONCATENATE(BY_DTV_GQ!S252,IF(TRIM(BY_DTV_GQ!T252)="VBA","*","")))</f>
        <v/>
      </c>
      <c r="C248" s="72" t="str">
        <f>IF(ISBLANK(BY_DTV_GQ!A252),"",CONCATENATE(BY_DTV_GQ!A252,TEXT(BY_DTV_GQ!B252,"????")))</f>
        <v>A  95</v>
      </c>
      <c r="D248" s="74" t="str">
        <f>IF(ISBLANK(BY_DTV_GQ!U252),"",BY_DTV_GQ!U252)</f>
        <v/>
      </c>
      <c r="E248" s="72" t="str">
        <f>IF(ISBLANK(BY_DTV_GQ!E252),"",BY_DTV_GQ!E252)</f>
        <v xml:space="preserve">AD Starnberg (N)              </v>
      </c>
      <c r="F248" s="72">
        <f>IF(ISBLANK(BY_DTV_GQ!G252),"",BY_DTV_GQ!G252)</f>
        <v>54349</v>
      </c>
      <c r="G248" s="72" t="str">
        <f>IF(ISBLANK(BY_DTV_GQ!H252),"",    LEFT(BY_DTV_GQ!H252,   LEN(BY_DTV_GQ!H252)-1)    )</f>
        <v xml:space="preserve">(-)  </v>
      </c>
      <c r="H248" s="83">
        <f>IF(BY_DTV_GQ!G252&gt;0,(BY_DTV_GQ!M252/BY_DTV_GQ!G252)*100,"")</f>
        <v>3.2107306482179987</v>
      </c>
      <c r="I248" s="72">
        <f>IF(ISBLANK(BY_RiLaerm!Q252),"",BY_RiLaerm!Q252)</f>
        <v>3175</v>
      </c>
      <c r="J248" s="72" t="str">
        <f>IF(ISBLANK(BY_RiLaerm!R252),"", LEFT(BY_RiLaerm!R252,LEN(BY_RiLaerm!R252)-1))</f>
        <v>3,0</v>
      </c>
      <c r="K248" s="72">
        <f>IF(ISBLANK(BY_RiLaerm!S252),"",BY_RiLaerm!S252)</f>
        <v>444</v>
      </c>
      <c r="L248" s="72" t="str">
        <f>IF(ISBLANK(BY_RiLaerm!T252),"",LEFT(BY_RiLaerm!T252,LEN(BY_RiLaerm!T252)-1))</f>
        <v>6,8</v>
      </c>
      <c r="M248" s="72">
        <f>IF(BY_MaxWerte!Q252&gt;0,BY_MaxWerte!Q252,"")</f>
        <v>68018</v>
      </c>
      <c r="N248" s="81">
        <f>IF(BY_MaxWerte!Q252&gt;0,   IF($U$2&gt;0,DATEVALUE(CONCATENATE(LEFT(RIGHT(BY_MaxWerte!R252,3),2),".",TEXT($U$2,"00"),".",TEXT($U$3,"00"))), DATEVALUE(CONCATENATE(MID(BY_MaxWerte!R252,4,2),".",MID(BY_MaxWerte!R252,6,2),".",TEXT($U$3,"00")))    ),"")</f>
        <v>42762</v>
      </c>
      <c r="O248" s="72" t="str">
        <f>IF(BY_MaxWerte!Q252&gt;0,  LEFT(BY_MaxWerte!R252,3),"")</f>
        <v xml:space="preserve"> FR</v>
      </c>
      <c r="P248" s="72">
        <f>IF(BY_MaxWerte!S252&gt;0,BY_MaxWerte!S252,"")</f>
        <v>5585</v>
      </c>
      <c r="Q248" s="81">
        <f>IF(BY_MaxWerte!S252&gt;0, IF($U$2&gt;0,DATEVALUE(CONCATENATE(LEFT(RIGHT(BY_MaxWerte!T252,3),2),".",TEXT($U$2,"00"),".",TEXT($U$3,"00"))),DATEVALUE(CONCATENATE(MID(BY_MaxWerte!T252,4,2),".",MID(BY_MaxWerte!T252,6,2),".",TEXT($U$3,"00"))) ),"")</f>
        <v>42765</v>
      </c>
      <c r="R248" s="72" t="str">
        <f>IF(BY_MaxWerte!S252&gt;0,  LEFT(BY_MaxWerte!T252,3),"")</f>
        <v xml:space="preserve"> MO</v>
      </c>
      <c r="S248" s="72">
        <f>IF(BY_MaxWerte!T252&gt;0,  BY_MaxWerte!U252,"")</f>
        <v>8</v>
      </c>
      <c r="T248" s="72"/>
    </row>
    <row r="249" spans="1:20" x14ac:dyDescent="0.2">
      <c r="A249" s="74">
        <v>244</v>
      </c>
      <c r="B249" s="72" t="str">
        <f>IF(ISBLANK(BY_DTV_GQ!S253),"",  CONCATENATE(BY_DTV_GQ!S253,IF(TRIM(BY_DTV_GQ!T253)="VBA","*","")))</f>
        <v/>
      </c>
      <c r="C249" s="72" t="str">
        <f>IF(ISBLANK(BY_DTV_GQ!A253),"",CONCATENATE(BY_DTV_GQ!A253,TEXT(BY_DTV_GQ!B253,"????")))</f>
        <v>A  95</v>
      </c>
      <c r="D249" s="74" t="str">
        <f>IF(ISBLANK(BY_DTV_GQ!U253),"",BY_DTV_GQ!U253)</f>
        <v/>
      </c>
      <c r="E249" s="72" t="str">
        <f>IF(ISBLANK(BY_DTV_GQ!E253),"",BY_DTV_GQ!E253)</f>
        <v xml:space="preserve">Seeshaupt (N)                 </v>
      </c>
      <c r="F249" s="72">
        <f>IF(ISBLANK(BY_DTV_GQ!G253),"",BY_DTV_GQ!G253)</f>
        <v>28830</v>
      </c>
      <c r="G249" s="72" t="str">
        <f>IF(ISBLANK(BY_DTV_GQ!H253),"",    LEFT(BY_DTV_GQ!H253,   LEN(BY_DTV_GQ!H253)-1)    )</f>
        <v xml:space="preserve">(-)  </v>
      </c>
      <c r="H249" s="83">
        <f>IF(BY_DTV_GQ!G253&gt;0,(BY_DTV_GQ!M253/BY_DTV_GQ!G253)*100,"")</f>
        <v>3.2917100242802637</v>
      </c>
      <c r="I249" s="72">
        <f>IF(ISBLANK(BY_RiLaerm!Q253),"",BY_RiLaerm!Q253)</f>
        <v>1703</v>
      </c>
      <c r="J249" s="72" t="str">
        <f>IF(ISBLANK(BY_RiLaerm!R253),"", LEFT(BY_RiLaerm!R253,LEN(BY_RiLaerm!R253)-1))</f>
        <v>3,1</v>
      </c>
      <c r="K249" s="72">
        <f>IF(ISBLANK(BY_RiLaerm!S253),"",BY_RiLaerm!S253)</f>
        <v>199</v>
      </c>
      <c r="L249" s="72" t="str">
        <f>IF(ISBLANK(BY_RiLaerm!T253),"",LEFT(BY_RiLaerm!T253,LEN(BY_RiLaerm!T253)-1))</f>
        <v>6,4</v>
      </c>
      <c r="M249" s="72" t="str">
        <f>IF(BY_MaxWerte!Q253&gt;0,BY_MaxWerte!Q253,"")</f>
        <v/>
      </c>
      <c r="N249" s="81" t="str">
        <f>IF(BY_MaxWerte!Q253&gt;0,   IF($U$2&gt;0,DATEVALUE(CONCATENATE(LEFT(RIGHT(BY_MaxWerte!R253,3),2),".",TEXT($U$2,"00"),".",TEXT($U$3,"00"))), DATEVALUE(CONCATENATE(MID(BY_MaxWerte!R253,4,2),".",MID(BY_MaxWerte!R253,6,2),".",TEXT($U$3,"00")))    ),"")</f>
        <v/>
      </c>
      <c r="O249" s="72" t="str">
        <f>IF(BY_MaxWerte!Q253&gt;0,  LEFT(BY_MaxWerte!R253,3),"")</f>
        <v/>
      </c>
      <c r="P249" s="72" t="str">
        <f>IF(BY_MaxWerte!S253&gt;0,BY_MaxWerte!S253,"")</f>
        <v/>
      </c>
      <c r="Q249" s="81" t="str">
        <f>IF(BY_MaxWerte!S253&gt;0, IF($U$2&gt;0,DATEVALUE(CONCATENATE(LEFT(RIGHT(BY_MaxWerte!T253,3),2),".",TEXT($U$2,"00"),".",TEXT($U$3,"00"))),DATEVALUE(CONCATENATE(MID(BY_MaxWerte!T253,4,2),".",MID(BY_MaxWerte!T253,6,2),".",TEXT($U$3,"00"))) ),"")</f>
        <v/>
      </c>
      <c r="R249" s="72" t="str">
        <f>IF(BY_MaxWerte!S253&gt;0,  LEFT(BY_MaxWerte!T253,3),"")</f>
        <v/>
      </c>
      <c r="S249" s="72" t="str">
        <f>IF(BY_MaxWerte!T253&gt;0,  BY_MaxWerte!U253,"")</f>
        <v/>
      </c>
      <c r="T249" s="72"/>
    </row>
    <row r="250" spans="1:20" x14ac:dyDescent="0.2">
      <c r="A250" s="74">
        <v>245</v>
      </c>
      <c r="B250" s="72" t="str">
        <f>IF(ISBLANK(BY_DTV_GQ!S254),"",  CONCATENATE(BY_DTV_GQ!S254,IF(TRIM(BY_DTV_GQ!T254)="VBA","*","")))</f>
        <v/>
      </c>
      <c r="C250" s="72" t="str">
        <f>IF(ISBLANK(BY_DTV_GQ!A254),"",CONCATENATE(BY_DTV_GQ!A254,TEXT(BY_DTV_GQ!B254,"????")))</f>
        <v>A  95</v>
      </c>
      <c r="D250" s="74" t="str">
        <f>IF(ISBLANK(BY_DTV_GQ!U254),"",BY_DTV_GQ!U254)</f>
        <v/>
      </c>
      <c r="E250" s="72" t="str">
        <f>IF(ISBLANK(BY_DTV_GQ!E254),"",BY_DTV_GQ!E254)</f>
        <v xml:space="preserve">Murnau/Kochel (S)             </v>
      </c>
      <c r="F250" s="72">
        <f>IF(ISBLANK(BY_DTV_GQ!G254),"",BY_DTV_GQ!G254)</f>
        <v>13403</v>
      </c>
      <c r="G250" s="72" t="str">
        <f>IF(ISBLANK(BY_DTV_GQ!H254),"",    LEFT(BY_DTV_GQ!H254,   LEN(BY_DTV_GQ!H254)-1)    )</f>
        <v xml:space="preserve">(-)  </v>
      </c>
      <c r="H250" s="83">
        <f>IF(BY_DTV_GQ!G254&gt;0,(BY_DTV_GQ!M254/BY_DTV_GQ!G254)*100,"")</f>
        <v>3.7155860628217559</v>
      </c>
      <c r="I250" s="72">
        <f>IF(ISBLANK(BY_RiLaerm!Q254),"",BY_RiLaerm!Q254)</f>
        <v>778</v>
      </c>
      <c r="J250" s="72" t="str">
        <f>IF(ISBLANK(BY_RiLaerm!R254),"", LEFT(BY_RiLaerm!R254,LEN(BY_RiLaerm!R254)-1))</f>
        <v>3,5</v>
      </c>
      <c r="K250" s="72">
        <f>IF(ISBLANK(BY_RiLaerm!S254),"",BY_RiLaerm!S254)</f>
        <v>119</v>
      </c>
      <c r="L250" s="72" t="str">
        <f>IF(ISBLANK(BY_RiLaerm!T254),"",LEFT(BY_RiLaerm!T254,LEN(BY_RiLaerm!T254)-1))</f>
        <v>6,0</v>
      </c>
      <c r="M250" s="72" t="str">
        <f>IF(BY_MaxWerte!Q254&gt;0,BY_MaxWerte!Q254,"")</f>
        <v/>
      </c>
      <c r="N250" s="81" t="str">
        <f>IF(BY_MaxWerte!Q254&gt;0,   IF($U$2&gt;0,DATEVALUE(CONCATENATE(LEFT(RIGHT(BY_MaxWerte!R254,3),2),".",TEXT($U$2,"00"),".",TEXT($U$3,"00"))), DATEVALUE(CONCATENATE(MID(BY_MaxWerte!R254,4,2),".",MID(BY_MaxWerte!R254,6,2),".",TEXT($U$3,"00")))    ),"")</f>
        <v/>
      </c>
      <c r="O250" s="72" t="str">
        <f>IF(BY_MaxWerte!Q254&gt;0,  LEFT(BY_MaxWerte!R254,3),"")</f>
        <v/>
      </c>
      <c r="P250" s="72" t="str">
        <f>IF(BY_MaxWerte!S254&gt;0,BY_MaxWerte!S254,"")</f>
        <v/>
      </c>
      <c r="Q250" s="81" t="str">
        <f>IF(BY_MaxWerte!S254&gt;0, IF($U$2&gt;0,DATEVALUE(CONCATENATE(LEFT(RIGHT(BY_MaxWerte!T254,3),2),".",TEXT($U$2,"00"),".",TEXT($U$3,"00"))),DATEVALUE(CONCATENATE(MID(BY_MaxWerte!T254,4,2),".",MID(BY_MaxWerte!T254,6,2),".",TEXT($U$3,"00"))) ),"")</f>
        <v/>
      </c>
      <c r="R250" s="72" t="str">
        <f>IF(BY_MaxWerte!S254&gt;0,  LEFT(BY_MaxWerte!T254,3),"")</f>
        <v/>
      </c>
      <c r="S250" s="72" t="str">
        <f>IF(BY_MaxWerte!T254&gt;0,  BY_MaxWerte!U254,"")</f>
        <v/>
      </c>
      <c r="T250" s="72"/>
    </row>
    <row r="251" spans="1:20" x14ac:dyDescent="0.2">
      <c r="A251" s="74">
        <v>246</v>
      </c>
      <c r="B251" s="72" t="str">
        <f>IF(ISBLANK(BY_DTV_GQ!S255),"",  CONCATENATE(BY_DTV_GQ!S255,IF(TRIM(BY_DTV_GQ!T255)="VBA","*","")))</f>
        <v/>
      </c>
      <c r="C251" s="72" t="str">
        <f>IF(ISBLANK(BY_DTV_GQ!A255),"",CONCATENATE(BY_DTV_GQ!A255,TEXT(BY_DTV_GQ!B255,"????")))</f>
        <v>A  96</v>
      </c>
      <c r="D251" s="74" t="str">
        <f>IF(ISBLANK(BY_DTV_GQ!U255),"",BY_DTV_GQ!U255)</f>
        <v/>
      </c>
      <c r="E251" s="72" t="str">
        <f>IF(ISBLANK(BY_DTV_GQ!E255),"",BY_DTV_GQ!E255)</f>
        <v xml:space="preserve">Lindau (S)                    </v>
      </c>
      <c r="F251" s="72">
        <f>IF(ISBLANK(BY_DTV_GQ!G255),"",BY_DTV_GQ!G255)</f>
        <v>30372</v>
      </c>
      <c r="G251" s="72" t="str">
        <f>IF(ISBLANK(BY_DTV_GQ!H255),"",    LEFT(BY_DTV_GQ!H255,   LEN(BY_DTV_GQ!H255)-1)    )</f>
        <v xml:space="preserve">(-)  </v>
      </c>
      <c r="H251" s="83">
        <f>IF(BY_DTV_GQ!G255&gt;0,(BY_DTV_GQ!M255/BY_DTV_GQ!G255)*100,"")</f>
        <v>11.41841169498222</v>
      </c>
      <c r="I251" s="72">
        <f>IF(ISBLANK(BY_RiLaerm!Q255),"",BY_RiLaerm!Q255)</f>
        <v>1766</v>
      </c>
      <c r="J251" s="72" t="str">
        <f>IF(ISBLANK(BY_RiLaerm!R255),"", LEFT(BY_RiLaerm!R255,LEN(BY_RiLaerm!R255)-1))</f>
        <v>11,0</v>
      </c>
      <c r="K251" s="72">
        <f>IF(ISBLANK(BY_RiLaerm!S255),"",BY_RiLaerm!S255)</f>
        <v>265</v>
      </c>
      <c r="L251" s="72" t="str">
        <f>IF(ISBLANK(BY_RiLaerm!T255),"",LEFT(BY_RiLaerm!T255,LEN(BY_RiLaerm!T255)-1))</f>
        <v>16,8</v>
      </c>
      <c r="M251" s="72">
        <f>IF(BY_MaxWerte!Q255&gt;0,BY_MaxWerte!Q255,"")</f>
        <v>41581</v>
      </c>
      <c r="N251" s="81">
        <f>IF(BY_MaxWerte!Q255&gt;0,   IF($U$2&gt;0,DATEVALUE(CONCATENATE(LEFT(RIGHT(BY_MaxWerte!R255,3),2),".",TEXT($U$2,"00"),".",TEXT($U$3,"00"))), DATEVALUE(CONCATENATE(MID(BY_MaxWerte!R255,4,2),".",MID(BY_MaxWerte!R255,6,2),".",TEXT($U$3,"00")))    ),"")</f>
        <v>42742</v>
      </c>
      <c r="O251" s="72" t="str">
        <f>IF(BY_MaxWerte!Q255&gt;0,  LEFT(BY_MaxWerte!R255,3),"")</f>
        <v xml:space="preserve"> SA</v>
      </c>
      <c r="P251" s="72">
        <f>IF(BY_MaxWerte!S255&gt;0,BY_MaxWerte!S255,"")</f>
        <v>3762</v>
      </c>
      <c r="Q251" s="81">
        <f>IF(BY_MaxWerte!S255&gt;0, IF($U$2&gt;0,DATEVALUE(CONCATENATE(LEFT(RIGHT(BY_MaxWerte!T255,3),2),".",TEXT($U$2,"00"),".",TEXT($U$3,"00"))),DATEVALUE(CONCATENATE(MID(BY_MaxWerte!T255,4,2),".",MID(BY_MaxWerte!T255,6,2),".",TEXT($U$3,"00"))) ),"")</f>
        <v>42763</v>
      </c>
      <c r="R251" s="72" t="str">
        <f>IF(BY_MaxWerte!S255&gt;0,  LEFT(BY_MaxWerte!T255,3),"")</f>
        <v xml:space="preserve"> SA</v>
      </c>
      <c r="S251" s="72">
        <f>IF(BY_MaxWerte!T255&gt;0,  BY_MaxWerte!U255,"")</f>
        <v>11</v>
      </c>
      <c r="T251" s="72"/>
    </row>
    <row r="252" spans="1:20" x14ac:dyDescent="0.2">
      <c r="A252" s="74">
        <v>247</v>
      </c>
      <c r="B252" s="72" t="str">
        <f>IF(ISBLANK(BY_DTV_GQ!S256),"",  CONCATENATE(BY_DTV_GQ!S256,IF(TRIM(BY_DTV_GQ!T256)="VBA","*","")))</f>
        <v/>
      </c>
      <c r="C252" s="72" t="str">
        <f>IF(ISBLANK(BY_DTV_GQ!A256),"",CONCATENATE(BY_DTV_GQ!A256,TEXT(BY_DTV_GQ!B256,"????")))</f>
        <v>A  96</v>
      </c>
      <c r="D252" s="74" t="str">
        <f>IF(ISBLANK(BY_DTV_GQ!U256),"",BY_DTV_GQ!U256)</f>
        <v/>
      </c>
      <c r="E252" s="72" t="str">
        <f>IF(ISBLANK(BY_DTV_GQ!E256),"",BY_DTV_GQ!E256)</f>
        <v xml:space="preserve">München-Laim (W)              </v>
      </c>
      <c r="F252" s="72">
        <f>IF(ISBLANK(BY_DTV_GQ!G256),"",BY_DTV_GQ!G256)</f>
        <v>91976</v>
      </c>
      <c r="G252" s="72" t="str">
        <f>IF(ISBLANK(BY_DTV_GQ!H256),"",    LEFT(BY_DTV_GQ!H256,   LEN(BY_DTV_GQ!H256)-1)    )</f>
        <v xml:space="preserve">(-)  </v>
      </c>
      <c r="H252" s="83">
        <f>IF(BY_DTV_GQ!G256&gt;0,(BY_DTV_GQ!M256/BY_DTV_GQ!G256)*100,"")</f>
        <v>3.6890058276072017</v>
      </c>
      <c r="I252" s="72">
        <f>IF(ISBLANK(BY_RiLaerm!Q256),"",BY_RiLaerm!Q256)</f>
        <v>5258</v>
      </c>
      <c r="J252" s="72" t="str">
        <f>IF(ISBLANK(BY_RiLaerm!R256),"", LEFT(BY_RiLaerm!R256,LEN(BY_RiLaerm!R256)-1))</f>
        <v>3,4</v>
      </c>
      <c r="K252" s="72">
        <f>IF(ISBLANK(BY_RiLaerm!S256),"",BY_RiLaerm!S256)</f>
        <v>982</v>
      </c>
      <c r="L252" s="72" t="str">
        <f>IF(ISBLANK(BY_RiLaerm!T256),"",LEFT(BY_RiLaerm!T256,LEN(BY_RiLaerm!T256)-1))</f>
        <v>6,8</v>
      </c>
      <c r="M252" s="72">
        <f>IF(BY_MaxWerte!Q256&gt;0,BY_MaxWerte!Q256,"")</f>
        <v>114603</v>
      </c>
      <c r="N252" s="81">
        <f>IF(BY_MaxWerte!Q256&gt;0,   IF($U$2&gt;0,DATEVALUE(CONCATENATE(LEFT(RIGHT(BY_MaxWerte!R256,3),2),".",TEXT($U$2,"00"),".",TEXT($U$3,"00"))), DATEVALUE(CONCATENATE(MID(BY_MaxWerte!R256,4,2),".",MID(BY_MaxWerte!R256,6,2),".",TEXT($U$3,"00")))    ),"")</f>
        <v>42762</v>
      </c>
      <c r="O252" s="72" t="str">
        <f>IF(BY_MaxWerte!Q256&gt;0,  LEFT(BY_MaxWerte!R256,3),"")</f>
        <v xml:space="preserve"> FR</v>
      </c>
      <c r="P252" s="72">
        <f>IF(BY_MaxWerte!S256&gt;0,BY_MaxWerte!S256,"")</f>
        <v>9202</v>
      </c>
      <c r="Q252" s="81">
        <f>IF(BY_MaxWerte!S256&gt;0, IF($U$2&gt;0,DATEVALUE(CONCATENATE(LEFT(RIGHT(BY_MaxWerte!T256,3),2),".",TEXT($U$2,"00"),".",TEXT($U$3,"00"))),DATEVALUE(CONCATENATE(MID(BY_MaxWerte!T256,4,2),".",MID(BY_MaxWerte!T256,6,2),".",TEXT($U$3,"00"))) ),"")</f>
        <v>42761</v>
      </c>
      <c r="R252" s="72" t="str">
        <f>IF(BY_MaxWerte!S256&gt;0,  LEFT(BY_MaxWerte!T256,3),"")</f>
        <v xml:space="preserve"> DO</v>
      </c>
      <c r="S252" s="72">
        <f>IF(BY_MaxWerte!T256&gt;0,  BY_MaxWerte!U256,"")</f>
        <v>18</v>
      </c>
      <c r="T252" s="72"/>
    </row>
    <row r="253" spans="1:20" x14ac:dyDescent="0.2">
      <c r="A253" s="74">
        <v>248</v>
      </c>
      <c r="B253" s="72" t="str">
        <f>IF(ISBLANK(BY_DTV_GQ!S257),"",  CONCATENATE(BY_DTV_GQ!S257,IF(TRIM(BY_DTV_GQ!T257)="VBA","*","")))</f>
        <v/>
      </c>
      <c r="C253" s="72" t="str">
        <f>IF(ISBLANK(BY_DTV_GQ!A257),"",CONCATENATE(BY_DTV_GQ!A257,TEXT(BY_DTV_GQ!B257,"????")))</f>
        <v>A  96</v>
      </c>
      <c r="D253" s="74" t="str">
        <f>IF(ISBLANK(BY_DTV_GQ!U257),"",BY_DTV_GQ!U257)</f>
        <v/>
      </c>
      <c r="E253" s="72" t="str">
        <f>IF(ISBLANK(BY_DTV_GQ!E257),"",BY_DTV_GQ!E257)</f>
        <v xml:space="preserve">Stetten (W)                   </v>
      </c>
      <c r="F253" s="72">
        <f>IF(ISBLANK(BY_DTV_GQ!G257),"",BY_DTV_GQ!G257)</f>
        <v>31562</v>
      </c>
      <c r="G253" s="72" t="str">
        <f>IF(ISBLANK(BY_DTV_GQ!H257),"",    LEFT(BY_DTV_GQ!H257,   LEN(BY_DTV_GQ!H257)-1)    )</f>
        <v xml:space="preserve">(-)  </v>
      </c>
      <c r="H253" s="83">
        <f>IF(BY_DTV_GQ!G257&gt;0,(BY_DTV_GQ!M257/BY_DTV_GQ!G257)*100,"")</f>
        <v>14.105569989227551</v>
      </c>
      <c r="I253" s="72">
        <f>IF(ISBLANK(BY_RiLaerm!Q257),"",BY_RiLaerm!Q257)</f>
        <v>1809</v>
      </c>
      <c r="J253" s="72" t="str">
        <f>IF(ISBLANK(BY_RiLaerm!R257),"", LEFT(BY_RiLaerm!R257,LEN(BY_RiLaerm!R257)-1))</f>
        <v>13,3</v>
      </c>
      <c r="K253" s="72">
        <f>IF(ISBLANK(BY_RiLaerm!S257),"",BY_RiLaerm!S257)</f>
        <v>327</v>
      </c>
      <c r="L253" s="72" t="str">
        <f>IF(ISBLANK(BY_RiLaerm!T257),"",LEFT(BY_RiLaerm!T257,LEN(BY_RiLaerm!T257)-1))</f>
        <v>23,6</v>
      </c>
      <c r="M253" s="72">
        <f>IF(BY_MaxWerte!Q257&gt;0,BY_MaxWerte!Q257,"")</f>
        <v>41286</v>
      </c>
      <c r="N253" s="81">
        <f>IF(BY_MaxWerte!Q257&gt;0,   IF($U$2&gt;0,DATEVALUE(CONCATENATE(LEFT(RIGHT(BY_MaxWerte!R257,3),2),".",TEXT($U$2,"00"),".",TEXT($U$3,"00"))), DATEVALUE(CONCATENATE(MID(BY_MaxWerte!R257,4,2),".",MID(BY_MaxWerte!R257,6,2),".",TEXT($U$3,"00")))    ),"")</f>
        <v>42762</v>
      </c>
      <c r="O253" s="72" t="str">
        <f>IF(BY_MaxWerte!Q257&gt;0,  LEFT(BY_MaxWerte!R257,3),"")</f>
        <v xml:space="preserve"> FR</v>
      </c>
      <c r="P253" s="72">
        <f>IF(BY_MaxWerte!S257&gt;0,BY_MaxWerte!S257,"")</f>
        <v>3390</v>
      </c>
      <c r="Q253" s="81">
        <f>IF(BY_MaxWerte!S257&gt;0, IF($U$2&gt;0,DATEVALUE(CONCATENATE(LEFT(RIGHT(BY_MaxWerte!T257,3),2),".",TEXT($U$2,"00"),".",TEXT($U$3,"00"))),DATEVALUE(CONCATENATE(MID(BY_MaxWerte!T257,4,2),".",MID(BY_MaxWerte!T257,6,2),".",TEXT($U$3,"00"))) ),"")</f>
        <v>42762</v>
      </c>
      <c r="R253" s="72" t="str">
        <f>IF(BY_MaxWerte!S257&gt;0,  LEFT(BY_MaxWerte!T257,3),"")</f>
        <v xml:space="preserve"> FR</v>
      </c>
      <c r="S253" s="72">
        <f>IF(BY_MaxWerte!T257&gt;0,  BY_MaxWerte!U257,"")</f>
        <v>16</v>
      </c>
      <c r="T253" s="72"/>
    </row>
    <row r="254" spans="1:20" x14ac:dyDescent="0.2">
      <c r="A254" s="74">
        <v>249</v>
      </c>
      <c r="B254" s="72" t="str">
        <f>IF(ISBLANK(BY_DTV_GQ!S258),"",  CONCATENATE(BY_DTV_GQ!S258,IF(TRIM(BY_DTV_GQ!T258)="VBA","*","")))</f>
        <v/>
      </c>
      <c r="C254" s="72" t="str">
        <f>IF(ISBLANK(BY_DTV_GQ!A258),"",CONCATENATE(BY_DTV_GQ!A258,TEXT(BY_DTV_GQ!B258,"????")))</f>
        <v>A  96</v>
      </c>
      <c r="D254" s="74" t="str">
        <f>IF(ISBLANK(BY_DTV_GQ!U258),"",BY_DTV_GQ!U258)</f>
        <v/>
      </c>
      <c r="E254" s="72" t="str">
        <f>IF(ISBLANK(BY_DTV_GQ!E258),"",BY_DTV_GQ!E258)</f>
        <v xml:space="preserve">Landsberg a. L.-Nord (O)      </v>
      </c>
      <c r="F254" s="72">
        <f>IF(ISBLANK(BY_DTV_GQ!G258),"",BY_DTV_GQ!G258)</f>
        <v>52113</v>
      </c>
      <c r="G254" s="72" t="str">
        <f>IF(ISBLANK(BY_DTV_GQ!H258),"",    LEFT(BY_DTV_GQ!H258,   LEN(BY_DTV_GQ!H258)-1)    )</f>
        <v xml:space="preserve">(-)  </v>
      </c>
      <c r="H254" s="83">
        <f>IF(BY_DTV_GQ!G258&gt;0,(BY_DTV_GQ!M258/BY_DTV_GQ!G258)*100,"")</f>
        <v>8.7962696448103159</v>
      </c>
      <c r="I254" s="72">
        <f>IF(ISBLANK(BY_RiLaerm!Q258),"",BY_RiLaerm!Q258)</f>
        <v>2980</v>
      </c>
      <c r="J254" s="72" t="str">
        <f>IF(ISBLANK(BY_RiLaerm!R258),"", LEFT(BY_RiLaerm!R258,LEN(BY_RiLaerm!R258)-1))</f>
        <v>8,1</v>
      </c>
      <c r="K254" s="72">
        <f>IF(ISBLANK(BY_RiLaerm!S258),"",BY_RiLaerm!S258)</f>
        <v>553</v>
      </c>
      <c r="L254" s="72" t="str">
        <f>IF(ISBLANK(BY_RiLaerm!T258),"",LEFT(BY_RiLaerm!T258,LEN(BY_RiLaerm!T258)-1))</f>
        <v>16,6</v>
      </c>
      <c r="M254" s="72">
        <f>IF(BY_MaxWerte!Q258&gt;0,BY_MaxWerte!Q258,"")</f>
        <v>66631</v>
      </c>
      <c r="N254" s="81">
        <f>IF(BY_MaxWerte!Q258&gt;0,   IF($U$2&gt;0,DATEVALUE(CONCATENATE(LEFT(RIGHT(BY_MaxWerte!R258,3),2),".",TEXT($U$2,"00"),".",TEXT($U$3,"00"))), DATEVALUE(CONCATENATE(MID(BY_MaxWerte!R258,4,2),".",MID(BY_MaxWerte!R258,6,2),".",TEXT($U$3,"00")))    ),"")</f>
        <v>42755</v>
      </c>
      <c r="O254" s="72" t="str">
        <f>IF(BY_MaxWerte!Q258&gt;0,  LEFT(BY_MaxWerte!R258,3),"")</f>
        <v xml:space="preserve"> FR</v>
      </c>
      <c r="P254" s="72">
        <f>IF(BY_MaxWerte!S258&gt;0,BY_MaxWerte!S258,"")</f>
        <v>5353</v>
      </c>
      <c r="Q254" s="81">
        <f>IF(BY_MaxWerte!S258&gt;0, IF($U$2&gt;0,DATEVALUE(CONCATENATE(LEFT(RIGHT(BY_MaxWerte!T258,3),2),".",TEXT($U$2,"00"),".",TEXT($U$3,"00"))),DATEVALUE(CONCATENATE(MID(BY_MaxWerte!T258,4,2),".",MID(BY_MaxWerte!T258,6,2),".",TEXT($U$3,"00"))) ),"")</f>
        <v>42762</v>
      </c>
      <c r="R254" s="72" t="str">
        <f>IF(BY_MaxWerte!S258&gt;0,  LEFT(BY_MaxWerte!T258,3),"")</f>
        <v xml:space="preserve"> FR</v>
      </c>
      <c r="S254" s="72">
        <f>IF(BY_MaxWerte!T258&gt;0,  BY_MaxWerte!U258,"")</f>
        <v>18</v>
      </c>
      <c r="T254" s="72"/>
    </row>
    <row r="255" spans="1:20" x14ac:dyDescent="0.2">
      <c r="A255" s="74">
        <v>250</v>
      </c>
      <c r="B255" s="72" t="str">
        <f>IF(ISBLANK(BY_DTV_GQ!S259),"",  CONCATENATE(BY_DTV_GQ!S259,IF(TRIM(BY_DTV_GQ!T259)="VBA","*","")))</f>
        <v/>
      </c>
      <c r="C255" s="72" t="str">
        <f>IF(ISBLANK(BY_DTV_GQ!A259),"",CONCATENATE(BY_DTV_GQ!A259,TEXT(BY_DTV_GQ!B259,"????")))</f>
        <v>A  96</v>
      </c>
      <c r="D255" s="74" t="str">
        <f>IF(ISBLANK(BY_DTV_GQ!U259),"",BY_DTV_GQ!U259)</f>
        <v/>
      </c>
      <c r="E255" s="72" t="str">
        <f>IF(ISBLANK(BY_DTV_GQ!E259),"",BY_DTV_GQ!E259)</f>
        <v xml:space="preserve">Gräfelfing (W)                </v>
      </c>
      <c r="F255" s="72">
        <f>IF(ISBLANK(BY_DTV_GQ!G259),"",BY_DTV_GQ!G259)</f>
        <v>89793</v>
      </c>
      <c r="G255" s="72" t="str">
        <f>IF(ISBLANK(BY_DTV_GQ!H259),"",    LEFT(BY_DTV_GQ!H259,   LEN(BY_DTV_GQ!H259)-1)    )</f>
        <v xml:space="preserve">(-)  </v>
      </c>
      <c r="H255" s="83">
        <f>IF(BY_DTV_GQ!G259&gt;0,(BY_DTV_GQ!M259/BY_DTV_GQ!G259)*100,"")</f>
        <v>3.9513102357644803</v>
      </c>
      <c r="I255" s="72">
        <f>IF(ISBLANK(BY_RiLaerm!Q259),"",BY_RiLaerm!Q259)</f>
        <v>5177</v>
      </c>
      <c r="J255" s="72" t="str">
        <f>IF(ISBLANK(BY_RiLaerm!R259),"", LEFT(BY_RiLaerm!R259,LEN(BY_RiLaerm!R259)-1))</f>
        <v>3,7</v>
      </c>
      <c r="K255" s="72">
        <f>IF(ISBLANK(BY_RiLaerm!S259),"",BY_RiLaerm!S259)</f>
        <v>871</v>
      </c>
      <c r="L255" s="72" t="str">
        <f>IF(ISBLANK(BY_RiLaerm!T259),"",LEFT(BY_RiLaerm!T259,LEN(BY_RiLaerm!T259)-1))</f>
        <v>7,2</v>
      </c>
      <c r="M255" s="72">
        <f>IF(BY_MaxWerte!Q259&gt;0,BY_MaxWerte!Q259,"")</f>
        <v>114086</v>
      </c>
      <c r="N255" s="81">
        <f>IF(BY_MaxWerte!Q259&gt;0,   IF($U$2&gt;0,DATEVALUE(CONCATENATE(LEFT(RIGHT(BY_MaxWerte!R259,3),2),".",TEXT($U$2,"00"),".",TEXT($U$3,"00"))), DATEVALUE(CONCATENATE(MID(BY_MaxWerte!R259,4,2),".",MID(BY_MaxWerte!R259,6,2),".",TEXT($U$3,"00")))    ),"")</f>
        <v>42762</v>
      </c>
      <c r="O255" s="72" t="str">
        <f>IF(BY_MaxWerte!Q259&gt;0,  LEFT(BY_MaxWerte!R259,3),"")</f>
        <v xml:space="preserve"> FR</v>
      </c>
      <c r="P255" s="72">
        <f>IF(BY_MaxWerte!S259&gt;0,BY_MaxWerte!S259,"")</f>
        <v>9269</v>
      </c>
      <c r="Q255" s="81">
        <f>IF(BY_MaxWerte!S259&gt;0, IF($U$2&gt;0,DATEVALUE(CONCATENATE(LEFT(RIGHT(BY_MaxWerte!T259,3),2),".",TEXT($U$2,"00"),".",TEXT($U$3,"00"))),DATEVALUE(CONCATENATE(MID(BY_MaxWerte!T259,4,2),".",MID(BY_MaxWerte!T259,6,2),".",TEXT($U$3,"00"))) ),"")</f>
        <v>42761</v>
      </c>
      <c r="R255" s="72" t="str">
        <f>IF(BY_MaxWerte!S259&gt;0,  LEFT(BY_MaxWerte!T259,3),"")</f>
        <v xml:space="preserve"> DO</v>
      </c>
      <c r="S255" s="72">
        <f>IF(BY_MaxWerte!T259&gt;0,  BY_MaxWerte!U259,"")</f>
        <v>18</v>
      </c>
      <c r="T255" s="72"/>
    </row>
    <row r="256" spans="1:20" x14ac:dyDescent="0.2">
      <c r="A256" s="74">
        <v>251</v>
      </c>
      <c r="B256" s="72" t="str">
        <f>IF(ISBLANK(BY_DTV_GQ!S260),"",  CONCATENATE(BY_DTV_GQ!S260,IF(TRIM(BY_DTV_GQ!T260)="VBA","*","")))</f>
        <v/>
      </c>
      <c r="C256" s="72" t="str">
        <f>IF(ISBLANK(BY_DTV_GQ!A260),"",CONCATENATE(BY_DTV_GQ!A260,TEXT(BY_DTV_GQ!B260,"????")))</f>
        <v>A  99</v>
      </c>
      <c r="D256" s="74" t="str">
        <f>IF(ISBLANK(BY_DTV_GQ!U260),"",BY_DTV_GQ!U260)</f>
        <v/>
      </c>
      <c r="E256" s="72" t="str">
        <f>IF(ISBLANK(BY_DTV_GQ!E260),"",BY_DTV_GQ!E260)</f>
        <v xml:space="preserve">AS Germering-Nord (N)         </v>
      </c>
      <c r="F256" s="72">
        <f>IF(ISBLANK(BY_DTV_GQ!G260),"",BY_DTV_GQ!G260)</f>
        <v>67700</v>
      </c>
      <c r="G256" s="72" t="str">
        <f>IF(ISBLANK(BY_DTV_GQ!H260),"",    LEFT(BY_DTV_GQ!H260,   LEN(BY_DTV_GQ!H260)-1)    )</f>
        <v xml:space="preserve">(-)  </v>
      </c>
      <c r="H256" s="83">
        <f>IF(BY_DTV_GQ!G260&gt;0,(BY_DTV_GQ!M260/BY_DTV_GQ!G260)*100,"")</f>
        <v>7.6912850812407685</v>
      </c>
      <c r="I256" s="72">
        <f>IF(ISBLANK(BY_RiLaerm!Q260),"",BY_RiLaerm!Q260)</f>
        <v>3905</v>
      </c>
      <c r="J256" s="72" t="str">
        <f>IF(ISBLANK(BY_RiLaerm!R260),"", LEFT(BY_RiLaerm!R260,LEN(BY_RiLaerm!R260)-1))</f>
        <v>7,1</v>
      </c>
      <c r="K256" s="72">
        <f>IF(ISBLANK(BY_RiLaerm!S260),"",BY_RiLaerm!S260)</f>
        <v>653</v>
      </c>
      <c r="L256" s="72" t="str">
        <f>IF(ISBLANK(BY_RiLaerm!T260),"",LEFT(BY_RiLaerm!T260,LEN(BY_RiLaerm!T260)-1))</f>
        <v>14,9</v>
      </c>
      <c r="M256" s="72">
        <f>IF(BY_MaxWerte!Q260&gt;0,BY_MaxWerte!Q260,"")</f>
        <v>85400</v>
      </c>
      <c r="N256" s="81">
        <f>IF(BY_MaxWerte!Q260&gt;0,   IF($U$2&gt;0,DATEVALUE(CONCATENATE(LEFT(RIGHT(BY_MaxWerte!R260,3),2),".",TEXT($U$2,"00"),".",TEXT($U$3,"00"))), DATEVALUE(CONCATENATE(MID(BY_MaxWerte!R260,4,2),".",MID(BY_MaxWerte!R260,6,2),".",TEXT($U$3,"00")))    ),"")</f>
        <v>42762</v>
      </c>
      <c r="O256" s="72" t="str">
        <f>IF(BY_MaxWerte!Q260&gt;0,  LEFT(BY_MaxWerte!R260,3),"")</f>
        <v xml:space="preserve"> FR</v>
      </c>
      <c r="P256" s="72">
        <f>IF(BY_MaxWerte!S260&gt;0,BY_MaxWerte!S260,"")</f>
        <v>7042</v>
      </c>
      <c r="Q256" s="81">
        <f>IF(BY_MaxWerte!S260&gt;0, IF($U$2&gt;0,DATEVALUE(CONCATENATE(LEFT(RIGHT(BY_MaxWerte!T260,3),2),".",TEXT($U$2,"00"),".",TEXT($U$3,"00"))),DATEVALUE(CONCATENATE(MID(BY_MaxWerte!T260,4,2),".",MID(BY_MaxWerte!T260,6,2),".",TEXT($U$3,"00"))) ),"")</f>
        <v>42761</v>
      </c>
      <c r="R256" s="72" t="str">
        <f>IF(BY_MaxWerte!S260&gt;0,  LEFT(BY_MaxWerte!T260,3),"")</f>
        <v xml:space="preserve"> DO</v>
      </c>
      <c r="S256" s="72">
        <f>IF(BY_MaxWerte!T260&gt;0,  BY_MaxWerte!U260,"")</f>
        <v>18</v>
      </c>
      <c r="T256" s="72"/>
    </row>
    <row r="257" spans="1:20" x14ac:dyDescent="0.2">
      <c r="A257" s="74">
        <v>252</v>
      </c>
      <c r="B257" s="72" t="str">
        <f>IF(ISBLANK(BY_DTV_GQ!S261),"",  CONCATENATE(BY_DTV_GQ!S261,IF(TRIM(BY_DTV_GQ!T261)="VBA","*","")))</f>
        <v/>
      </c>
      <c r="C257" s="72" t="str">
        <f>IF(ISBLANK(BY_DTV_GQ!A261),"",CONCATENATE(BY_DTV_GQ!A261,TEXT(BY_DTV_GQ!B261,"????")))</f>
        <v>A  99</v>
      </c>
      <c r="D257" s="74" t="str">
        <f>IF(ISBLANK(BY_DTV_GQ!U261),"",BY_DTV_GQ!U261)</f>
        <v/>
      </c>
      <c r="E257" s="72" t="str">
        <f>IF(ISBLANK(BY_DTV_GQ!E261),"",BY_DTV_GQ!E261)</f>
        <v xml:space="preserve">AK München-West (N)           </v>
      </c>
      <c r="F257" s="72">
        <f>IF(ISBLANK(BY_DTV_GQ!G261),"",BY_DTV_GQ!G261)</f>
        <v>51482</v>
      </c>
      <c r="G257" s="72" t="str">
        <f>IF(ISBLANK(BY_DTV_GQ!H261),"",    LEFT(BY_DTV_GQ!H261,   LEN(BY_DTV_GQ!H261)-1)    )</f>
        <v xml:space="preserve">(-)  </v>
      </c>
      <c r="H257" s="83">
        <f>IF(BY_DTV_GQ!G261&gt;0,(BY_DTV_GQ!M261/BY_DTV_GQ!G261)*100,"")</f>
        <v>8.1659609183792394</v>
      </c>
      <c r="I257" s="72">
        <f>IF(ISBLANK(BY_RiLaerm!Q261),"",BY_RiLaerm!Q261)</f>
        <v>2952</v>
      </c>
      <c r="J257" s="72" t="str">
        <f>IF(ISBLANK(BY_RiLaerm!R261),"", LEFT(BY_RiLaerm!R261,LEN(BY_RiLaerm!R261)-1))</f>
        <v>7,6</v>
      </c>
      <c r="K257" s="72">
        <f>IF(ISBLANK(BY_RiLaerm!S261),"",BY_RiLaerm!S261)</f>
        <v>531</v>
      </c>
      <c r="L257" s="72" t="str">
        <f>IF(ISBLANK(BY_RiLaerm!T261),"",LEFT(BY_RiLaerm!T261,LEN(BY_RiLaerm!T261)-1))</f>
        <v>14,6</v>
      </c>
      <c r="M257" s="72">
        <f>IF(BY_MaxWerte!Q261&gt;0,BY_MaxWerte!Q261,"")</f>
        <v>66838</v>
      </c>
      <c r="N257" s="81">
        <f>IF(BY_MaxWerte!Q261&gt;0,   IF($U$2&gt;0,DATEVALUE(CONCATENATE(LEFT(RIGHT(BY_MaxWerte!R261,3),2),".",TEXT($U$2,"00"),".",TEXT($U$3,"00"))), DATEVALUE(CONCATENATE(MID(BY_MaxWerte!R261,4,2),".",MID(BY_MaxWerte!R261,6,2),".",TEXT($U$3,"00")))    ),"")</f>
        <v>42762</v>
      </c>
      <c r="O257" s="72" t="str">
        <f>IF(BY_MaxWerte!Q261&gt;0,  LEFT(BY_MaxWerte!R261,3),"")</f>
        <v xml:space="preserve"> FR</v>
      </c>
      <c r="P257" s="72">
        <f>IF(BY_MaxWerte!S261&gt;0,BY_MaxWerte!S261,"")</f>
        <v>5326</v>
      </c>
      <c r="Q257" s="81">
        <f>IF(BY_MaxWerte!S261&gt;0, IF($U$2&gt;0,DATEVALUE(CONCATENATE(LEFT(RIGHT(BY_MaxWerte!T261,3),2),".",TEXT($U$2,"00"),".",TEXT($U$3,"00"))),DATEVALUE(CONCATENATE(MID(BY_MaxWerte!T261,4,2),".",MID(BY_MaxWerte!T261,6,2),".",TEXT($U$3,"00"))) ),"")</f>
        <v>42761</v>
      </c>
      <c r="R257" s="72" t="str">
        <f>IF(BY_MaxWerte!S261&gt;0,  LEFT(BY_MaxWerte!T261,3),"")</f>
        <v xml:space="preserve"> DO</v>
      </c>
      <c r="S257" s="72">
        <f>IF(BY_MaxWerte!T261&gt;0,  BY_MaxWerte!U261,"")</f>
        <v>18</v>
      </c>
      <c r="T257" s="72"/>
    </row>
    <row r="258" spans="1:20" x14ac:dyDescent="0.2">
      <c r="A258" s="74">
        <v>253</v>
      </c>
      <c r="B258" s="72" t="str">
        <f>IF(ISBLANK(BY_DTV_GQ!S262),"",  CONCATENATE(BY_DTV_GQ!S262,IF(TRIM(BY_DTV_GQ!T262)="VBA","*","")))</f>
        <v/>
      </c>
      <c r="C258" s="72" t="str">
        <f>IF(ISBLANK(BY_DTV_GQ!A262),"",CONCATENATE(BY_DTV_GQ!A262,TEXT(BY_DTV_GQ!B262,"????")))</f>
        <v>A  99</v>
      </c>
      <c r="D258" s="74" t="str">
        <f>IF(ISBLANK(BY_DTV_GQ!U262),"",BY_DTV_GQ!U262)</f>
        <v/>
      </c>
      <c r="E258" s="72" t="str">
        <f>IF(ISBLANK(BY_DTV_GQ!E262),"",BY_DTV_GQ!E262)</f>
        <v xml:space="preserve">AD München-Eschenried (O)     </v>
      </c>
      <c r="F258" s="72">
        <f>IF(ISBLANK(BY_DTV_GQ!G262),"",BY_DTV_GQ!G262)</f>
        <v>52054</v>
      </c>
      <c r="G258" s="72" t="str">
        <f>IF(ISBLANK(BY_DTV_GQ!H262),"",    LEFT(BY_DTV_GQ!H262,   LEN(BY_DTV_GQ!H262)-1)    )</f>
        <v xml:space="preserve">(-)  </v>
      </c>
      <c r="H258" s="83">
        <f>IF(BY_DTV_GQ!G262&gt;0,(BY_DTV_GQ!M262/BY_DTV_GQ!G262)*100,"")</f>
        <v>15.297575594574864</v>
      </c>
      <c r="I258" s="72">
        <f>IF(ISBLANK(BY_RiLaerm!Q262),"",BY_RiLaerm!Q262)</f>
        <v>2919</v>
      </c>
      <c r="J258" s="72" t="str">
        <f>IF(ISBLANK(BY_RiLaerm!R262),"", LEFT(BY_RiLaerm!R262,LEN(BY_RiLaerm!R262)-1))</f>
        <v>14,1</v>
      </c>
      <c r="K258" s="72">
        <f>IF(ISBLANK(BY_RiLaerm!S262),"",BY_RiLaerm!S262)</f>
        <v>669</v>
      </c>
      <c r="L258" s="72" t="str">
        <f>IF(ISBLANK(BY_RiLaerm!T262),"",LEFT(BY_RiLaerm!T262,LEN(BY_RiLaerm!T262)-1))</f>
        <v>26,0</v>
      </c>
      <c r="M258" s="72">
        <f>IF(BY_MaxWerte!Q262&gt;0,BY_MaxWerte!Q262,"")</f>
        <v>62878</v>
      </c>
      <c r="N258" s="81">
        <f>IF(BY_MaxWerte!Q262&gt;0,   IF($U$2&gt;0,DATEVALUE(CONCATENATE(LEFT(RIGHT(BY_MaxWerte!R262,3),2),".",TEXT($U$2,"00"),".",TEXT($U$3,"00"))), DATEVALUE(CONCATENATE(MID(BY_MaxWerte!R262,4,2),".",MID(BY_MaxWerte!R262,6,2),".",TEXT($U$3,"00")))    ),"")</f>
        <v>42762</v>
      </c>
      <c r="O258" s="72" t="str">
        <f>IF(BY_MaxWerte!Q262&gt;0,  LEFT(BY_MaxWerte!R262,3),"")</f>
        <v xml:space="preserve"> FR</v>
      </c>
      <c r="P258" s="72">
        <f>IF(BY_MaxWerte!S262&gt;0,BY_MaxWerte!S262,"")</f>
        <v>4569</v>
      </c>
      <c r="Q258" s="81">
        <f>IF(BY_MaxWerte!S262&gt;0, IF($U$2&gt;0,DATEVALUE(CONCATENATE(LEFT(RIGHT(BY_MaxWerte!T262,3),2),".",TEXT($U$2,"00"),".",TEXT($U$3,"00"))),DATEVALUE(CONCATENATE(MID(BY_MaxWerte!T262,4,2),".",MID(BY_MaxWerte!T262,6,2),".",TEXT($U$3,"00"))) ),"")</f>
        <v>42762</v>
      </c>
      <c r="R258" s="72" t="str">
        <f>IF(BY_MaxWerte!S262&gt;0,  LEFT(BY_MaxWerte!T262,3),"")</f>
        <v xml:space="preserve"> FR</v>
      </c>
      <c r="S258" s="72">
        <f>IF(BY_MaxWerte!T262&gt;0,  BY_MaxWerte!U262,"")</f>
        <v>16</v>
      </c>
      <c r="T258" s="72"/>
    </row>
    <row r="259" spans="1:20" x14ac:dyDescent="0.2">
      <c r="A259" s="74">
        <v>254</v>
      </c>
      <c r="B259" s="72" t="str">
        <f>IF(ISBLANK(BY_DTV_GQ!S263),"",  CONCATENATE(BY_DTV_GQ!S263,IF(TRIM(BY_DTV_GQ!T263)="VBA","*","")))</f>
        <v/>
      </c>
      <c r="C259" s="72" t="str">
        <f>IF(ISBLANK(BY_DTV_GQ!A263),"",CONCATENATE(BY_DTV_GQ!A263,TEXT(BY_DTV_GQ!B263,"????")))</f>
        <v>A  99</v>
      </c>
      <c r="D259" s="74" t="str">
        <f>IF(ISBLANK(BY_DTV_GQ!U263),"",BY_DTV_GQ!U263)</f>
        <v/>
      </c>
      <c r="E259" s="72" t="str">
        <f>IF(ISBLANK(BY_DTV_GQ!E263),"",BY_DTV_GQ!E263)</f>
        <v xml:space="preserve">AD München-Allach (O)         </v>
      </c>
      <c r="F259" s="72">
        <f>IF(ISBLANK(BY_DTV_GQ!G263),"",BY_DTV_GQ!G263)</f>
        <v>105572</v>
      </c>
      <c r="G259" s="72" t="str">
        <f>IF(ISBLANK(BY_DTV_GQ!H263),"",    LEFT(BY_DTV_GQ!H263,   LEN(BY_DTV_GQ!H263)-1)    )</f>
        <v xml:space="preserve">(-)  </v>
      </c>
      <c r="H259" s="83">
        <f>IF(BY_DTV_GQ!G263&gt;0,(BY_DTV_GQ!M263/BY_DTV_GQ!G263)*100,"")</f>
        <v>11.603455461675443</v>
      </c>
      <c r="I259" s="72">
        <f>IF(ISBLANK(BY_RiLaerm!Q263),"",BY_RiLaerm!Q263)</f>
        <v>6005</v>
      </c>
      <c r="J259" s="72" t="str">
        <f>IF(ISBLANK(BY_RiLaerm!R263),"", LEFT(BY_RiLaerm!R263,LEN(BY_RiLaerm!R263)-1))</f>
        <v>10,7</v>
      </c>
      <c r="K259" s="72">
        <f>IF(ISBLANK(BY_RiLaerm!S263),"",BY_RiLaerm!S263)</f>
        <v>1186</v>
      </c>
      <c r="L259" s="72" t="str">
        <f>IF(ISBLANK(BY_RiLaerm!T263),"",LEFT(BY_RiLaerm!T263,LEN(BY_RiLaerm!T263)-1))</f>
        <v>21,3</v>
      </c>
      <c r="M259" s="72">
        <f>IF(BY_MaxWerte!Q263&gt;0,BY_MaxWerte!Q263,"")</f>
        <v>135097</v>
      </c>
      <c r="N259" s="81">
        <f>IF(BY_MaxWerte!Q263&gt;0,   IF($U$2&gt;0,DATEVALUE(CONCATENATE(LEFT(RIGHT(BY_MaxWerte!R263,3),2),".",TEXT($U$2,"00"),".",TEXT($U$3,"00"))), DATEVALUE(CONCATENATE(MID(BY_MaxWerte!R263,4,2),".",MID(BY_MaxWerte!R263,6,2),".",TEXT($U$3,"00")))    ),"")</f>
        <v>42762</v>
      </c>
      <c r="O259" s="72" t="str">
        <f>IF(BY_MaxWerte!Q263&gt;0,  LEFT(BY_MaxWerte!R263,3),"")</f>
        <v xml:space="preserve"> FR</v>
      </c>
      <c r="P259" s="72">
        <f>IF(BY_MaxWerte!S263&gt;0,BY_MaxWerte!S263,"")</f>
        <v>10027</v>
      </c>
      <c r="Q259" s="81">
        <f>IF(BY_MaxWerte!S263&gt;0, IF($U$2&gt;0,DATEVALUE(CONCATENATE(LEFT(RIGHT(BY_MaxWerte!T263,3),2),".",TEXT($U$2,"00"),".",TEXT($U$3,"00"))),DATEVALUE(CONCATENATE(MID(BY_MaxWerte!T263,4,2),".",MID(BY_MaxWerte!T263,6,2),".",TEXT($U$3,"00"))) ),"")</f>
        <v>42761</v>
      </c>
      <c r="R259" s="72" t="str">
        <f>IF(BY_MaxWerte!S263&gt;0,  LEFT(BY_MaxWerte!T263,3),"")</f>
        <v xml:space="preserve"> DO</v>
      </c>
      <c r="S259" s="72">
        <f>IF(BY_MaxWerte!T263&gt;0,  BY_MaxWerte!U263,"")</f>
        <v>18</v>
      </c>
      <c r="T259" s="72"/>
    </row>
    <row r="260" spans="1:20" x14ac:dyDescent="0.2">
      <c r="A260" s="74">
        <v>255</v>
      </c>
      <c r="B260" s="72" t="str">
        <f>IF(ISBLANK(BY_DTV_GQ!S264),"",  CONCATENATE(BY_DTV_GQ!S264,IF(TRIM(BY_DTV_GQ!T264)="VBA","*","")))</f>
        <v/>
      </c>
      <c r="C260" s="72" t="str">
        <f>IF(ISBLANK(BY_DTV_GQ!A264),"",CONCATENATE(BY_DTV_GQ!A264,TEXT(BY_DTV_GQ!B264,"????")))</f>
        <v>A  99</v>
      </c>
      <c r="D260" s="74" t="str">
        <f>IF(ISBLANK(BY_DTV_GQ!U264),"",BY_DTV_GQ!U264)</f>
        <v/>
      </c>
      <c r="E260" s="72" t="str">
        <f>IF(ISBLANK(BY_DTV_GQ!E264),"",BY_DTV_GQ!E264)</f>
        <v xml:space="preserve">AD M.-Feldmoching (W)         </v>
      </c>
      <c r="F260" s="72">
        <f>IF(ISBLANK(BY_DTV_GQ!G264),"",BY_DTV_GQ!G264)</f>
        <v>116573</v>
      </c>
      <c r="G260" s="72" t="str">
        <f>IF(ISBLANK(BY_DTV_GQ!H264),"",    LEFT(BY_DTV_GQ!H264,   LEN(BY_DTV_GQ!H264)-1)    )</f>
        <v xml:space="preserve">(-)  </v>
      </c>
      <c r="H260" s="83">
        <f>IF(BY_DTV_GQ!G264&gt;0,(BY_DTV_GQ!M264/BY_DTV_GQ!G264)*100,"")</f>
        <v>16.88898801609292</v>
      </c>
      <c r="I260" s="72">
        <f>IF(ISBLANK(BY_RiLaerm!Q264),"",BY_RiLaerm!Q264)</f>
        <v>6594</v>
      </c>
      <c r="J260" s="72" t="str">
        <f>IF(ISBLANK(BY_RiLaerm!R264),"", LEFT(BY_RiLaerm!R264,LEN(BY_RiLaerm!R264)-1))</f>
        <v>16,1</v>
      </c>
      <c r="K260" s="72">
        <f>IF(ISBLANK(BY_RiLaerm!S264),"",BY_RiLaerm!S264)</f>
        <v>1384</v>
      </c>
      <c r="L260" s="72" t="str">
        <f>IF(ISBLANK(BY_RiLaerm!T264),"",LEFT(BY_RiLaerm!T264,LEN(BY_RiLaerm!T264)-1))</f>
        <v>24,1</v>
      </c>
      <c r="M260" s="72" t="str">
        <f>IF(BY_MaxWerte!Q264&gt;0,BY_MaxWerte!Q264,"")</f>
        <v/>
      </c>
      <c r="N260" s="81" t="str">
        <f>IF(BY_MaxWerte!Q264&gt;0,   IF($U$2&gt;0,DATEVALUE(CONCATENATE(LEFT(RIGHT(BY_MaxWerte!R264,3),2),".",TEXT($U$2,"00"),".",TEXT($U$3,"00"))), DATEVALUE(CONCATENATE(MID(BY_MaxWerte!R264,4,2),".",MID(BY_MaxWerte!R264,6,2),".",TEXT($U$3,"00")))    ),"")</f>
        <v/>
      </c>
      <c r="O260" s="72" t="str">
        <f>IF(BY_MaxWerte!Q264&gt;0,  LEFT(BY_MaxWerte!R264,3),"")</f>
        <v/>
      </c>
      <c r="P260" s="72" t="str">
        <f>IF(BY_MaxWerte!S264&gt;0,BY_MaxWerte!S264,"")</f>
        <v/>
      </c>
      <c r="Q260" s="81" t="str">
        <f>IF(BY_MaxWerte!S264&gt;0, IF($U$2&gt;0,DATEVALUE(CONCATENATE(LEFT(RIGHT(BY_MaxWerte!T264,3),2),".",TEXT($U$2,"00"),".",TEXT($U$3,"00"))),DATEVALUE(CONCATENATE(MID(BY_MaxWerte!T264,4,2),".",MID(BY_MaxWerte!T264,6,2),".",TEXT($U$3,"00"))) ),"")</f>
        <v/>
      </c>
      <c r="R260" s="72" t="str">
        <f>IF(BY_MaxWerte!S264&gt;0,  LEFT(BY_MaxWerte!T264,3),"")</f>
        <v/>
      </c>
      <c r="S260" s="72" t="str">
        <f>IF(BY_MaxWerte!T264&gt;0,  BY_MaxWerte!U264,"")</f>
        <v/>
      </c>
      <c r="T260" s="72"/>
    </row>
    <row r="261" spans="1:20" x14ac:dyDescent="0.2">
      <c r="A261" s="74">
        <v>256</v>
      </c>
      <c r="B261" s="72" t="str">
        <f>IF(ISBLANK(BY_DTV_GQ!S265),"",  CONCATENATE(BY_DTV_GQ!S265,IF(TRIM(BY_DTV_GQ!T265)="VBA","*","")))</f>
        <v/>
      </c>
      <c r="C261" s="72" t="str">
        <f>IF(ISBLANK(BY_DTV_GQ!A265),"",CONCATENATE(BY_DTV_GQ!A265,TEXT(BY_DTV_GQ!B265,"????")))</f>
        <v>A  99</v>
      </c>
      <c r="D261" s="74" t="str">
        <f>IF(ISBLANK(BY_DTV_GQ!U265),"",BY_DTV_GQ!U265)</f>
        <v/>
      </c>
      <c r="E261" s="72" t="str">
        <f>IF(ISBLANK(BY_DTV_GQ!E265),"",BY_DTV_GQ!E265)</f>
        <v xml:space="preserve">Feldmoching                   </v>
      </c>
      <c r="F261" s="72">
        <f>IF(ISBLANK(BY_DTV_GQ!G265),"",BY_DTV_GQ!G265)</f>
        <v>104478</v>
      </c>
      <c r="G261" s="72" t="str">
        <f>IF(ISBLANK(BY_DTV_GQ!H265),"",    LEFT(BY_DTV_GQ!H265,   LEN(BY_DTV_GQ!H265)-1)    )</f>
        <v xml:space="preserve">(-)  </v>
      </c>
      <c r="H261" s="83">
        <f>IF(BY_DTV_GQ!G265&gt;0,(BY_DTV_GQ!M265/BY_DTV_GQ!G265)*100,"")</f>
        <v>12.899366373782041</v>
      </c>
      <c r="I261" s="72">
        <f>IF(ISBLANK(BY_RiLaerm!Q265),"",BY_RiLaerm!Q265)</f>
        <v>5959</v>
      </c>
      <c r="J261" s="72" t="str">
        <f>IF(ISBLANK(BY_RiLaerm!R265),"", LEFT(BY_RiLaerm!R265,LEN(BY_RiLaerm!R265)-1))</f>
        <v>11,9</v>
      </c>
      <c r="K261" s="72">
        <f>IF(ISBLANK(BY_RiLaerm!S265),"",BY_RiLaerm!S265)</f>
        <v>1142</v>
      </c>
      <c r="L261" s="72" t="str">
        <f>IF(ISBLANK(BY_RiLaerm!T265),"",LEFT(BY_RiLaerm!T265,LEN(BY_RiLaerm!T265)-1))</f>
        <v>23,6</v>
      </c>
      <c r="M261" s="72">
        <f>IF(BY_MaxWerte!Q265&gt;0,BY_MaxWerte!Q265,"")</f>
        <v>132461</v>
      </c>
      <c r="N261" s="81">
        <f>IF(BY_MaxWerte!Q265&gt;0,   IF($U$2&gt;0,DATEVALUE(CONCATENATE(LEFT(RIGHT(BY_MaxWerte!R265,3),2),".",TEXT($U$2,"00"),".",TEXT($U$3,"00"))), DATEVALUE(CONCATENATE(MID(BY_MaxWerte!R265,4,2),".",MID(BY_MaxWerte!R265,6,2),".",TEXT($U$3,"00")))    ),"")</f>
        <v>42762</v>
      </c>
      <c r="O261" s="72" t="str">
        <f>IF(BY_MaxWerte!Q265&gt;0,  LEFT(BY_MaxWerte!R265,3),"")</f>
        <v xml:space="preserve"> FR</v>
      </c>
      <c r="P261" s="72">
        <f>IF(BY_MaxWerte!S265&gt;0,BY_MaxWerte!S265,"")</f>
        <v>10662</v>
      </c>
      <c r="Q261" s="81">
        <f>IF(BY_MaxWerte!S265&gt;0, IF($U$2&gt;0,DATEVALUE(CONCATENATE(LEFT(RIGHT(BY_MaxWerte!T265,3),2),".",TEXT($U$2,"00"),".",TEXT($U$3,"00"))),DATEVALUE(CONCATENATE(MID(BY_MaxWerte!T265,4,2),".",MID(BY_MaxWerte!T265,6,2),".",TEXT($U$3,"00"))) ),"")</f>
        <v>42765</v>
      </c>
      <c r="R261" s="72" t="str">
        <f>IF(BY_MaxWerte!S265&gt;0,  LEFT(BY_MaxWerte!T265,3),"")</f>
        <v xml:space="preserve"> MO</v>
      </c>
      <c r="S261" s="72">
        <f>IF(BY_MaxWerte!T265&gt;0,  BY_MaxWerte!U265,"")</f>
        <v>8</v>
      </c>
      <c r="T261" s="72"/>
    </row>
    <row r="262" spans="1:20" x14ac:dyDescent="0.2">
      <c r="A262" s="74">
        <v>257</v>
      </c>
      <c r="B262" s="72" t="str">
        <f>IF(ISBLANK(BY_DTV_GQ!S266),"",  CONCATENATE(BY_DTV_GQ!S266,IF(TRIM(BY_DTV_GQ!T266)="VBA","*","")))</f>
        <v/>
      </c>
      <c r="C262" s="72" t="str">
        <f>IF(ISBLANK(BY_DTV_GQ!A266),"",CONCATENATE(BY_DTV_GQ!A266,TEXT(BY_DTV_GQ!B266,"????")))</f>
        <v>A  99</v>
      </c>
      <c r="D262" s="74" t="str">
        <f>IF(ISBLANK(BY_DTV_GQ!U266),"",BY_DTV_GQ!U266)</f>
        <v/>
      </c>
      <c r="E262" s="72" t="str">
        <f>IF(ISBLANK(BY_DTV_GQ!E266),"",BY_DTV_GQ!E266)</f>
        <v xml:space="preserve">AD M.-Feldmoching (O)         </v>
      </c>
      <c r="F262" s="72">
        <f>IF(ISBLANK(BY_DTV_GQ!G266),"",BY_DTV_GQ!G266)</f>
        <v>70844</v>
      </c>
      <c r="G262" s="72" t="str">
        <f>IF(ISBLANK(BY_DTV_GQ!H266),"",    LEFT(BY_DTV_GQ!H266,   LEN(BY_DTV_GQ!H266)-1)    )</f>
        <v xml:space="preserve">(-)  </v>
      </c>
      <c r="H262" s="83">
        <f>IF(BY_DTV_GQ!G266&gt;0,(BY_DTV_GQ!M266/BY_DTV_GQ!G266)*100,"")</f>
        <v>12.812658799616058</v>
      </c>
      <c r="I262" s="72">
        <f>IF(ISBLANK(BY_RiLaerm!Q266),"",BY_RiLaerm!Q266)</f>
        <v>4038</v>
      </c>
      <c r="J262" s="72" t="str">
        <f>IF(ISBLANK(BY_RiLaerm!R266),"", LEFT(BY_RiLaerm!R266,LEN(BY_RiLaerm!R266)-1))</f>
        <v>11,8</v>
      </c>
      <c r="K262" s="72">
        <f>IF(ISBLANK(BY_RiLaerm!S266),"",BY_RiLaerm!S266)</f>
        <v>780</v>
      </c>
      <c r="L262" s="72" t="str">
        <f>IF(ISBLANK(BY_RiLaerm!T266),"",LEFT(BY_RiLaerm!T266,LEN(BY_RiLaerm!T266)-1))</f>
        <v>22,9</v>
      </c>
      <c r="M262" s="72">
        <f>IF(BY_MaxWerte!Q266&gt;0,BY_MaxWerte!Q266,"")</f>
        <v>93717</v>
      </c>
      <c r="N262" s="81">
        <f>IF(BY_MaxWerte!Q266&gt;0,   IF($U$2&gt;0,DATEVALUE(CONCATENATE(LEFT(RIGHT(BY_MaxWerte!R266,3),2),".",TEXT($U$2,"00"),".",TEXT($U$3,"00"))), DATEVALUE(CONCATENATE(MID(BY_MaxWerte!R266,4,2),".",MID(BY_MaxWerte!R266,6,2),".",TEXT($U$3,"00")))    ),"")</f>
        <v>42762</v>
      </c>
      <c r="O262" s="72" t="str">
        <f>IF(BY_MaxWerte!Q266&gt;0,  LEFT(BY_MaxWerte!R266,3),"")</f>
        <v xml:space="preserve"> FR</v>
      </c>
      <c r="P262" s="72">
        <f>IF(BY_MaxWerte!S266&gt;0,BY_MaxWerte!S266,"")</f>
        <v>8202</v>
      </c>
      <c r="Q262" s="81">
        <f>IF(BY_MaxWerte!S266&gt;0, IF($U$2&gt;0,DATEVALUE(CONCATENATE(LEFT(RIGHT(BY_MaxWerte!T266,3),2),".",TEXT($U$2,"00"),".",TEXT($U$3,"00"))),DATEVALUE(CONCATENATE(MID(BY_MaxWerte!T266,4,2),".",MID(BY_MaxWerte!T266,6,2),".",TEXT($U$3,"00"))) ),"")</f>
        <v>42760</v>
      </c>
      <c r="R262" s="72" t="str">
        <f>IF(BY_MaxWerte!S266&gt;0,  LEFT(BY_MaxWerte!T266,3),"")</f>
        <v xml:space="preserve"> MI</v>
      </c>
      <c r="S262" s="72">
        <f>IF(BY_MaxWerte!T266&gt;0,  BY_MaxWerte!U266,"")</f>
        <v>8</v>
      </c>
      <c r="T262" s="72"/>
    </row>
    <row r="263" spans="1:20" x14ac:dyDescent="0.2">
      <c r="A263" s="74">
        <v>258</v>
      </c>
      <c r="B263" s="72" t="str">
        <f>IF(ISBLANK(BY_DTV_GQ!S267),"",  CONCATENATE(BY_DTV_GQ!S267,IF(TRIM(BY_DTV_GQ!T267)="VBA","*","")))</f>
        <v/>
      </c>
      <c r="C263" s="72" t="str">
        <f>IF(ISBLANK(BY_DTV_GQ!A267),"",CONCATENATE(BY_DTV_GQ!A267,TEXT(BY_DTV_GQ!B267,"????")))</f>
        <v>A  99</v>
      </c>
      <c r="D263" s="74" t="str">
        <f>IF(ISBLANK(BY_DTV_GQ!U267),"",BY_DTV_GQ!U267)</f>
        <v/>
      </c>
      <c r="E263" s="72" t="str">
        <f>IF(ISBLANK(BY_DTV_GQ!E267),"",BY_DTV_GQ!E267)</f>
        <v xml:space="preserve">AK München-Nord (W)           </v>
      </c>
      <c r="F263" s="72">
        <f>IF(ISBLANK(BY_DTV_GQ!G267),"",BY_DTV_GQ!G267)</f>
        <v>72013</v>
      </c>
      <c r="G263" s="72" t="str">
        <f>IF(ISBLANK(BY_DTV_GQ!H267),"",    LEFT(BY_DTV_GQ!H267,   LEN(BY_DTV_GQ!H267)-1)    )</f>
        <v xml:space="preserve">(-)  </v>
      </c>
      <c r="H263" s="83">
        <f>IF(BY_DTV_GQ!G267&gt;0,(BY_DTV_GQ!M267/BY_DTV_GQ!G267)*100,"")</f>
        <v>12.45608431810923</v>
      </c>
      <c r="I263" s="72">
        <f>IF(ISBLANK(BY_RiLaerm!Q267),"",BY_RiLaerm!Q267)</f>
        <v>4118</v>
      </c>
      <c r="J263" s="72" t="str">
        <f>IF(ISBLANK(BY_RiLaerm!R267),"", LEFT(BY_RiLaerm!R267,LEN(BY_RiLaerm!R267)-1))</f>
        <v>11,5</v>
      </c>
      <c r="K263" s="72">
        <f>IF(ISBLANK(BY_RiLaerm!S267),"",BY_RiLaerm!S267)</f>
        <v>766</v>
      </c>
      <c r="L263" s="72" t="str">
        <f>IF(ISBLANK(BY_RiLaerm!T267),"",LEFT(BY_RiLaerm!T267,LEN(BY_RiLaerm!T267)-1))</f>
        <v>22,3</v>
      </c>
      <c r="M263" s="72" t="str">
        <f>IF(BY_MaxWerte!Q267&gt;0,BY_MaxWerte!Q267,"")</f>
        <v/>
      </c>
      <c r="N263" s="81" t="str">
        <f>IF(BY_MaxWerte!Q267&gt;0,   IF($U$2&gt;0,DATEVALUE(CONCATENATE(LEFT(RIGHT(BY_MaxWerte!R267,3),2),".",TEXT($U$2,"00"),".",TEXT($U$3,"00"))), DATEVALUE(CONCATENATE(MID(BY_MaxWerte!R267,4,2),".",MID(BY_MaxWerte!R267,6,2),".",TEXT($U$3,"00")))    ),"")</f>
        <v/>
      </c>
      <c r="O263" s="72" t="str">
        <f>IF(BY_MaxWerte!Q267&gt;0,  LEFT(BY_MaxWerte!R267,3),"")</f>
        <v/>
      </c>
      <c r="P263" s="72" t="str">
        <f>IF(BY_MaxWerte!S267&gt;0,BY_MaxWerte!S267,"")</f>
        <v/>
      </c>
      <c r="Q263" s="81" t="str">
        <f>IF(BY_MaxWerte!S267&gt;0, IF($U$2&gt;0,DATEVALUE(CONCATENATE(LEFT(RIGHT(BY_MaxWerte!T267,3),2),".",TEXT($U$2,"00"),".",TEXT($U$3,"00"))),DATEVALUE(CONCATENATE(MID(BY_MaxWerte!T267,4,2),".",MID(BY_MaxWerte!T267,6,2),".",TEXT($U$3,"00"))) ),"")</f>
        <v/>
      </c>
      <c r="R263" s="72" t="str">
        <f>IF(BY_MaxWerte!S267&gt;0,  LEFT(BY_MaxWerte!T267,3),"")</f>
        <v/>
      </c>
      <c r="S263" s="72" t="str">
        <f>IF(BY_MaxWerte!T267&gt;0,  BY_MaxWerte!U267,"")</f>
        <v/>
      </c>
      <c r="T263" s="72"/>
    </row>
    <row r="264" spans="1:20" x14ac:dyDescent="0.2">
      <c r="A264" s="74">
        <v>259</v>
      </c>
      <c r="B264" s="72" t="str">
        <f>IF(ISBLANK(BY_DTV_GQ!S268),"",  CONCATENATE(BY_DTV_GQ!S268,IF(TRIM(BY_DTV_GQ!T268)="VBA","*","")))</f>
        <v/>
      </c>
      <c r="C264" s="72" t="str">
        <f>IF(ISBLANK(BY_DTV_GQ!A268),"",CONCATENATE(BY_DTV_GQ!A268,TEXT(BY_DTV_GQ!B268,"????")))</f>
        <v>A  99</v>
      </c>
      <c r="D264" s="74" t="str">
        <f>IF(ISBLANK(BY_DTV_GQ!U268),"",BY_DTV_GQ!U268)</f>
        <v/>
      </c>
      <c r="E264" s="72" t="str">
        <f>IF(ISBLANK(BY_DTV_GQ!E268),"",BY_DTV_GQ!E268)</f>
        <v xml:space="preserve">Aschheim-West                 </v>
      </c>
      <c r="F264" s="72">
        <f>IF(ISBLANK(BY_DTV_GQ!G268),"",BY_DTV_GQ!G268)</f>
        <v>113697</v>
      </c>
      <c r="G264" s="72" t="str">
        <f>IF(ISBLANK(BY_DTV_GQ!H268),"",    LEFT(BY_DTV_GQ!H268,   LEN(BY_DTV_GQ!H268)-1)    )</f>
        <v xml:space="preserve">(-)  </v>
      </c>
      <c r="H264" s="83">
        <f>IF(BY_DTV_GQ!G268&gt;0,(BY_DTV_GQ!M268/BY_DTV_GQ!G268)*100,"")</f>
        <v>14.926515211483151</v>
      </c>
      <c r="I264" s="72">
        <f>IF(ISBLANK(BY_RiLaerm!Q268),"",BY_RiLaerm!Q268)</f>
        <v>6542</v>
      </c>
      <c r="J264" s="72" t="str">
        <f>IF(ISBLANK(BY_RiLaerm!R268),"", LEFT(BY_RiLaerm!R268,LEN(BY_RiLaerm!R268)-1))</f>
        <v>13,6</v>
      </c>
      <c r="K264" s="72">
        <f>IF(ISBLANK(BY_RiLaerm!S268),"",BY_RiLaerm!S268)</f>
        <v>1129</v>
      </c>
      <c r="L264" s="72" t="str">
        <f>IF(ISBLANK(BY_RiLaerm!T268),"",LEFT(BY_RiLaerm!T268,LEN(BY_RiLaerm!T268)-1))</f>
        <v>30,6</v>
      </c>
      <c r="M264" s="72">
        <f>IF(BY_MaxWerte!Q268&gt;0,BY_MaxWerte!Q268,"")</f>
        <v>142883</v>
      </c>
      <c r="N264" s="81">
        <f>IF(BY_MaxWerte!Q268&gt;0,   IF($U$2&gt;0,DATEVALUE(CONCATENATE(LEFT(RIGHT(BY_MaxWerte!R268,3),2),".",TEXT($U$2,"00"),".",TEXT($U$3,"00"))), DATEVALUE(CONCATENATE(MID(BY_MaxWerte!R268,4,2),".",MID(BY_MaxWerte!R268,6,2),".",TEXT($U$3,"00")))    ),"")</f>
        <v>42762</v>
      </c>
      <c r="O264" s="72" t="str">
        <f>IF(BY_MaxWerte!Q268&gt;0,  LEFT(BY_MaxWerte!R268,3),"")</f>
        <v xml:space="preserve"> FR</v>
      </c>
      <c r="P264" s="72">
        <f>IF(BY_MaxWerte!S268&gt;0,BY_MaxWerte!S268,"")</f>
        <v>11147</v>
      </c>
      <c r="Q264" s="81">
        <f>IF(BY_MaxWerte!S268&gt;0, IF($U$2&gt;0,DATEVALUE(CONCATENATE(LEFT(RIGHT(BY_MaxWerte!T268,3),2),".",TEXT($U$2,"00"),".",TEXT($U$3,"00"))),DATEVALUE(CONCATENATE(MID(BY_MaxWerte!T268,4,2),".",MID(BY_MaxWerte!T268,6,2),".",TEXT($U$3,"00"))) ),"")</f>
        <v>42754</v>
      </c>
      <c r="R264" s="72" t="str">
        <f>IF(BY_MaxWerte!S268&gt;0,  LEFT(BY_MaxWerte!T268,3),"")</f>
        <v xml:space="preserve"> DO</v>
      </c>
      <c r="S264" s="72">
        <f>IF(BY_MaxWerte!T268&gt;0,  BY_MaxWerte!U268,"")</f>
        <v>17</v>
      </c>
      <c r="T264" s="72"/>
    </row>
    <row r="265" spans="1:20" x14ac:dyDescent="0.2">
      <c r="A265" s="74">
        <v>260</v>
      </c>
      <c r="B265" s="72" t="str">
        <f>IF(ISBLANK(BY_DTV_GQ!S269),"",  CONCATENATE(BY_DTV_GQ!S269,IF(TRIM(BY_DTV_GQ!T269)="VBA","*","")))</f>
        <v/>
      </c>
      <c r="C265" s="72" t="str">
        <f>IF(ISBLANK(BY_DTV_GQ!A269),"",CONCATENATE(BY_DTV_GQ!A269,TEXT(BY_DTV_GQ!B269,"????")))</f>
        <v>A  99</v>
      </c>
      <c r="D265" s="74" t="str">
        <f>IF(ISBLANK(BY_DTV_GQ!U269),"",BY_DTV_GQ!U269)</f>
        <v/>
      </c>
      <c r="E265" s="72" t="str">
        <f>IF(ISBLANK(BY_DTV_GQ!E269),"",BY_DTV_GQ!E269)</f>
        <v xml:space="preserve">Aschheim/Ismaning (S)         </v>
      </c>
      <c r="F265" s="72">
        <f>IF(ISBLANK(BY_DTV_GQ!G269),"",BY_DTV_GQ!G269)</f>
        <v>119722</v>
      </c>
      <c r="G265" s="72" t="str">
        <f>IF(ISBLANK(BY_DTV_GQ!H269),"",    LEFT(BY_DTV_GQ!H269,   LEN(BY_DTV_GQ!H269)-1)    )</f>
        <v xml:space="preserve">(-)  </v>
      </c>
      <c r="H265" s="83">
        <f>IF(BY_DTV_GQ!G269&gt;0,(BY_DTV_GQ!M269/BY_DTV_GQ!G269)*100,"")</f>
        <v>12.539048796378276</v>
      </c>
      <c r="I265" s="72">
        <f>IF(ISBLANK(BY_RiLaerm!Q269),"",BY_RiLaerm!Q269)</f>
        <v>6884</v>
      </c>
      <c r="J265" s="72" t="str">
        <f>IF(ISBLANK(BY_RiLaerm!R269),"", LEFT(BY_RiLaerm!R269,LEN(BY_RiLaerm!R269)-1))</f>
        <v>11,4</v>
      </c>
      <c r="K265" s="72">
        <f>IF(ISBLANK(BY_RiLaerm!S269),"",BY_RiLaerm!S269)</f>
        <v>1198</v>
      </c>
      <c r="L265" s="72" t="str">
        <f>IF(ISBLANK(BY_RiLaerm!T269),"",LEFT(BY_RiLaerm!T269,LEN(BY_RiLaerm!T269)-1))</f>
        <v>25,8</v>
      </c>
      <c r="M265" s="72">
        <f>IF(BY_MaxWerte!Q269&gt;0,BY_MaxWerte!Q269,"")</f>
        <v>150652</v>
      </c>
      <c r="N265" s="81">
        <f>IF(BY_MaxWerte!Q269&gt;0,   IF($U$2&gt;0,DATEVALUE(CONCATENATE(LEFT(RIGHT(BY_MaxWerte!R269,3),2),".",TEXT($U$2,"00"),".",TEXT($U$3,"00"))), DATEVALUE(CONCATENATE(MID(BY_MaxWerte!R269,4,2),".",MID(BY_MaxWerte!R269,6,2),".",TEXT($U$3,"00")))    ),"")</f>
        <v>42762</v>
      </c>
      <c r="O265" s="72" t="str">
        <f>IF(BY_MaxWerte!Q269&gt;0,  LEFT(BY_MaxWerte!R269,3),"")</f>
        <v xml:space="preserve"> FR</v>
      </c>
      <c r="P265" s="72">
        <f>IF(BY_MaxWerte!S269&gt;0,BY_MaxWerte!S269,"")</f>
        <v>11333</v>
      </c>
      <c r="Q265" s="81">
        <f>IF(BY_MaxWerte!S269&gt;0, IF($U$2&gt;0,DATEVALUE(CONCATENATE(LEFT(RIGHT(BY_MaxWerte!T269,3),2),".",TEXT($U$2,"00"),".",TEXT($U$3,"00"))),DATEVALUE(CONCATENATE(MID(BY_MaxWerte!T269,4,2),".",MID(BY_MaxWerte!T269,6,2),".",TEXT($U$3,"00"))) ),"")</f>
        <v>42762</v>
      </c>
      <c r="R265" s="72" t="str">
        <f>IF(BY_MaxWerte!S269&gt;0,  LEFT(BY_MaxWerte!T269,3),"")</f>
        <v xml:space="preserve"> FR</v>
      </c>
      <c r="S265" s="72">
        <f>IF(BY_MaxWerte!T269&gt;0,  BY_MaxWerte!U269,"")</f>
        <v>18</v>
      </c>
      <c r="T265" s="72"/>
    </row>
    <row r="266" spans="1:20" x14ac:dyDescent="0.2">
      <c r="A266" s="74">
        <v>261</v>
      </c>
      <c r="B266" s="72" t="str">
        <f>IF(ISBLANK(BY_DTV_GQ!S270),"",  CONCATENATE(BY_DTV_GQ!S270,IF(TRIM(BY_DTV_GQ!T270)="VBA","*","")))</f>
        <v/>
      </c>
      <c r="C266" s="72" t="str">
        <f>IF(ISBLANK(BY_DTV_GQ!A270),"",CONCATENATE(BY_DTV_GQ!A270,TEXT(BY_DTV_GQ!B270,"????")))</f>
        <v>A  99</v>
      </c>
      <c r="D266" s="74" t="str">
        <f>IF(ISBLANK(BY_DTV_GQ!U270),"",BY_DTV_GQ!U270)</f>
        <v/>
      </c>
      <c r="E266" s="72" t="str">
        <f>IF(ISBLANK(BY_DTV_GQ!E270),"",BY_DTV_GQ!E270)</f>
        <v xml:space="preserve">AK München-Ost (N)            </v>
      </c>
      <c r="F266" s="72">
        <f>IF(ISBLANK(BY_DTV_GQ!G270),"",BY_DTV_GQ!G270)</f>
        <v>110251</v>
      </c>
      <c r="G266" s="72" t="str">
        <f>IF(ISBLANK(BY_DTV_GQ!H270),"",    LEFT(BY_DTV_GQ!H270,   LEN(BY_DTV_GQ!H270)-1)    )</f>
        <v xml:space="preserve">(-)  </v>
      </c>
      <c r="H266" s="83">
        <f>IF(BY_DTV_GQ!G270&gt;0,(BY_DTV_GQ!M270/BY_DTV_GQ!G270)*100,"")</f>
        <v>14.526852364150891</v>
      </c>
      <c r="I266" s="72">
        <f>IF(ISBLANK(BY_RiLaerm!Q270),"",BY_RiLaerm!Q270)</f>
        <v>6351</v>
      </c>
      <c r="J266" s="72" t="str">
        <f>IF(ISBLANK(BY_RiLaerm!R270),"", LEFT(BY_RiLaerm!R270,LEN(BY_RiLaerm!R270)-1))</f>
        <v>13,2</v>
      </c>
      <c r="K266" s="72">
        <f>IF(ISBLANK(BY_RiLaerm!S270),"",BY_RiLaerm!S270)</f>
        <v>1080</v>
      </c>
      <c r="L266" s="72" t="str">
        <f>IF(ISBLANK(BY_RiLaerm!T270),"",LEFT(BY_RiLaerm!T270,LEN(BY_RiLaerm!T270)-1))</f>
        <v>29,7</v>
      </c>
      <c r="M266" s="72">
        <f>IF(BY_MaxWerte!Q270&gt;0,BY_MaxWerte!Q270,"")</f>
        <v>139260</v>
      </c>
      <c r="N266" s="81">
        <f>IF(BY_MaxWerte!Q270&gt;0,   IF($U$2&gt;0,DATEVALUE(CONCATENATE(LEFT(RIGHT(BY_MaxWerte!R270,3),2),".",TEXT($U$2,"00"),".",TEXT($U$3,"00"))), DATEVALUE(CONCATENATE(MID(BY_MaxWerte!R270,4,2),".",MID(BY_MaxWerte!R270,6,2),".",TEXT($U$3,"00")))    ),"")</f>
        <v>42762</v>
      </c>
      <c r="O266" s="72" t="str">
        <f>IF(BY_MaxWerte!Q270&gt;0,  LEFT(BY_MaxWerte!R270,3),"")</f>
        <v xml:space="preserve"> FR</v>
      </c>
      <c r="P266" s="72">
        <f>IF(BY_MaxWerte!S270&gt;0,BY_MaxWerte!S270,"")</f>
        <v>10401</v>
      </c>
      <c r="Q266" s="81">
        <f>IF(BY_MaxWerte!S270&gt;0, IF($U$2&gt;0,DATEVALUE(CONCATENATE(LEFT(RIGHT(BY_MaxWerte!T270,3),2),".",TEXT($U$2,"00"),".",TEXT($U$3,"00"))),DATEVALUE(CONCATENATE(MID(BY_MaxWerte!T270,4,2),".",MID(BY_MaxWerte!T270,6,2),".",TEXT($U$3,"00"))) ),"")</f>
        <v>42762</v>
      </c>
      <c r="R266" s="72" t="str">
        <f>IF(BY_MaxWerte!S270&gt;0,  LEFT(BY_MaxWerte!T270,3),"")</f>
        <v xml:space="preserve"> FR</v>
      </c>
      <c r="S266" s="72">
        <f>IF(BY_MaxWerte!T270&gt;0,  BY_MaxWerte!U270,"")</f>
        <v>18</v>
      </c>
      <c r="T266" s="72"/>
    </row>
    <row r="267" spans="1:20" x14ac:dyDescent="0.2">
      <c r="A267" s="74">
        <v>262</v>
      </c>
      <c r="B267" s="72" t="str">
        <f>IF(ISBLANK(BY_DTV_GQ!S271),"",  CONCATENATE(BY_DTV_GQ!S271,IF(TRIM(BY_DTV_GQ!T271)="VBA","*","")))</f>
        <v/>
      </c>
      <c r="C267" s="72" t="str">
        <f>IF(ISBLANK(BY_DTV_GQ!A271),"",CONCATENATE(BY_DTV_GQ!A271,TEXT(BY_DTV_GQ!B271,"????")))</f>
        <v>A  99</v>
      </c>
      <c r="D267" s="74" t="str">
        <f>IF(ISBLANK(BY_DTV_GQ!U271),"",BY_DTV_GQ!U271)</f>
        <v/>
      </c>
      <c r="E267" s="72" t="str">
        <f>IF(ISBLANK(BY_DTV_GQ!E271),"",BY_DTV_GQ!E271)</f>
        <v xml:space="preserve">AK München-Ost (S)            </v>
      </c>
      <c r="F267" s="72">
        <f>IF(ISBLANK(BY_DTV_GQ!G271),"",BY_DTV_GQ!G271)</f>
        <v>97095</v>
      </c>
      <c r="G267" s="72" t="str">
        <f>IF(ISBLANK(BY_DTV_GQ!H271),"",    LEFT(BY_DTV_GQ!H271,   LEN(BY_DTV_GQ!H271)-1)    )</f>
        <v xml:space="preserve">(-)  </v>
      </c>
      <c r="H267" s="83">
        <f>IF(BY_DTV_GQ!G271&gt;0,(BY_DTV_GQ!M271/BY_DTV_GQ!G271)*100,"")</f>
        <v>12.917245996189299</v>
      </c>
      <c r="I267" s="72">
        <f>IF(ISBLANK(BY_RiLaerm!Q271),"",BY_RiLaerm!Q271)</f>
        <v>5606</v>
      </c>
      <c r="J267" s="72" t="str">
        <f>IF(ISBLANK(BY_RiLaerm!R271),"", LEFT(BY_RiLaerm!R271,LEN(BY_RiLaerm!R271)-1))</f>
        <v>12,1</v>
      </c>
      <c r="K267" s="72">
        <f>IF(ISBLANK(BY_RiLaerm!S271),"",BY_RiLaerm!S271)</f>
        <v>924</v>
      </c>
      <c r="L267" s="72" t="str">
        <f>IF(ISBLANK(BY_RiLaerm!T271),"",LEFT(BY_RiLaerm!T271,LEN(BY_RiLaerm!T271)-1))</f>
        <v>23,3</v>
      </c>
      <c r="M267" s="72" t="str">
        <f>IF(BY_MaxWerte!Q271&gt;0,BY_MaxWerte!Q271,"")</f>
        <v/>
      </c>
      <c r="N267" s="81" t="str">
        <f>IF(BY_MaxWerte!Q271&gt;0,   IF($U$2&gt;0,DATEVALUE(CONCATENATE(LEFT(RIGHT(BY_MaxWerte!R271,3),2),".",TEXT($U$2,"00"),".",TEXT($U$3,"00"))), DATEVALUE(CONCATENATE(MID(BY_MaxWerte!R271,4,2),".",MID(BY_MaxWerte!R271,6,2),".",TEXT($U$3,"00")))    ),"")</f>
        <v/>
      </c>
      <c r="O267" s="72" t="str">
        <f>IF(BY_MaxWerte!Q271&gt;0,  LEFT(BY_MaxWerte!R271,3),"")</f>
        <v/>
      </c>
      <c r="P267" s="72" t="str">
        <f>IF(BY_MaxWerte!S271&gt;0,BY_MaxWerte!S271,"")</f>
        <v/>
      </c>
      <c r="Q267" s="81" t="str">
        <f>IF(BY_MaxWerte!S271&gt;0, IF($U$2&gt;0,DATEVALUE(CONCATENATE(LEFT(RIGHT(BY_MaxWerte!T271,3),2),".",TEXT($U$2,"00"),".",TEXT($U$3,"00"))),DATEVALUE(CONCATENATE(MID(BY_MaxWerte!T271,4,2),".",MID(BY_MaxWerte!T271,6,2),".",TEXT($U$3,"00"))) ),"")</f>
        <v/>
      </c>
      <c r="R267" s="72" t="str">
        <f>IF(BY_MaxWerte!S271&gt;0,  LEFT(BY_MaxWerte!T271,3),"")</f>
        <v/>
      </c>
      <c r="S267" s="72" t="str">
        <f>IF(BY_MaxWerte!T271&gt;0,  BY_MaxWerte!U271,"")</f>
        <v/>
      </c>
      <c r="T267" s="72"/>
    </row>
    <row r="268" spans="1:20" x14ac:dyDescent="0.2">
      <c r="A268" s="74">
        <v>263</v>
      </c>
      <c r="B268" s="72" t="str">
        <f>IF(ISBLANK(BY_DTV_GQ!S272),"",  CONCATENATE(BY_DTV_GQ!S272,IF(TRIM(BY_DTV_GQ!T272)="VBA","*","")))</f>
        <v/>
      </c>
      <c r="C268" s="72" t="str">
        <f>IF(ISBLANK(BY_DTV_GQ!A272),"",CONCATENATE(BY_DTV_GQ!A272,TEXT(BY_DTV_GQ!B272,"????")))</f>
        <v>A  99</v>
      </c>
      <c r="D268" s="74" t="str">
        <f>IF(ISBLANK(BY_DTV_GQ!U272),"",BY_DTV_GQ!U272)</f>
        <v/>
      </c>
      <c r="E268" s="72" t="str">
        <f>IF(ISBLANK(BY_DTV_GQ!E272),"",BY_DTV_GQ!E272)</f>
        <v xml:space="preserve">Neu-Keferloh                  </v>
      </c>
      <c r="F268" s="72">
        <f>IF(ISBLANK(BY_DTV_GQ!G272),"",BY_DTV_GQ!G272)</f>
        <v>88273</v>
      </c>
      <c r="G268" s="72" t="str">
        <f>IF(ISBLANK(BY_DTV_GQ!H272),"",    LEFT(BY_DTV_GQ!H272,   LEN(BY_DTV_GQ!H272)-1)    )</f>
        <v xml:space="preserve">(-)  </v>
      </c>
      <c r="H268" s="83">
        <f>IF(BY_DTV_GQ!G272&gt;0,(BY_DTV_GQ!M272/BY_DTV_GQ!G272)*100,"")</f>
        <v>13.985023733191348</v>
      </c>
      <c r="I268" s="72">
        <f>IF(ISBLANK(BY_RiLaerm!Q272),"",BY_RiLaerm!Q272)</f>
        <v>5073</v>
      </c>
      <c r="J268" s="72" t="str">
        <f>IF(ISBLANK(BY_RiLaerm!R272),"", LEFT(BY_RiLaerm!R272,LEN(BY_RiLaerm!R272)-1))</f>
        <v>12,9</v>
      </c>
      <c r="K268" s="72">
        <f>IF(ISBLANK(BY_RiLaerm!S272),"",BY_RiLaerm!S272)</f>
        <v>887</v>
      </c>
      <c r="L268" s="72" t="str">
        <f>IF(ISBLANK(BY_RiLaerm!T272),"",LEFT(BY_RiLaerm!T272,LEN(BY_RiLaerm!T272)-1))</f>
        <v>26,3</v>
      </c>
      <c r="M268" s="72">
        <f>IF(BY_MaxWerte!Q272&gt;0,BY_MaxWerte!Q272,"")</f>
        <v>112334</v>
      </c>
      <c r="N268" s="81">
        <f>IF(BY_MaxWerte!Q272&gt;0,   IF($U$2&gt;0,DATEVALUE(CONCATENATE(LEFT(RIGHT(BY_MaxWerte!R272,3),2),".",TEXT($U$2,"00"),".",TEXT($U$3,"00"))), DATEVALUE(CONCATENATE(MID(BY_MaxWerte!R272,4,2),".",MID(BY_MaxWerte!R272,6,2),".",TEXT($U$3,"00")))    ),"")</f>
        <v>42762</v>
      </c>
      <c r="O268" s="72" t="str">
        <f>IF(BY_MaxWerte!Q272&gt;0,  LEFT(BY_MaxWerte!R272,3),"")</f>
        <v xml:space="preserve"> FR</v>
      </c>
      <c r="P268" s="72">
        <f>IF(BY_MaxWerte!S272&gt;0,BY_MaxWerte!S272,"")</f>
        <v>8185</v>
      </c>
      <c r="Q268" s="81">
        <f>IF(BY_MaxWerte!S272&gt;0, IF($U$2&gt;0,DATEVALUE(CONCATENATE(LEFT(RIGHT(BY_MaxWerte!T272,3),2),".",TEXT($U$2,"00"),".",TEXT($U$3,"00"))),DATEVALUE(CONCATENATE(MID(BY_MaxWerte!T272,4,2),".",MID(BY_MaxWerte!T272,6,2),".",TEXT($U$3,"00"))) ),"")</f>
        <v>42749</v>
      </c>
      <c r="R268" s="72" t="str">
        <f>IF(BY_MaxWerte!S272&gt;0,  LEFT(BY_MaxWerte!T272,3),"")</f>
        <v xml:space="preserve"> SA</v>
      </c>
      <c r="S268" s="72">
        <f>IF(BY_MaxWerte!T272&gt;0,  BY_MaxWerte!U272,"")</f>
        <v>14</v>
      </c>
      <c r="T268" s="72"/>
    </row>
    <row r="269" spans="1:20" x14ac:dyDescent="0.2">
      <c r="A269" s="74">
        <v>264</v>
      </c>
      <c r="B269" s="72" t="str">
        <f>IF(ISBLANK(BY_DTV_GQ!S273),"",  CONCATENATE(BY_DTV_GQ!S273,IF(TRIM(BY_DTV_GQ!T273)="VBA","*","")))</f>
        <v/>
      </c>
      <c r="C269" s="72" t="str">
        <f>IF(ISBLANK(BY_DTV_GQ!A273),"",CONCATENATE(BY_DTV_GQ!A273,TEXT(BY_DTV_GQ!B273,"????")))</f>
        <v>A  99</v>
      </c>
      <c r="D269" s="74" t="str">
        <f>IF(ISBLANK(BY_DTV_GQ!U273),"",BY_DTV_GQ!U273)</f>
        <v/>
      </c>
      <c r="E269" s="72" t="str">
        <f>IF(ISBLANK(BY_DTV_GQ!E273),"",BY_DTV_GQ!E273)</f>
        <v xml:space="preserve">Hohenbrunn                    </v>
      </c>
      <c r="F269" s="72">
        <f>IF(ISBLANK(BY_DTV_GQ!G273),"",BY_DTV_GQ!G273)</f>
        <v>90572</v>
      </c>
      <c r="G269" s="72" t="str">
        <f>IF(ISBLANK(BY_DTV_GQ!H273),"",    LEFT(BY_DTV_GQ!H273,   LEN(BY_DTV_GQ!H273)-1)    )</f>
        <v xml:space="preserve">(-)  </v>
      </c>
      <c r="H269" s="83">
        <f>IF(BY_DTV_GQ!G273&gt;0,(BY_DTV_GQ!M273/BY_DTV_GQ!G273)*100,"")</f>
        <v>10.732897584242371</v>
      </c>
      <c r="I269" s="72">
        <f>IF(ISBLANK(BY_RiLaerm!Q273),"",BY_RiLaerm!Q273)</f>
        <v>5265</v>
      </c>
      <c r="J269" s="72" t="str">
        <f>IF(ISBLANK(BY_RiLaerm!R273),"", LEFT(BY_RiLaerm!R273,LEN(BY_RiLaerm!R273)-1))</f>
        <v>9,5</v>
      </c>
      <c r="K269" s="72">
        <f>IF(ISBLANK(BY_RiLaerm!S273),"",BY_RiLaerm!S273)</f>
        <v>792</v>
      </c>
      <c r="L269" s="72" t="str">
        <f>IF(ISBLANK(BY_RiLaerm!T273),"",LEFT(BY_RiLaerm!T273,LEN(BY_RiLaerm!T273)-1))</f>
        <v>26,6</v>
      </c>
      <c r="M269" s="72">
        <f>IF(BY_MaxWerte!Q273&gt;0,BY_MaxWerte!Q273,"")</f>
        <v>117559</v>
      </c>
      <c r="N269" s="81">
        <f>IF(BY_MaxWerte!Q273&gt;0,   IF($U$2&gt;0,DATEVALUE(CONCATENATE(LEFT(RIGHT(BY_MaxWerte!R273,3),2),".",TEXT($U$2,"00"),".",TEXT($U$3,"00"))), DATEVALUE(CONCATENATE(MID(BY_MaxWerte!R273,4,2),".",MID(BY_MaxWerte!R273,6,2),".",TEXT($U$3,"00")))    ),"")</f>
        <v>42762</v>
      </c>
      <c r="O269" s="72" t="str">
        <f>IF(BY_MaxWerte!Q273&gt;0,  LEFT(BY_MaxWerte!R273,3),"")</f>
        <v xml:space="preserve"> FR</v>
      </c>
      <c r="P269" s="72">
        <f>IF(BY_MaxWerte!S273&gt;0,BY_MaxWerte!S273,"")</f>
        <v>9024</v>
      </c>
      <c r="Q269" s="81">
        <f>IF(BY_MaxWerte!S273&gt;0, IF($U$2&gt;0,DATEVALUE(CONCATENATE(LEFT(RIGHT(BY_MaxWerte!T273,3),2),".",TEXT($U$2,"00"),".",TEXT($U$3,"00"))),DATEVALUE(CONCATENATE(MID(BY_MaxWerte!T273,4,2),".",MID(BY_MaxWerte!T273,6,2),".",TEXT($U$3,"00"))) ),"")</f>
        <v>42763</v>
      </c>
      <c r="R269" s="72" t="str">
        <f>IF(BY_MaxWerte!S273&gt;0,  LEFT(BY_MaxWerte!T273,3),"")</f>
        <v xml:space="preserve"> SA</v>
      </c>
      <c r="S269" s="72">
        <f>IF(BY_MaxWerte!T273&gt;0,  BY_MaxWerte!U273,"")</f>
        <v>16</v>
      </c>
      <c r="T269" s="72"/>
    </row>
    <row r="270" spans="1:20" x14ac:dyDescent="0.2">
      <c r="A270" s="74">
        <v>265</v>
      </c>
      <c r="B270" s="72" t="str">
        <f>IF(ISBLANK(BY_DTV_GQ!S274),"",  CONCATENATE(BY_DTV_GQ!S274,IF(TRIM(BY_DTV_GQ!T274)="VBA","*","")))</f>
        <v/>
      </c>
      <c r="C270" s="72" t="str">
        <f>IF(ISBLANK(BY_DTV_GQ!A274),"",CONCATENATE(BY_DTV_GQ!A274,TEXT(BY_DTV_GQ!B274,"????")))</f>
        <v>A  99</v>
      </c>
      <c r="D270" s="74" t="str">
        <f>IF(ISBLANK(BY_DTV_GQ!U274),"",BY_DTV_GQ!U274)</f>
        <v/>
      </c>
      <c r="E270" s="72" t="str">
        <f>IF(ISBLANK(BY_DTV_GQ!E274),"",BY_DTV_GQ!E274)</f>
        <v xml:space="preserve">Ottobrunn                     </v>
      </c>
      <c r="F270" s="72">
        <f>IF(ISBLANK(BY_DTV_GQ!G274),"",BY_DTV_GQ!G274)</f>
        <v>80683</v>
      </c>
      <c r="G270" s="72" t="str">
        <f>IF(ISBLANK(BY_DTV_GQ!H274),"",    LEFT(BY_DTV_GQ!H274,   LEN(BY_DTV_GQ!H274)-1)    )</f>
        <v xml:space="preserve">(-)  </v>
      </c>
      <c r="H270" s="83">
        <f>IF(BY_DTV_GQ!G274&gt;0,(BY_DTV_GQ!M274/BY_DTV_GQ!G274)*100,"")</f>
        <v>16.031877842916103</v>
      </c>
      <c r="I270" s="72" t="str">
        <f>IF(ISBLANK(BY_RiLaerm!Q274),"",BY_RiLaerm!Q274)</f>
        <v/>
      </c>
      <c r="J270" s="72" t="str">
        <f>IF(ISBLANK(BY_RiLaerm!R274),"", LEFT(BY_RiLaerm!R274,LEN(BY_RiLaerm!R274)-1))</f>
        <v/>
      </c>
      <c r="K270" s="72" t="str">
        <f>IF(ISBLANK(BY_RiLaerm!S274),"",BY_RiLaerm!S274)</f>
        <v/>
      </c>
      <c r="L270" s="72" t="str">
        <f>IF(ISBLANK(BY_RiLaerm!T274),"",LEFT(BY_RiLaerm!T274,LEN(BY_RiLaerm!T274)-1))</f>
        <v/>
      </c>
      <c r="M270" s="72" t="str">
        <f>IF(BY_MaxWerte!Q274&gt;0,BY_MaxWerte!Q274,"")</f>
        <v/>
      </c>
      <c r="N270" s="81" t="str">
        <f>IF(BY_MaxWerte!Q274&gt;0,   IF($U$2&gt;0,DATEVALUE(CONCATENATE(LEFT(RIGHT(BY_MaxWerte!R274,3),2),".",TEXT($U$2,"00"),".",TEXT($U$3,"00"))), DATEVALUE(CONCATENATE(MID(BY_MaxWerte!R274,4,2),".",MID(BY_MaxWerte!R274,6,2),".",TEXT($U$3,"00")))    ),"")</f>
        <v/>
      </c>
      <c r="O270" s="72" t="str">
        <f>IF(BY_MaxWerte!Q274&gt;0,  LEFT(BY_MaxWerte!R274,3),"")</f>
        <v/>
      </c>
      <c r="P270" s="72" t="str">
        <f>IF(BY_MaxWerte!S274&gt;0,BY_MaxWerte!S274,"")</f>
        <v/>
      </c>
      <c r="Q270" s="81" t="str">
        <f>IF(BY_MaxWerte!S274&gt;0, IF($U$2&gt;0,DATEVALUE(CONCATENATE(LEFT(RIGHT(BY_MaxWerte!T274,3),2),".",TEXT($U$2,"00"),".",TEXT($U$3,"00"))),DATEVALUE(CONCATENATE(MID(BY_MaxWerte!T274,4,2),".",MID(BY_MaxWerte!T274,6,2),".",TEXT($U$3,"00"))) ),"")</f>
        <v/>
      </c>
      <c r="R270" s="72" t="str">
        <f>IF(BY_MaxWerte!S274&gt;0,  LEFT(BY_MaxWerte!T274,3),"")</f>
        <v/>
      </c>
      <c r="S270" s="72" t="str">
        <f>IF(BY_MaxWerte!T274&gt;0,  BY_MaxWerte!U274,"")</f>
        <v/>
      </c>
      <c r="T270" s="72"/>
    </row>
    <row r="271" spans="1:20" x14ac:dyDescent="0.2">
      <c r="A271" s="74">
        <v>266</v>
      </c>
      <c r="B271" s="72" t="str">
        <f>IF(ISBLANK(BY_DTV_GQ!S275),"",  CONCATENATE(BY_DTV_GQ!S275,IF(TRIM(BY_DTV_GQ!T275)="VBA","*","")))</f>
        <v/>
      </c>
      <c r="C271" s="72" t="str">
        <f>IF(ISBLANK(BY_DTV_GQ!A275),"",CONCATENATE(BY_DTV_GQ!A275,TEXT(BY_DTV_GQ!B275,"????")))</f>
        <v>A 952</v>
      </c>
      <c r="D271" s="74" t="str">
        <f>IF(ISBLANK(BY_DTV_GQ!U275),"",BY_DTV_GQ!U275)</f>
        <v/>
      </c>
      <c r="E271" s="72" t="str">
        <f>IF(ISBLANK(BY_DTV_GQ!E275),"",BY_DTV_GQ!E275)</f>
        <v xml:space="preserve">AD Starnberg (W)              </v>
      </c>
      <c r="F271" s="72">
        <f>IF(ISBLANK(BY_DTV_GQ!G275),"",BY_DTV_GQ!G275)</f>
        <v>24634</v>
      </c>
      <c r="G271" s="72" t="str">
        <f>IF(ISBLANK(BY_DTV_GQ!H275),"",    LEFT(BY_DTV_GQ!H275,   LEN(BY_DTV_GQ!H275)-1)    )</f>
        <v xml:space="preserve">(-)  </v>
      </c>
      <c r="H271" s="83">
        <f>IF(BY_DTV_GQ!G275&gt;0,(BY_DTV_GQ!M275/BY_DTV_GQ!G275)*100,"")</f>
        <v>2.3301128521555574</v>
      </c>
      <c r="I271" s="72" t="str">
        <f>IF(ISBLANK(BY_RiLaerm!Q275),"",BY_RiLaerm!Q275)</f>
        <v/>
      </c>
      <c r="J271" s="72" t="str">
        <f>IF(ISBLANK(BY_RiLaerm!R275),"", LEFT(BY_RiLaerm!R275,LEN(BY_RiLaerm!R275)-1))</f>
        <v/>
      </c>
      <c r="K271" s="72" t="str">
        <f>IF(ISBLANK(BY_RiLaerm!S275),"",BY_RiLaerm!S275)</f>
        <v/>
      </c>
      <c r="L271" s="72" t="str">
        <f>IF(ISBLANK(BY_RiLaerm!T275),"",LEFT(BY_RiLaerm!T275,LEN(BY_RiLaerm!T275)-1))</f>
        <v/>
      </c>
      <c r="M271" s="72" t="str">
        <f>IF(BY_MaxWerte!Q275&gt;0,BY_MaxWerte!Q275,"")</f>
        <v/>
      </c>
      <c r="N271" s="81" t="str">
        <f>IF(BY_MaxWerte!Q275&gt;0,   IF($U$2&gt;0,DATEVALUE(CONCATENATE(LEFT(RIGHT(BY_MaxWerte!R275,3),2),".",TEXT($U$2,"00"),".",TEXT($U$3,"00"))), DATEVALUE(CONCATENATE(MID(BY_MaxWerte!R275,4,2),".",MID(BY_MaxWerte!R275,6,2),".",TEXT($U$3,"00")))    ),"")</f>
        <v/>
      </c>
      <c r="O271" s="72" t="str">
        <f>IF(BY_MaxWerte!Q275&gt;0,  LEFT(BY_MaxWerte!R275,3),"")</f>
        <v/>
      </c>
      <c r="P271" s="72" t="str">
        <f>IF(BY_MaxWerte!S275&gt;0,BY_MaxWerte!S275,"")</f>
        <v/>
      </c>
      <c r="Q271" s="81" t="str">
        <f>IF(BY_MaxWerte!S275&gt;0, IF($U$2&gt;0,DATEVALUE(CONCATENATE(LEFT(RIGHT(BY_MaxWerte!T275,3),2),".",TEXT($U$2,"00"),".",TEXT($U$3,"00"))),DATEVALUE(CONCATENATE(MID(BY_MaxWerte!T275,4,2),".",MID(BY_MaxWerte!T275,6,2),".",TEXT($U$3,"00"))) ),"")</f>
        <v/>
      </c>
      <c r="R271" s="72" t="str">
        <f>IF(BY_MaxWerte!S275&gt;0,  LEFT(BY_MaxWerte!T275,3),"")</f>
        <v/>
      </c>
      <c r="S271" s="72" t="str">
        <f>IF(BY_MaxWerte!T275&gt;0,  BY_MaxWerte!U275,"")</f>
        <v/>
      </c>
      <c r="T271" s="72"/>
    </row>
    <row r="272" spans="1:20" x14ac:dyDescent="0.2">
      <c r="A272" s="74">
        <v>267</v>
      </c>
      <c r="B272" s="72" t="str">
        <f>IF(ISBLANK(BY_DTV_GQ!S276),"",  CONCATENATE(BY_DTV_GQ!S276,IF(TRIM(BY_DTV_GQ!T276)="VBA","*","")))</f>
        <v/>
      </c>
      <c r="C272" s="72" t="str">
        <f>IF(ISBLANK(BY_DTV_GQ!A276),"",CONCATENATE(BY_DTV_GQ!A276,TEXT(BY_DTV_GQ!B276,"????")))</f>
        <v>A 995</v>
      </c>
      <c r="D272" s="74"/>
      <c r="E272" s="72"/>
      <c r="F272" s="72">
        <f>IF(ISBLANK(BY_DTV_GQ!G276),"",BY_DTV_GQ!G276)</f>
        <v>51152</v>
      </c>
      <c r="G272" s="72" t="str">
        <f>IF(ISBLANK(BY_DTV_GQ!H276),"",    LEFT(BY_DTV_GQ!H276,   LEN(BY_DTV_GQ!H276)-1)    )</f>
        <v xml:space="preserve">(-)  </v>
      </c>
      <c r="H272" s="83">
        <f>IF(BY_DTV_GQ!G276&gt;0,(BY_DTV_GQ!M276/BY_DTV_GQ!G276)*100,"")</f>
        <v>4.0428526743822335</v>
      </c>
      <c r="I272" s="72" t="str">
        <f>IF(ISBLANK(BY_RiLaerm!Q276),"",BY_RiLaerm!Q276)</f>
        <v/>
      </c>
      <c r="J272" s="72" t="str">
        <f>IF(ISBLANK(BY_RiLaerm!R276),"", LEFT(BY_RiLaerm!R276,LEN(BY_RiLaerm!R276)-1))</f>
        <v/>
      </c>
      <c r="K272" s="72" t="str">
        <f>IF(ISBLANK(BY_RiLaerm!S276),"",BY_RiLaerm!S276)</f>
        <v/>
      </c>
      <c r="L272" s="72" t="str">
        <f>IF(ISBLANK(BY_RiLaerm!T276),"",LEFT(BY_RiLaerm!T276,LEN(BY_RiLaerm!T276)-1))</f>
        <v/>
      </c>
      <c r="M272" s="72" t="str">
        <f>IF(BY_MaxWerte!Q276&gt;0,BY_MaxWerte!Q276,"")</f>
        <v/>
      </c>
      <c r="N272" s="81" t="str">
        <f>IF(BY_MaxWerte!Q276&gt;0,   IF($U$2&gt;0,DATEVALUE(CONCATENATE(LEFT(RIGHT(BY_MaxWerte!R276,3),2),".",TEXT($U$2,"00"),".",TEXT($U$3,"00"))), DATEVALUE(CONCATENATE(MID(BY_MaxWerte!R276,4,2),".",MID(BY_MaxWerte!R276,6,2),".",TEXT($U$3,"00")))    ),"")</f>
        <v/>
      </c>
      <c r="O272" s="72" t="str">
        <f>IF(BY_MaxWerte!Q276&gt;0,  LEFT(BY_MaxWerte!R276,3),"")</f>
        <v/>
      </c>
      <c r="P272" s="72" t="str">
        <f>IF(BY_MaxWerte!S276&gt;0,BY_MaxWerte!S276,"")</f>
        <v/>
      </c>
      <c r="Q272" s="81" t="str">
        <f>IF(BY_MaxWerte!S276&gt;0, IF($U$2&gt;0,DATEVALUE(CONCATENATE(LEFT(RIGHT(BY_MaxWerte!T276,3),2),".",TEXT($U$2,"00"),".",TEXT($U$3,"00"))),DATEVALUE(CONCATENATE(MID(BY_MaxWerte!T276,4,2),".",MID(BY_MaxWerte!T276,6,2),".",TEXT($U$3,"00"))) ),"")</f>
        <v/>
      </c>
      <c r="R272" s="72" t="str">
        <f>IF(BY_MaxWerte!S276&gt;0,  LEFT(BY_MaxWerte!T276,3),"")</f>
        <v/>
      </c>
      <c r="S272" s="72" t="str">
        <f>IF(BY_MaxWerte!T276&gt;0,  BY_MaxWerte!U276,"")</f>
        <v/>
      </c>
      <c r="T272" s="72"/>
    </row>
    <row r="273" spans="1:20" x14ac:dyDescent="0.2">
      <c r="A273" s="74"/>
      <c r="B273" s="72" t="str">
        <f>IF(ISBLANK(BY_DTV_GQ!S277),"",  CONCATENATE(BY_DTV_GQ!S277,IF(TRIM(BY_DTV_GQ!T277)="VBA","*","")))</f>
        <v/>
      </c>
      <c r="C273" s="72" t="str">
        <f>IF(ISBLANK(BY_DTV_GQ!A277),"",CONCATENATE(BY_DTV_GQ!A277,TEXT(BY_DTV_GQ!B277,"????")))</f>
        <v xml:space="preserve">BUNDESSTRASSEN    </v>
      </c>
      <c r="D273" s="74" t="str">
        <f>IF(ISBLANK(BY_DTV_GQ!U277),"",BY_DTV_GQ!U277)</f>
        <v/>
      </c>
      <c r="E273" s="72" t="str">
        <f>IF(ISBLANK(BY_DTV_GQ!E277),"",BY_DTV_GQ!E277)</f>
        <v/>
      </c>
      <c r="F273" s="72" t="str">
        <f>IF(ISBLANK(BY_DTV_GQ!G277),"",BY_DTV_GQ!G277)</f>
        <v/>
      </c>
      <c r="G273" s="72" t="str">
        <f>IF(ISBLANK(BY_DTV_GQ!H277),"",    LEFT(BY_DTV_GQ!H277,   LEN(BY_DTV_GQ!H277)-1)    )</f>
        <v/>
      </c>
      <c r="H273" s="83" t="str">
        <f>IF(BY_DTV_GQ!G277&gt;0,(BY_DTV_GQ!M277/BY_DTV_GQ!G277)*100,"")</f>
        <v/>
      </c>
      <c r="I273" s="72" t="str">
        <f>IF(ISBLANK(BY_RiLaerm!Q277),"",BY_RiLaerm!Q277)</f>
        <v/>
      </c>
      <c r="J273" s="72" t="str">
        <f>IF(ISBLANK(BY_RiLaerm!R277),"", LEFT(BY_RiLaerm!R277,LEN(BY_RiLaerm!R277)-1))</f>
        <v/>
      </c>
      <c r="K273" s="72" t="str">
        <f>IF(ISBLANK(BY_RiLaerm!S277),"",BY_RiLaerm!S277)</f>
        <v/>
      </c>
      <c r="L273" s="72" t="str">
        <f>IF(ISBLANK(BY_RiLaerm!T277),"",LEFT(BY_RiLaerm!T277,LEN(BY_RiLaerm!T277)-1))</f>
        <v/>
      </c>
      <c r="M273" s="72" t="str">
        <f>IF(BY_MaxWerte!Q277&gt;0,BY_MaxWerte!Q277,"")</f>
        <v/>
      </c>
      <c r="N273" s="81" t="str">
        <f>IF(BY_MaxWerte!Q277&gt;0,   IF($U$2&gt;0,DATEVALUE(CONCATENATE(LEFT(RIGHT(BY_MaxWerte!R277,3),2),".",TEXT($U$2,"00"),".",TEXT($U$3,"00"))), DATEVALUE(CONCATENATE(MID(BY_MaxWerte!R277,4,2),".",MID(BY_MaxWerte!R277,6,2),".",TEXT($U$3,"00")))    ),"")</f>
        <v/>
      </c>
      <c r="O273" s="72" t="str">
        <f>IF(BY_MaxWerte!Q277&gt;0,  LEFT(BY_MaxWerte!R277,3),"")</f>
        <v/>
      </c>
      <c r="P273" s="72" t="str">
        <f>IF(BY_MaxWerte!S277&gt;0,BY_MaxWerte!S277,"")</f>
        <v/>
      </c>
      <c r="Q273" s="81" t="str">
        <f>IF(BY_MaxWerte!S277&gt;0, IF($U$2&gt;0,DATEVALUE(CONCATENATE(LEFT(RIGHT(BY_MaxWerte!T277,3),2),".",TEXT($U$2,"00"),".",TEXT($U$3,"00"))),DATEVALUE(CONCATENATE(MID(BY_MaxWerte!T277,4,2),".",MID(BY_MaxWerte!T277,6,2),".",TEXT($U$3,"00"))) ),"")</f>
        <v/>
      </c>
      <c r="R273" s="72" t="str">
        <f>IF(BY_MaxWerte!S277&gt;0,  LEFT(BY_MaxWerte!T277,3),"")</f>
        <v/>
      </c>
      <c r="S273" s="72" t="str">
        <f>IF(BY_MaxWerte!T277&gt;0,  BY_MaxWerte!U277,"")</f>
        <v/>
      </c>
      <c r="T273" s="72"/>
    </row>
    <row r="274" spans="1:20" x14ac:dyDescent="0.2">
      <c r="A274" s="74"/>
      <c r="B274" s="72" t="str">
        <f>IF(ISBLANK(BY_DTV_GQ!S278),"",  CONCATENATE(BY_DTV_GQ!S278,IF(TRIM(BY_DTV_GQ!T278)="VBA","*","")))</f>
        <v/>
      </c>
      <c r="C274" s="72" t="str">
        <f>IF(ISBLANK(BY_DTV_GQ!A278),"",CONCATENATE(BY_DTV_GQ!A278,TEXT(BY_DTV_GQ!B278,"????")))</f>
        <v>B   2</v>
      </c>
      <c r="D274" s="74" t="str">
        <f>IF(ISBLANK(BY_DTV_GQ!U278),"",BY_DTV_GQ!U278)</f>
        <v/>
      </c>
      <c r="E274" s="72" t="str">
        <f>IF(ISBLANK(BY_DTV_GQ!E278),"",BY_DTV_GQ!E278)</f>
        <v xml:space="preserve">Mittenwald                    </v>
      </c>
      <c r="F274" s="72">
        <f>IF(ISBLANK(BY_DTV_GQ!G278),"",BY_DTV_GQ!G278)</f>
        <v>7083</v>
      </c>
      <c r="G274" s="72" t="str">
        <f>IF(ISBLANK(BY_DTV_GQ!H278),"",    LEFT(BY_DTV_GQ!H278,   LEN(BY_DTV_GQ!H278)-1)    )</f>
        <v xml:space="preserve">(-)  </v>
      </c>
      <c r="H274" s="83">
        <f>IF(BY_DTV_GQ!G278&gt;0,(BY_DTV_GQ!M278/BY_DTV_GQ!G278)*100,"")</f>
        <v>3.1483834533389805</v>
      </c>
      <c r="I274" s="72">
        <f>IF(ISBLANK(BY_RiLaerm!Q278),"",BY_RiLaerm!Q278)</f>
        <v>427</v>
      </c>
      <c r="J274" s="72" t="str">
        <f>IF(ISBLANK(BY_RiLaerm!R278),"", LEFT(BY_RiLaerm!R278,LEN(BY_RiLaerm!R278)-1))</f>
        <v>3,0</v>
      </c>
      <c r="K274" s="72">
        <f>IF(ISBLANK(BY_RiLaerm!S278),"",BY_RiLaerm!S278)</f>
        <v>32</v>
      </c>
      <c r="L274" s="72" t="str">
        <f>IF(ISBLANK(BY_RiLaerm!T278),"",LEFT(BY_RiLaerm!T278,LEN(BY_RiLaerm!T278)-1))</f>
        <v>8,5</v>
      </c>
      <c r="M274" s="72">
        <f>IF(BY_MaxWerte!Q278&gt;0,BY_MaxWerte!Q278,"")</f>
        <v>14541</v>
      </c>
      <c r="N274" s="81">
        <f>IF(BY_MaxWerte!Q278&gt;0,   IF($U$2&gt;0,DATEVALUE(CONCATENATE(LEFT(RIGHT(BY_MaxWerte!R278,3),2),".",TEXT($U$2,"00"),".",TEXT($U$3,"00"))), DATEVALUE(CONCATENATE(MID(BY_MaxWerte!R278,4,2),".",MID(BY_MaxWerte!R278,6,2),".",TEXT($U$3,"00")))    ),"")</f>
        <v>42763</v>
      </c>
      <c r="O274" s="72" t="str">
        <f>IF(BY_MaxWerte!Q278&gt;0,  LEFT(BY_MaxWerte!R278,3),"")</f>
        <v xml:space="preserve"> SA</v>
      </c>
      <c r="P274" s="72">
        <f>IF(BY_MaxWerte!S278&gt;0,BY_MaxWerte!S278,"")</f>
        <v>1773</v>
      </c>
      <c r="Q274" s="81">
        <f>IF(BY_MaxWerte!S278&gt;0, IF($U$2&gt;0,DATEVALUE(CONCATENATE(LEFT(RIGHT(BY_MaxWerte!T278,3),2),".",TEXT($U$2,"00"),".",TEXT($U$3,"00"))),DATEVALUE(CONCATENATE(MID(BY_MaxWerte!T278,4,2),".",MID(BY_MaxWerte!T278,6,2),".",TEXT($U$3,"00"))) ),"")</f>
        <v>42763</v>
      </c>
      <c r="R274" s="72" t="str">
        <f>IF(BY_MaxWerte!S278&gt;0,  LEFT(BY_MaxWerte!T278,3),"")</f>
        <v xml:space="preserve"> SA</v>
      </c>
      <c r="S274" s="72">
        <f>IF(BY_MaxWerte!T278&gt;0,  BY_MaxWerte!U278,"")</f>
        <v>12</v>
      </c>
      <c r="T274" s="72"/>
    </row>
    <row r="275" spans="1:20" x14ac:dyDescent="0.2">
      <c r="A275" s="74"/>
      <c r="B275" s="72" t="str">
        <f>IF(ISBLANK(BY_DTV_GQ!S279),"",  CONCATENATE(BY_DTV_GQ!S279,IF(TRIM(BY_DTV_GQ!T279)="VBA","*","")))</f>
        <v/>
      </c>
      <c r="C275" s="72" t="str">
        <f>IF(ISBLANK(BY_DTV_GQ!A279),"",CONCATENATE(BY_DTV_GQ!A279,TEXT(BY_DTV_GQ!B279,"????")))</f>
        <v>B   2</v>
      </c>
      <c r="D275" s="74" t="str">
        <f>IF(ISBLANK(BY_DTV_GQ!U279),"",BY_DTV_GQ!U279)</f>
        <v/>
      </c>
      <c r="E275" s="72" t="str">
        <f>IF(ISBLANK(BY_DTV_GQ!E279),"",BY_DTV_GQ!E279)</f>
        <v xml:space="preserve">Oberau (s)                    </v>
      </c>
      <c r="F275" s="72">
        <f>IF(ISBLANK(BY_DTV_GQ!G279),"",BY_DTV_GQ!G279)</f>
        <v>21599</v>
      </c>
      <c r="G275" s="72" t="str">
        <f>IF(ISBLANK(BY_DTV_GQ!H279),"",    LEFT(BY_DTV_GQ!H279,   LEN(BY_DTV_GQ!H279)-1)    )</f>
        <v xml:space="preserve">(-)  </v>
      </c>
      <c r="H275" s="83">
        <f>IF(BY_DTV_GQ!G279&gt;0,(BY_DTV_GQ!M279/BY_DTV_GQ!G279)*100,"")</f>
        <v>3.3983054771054211</v>
      </c>
      <c r="I275" s="72">
        <f>IF(ISBLANK(BY_RiLaerm!Q279),"",BY_RiLaerm!Q279)</f>
        <v>1267</v>
      </c>
      <c r="J275" s="72" t="str">
        <f>IF(ISBLANK(BY_RiLaerm!R279),"", LEFT(BY_RiLaerm!R279,LEN(BY_RiLaerm!R279)-1))</f>
        <v>3,3</v>
      </c>
      <c r="K275" s="72">
        <f>IF(ISBLANK(BY_RiLaerm!S279),"",BY_RiLaerm!S279)</f>
        <v>167</v>
      </c>
      <c r="L275" s="72" t="str">
        <f>IF(ISBLANK(BY_RiLaerm!T279),"",LEFT(BY_RiLaerm!T279,LEN(BY_RiLaerm!T279)-1))</f>
        <v>5,4</v>
      </c>
      <c r="M275" s="72" t="str">
        <f>IF(BY_MaxWerte!Q279&gt;0,BY_MaxWerte!Q279,"")</f>
        <v/>
      </c>
      <c r="N275" s="81" t="str">
        <f>IF(BY_MaxWerte!Q279&gt;0,   IF($U$2&gt;0,DATEVALUE(CONCATENATE(LEFT(RIGHT(BY_MaxWerte!R279,3),2),".",TEXT($U$2,"00"),".",TEXT($U$3,"00"))), DATEVALUE(CONCATENATE(MID(BY_MaxWerte!R279,4,2),".",MID(BY_MaxWerte!R279,6,2),".",TEXT($U$3,"00")))    ),"")</f>
        <v/>
      </c>
      <c r="O275" s="72" t="str">
        <f>IF(BY_MaxWerte!Q279&gt;0,  LEFT(BY_MaxWerte!R279,3),"")</f>
        <v/>
      </c>
      <c r="P275" s="72" t="str">
        <f>IF(BY_MaxWerte!S279&gt;0,BY_MaxWerte!S279,"")</f>
        <v/>
      </c>
      <c r="Q275" s="81" t="str">
        <f>IF(BY_MaxWerte!S279&gt;0, IF($U$2&gt;0,DATEVALUE(CONCATENATE(LEFT(RIGHT(BY_MaxWerte!T279,3),2),".",TEXT($U$2,"00"),".",TEXT($U$3,"00"))),DATEVALUE(CONCATENATE(MID(BY_MaxWerte!T279,4,2),".",MID(BY_MaxWerte!T279,6,2),".",TEXT($U$3,"00"))) ),"")</f>
        <v/>
      </c>
      <c r="R275" s="72" t="str">
        <f>IF(BY_MaxWerte!S279&gt;0,  LEFT(BY_MaxWerte!T279,3),"")</f>
        <v/>
      </c>
      <c r="S275" s="72" t="str">
        <f>IF(BY_MaxWerte!T279&gt;0,  BY_MaxWerte!U279,"")</f>
        <v/>
      </c>
      <c r="T275" s="72"/>
    </row>
    <row r="276" spans="1:20" x14ac:dyDescent="0.2">
      <c r="A276" s="74"/>
      <c r="B276" s="72" t="str">
        <f>IF(ISBLANK(BY_DTV_GQ!S280),"",  CONCATENATE(BY_DTV_GQ!S280,IF(TRIM(BY_DTV_GQ!T280)="VBA","*","")))</f>
        <v/>
      </c>
      <c r="C276" s="72" t="str">
        <f>IF(ISBLANK(BY_DTV_GQ!A280),"",CONCATENATE(BY_DTV_GQ!A280,TEXT(BY_DTV_GQ!B280,"????")))</f>
        <v>B   2</v>
      </c>
      <c r="D276" s="74" t="str">
        <f>IF(ISBLANK(BY_DTV_GQ!U280),"",BY_DTV_GQ!U280)</f>
        <v/>
      </c>
      <c r="E276" s="72" t="str">
        <f>IF(ISBLANK(BY_DTV_GQ!E280),"",BY_DTV_GQ!E280)</f>
        <v xml:space="preserve">Oberau (Mitte)                </v>
      </c>
      <c r="F276" s="72">
        <f>IF(ISBLANK(BY_DTV_GQ!G280),"",BY_DTV_GQ!G280)</f>
        <v>18428</v>
      </c>
      <c r="G276" s="72" t="str">
        <f>IF(ISBLANK(BY_DTV_GQ!H280),"",    LEFT(BY_DTV_GQ!H280,   LEN(BY_DTV_GQ!H280)-1)    )</f>
        <v xml:space="preserve">(-)  </v>
      </c>
      <c r="H276" s="83">
        <f>IF(BY_DTV_GQ!G280&gt;0,(BY_DTV_GQ!M280/BY_DTV_GQ!G280)*100,"")</f>
        <v>3.3156066854786199</v>
      </c>
      <c r="I276" s="72">
        <f>IF(ISBLANK(BY_RiLaerm!Q280),"",BY_RiLaerm!Q280)</f>
        <v>1089</v>
      </c>
      <c r="J276" s="72" t="str">
        <f>IF(ISBLANK(BY_RiLaerm!R280),"", LEFT(BY_RiLaerm!R280,LEN(BY_RiLaerm!R280)-1))</f>
        <v>3,2</v>
      </c>
      <c r="K276" s="72">
        <f>IF(ISBLANK(BY_RiLaerm!S280),"",BY_RiLaerm!S280)</f>
        <v>126</v>
      </c>
      <c r="L276" s="72" t="str">
        <f>IF(ISBLANK(BY_RiLaerm!T280),"",LEFT(BY_RiLaerm!T280,LEN(BY_RiLaerm!T280)-1))</f>
        <v>6,0</v>
      </c>
      <c r="M276" s="72">
        <f>IF(BY_MaxWerte!Q280&gt;0,BY_MaxWerte!Q280,"")</f>
        <v>24765</v>
      </c>
      <c r="N276" s="81">
        <f>IF(BY_MaxWerte!Q280&gt;0,   IF($U$2&gt;0,DATEVALUE(CONCATENATE(LEFT(RIGHT(BY_MaxWerte!R280,3),2),".",TEXT($U$2,"00"),".",TEXT($U$3,"00"))), DATEVALUE(CONCATENATE(MID(BY_MaxWerte!R280,4,2),".",MID(BY_MaxWerte!R280,6,2),".",TEXT($U$3,"00")))    ),"")</f>
        <v>42763</v>
      </c>
      <c r="O276" s="72" t="str">
        <f>IF(BY_MaxWerte!Q280&gt;0,  LEFT(BY_MaxWerte!R280,3),"")</f>
        <v xml:space="preserve"> SA</v>
      </c>
      <c r="P276" s="72">
        <f>IF(BY_MaxWerte!S280&gt;0,BY_MaxWerte!S280,"")</f>
        <v>2022</v>
      </c>
      <c r="Q276" s="81">
        <f>IF(BY_MaxWerte!S280&gt;0, IF($U$2&gt;0,DATEVALUE(CONCATENATE(LEFT(RIGHT(BY_MaxWerte!T280,3),2),".",TEXT($U$2,"00"),".",TEXT($U$3,"00"))),DATEVALUE(CONCATENATE(MID(BY_MaxWerte!T280,4,2),".",MID(BY_MaxWerte!T280,6,2),".",TEXT($U$3,"00"))) ),"")</f>
        <v>42737</v>
      </c>
      <c r="R276" s="72" t="str">
        <f>IF(BY_MaxWerte!S280&gt;0,  LEFT(BY_MaxWerte!T280,3),"")</f>
        <v xml:space="preserve"> MO</v>
      </c>
      <c r="S276" s="72">
        <f>IF(BY_MaxWerte!T280&gt;0,  BY_MaxWerte!U280,"")</f>
        <v>14</v>
      </c>
      <c r="T276" s="72"/>
    </row>
    <row r="277" spans="1:20" x14ac:dyDescent="0.2">
      <c r="A277" s="74"/>
      <c r="B277" s="72" t="str">
        <f>IF(ISBLANK(BY_DTV_GQ!S281),"",  CONCATENATE(BY_DTV_GQ!S281,IF(TRIM(BY_DTV_GQ!T281)="VBA","*","")))</f>
        <v/>
      </c>
      <c r="C277" s="72" t="str">
        <f>IF(ISBLANK(BY_DTV_GQ!A281),"",CONCATENATE(BY_DTV_GQ!A281,TEXT(BY_DTV_GQ!B281,"????")))</f>
        <v>B   2</v>
      </c>
      <c r="D277" s="74" t="str">
        <f>IF(ISBLANK(BY_DTV_GQ!U281),"",BY_DTV_GQ!U281)</f>
        <v/>
      </c>
      <c r="E277" s="72" t="str">
        <f>IF(ISBLANK(BY_DTV_GQ!E281),"",BY_DTV_GQ!E281)</f>
        <v xml:space="preserve">Oberau (n)                    </v>
      </c>
      <c r="F277" s="72">
        <f>IF(ISBLANK(BY_DTV_GQ!G281),"",BY_DTV_GQ!G281)</f>
        <v>20821</v>
      </c>
      <c r="G277" s="72" t="str">
        <f>IF(ISBLANK(BY_DTV_GQ!H281),"",    LEFT(BY_DTV_GQ!H281,   LEN(BY_DTV_GQ!H281)-1)    )</f>
        <v xml:space="preserve">(-)  </v>
      </c>
      <c r="H277" s="83">
        <f>IF(BY_DTV_GQ!G281&gt;0,(BY_DTV_GQ!M281/BY_DTV_GQ!G281)*100,"")</f>
        <v>3.0834253878295952</v>
      </c>
      <c r="I277" s="72">
        <f>IF(ISBLANK(BY_RiLaerm!Q281),"",BY_RiLaerm!Q281)</f>
        <v>1217</v>
      </c>
      <c r="J277" s="72" t="str">
        <f>IF(ISBLANK(BY_RiLaerm!R281),"", LEFT(BY_RiLaerm!R281,LEN(BY_RiLaerm!R281)-1))</f>
        <v>3,0</v>
      </c>
      <c r="K277" s="72">
        <f>IF(ISBLANK(BY_RiLaerm!S281),"",BY_RiLaerm!S281)</f>
        <v>168</v>
      </c>
      <c r="L277" s="72" t="str">
        <f>IF(ISBLANK(BY_RiLaerm!T281),"",LEFT(BY_RiLaerm!T281,LEN(BY_RiLaerm!T281)-1))</f>
        <v>4,8</v>
      </c>
      <c r="M277" s="72" t="str">
        <f>IF(BY_MaxWerte!Q281&gt;0,BY_MaxWerte!Q281,"")</f>
        <v/>
      </c>
      <c r="N277" s="81" t="str">
        <f>IF(BY_MaxWerte!Q281&gt;0,   IF($U$2&gt;0,DATEVALUE(CONCATENATE(LEFT(RIGHT(BY_MaxWerte!R281,3),2),".",TEXT($U$2,"00"),".",TEXT($U$3,"00"))), DATEVALUE(CONCATENATE(MID(BY_MaxWerte!R281,4,2),".",MID(BY_MaxWerte!R281,6,2),".",TEXT($U$3,"00")))    ),"")</f>
        <v/>
      </c>
      <c r="O277" s="72" t="str">
        <f>IF(BY_MaxWerte!Q281&gt;0,  LEFT(BY_MaxWerte!R281,3),"")</f>
        <v/>
      </c>
      <c r="P277" s="72" t="str">
        <f>IF(BY_MaxWerte!S281&gt;0,BY_MaxWerte!S281,"")</f>
        <v/>
      </c>
      <c r="Q277" s="81" t="str">
        <f>IF(BY_MaxWerte!S281&gt;0, IF($U$2&gt;0,DATEVALUE(CONCATENATE(LEFT(RIGHT(BY_MaxWerte!T281,3),2),".",TEXT($U$2,"00"),".",TEXT($U$3,"00"))),DATEVALUE(CONCATENATE(MID(BY_MaxWerte!T281,4,2),".",MID(BY_MaxWerte!T281,6,2),".",TEXT($U$3,"00"))) ),"")</f>
        <v/>
      </c>
      <c r="R277" s="72" t="str">
        <f>IF(BY_MaxWerte!S281&gt;0,  LEFT(BY_MaxWerte!T281,3),"")</f>
        <v/>
      </c>
      <c r="S277" s="72" t="str">
        <f>IF(BY_MaxWerte!T281&gt;0,  BY_MaxWerte!U281,"")</f>
        <v/>
      </c>
      <c r="T277" s="72"/>
    </row>
    <row r="278" spans="1:20" x14ac:dyDescent="0.2">
      <c r="A278" s="74"/>
      <c r="B278" s="72" t="str">
        <f>IF(ISBLANK(BY_DTV_GQ!S282),"",  CONCATENATE(BY_DTV_GQ!S282,IF(TRIM(BY_DTV_GQ!T282)="VBA","*","")))</f>
        <v/>
      </c>
      <c r="C278" s="72" t="str">
        <f>IF(ISBLANK(BY_DTV_GQ!A282),"",CONCATENATE(BY_DTV_GQ!A282,TEXT(BY_DTV_GQ!B282,"????")))</f>
        <v>B   2</v>
      </c>
      <c r="D278" s="74" t="str">
        <f>IF(ISBLANK(BY_DTV_GQ!U282),"",BY_DTV_GQ!U282)</f>
        <v/>
      </c>
      <c r="E278" s="72" t="str">
        <f>IF(ISBLANK(BY_DTV_GQ!E282),"",BY_DTV_GQ!E282)</f>
        <v xml:space="preserve">Langweid                      </v>
      </c>
      <c r="F278" s="72">
        <f>IF(ISBLANK(BY_DTV_GQ!G282),"",BY_DTV_GQ!G282)</f>
        <v>38528</v>
      </c>
      <c r="G278" s="72" t="str">
        <f>IF(ISBLANK(BY_DTV_GQ!H282),"",    LEFT(BY_DTV_GQ!H282,   LEN(BY_DTV_GQ!H282)-1)    )</f>
        <v xml:space="preserve">(-)  </v>
      </c>
      <c r="H278" s="83">
        <f>IF(BY_DTV_GQ!G282&gt;0,(BY_DTV_GQ!M282/BY_DTV_GQ!G282)*100,"")</f>
        <v>8.8065822259136208</v>
      </c>
      <c r="I278" s="72">
        <f>IF(ISBLANK(BY_RiLaerm!Q282),"",BY_RiLaerm!Q282)</f>
        <v>2193</v>
      </c>
      <c r="J278" s="72" t="str">
        <f>IF(ISBLANK(BY_RiLaerm!R282),"", LEFT(BY_RiLaerm!R282,LEN(BY_RiLaerm!R282)-1))</f>
        <v>7,9</v>
      </c>
      <c r="K278" s="72">
        <f>IF(ISBLANK(BY_RiLaerm!S282),"",BY_RiLaerm!S282)</f>
        <v>429</v>
      </c>
      <c r="L278" s="72" t="str">
        <f>IF(ISBLANK(BY_RiLaerm!T282),"",LEFT(BY_RiLaerm!T282,LEN(BY_RiLaerm!T282)-1))</f>
        <v>18,0</v>
      </c>
      <c r="M278" s="72">
        <f>IF(BY_MaxWerte!Q282&gt;0,BY_MaxWerte!Q282,"")</f>
        <v>50798</v>
      </c>
      <c r="N278" s="81">
        <f>IF(BY_MaxWerte!Q282&gt;0,   IF($U$2&gt;0,DATEVALUE(CONCATENATE(LEFT(RIGHT(BY_MaxWerte!R282,3),2),".",TEXT($U$2,"00"),".",TEXT($U$3,"00"))), DATEVALUE(CONCATENATE(MID(BY_MaxWerte!R282,4,2),".",MID(BY_MaxWerte!R282,6,2),".",TEXT($U$3,"00")))    ),"")</f>
        <v>42762</v>
      </c>
      <c r="O278" s="72" t="str">
        <f>IF(BY_MaxWerte!Q282&gt;0,  LEFT(BY_MaxWerte!R282,3),"")</f>
        <v xml:space="preserve"> FR</v>
      </c>
      <c r="P278" s="72">
        <f>IF(BY_MaxWerte!S282&gt;0,BY_MaxWerte!S282,"")</f>
        <v>4420</v>
      </c>
      <c r="Q278" s="81">
        <f>IF(BY_MaxWerte!S282&gt;0, IF($U$2&gt;0,DATEVALUE(CONCATENATE(LEFT(RIGHT(BY_MaxWerte!T282,3),2),".",TEXT($U$2,"00"),".",TEXT($U$3,"00"))),DATEVALUE(CONCATENATE(MID(BY_MaxWerte!T282,4,2),".",MID(BY_MaxWerte!T282,6,2),".",TEXT($U$3,"00"))) ),"")</f>
        <v>42754</v>
      </c>
      <c r="R278" s="72" t="str">
        <f>IF(BY_MaxWerte!S282&gt;0,  LEFT(BY_MaxWerte!T282,3),"")</f>
        <v xml:space="preserve"> DO</v>
      </c>
      <c r="S278" s="72">
        <f>IF(BY_MaxWerte!T282&gt;0,  BY_MaxWerte!U282,"")</f>
        <v>17</v>
      </c>
      <c r="T278" s="72"/>
    </row>
    <row r="279" spans="1:20" x14ac:dyDescent="0.2">
      <c r="A279" s="74">
        <v>268</v>
      </c>
      <c r="B279" s="72" t="str">
        <f>IF(ISBLANK(BY_DTV_GQ!S283),"",  CONCATENATE(BY_DTV_GQ!S283,IF(TRIM(BY_DTV_GQ!T283)="VBA","*","")))</f>
        <v/>
      </c>
      <c r="C279" s="72" t="str">
        <f>IF(ISBLANK(BY_DTV_GQ!A283),"",CONCATENATE(BY_DTV_GQ!A283,TEXT(BY_DTV_GQ!B283,"????")))</f>
        <v>B   2</v>
      </c>
      <c r="D279" s="74" t="str">
        <f>IF(ISBLANK(BY_DTV_GQ!U283),"",BY_DTV_GQ!U283)</f>
        <v/>
      </c>
      <c r="E279" s="72" t="str">
        <f>IF(ISBLANK(BY_DTV_GQ!E283),"",BY_DTV_GQ!E283)</f>
        <v xml:space="preserve">Donauwörth                    </v>
      </c>
      <c r="F279" s="72">
        <f>IF(ISBLANK(BY_DTV_GQ!G283),"",BY_DTV_GQ!G283)</f>
        <v>18414</v>
      </c>
      <c r="G279" s="72" t="str">
        <f>IF(ISBLANK(BY_DTV_GQ!H283),"",    LEFT(BY_DTV_GQ!H283,   LEN(BY_DTV_GQ!H283)-1)    )</f>
        <v xml:space="preserve">(-)  </v>
      </c>
      <c r="H279" s="83">
        <f>IF(BY_DTV_GQ!G283&gt;0,(BY_DTV_GQ!M283/BY_DTV_GQ!G283)*100,"")</f>
        <v>18.28500054306506</v>
      </c>
      <c r="I279" s="72">
        <f>IF(ISBLANK(BY_RiLaerm!Q283),"",BY_RiLaerm!Q283)</f>
        <v>1041</v>
      </c>
      <c r="J279" s="72" t="str">
        <f>IF(ISBLANK(BY_RiLaerm!R283),"", LEFT(BY_RiLaerm!R283,LEN(BY_RiLaerm!R283)-1))</f>
        <v>16,9</v>
      </c>
      <c r="K279" s="72">
        <f>IF(ISBLANK(BY_RiLaerm!S283),"",BY_RiLaerm!S283)</f>
        <v>219</v>
      </c>
      <c r="L279" s="72" t="str">
        <f>IF(ISBLANK(BY_RiLaerm!T283),"",LEFT(BY_RiLaerm!T283,LEN(BY_RiLaerm!T283)-1))</f>
        <v>32,0</v>
      </c>
      <c r="M279" s="72">
        <f>IF(BY_MaxWerte!Q283&gt;0,BY_MaxWerte!Q283,"")</f>
        <v>25084</v>
      </c>
      <c r="N279" s="81">
        <f>IF(BY_MaxWerte!Q283&gt;0,   IF($U$2&gt;0,DATEVALUE(CONCATENATE(LEFT(RIGHT(BY_MaxWerte!R283,3),2),".",TEXT($U$2,"00"),".",TEXT($U$3,"00"))), DATEVALUE(CONCATENATE(MID(BY_MaxWerte!R283,4,2),".",MID(BY_MaxWerte!R283,6,2),".",TEXT($U$3,"00")))    ),"")</f>
        <v>42762</v>
      </c>
      <c r="O279" s="72" t="str">
        <f>IF(BY_MaxWerte!Q283&gt;0,  LEFT(BY_MaxWerte!R283,3),"")</f>
        <v xml:space="preserve"> FR</v>
      </c>
      <c r="P279" s="72">
        <f>IF(BY_MaxWerte!S283&gt;0,BY_MaxWerte!S283,"")</f>
        <v>2120</v>
      </c>
      <c r="Q279" s="81">
        <f>IF(BY_MaxWerte!S283&gt;0, IF($U$2&gt;0,DATEVALUE(CONCATENATE(LEFT(RIGHT(BY_MaxWerte!T283,3),2),".",TEXT($U$2,"00"),".",TEXT($U$3,"00"))),DATEVALUE(CONCATENATE(MID(BY_MaxWerte!T283,4,2),".",MID(BY_MaxWerte!T283,6,2),".",TEXT($U$3,"00"))) ),"")</f>
        <v>42762</v>
      </c>
      <c r="R279" s="72" t="str">
        <f>IF(BY_MaxWerte!S283&gt;0,  LEFT(BY_MaxWerte!T283,3),"")</f>
        <v xml:space="preserve"> FR</v>
      </c>
      <c r="S279" s="72">
        <f>IF(BY_MaxWerte!T283&gt;0,  BY_MaxWerte!U283,"")</f>
        <v>14</v>
      </c>
      <c r="T279" s="72"/>
    </row>
    <row r="280" spans="1:20" x14ac:dyDescent="0.2">
      <c r="A280" s="74">
        <v>269</v>
      </c>
      <c r="B280" s="72" t="str">
        <f>IF(ISBLANK(BY_DTV_GQ!S284),"",  CONCATENATE(BY_DTV_GQ!S284,IF(TRIM(BY_DTV_GQ!T284)="VBA","*","")))</f>
        <v/>
      </c>
      <c r="C280" s="72" t="str">
        <f>IF(ISBLANK(BY_DTV_GQ!A284),"",CONCATENATE(BY_DTV_GQ!A284,TEXT(BY_DTV_GQ!B284,"????")))</f>
        <v>B   2</v>
      </c>
      <c r="D280" s="74" t="str">
        <f>IF(ISBLANK(BY_DTV_GQ!U284),"",BY_DTV_GQ!U284)</f>
        <v/>
      </c>
      <c r="E280" s="72" t="str">
        <f>IF(ISBLANK(BY_DTV_GQ!E284),"",BY_DTV_GQ!E284)</f>
        <v xml:space="preserve">Weissenburg i.Bay.            </v>
      </c>
      <c r="F280" s="72">
        <f>IF(ISBLANK(BY_DTV_GQ!G284),"",BY_DTV_GQ!G284)</f>
        <v>13129</v>
      </c>
      <c r="G280" s="72" t="str">
        <f>IF(ISBLANK(BY_DTV_GQ!H284),"",    LEFT(BY_DTV_GQ!H284,   LEN(BY_DTV_GQ!H284)-1)    )</f>
        <v xml:space="preserve">(-)  </v>
      </c>
      <c r="H280" s="83">
        <f>IF(BY_DTV_GQ!G284&gt;0,(BY_DTV_GQ!M284/BY_DTV_GQ!G284)*100,"")</f>
        <v>14.951633787798006</v>
      </c>
      <c r="I280" s="72">
        <f>IF(ISBLANK(BY_RiLaerm!Q284),"",BY_RiLaerm!Q284)</f>
        <v>756</v>
      </c>
      <c r="J280" s="72" t="str">
        <f>IF(ISBLANK(BY_RiLaerm!R284),"", LEFT(BY_RiLaerm!R284,LEN(BY_RiLaerm!R284)-1))</f>
        <v>13,7</v>
      </c>
      <c r="K280" s="72">
        <f>IF(ISBLANK(BY_RiLaerm!S284),"",BY_RiLaerm!S284)</f>
        <v>129</v>
      </c>
      <c r="L280" s="72" t="str">
        <f>IF(ISBLANK(BY_RiLaerm!T284),"",LEFT(BY_RiLaerm!T284,LEN(BY_RiLaerm!T284)-1))</f>
        <v>29,6</v>
      </c>
      <c r="M280" s="72">
        <f>IF(BY_MaxWerte!Q284&gt;0,BY_MaxWerte!Q284,"")</f>
        <v>17768</v>
      </c>
      <c r="N280" s="81">
        <f>IF(BY_MaxWerte!Q284&gt;0,   IF($U$2&gt;0,DATEVALUE(CONCATENATE(LEFT(RIGHT(BY_MaxWerte!R284,3),2),".",TEXT($U$2,"00"),".",TEXT($U$3,"00"))), DATEVALUE(CONCATENATE(MID(BY_MaxWerte!R284,4,2),".",MID(BY_MaxWerte!R284,6,2),".",TEXT($U$3,"00")))    ),"")</f>
        <v>42762</v>
      </c>
      <c r="O280" s="72" t="str">
        <f>IF(BY_MaxWerte!Q284&gt;0,  LEFT(BY_MaxWerte!R284,3),"")</f>
        <v xml:space="preserve"> FR</v>
      </c>
      <c r="P280" s="72">
        <f>IF(BY_MaxWerte!S284&gt;0,BY_MaxWerte!S284,"")</f>
        <v>1562</v>
      </c>
      <c r="Q280" s="81">
        <f>IF(BY_MaxWerte!S284&gt;0, IF($U$2&gt;0,DATEVALUE(CONCATENATE(LEFT(RIGHT(BY_MaxWerte!T284,3),2),".",TEXT($U$2,"00"),".",TEXT($U$3,"00"))),DATEVALUE(CONCATENATE(MID(BY_MaxWerte!T284,4,2),".",MID(BY_MaxWerte!T284,6,2),".",TEXT($U$3,"00"))) ),"")</f>
        <v>42762</v>
      </c>
      <c r="R280" s="72" t="str">
        <f>IF(BY_MaxWerte!S284&gt;0,  LEFT(BY_MaxWerte!T284,3),"")</f>
        <v xml:space="preserve"> FR</v>
      </c>
      <c r="S280" s="72">
        <f>IF(BY_MaxWerte!T284&gt;0,  BY_MaxWerte!U284,"")</f>
        <v>15</v>
      </c>
      <c r="T280" s="72"/>
    </row>
    <row r="281" spans="1:20" x14ac:dyDescent="0.2">
      <c r="A281" s="74">
        <v>270</v>
      </c>
      <c r="B281" s="72" t="str">
        <f>IF(ISBLANK(BY_DTV_GQ!S285),"",  CONCATENATE(BY_DTV_GQ!S285,IF(TRIM(BY_DTV_GQ!T285)="VBA","*","")))</f>
        <v/>
      </c>
      <c r="C281" s="72" t="str">
        <f>IF(ISBLANK(BY_DTV_GQ!A285),"",CONCATENATE(BY_DTV_GQ!A285,TEXT(BY_DTV_GQ!B285,"????")))</f>
        <v>B   2</v>
      </c>
      <c r="D281" s="74" t="str">
        <f>IF(ISBLANK(BY_DTV_GQ!U285),"",BY_DTV_GQ!U285)</f>
        <v/>
      </c>
      <c r="E281" s="72" t="str">
        <f>IF(ISBLANK(BY_DTV_GQ!E285),"",BY_DTV_GQ!E285)</f>
        <v xml:space="preserve">Schwabach                     </v>
      </c>
      <c r="F281" s="72">
        <f>IF(ISBLANK(BY_DTV_GQ!G285),"",BY_DTV_GQ!G285)</f>
        <v>19985</v>
      </c>
      <c r="G281" s="72" t="str">
        <f>IF(ISBLANK(BY_DTV_GQ!H285),"",    LEFT(BY_DTV_GQ!H285,   LEN(BY_DTV_GQ!H285)-1)    )</f>
        <v xml:space="preserve">(-)  </v>
      </c>
      <c r="H281" s="83">
        <f>IF(BY_DTV_GQ!G285&gt;0,(BY_DTV_GQ!M285/BY_DTV_GQ!G285)*100,"")</f>
        <v>12.554415811858894</v>
      </c>
      <c r="I281" s="72">
        <f>IF(ISBLANK(BY_RiLaerm!Q285),"",BY_RiLaerm!Q285)</f>
        <v>1136</v>
      </c>
      <c r="J281" s="72" t="str">
        <f>IF(ISBLANK(BY_RiLaerm!R285),"", LEFT(BY_RiLaerm!R285,LEN(BY_RiLaerm!R285)-1))</f>
        <v>11,5</v>
      </c>
      <c r="K281" s="72">
        <f>IF(ISBLANK(BY_RiLaerm!S285),"",BY_RiLaerm!S285)</f>
        <v>226</v>
      </c>
      <c r="L281" s="72" t="str">
        <f>IF(ISBLANK(BY_RiLaerm!T285),"",LEFT(BY_RiLaerm!T285,LEN(BY_RiLaerm!T285)-1))</f>
        <v>23,4</v>
      </c>
      <c r="M281" s="72">
        <f>IF(BY_MaxWerte!Q285&gt;0,BY_MaxWerte!Q285,"")</f>
        <v>25996</v>
      </c>
      <c r="N281" s="81">
        <f>IF(BY_MaxWerte!Q285&gt;0,   IF($U$2&gt;0,DATEVALUE(CONCATENATE(LEFT(RIGHT(BY_MaxWerte!R285,3),2),".",TEXT($U$2,"00"),".",TEXT($U$3,"00"))), DATEVALUE(CONCATENATE(MID(BY_MaxWerte!R285,4,2),".",MID(BY_MaxWerte!R285,6,2),".",TEXT($U$3,"00")))    ),"")</f>
        <v>42762</v>
      </c>
      <c r="O281" s="72" t="str">
        <f>IF(BY_MaxWerte!Q285&gt;0,  LEFT(BY_MaxWerte!R285,3),"")</f>
        <v xml:space="preserve"> FR</v>
      </c>
      <c r="P281" s="72">
        <f>IF(BY_MaxWerte!S285&gt;0,BY_MaxWerte!S285,"")</f>
        <v>2339</v>
      </c>
      <c r="Q281" s="81">
        <f>IF(BY_MaxWerte!S285&gt;0, IF($U$2&gt;0,DATEVALUE(CONCATENATE(LEFT(RIGHT(BY_MaxWerte!T285,3),2),".",TEXT($U$2,"00"),".",TEXT($U$3,"00"))),DATEVALUE(CONCATENATE(MID(BY_MaxWerte!T285,4,2),".",MID(BY_MaxWerte!T285,6,2),".",TEXT($U$3,"00"))) ),"")</f>
        <v>42758</v>
      </c>
      <c r="R281" s="72" t="str">
        <f>IF(BY_MaxWerte!S285&gt;0,  LEFT(BY_MaxWerte!T285,3),"")</f>
        <v xml:space="preserve"> MO</v>
      </c>
      <c r="S281" s="72">
        <f>IF(BY_MaxWerte!T285&gt;0,  BY_MaxWerte!U285,"")</f>
        <v>8</v>
      </c>
      <c r="T281" s="72"/>
    </row>
    <row r="282" spans="1:20" x14ac:dyDescent="0.2">
      <c r="A282" s="74">
        <v>271</v>
      </c>
      <c r="B282" s="72" t="str">
        <f>IF(ISBLANK(BY_DTV_GQ!S286),"",  CONCATENATE(BY_DTV_GQ!S286,IF(TRIM(BY_DTV_GQ!T286)="VBA","*","")))</f>
        <v/>
      </c>
      <c r="C282" s="72" t="str">
        <f>IF(ISBLANK(BY_DTV_GQ!A286),"",CONCATENATE(BY_DTV_GQ!A286,TEXT(BY_DTV_GQ!B286,"????")))</f>
        <v>B   8</v>
      </c>
      <c r="D282" s="74" t="str">
        <f>IF(ISBLANK(BY_DTV_GQ!U286),"",BY_DTV_GQ!U286)</f>
        <v/>
      </c>
      <c r="E282" s="72" t="str">
        <f>IF(ISBLANK(BY_DTV_GQ!E286),"",BY_DTV_GQ!E286)</f>
        <v xml:space="preserve">Kitzingen                     </v>
      </c>
      <c r="F282" s="72">
        <f>IF(ISBLANK(BY_DTV_GQ!G286),"",BY_DTV_GQ!G286)</f>
        <v>17388</v>
      </c>
      <c r="G282" s="72" t="str">
        <f>IF(ISBLANK(BY_DTV_GQ!H286),"",    LEFT(BY_DTV_GQ!H286,   LEN(BY_DTV_GQ!H286)-1)    )</f>
        <v xml:space="preserve">(-)  </v>
      </c>
      <c r="H282" s="83">
        <f>IF(BY_DTV_GQ!G286&gt;0,(BY_DTV_GQ!M286/BY_DTV_GQ!G286)*100,"")</f>
        <v>5.8661145617667358</v>
      </c>
      <c r="I282" s="72">
        <f>IF(ISBLANK(BY_RiLaerm!Q286),"",BY_RiLaerm!Q286)</f>
        <v>996</v>
      </c>
      <c r="J282" s="72" t="str">
        <f>IF(ISBLANK(BY_RiLaerm!R286),"", LEFT(BY_RiLaerm!R286,LEN(BY_RiLaerm!R286)-1))</f>
        <v>5,2</v>
      </c>
      <c r="K282" s="72">
        <f>IF(ISBLANK(BY_RiLaerm!S286),"",BY_RiLaerm!S286)</f>
        <v>182</v>
      </c>
      <c r="L282" s="72" t="str">
        <f>IF(ISBLANK(BY_RiLaerm!T286),"",LEFT(BY_RiLaerm!T286,LEN(BY_RiLaerm!T286)-1))</f>
        <v>13,1</v>
      </c>
      <c r="M282" s="72">
        <f>IF(BY_MaxWerte!Q286&gt;0,BY_MaxWerte!Q286,"")</f>
        <v>22385</v>
      </c>
      <c r="N282" s="81">
        <f>IF(BY_MaxWerte!Q286&gt;0,   IF($U$2&gt;0,DATEVALUE(CONCATENATE(LEFT(RIGHT(BY_MaxWerte!R286,3),2),".",TEXT($U$2,"00"),".",TEXT($U$3,"00"))), DATEVALUE(CONCATENATE(MID(BY_MaxWerte!R286,4,2),".",MID(BY_MaxWerte!R286,6,2),".",TEXT($U$3,"00")))    ),"")</f>
        <v>42762</v>
      </c>
      <c r="O282" s="72" t="str">
        <f>IF(BY_MaxWerte!Q286&gt;0,  LEFT(BY_MaxWerte!R286,3),"")</f>
        <v xml:space="preserve"> FR</v>
      </c>
      <c r="P282" s="72">
        <f>IF(BY_MaxWerte!S286&gt;0,BY_MaxWerte!S286,"")</f>
        <v>2040</v>
      </c>
      <c r="Q282" s="81">
        <f>IF(BY_MaxWerte!S286&gt;0, IF($U$2&gt;0,DATEVALUE(CONCATENATE(LEFT(RIGHT(BY_MaxWerte!T286,3),2),".",TEXT($U$2,"00"),".",TEXT($U$3,"00"))),DATEVALUE(CONCATENATE(MID(BY_MaxWerte!T286,4,2),".",MID(BY_MaxWerte!T286,6,2),".",TEXT($U$3,"00"))) ),"")</f>
        <v>42758</v>
      </c>
      <c r="R282" s="72" t="str">
        <f>IF(BY_MaxWerte!S286&gt;0,  LEFT(BY_MaxWerte!T286,3),"")</f>
        <v xml:space="preserve"> MO</v>
      </c>
      <c r="S282" s="72">
        <f>IF(BY_MaxWerte!T286&gt;0,  BY_MaxWerte!U286,"")</f>
        <v>8</v>
      </c>
      <c r="T282" s="72"/>
    </row>
    <row r="283" spans="1:20" x14ac:dyDescent="0.2">
      <c r="A283" s="74">
        <v>272</v>
      </c>
      <c r="B283" s="72" t="str">
        <f>IF(ISBLANK(BY_DTV_GQ!S287),"",  CONCATENATE(BY_DTV_GQ!S287,IF(TRIM(BY_DTV_GQ!T287)="VBA","*","")))</f>
        <v/>
      </c>
      <c r="C283" s="72" t="str">
        <f>IF(ISBLANK(BY_DTV_GQ!A287),"",CONCATENATE(BY_DTV_GQ!A287,TEXT(BY_DTV_GQ!B287,"????")))</f>
        <v>B   8</v>
      </c>
      <c r="D283" s="74" t="str">
        <f>IF(ISBLANK(BY_DTV_GQ!U287),"",BY_DTV_GQ!U287)</f>
        <v/>
      </c>
      <c r="E283" s="72" t="str">
        <f>IF(ISBLANK(BY_DTV_GQ!E287),"",BY_DTV_GQ!E287)</f>
        <v xml:space="preserve">Markt Bibart                  </v>
      </c>
      <c r="F283" s="72">
        <f>IF(ISBLANK(BY_DTV_GQ!G287),"",BY_DTV_GQ!G287)</f>
        <v>5960</v>
      </c>
      <c r="G283" s="72" t="str">
        <f>IF(ISBLANK(BY_DTV_GQ!H287),"",    LEFT(BY_DTV_GQ!H287,   LEN(BY_DTV_GQ!H287)-1)    )</f>
        <v xml:space="preserve">(-)  </v>
      </c>
      <c r="H283" s="83">
        <f>IF(BY_DTV_GQ!G287&gt;0,(BY_DTV_GQ!M287/BY_DTV_GQ!G287)*100,"")</f>
        <v>11.191275167785236</v>
      </c>
      <c r="I283" s="72">
        <f>IF(ISBLANK(BY_RiLaerm!Q287),"",BY_RiLaerm!Q287)</f>
        <v>345</v>
      </c>
      <c r="J283" s="72" t="str">
        <f>IF(ISBLANK(BY_RiLaerm!R287),"", LEFT(BY_RiLaerm!R287,LEN(BY_RiLaerm!R287)-1))</f>
        <v>10,2</v>
      </c>
      <c r="K283" s="72">
        <f>IF(ISBLANK(BY_RiLaerm!S287),"",BY_RiLaerm!S287)</f>
        <v>55</v>
      </c>
      <c r="L283" s="72" t="str">
        <f>IF(ISBLANK(BY_RiLaerm!T287),"",LEFT(BY_RiLaerm!T287,LEN(BY_RiLaerm!T287)-1))</f>
        <v>23,6</v>
      </c>
      <c r="M283" s="72">
        <f>IF(BY_MaxWerte!Q287&gt;0,BY_MaxWerte!Q287,"")</f>
        <v>7706</v>
      </c>
      <c r="N283" s="81">
        <f>IF(BY_MaxWerte!Q287&gt;0,   IF($U$2&gt;0,DATEVALUE(CONCATENATE(LEFT(RIGHT(BY_MaxWerte!R287,3),2),".",TEXT($U$2,"00"),".",TEXT($U$3,"00"))), DATEVALUE(CONCATENATE(MID(BY_MaxWerte!R287,4,2),".",MID(BY_MaxWerte!R287,6,2),".",TEXT($U$3,"00")))    ),"")</f>
        <v>42762</v>
      </c>
      <c r="O283" s="72" t="str">
        <f>IF(BY_MaxWerte!Q287&gt;0,  LEFT(BY_MaxWerte!R287,3),"")</f>
        <v xml:space="preserve"> FR</v>
      </c>
      <c r="P283" s="72">
        <f>IF(BY_MaxWerte!S287&gt;0,BY_MaxWerte!S287,"")</f>
        <v>702</v>
      </c>
      <c r="Q283" s="81">
        <f>IF(BY_MaxWerte!S287&gt;0, IF($U$2&gt;0,DATEVALUE(CONCATENATE(LEFT(RIGHT(BY_MaxWerte!T287,3),2),".",TEXT($U$2,"00"),".",TEXT($U$3,"00"))),DATEVALUE(CONCATENATE(MID(BY_MaxWerte!T287,4,2),".",MID(BY_MaxWerte!T287,6,2),".",TEXT($U$3,"00"))) ),"")</f>
        <v>42766</v>
      </c>
      <c r="R283" s="72" t="str">
        <f>IF(BY_MaxWerte!S287&gt;0,  LEFT(BY_MaxWerte!T287,3),"")</f>
        <v xml:space="preserve"> DI</v>
      </c>
      <c r="S283" s="72">
        <f>IF(BY_MaxWerte!T287&gt;0,  BY_MaxWerte!U287,"")</f>
        <v>8</v>
      </c>
      <c r="T283" s="72"/>
    </row>
    <row r="284" spans="1:20" x14ac:dyDescent="0.2">
      <c r="A284" s="74">
        <v>273</v>
      </c>
      <c r="B284" s="72" t="str">
        <f>IF(ISBLANK(BY_DTV_GQ!S288),"",  CONCATENATE(BY_DTV_GQ!S288,IF(TRIM(BY_DTV_GQ!T288)="VBA","*","")))</f>
        <v/>
      </c>
      <c r="C284" s="72" t="str">
        <f>IF(ISBLANK(BY_DTV_GQ!A288),"",CONCATENATE(BY_DTV_GQ!A288,TEXT(BY_DTV_GQ!B288,"????")))</f>
        <v>B   8</v>
      </c>
      <c r="D284" s="74" t="str">
        <f>IF(ISBLANK(BY_DTV_GQ!U288),"",BY_DTV_GQ!U288)</f>
        <v/>
      </c>
      <c r="E284" s="72" t="str">
        <f>IF(ISBLANK(BY_DTV_GQ!E288),"",BY_DTV_GQ!E288)</f>
        <v xml:space="preserve">Burgthann-Oberferrieden       </v>
      </c>
      <c r="F284" s="72">
        <f>IF(ISBLANK(BY_DTV_GQ!G288),"",BY_DTV_GQ!G288)</f>
        <v>8862</v>
      </c>
      <c r="G284" s="72" t="str">
        <f>IF(ISBLANK(BY_DTV_GQ!H288),"",    LEFT(BY_DTV_GQ!H288,   LEN(BY_DTV_GQ!H288)-1)    )</f>
        <v xml:space="preserve">(-)  </v>
      </c>
      <c r="H284" s="83">
        <f>IF(BY_DTV_GQ!G288&gt;0,(BY_DTV_GQ!M288/BY_DTV_GQ!G288)*100,"")</f>
        <v>7.3685398329948093</v>
      </c>
      <c r="I284" s="72">
        <f>IF(ISBLANK(BY_RiLaerm!Q288),"",BY_RiLaerm!Q288)</f>
        <v>518</v>
      </c>
      <c r="J284" s="72" t="str">
        <f>IF(ISBLANK(BY_RiLaerm!R288),"", LEFT(BY_RiLaerm!R288,LEN(BY_RiLaerm!R288)-1))</f>
        <v>7,2</v>
      </c>
      <c r="K284" s="72">
        <f>IF(ISBLANK(BY_RiLaerm!S288),"",BY_RiLaerm!S288)</f>
        <v>72</v>
      </c>
      <c r="L284" s="72" t="str">
        <f>IF(ISBLANK(BY_RiLaerm!T288),"",LEFT(BY_RiLaerm!T288,LEN(BY_RiLaerm!T288)-1))</f>
        <v>9,9</v>
      </c>
      <c r="M284" s="72">
        <f>IF(BY_MaxWerte!Q288&gt;0,BY_MaxWerte!Q288,"")</f>
        <v>11623</v>
      </c>
      <c r="N284" s="81">
        <f>IF(BY_MaxWerte!Q288&gt;0,   IF($U$2&gt;0,DATEVALUE(CONCATENATE(LEFT(RIGHT(BY_MaxWerte!R288,3),2),".",TEXT($U$2,"00"),".",TEXT($U$3,"00"))), DATEVALUE(CONCATENATE(MID(BY_MaxWerte!R288,4,2),".",MID(BY_MaxWerte!R288,6,2),".",TEXT($U$3,"00")))    ),"")</f>
        <v>42762</v>
      </c>
      <c r="O284" s="72" t="str">
        <f>IF(BY_MaxWerte!Q288&gt;0,  LEFT(BY_MaxWerte!R288,3),"")</f>
        <v xml:space="preserve"> FR</v>
      </c>
      <c r="P284" s="72">
        <f>IF(BY_MaxWerte!S288&gt;0,BY_MaxWerte!S288,"")</f>
        <v>1031</v>
      </c>
      <c r="Q284" s="81">
        <f>IF(BY_MaxWerte!S288&gt;0, IF($U$2&gt;0,DATEVALUE(CONCATENATE(LEFT(RIGHT(BY_MaxWerte!T288,3),2),".",TEXT($U$2,"00"),".",TEXT($U$3,"00"))),DATEVALUE(CONCATENATE(MID(BY_MaxWerte!T288,4,2),".",MID(BY_MaxWerte!T288,6,2),".",TEXT($U$3,"00"))) ),"")</f>
        <v>42754</v>
      </c>
      <c r="R284" s="72" t="str">
        <f>IF(BY_MaxWerte!S288&gt;0,  LEFT(BY_MaxWerte!T288,3),"")</f>
        <v xml:space="preserve"> DO</v>
      </c>
      <c r="S284" s="72">
        <f>IF(BY_MaxWerte!T288&gt;0,  BY_MaxWerte!U288,"")</f>
        <v>17</v>
      </c>
      <c r="T284" s="72"/>
    </row>
    <row r="285" spans="1:20" x14ac:dyDescent="0.2">
      <c r="A285" s="74">
        <v>274</v>
      </c>
      <c r="B285" s="72" t="str">
        <f>IF(ISBLANK(BY_DTV_GQ!S289),"",  CONCATENATE(BY_DTV_GQ!S289,IF(TRIM(BY_DTV_GQ!T289)="VBA","*","")))</f>
        <v/>
      </c>
      <c r="C285" s="72" t="str">
        <f>IF(ISBLANK(BY_DTV_GQ!A289),"",CONCATENATE(BY_DTV_GQ!A289,TEXT(BY_DTV_GQ!B289,"????")))</f>
        <v>B   8</v>
      </c>
      <c r="D285" s="74" t="str">
        <f>IF(ISBLANK(BY_DTV_GQ!U289),"",BY_DTV_GQ!U289)</f>
        <v/>
      </c>
      <c r="E285" s="72" t="str">
        <f>IF(ISBLANK(BY_DTV_GQ!E289),"",BY_DTV_GQ!E289)</f>
        <v xml:space="preserve">Barbing                       </v>
      </c>
      <c r="F285" s="72">
        <f>IF(ISBLANK(BY_DTV_GQ!G289),"",BY_DTV_GQ!G289)</f>
        <v>6290</v>
      </c>
      <c r="G285" s="72" t="str">
        <f>IF(ISBLANK(BY_DTV_GQ!H289),"",    LEFT(BY_DTV_GQ!H289,   LEN(BY_DTV_GQ!H289)-1)    )</f>
        <v xml:space="preserve">(-)  </v>
      </c>
      <c r="H285" s="83">
        <f>IF(BY_DTV_GQ!G289&gt;0,(BY_DTV_GQ!M289/BY_DTV_GQ!G289)*100,"")</f>
        <v>9.5548489666136724</v>
      </c>
      <c r="I285" s="72">
        <f>IF(ISBLANK(BY_RiLaerm!Q289),"",BY_RiLaerm!Q289)</f>
        <v>363</v>
      </c>
      <c r="J285" s="72" t="str">
        <f>IF(ISBLANK(BY_RiLaerm!R289),"", LEFT(BY_RiLaerm!R289,LEN(BY_RiLaerm!R289)-1))</f>
        <v>9,2</v>
      </c>
      <c r="K285" s="72">
        <f>IF(ISBLANK(BY_RiLaerm!S289),"",BY_RiLaerm!S289)</f>
        <v>59</v>
      </c>
      <c r="L285" s="72" t="str">
        <f>IF(ISBLANK(BY_RiLaerm!T289),"",LEFT(BY_RiLaerm!T289,LEN(BY_RiLaerm!T289)-1))</f>
        <v>14,1</v>
      </c>
      <c r="M285" s="72">
        <f>IF(BY_MaxWerte!Q289&gt;0,BY_MaxWerte!Q289,"")</f>
        <v>8509</v>
      </c>
      <c r="N285" s="81">
        <f>IF(BY_MaxWerte!Q289&gt;0,   IF($U$2&gt;0,DATEVALUE(CONCATENATE(LEFT(RIGHT(BY_MaxWerte!R289,3),2),".",TEXT($U$2,"00"),".",TEXT($U$3,"00"))), DATEVALUE(CONCATENATE(MID(BY_MaxWerte!R289,4,2),".",MID(BY_MaxWerte!R289,6,2),".",TEXT($U$3,"00")))    ),"")</f>
        <v>42762</v>
      </c>
      <c r="O285" s="72" t="str">
        <f>IF(BY_MaxWerte!Q289&gt;0,  LEFT(BY_MaxWerte!R289,3),"")</f>
        <v xml:space="preserve"> FR</v>
      </c>
      <c r="P285" s="72">
        <f>IF(BY_MaxWerte!S289&gt;0,BY_MaxWerte!S289,"")</f>
        <v>917</v>
      </c>
      <c r="Q285" s="81">
        <f>IF(BY_MaxWerte!S289&gt;0, IF($U$2&gt;0,DATEVALUE(CONCATENATE(LEFT(RIGHT(BY_MaxWerte!T289,3),2),".",TEXT($U$2,"00"),".",TEXT($U$3,"00"))),DATEVALUE(CONCATENATE(MID(BY_MaxWerte!T289,4,2),".",MID(BY_MaxWerte!T289,6,2),".",TEXT($U$3,"00"))) ),"")</f>
        <v>42751</v>
      </c>
      <c r="R285" s="72" t="str">
        <f>IF(BY_MaxWerte!S289&gt;0,  LEFT(BY_MaxWerte!T289,3),"")</f>
        <v xml:space="preserve"> MO</v>
      </c>
      <c r="S285" s="72">
        <f>IF(BY_MaxWerte!T289&gt;0,  BY_MaxWerte!U289,"")</f>
        <v>8</v>
      </c>
      <c r="T285" s="72"/>
    </row>
    <row r="286" spans="1:20" x14ac:dyDescent="0.2">
      <c r="A286" s="74">
        <v>275</v>
      </c>
      <c r="B286" s="72" t="str">
        <f>IF(ISBLANK(BY_DTV_GQ!S290),"",  CONCATENATE(BY_DTV_GQ!S290,IF(TRIM(BY_DTV_GQ!T290)="VBA","*","")))</f>
        <v/>
      </c>
      <c r="C286" s="72" t="str">
        <f>IF(ISBLANK(BY_DTV_GQ!A290),"",CONCATENATE(BY_DTV_GQ!A290,TEXT(BY_DTV_GQ!B290,"????")))</f>
        <v>B   8</v>
      </c>
      <c r="D286" s="74" t="str">
        <f>IF(ISBLANK(BY_DTV_GQ!U290),"",BY_DTV_GQ!U290)</f>
        <v/>
      </c>
      <c r="E286" s="72" t="str">
        <f>IF(ISBLANK(BY_DTV_GQ!E290),"",BY_DTV_GQ!E290)</f>
        <v xml:space="preserve">Rain                          </v>
      </c>
      <c r="F286" s="72">
        <f>IF(ISBLANK(BY_DTV_GQ!G290),"",BY_DTV_GQ!G290)</f>
        <v>5675</v>
      </c>
      <c r="G286" s="72" t="str">
        <f>IF(ISBLANK(BY_DTV_GQ!H290),"",    LEFT(BY_DTV_GQ!H290,   LEN(BY_DTV_GQ!H290)-1)    )</f>
        <v xml:space="preserve">(-)  </v>
      </c>
      <c r="H286" s="83">
        <f>IF(BY_DTV_GQ!G290&gt;0,(BY_DTV_GQ!M290/BY_DTV_GQ!G290)*100,"")</f>
        <v>18.748898678414097</v>
      </c>
      <c r="I286" s="72">
        <f>IF(ISBLANK(BY_RiLaerm!Q290),"",BY_RiLaerm!Q290)</f>
        <v>320</v>
      </c>
      <c r="J286" s="72" t="str">
        <f>IF(ISBLANK(BY_RiLaerm!R290),"", LEFT(BY_RiLaerm!R290,LEN(BY_RiLaerm!R290)-1))</f>
        <v>17,3</v>
      </c>
      <c r="K286" s="72">
        <f>IF(ISBLANK(BY_RiLaerm!S290),"",BY_RiLaerm!S290)</f>
        <v>69</v>
      </c>
      <c r="L286" s="72" t="str">
        <f>IF(ISBLANK(BY_RiLaerm!T290),"",LEFT(BY_RiLaerm!T290,LEN(BY_RiLaerm!T290)-1))</f>
        <v>32,2</v>
      </c>
      <c r="M286" s="72">
        <f>IF(BY_MaxWerte!Q290&gt;0,BY_MaxWerte!Q290,"")</f>
        <v>7459</v>
      </c>
      <c r="N286" s="81">
        <f>IF(BY_MaxWerte!Q290&gt;0,   IF($U$2&gt;0,DATEVALUE(CONCATENATE(LEFT(RIGHT(BY_MaxWerte!R290,3),2),".",TEXT($U$2,"00"),".",TEXT($U$3,"00"))), DATEVALUE(CONCATENATE(MID(BY_MaxWerte!R290,4,2),".",MID(BY_MaxWerte!R290,6,2),".",TEXT($U$3,"00")))    ),"")</f>
        <v>42755</v>
      </c>
      <c r="O286" s="72" t="str">
        <f>IF(BY_MaxWerte!Q290&gt;0,  LEFT(BY_MaxWerte!R290,3),"")</f>
        <v xml:space="preserve"> FR</v>
      </c>
      <c r="P286" s="72">
        <f>IF(BY_MaxWerte!S290&gt;0,BY_MaxWerte!S290,"")</f>
        <v>628</v>
      </c>
      <c r="Q286" s="81">
        <f>IF(BY_MaxWerte!S290&gt;0, IF($U$2&gt;0,DATEVALUE(CONCATENATE(LEFT(RIGHT(BY_MaxWerte!T290,3),2),".",TEXT($U$2,"00"),".",TEXT($U$3,"00"))),DATEVALUE(CONCATENATE(MID(BY_MaxWerte!T290,4,2),".",MID(BY_MaxWerte!T290,6,2),".",TEXT($U$3,"00"))) ),"")</f>
        <v>42737</v>
      </c>
      <c r="R286" s="72" t="str">
        <f>IF(BY_MaxWerte!S290&gt;0,  LEFT(BY_MaxWerte!T290,3),"")</f>
        <v xml:space="preserve"> MO</v>
      </c>
      <c r="S286" s="72">
        <f>IF(BY_MaxWerte!T290&gt;0,  BY_MaxWerte!U290,"")</f>
        <v>17</v>
      </c>
      <c r="T286" s="72"/>
    </row>
    <row r="287" spans="1:20" x14ac:dyDescent="0.2">
      <c r="A287" s="74">
        <v>276</v>
      </c>
      <c r="B287" s="72" t="str">
        <f>IF(ISBLANK(BY_DTV_GQ!S291),"",  CONCATENATE(BY_DTV_GQ!S291,IF(TRIM(BY_DTV_GQ!T291)="VBA","*","")))</f>
        <v/>
      </c>
      <c r="C287" s="72" t="str">
        <f>IF(ISBLANK(BY_DTV_GQ!A291),"",CONCATENATE(BY_DTV_GQ!A291,TEXT(BY_DTV_GQ!B291,"????")))</f>
        <v>B  11</v>
      </c>
      <c r="D287" s="74" t="str">
        <f>IF(ISBLANK(BY_DTV_GQ!U291),"",BY_DTV_GQ!U291)</f>
        <v/>
      </c>
      <c r="E287" s="72" t="str">
        <f>IF(ISBLANK(BY_DTV_GQ!E291),"",BY_DTV_GQ!E291)</f>
        <v xml:space="preserve">Pullach                       </v>
      </c>
      <c r="F287" s="72">
        <f>IF(ISBLANK(BY_DTV_GQ!G291),"",BY_DTV_GQ!G291)</f>
        <v>14557</v>
      </c>
      <c r="G287" s="72" t="str">
        <f>IF(ISBLANK(BY_DTV_GQ!H291),"",    LEFT(BY_DTV_GQ!H291,   LEN(BY_DTV_GQ!H291)-1)    )</f>
        <v xml:space="preserve">(-)  </v>
      </c>
      <c r="H287" s="83">
        <f>IF(BY_DTV_GQ!G291&gt;0,(BY_DTV_GQ!M291/BY_DTV_GQ!G291)*100,"")</f>
        <v>4.0186851686473863</v>
      </c>
      <c r="I287" s="72">
        <f>IF(ISBLANK(BY_RiLaerm!Q291),"",BY_RiLaerm!Q291)</f>
        <v>852</v>
      </c>
      <c r="J287" s="72" t="str">
        <f>IF(ISBLANK(BY_RiLaerm!R291),"", LEFT(BY_RiLaerm!R291,LEN(BY_RiLaerm!R291)-1))</f>
        <v>4,1</v>
      </c>
      <c r="K287" s="72">
        <f>IF(ISBLANK(BY_RiLaerm!S291),"",BY_RiLaerm!S291)</f>
        <v>117</v>
      </c>
      <c r="L287" s="72" t="str">
        <f>IF(ISBLANK(BY_RiLaerm!T291),"",LEFT(BY_RiLaerm!T291,LEN(BY_RiLaerm!T291)-1))</f>
        <v>2,6</v>
      </c>
      <c r="M287" s="72" t="str">
        <f>IF(BY_MaxWerte!Q291&gt;0,BY_MaxWerte!Q291,"")</f>
        <v/>
      </c>
      <c r="N287" s="81" t="str">
        <f>IF(BY_MaxWerte!Q291&gt;0,   IF($U$2&gt;0,DATEVALUE(CONCATENATE(LEFT(RIGHT(BY_MaxWerte!R291,3),2),".",TEXT($U$2,"00"),".",TEXT($U$3,"00"))), DATEVALUE(CONCATENATE(MID(BY_MaxWerte!R291,4,2),".",MID(BY_MaxWerte!R291,6,2),".",TEXT($U$3,"00")))    ),"")</f>
        <v/>
      </c>
      <c r="O287" s="72" t="str">
        <f>IF(BY_MaxWerte!Q291&gt;0,  LEFT(BY_MaxWerte!R291,3),"")</f>
        <v/>
      </c>
      <c r="P287" s="72" t="str">
        <f>IF(BY_MaxWerte!S291&gt;0,BY_MaxWerte!S291,"")</f>
        <v/>
      </c>
      <c r="Q287" s="81" t="str">
        <f>IF(BY_MaxWerte!S291&gt;0, IF($U$2&gt;0,DATEVALUE(CONCATENATE(LEFT(RIGHT(BY_MaxWerte!T291,3),2),".",TEXT($U$2,"00"),".",TEXT($U$3,"00"))),DATEVALUE(CONCATENATE(MID(BY_MaxWerte!T291,4,2),".",MID(BY_MaxWerte!T291,6,2),".",TEXT($U$3,"00"))) ),"")</f>
        <v/>
      </c>
      <c r="R287" s="72" t="str">
        <f>IF(BY_MaxWerte!S291&gt;0,  LEFT(BY_MaxWerte!T291,3),"")</f>
        <v/>
      </c>
      <c r="S287" s="72" t="str">
        <f>IF(BY_MaxWerte!T291&gt;0,  BY_MaxWerte!U291,"")</f>
        <v/>
      </c>
      <c r="T287" s="72"/>
    </row>
    <row r="288" spans="1:20" x14ac:dyDescent="0.2">
      <c r="A288" s="74">
        <v>277</v>
      </c>
      <c r="B288" s="72" t="str">
        <f>IF(ISBLANK(BY_DTV_GQ!S292),"",  CONCATENATE(BY_DTV_GQ!S292,IF(TRIM(BY_DTV_GQ!T292)="VBA","*","")))</f>
        <v/>
      </c>
      <c r="C288" s="72" t="str">
        <f>IF(ISBLANK(BY_DTV_GQ!A292),"",CONCATENATE(BY_DTV_GQ!A292,TEXT(BY_DTV_GQ!B292,"????")))</f>
        <v>B  11</v>
      </c>
      <c r="D288" s="74" t="str">
        <f>IF(ISBLANK(BY_DTV_GQ!U292),"",BY_DTV_GQ!U292)</f>
        <v/>
      </c>
      <c r="E288" s="72" t="str">
        <f>IF(ISBLANK(BY_DTV_GQ!E292),"",BY_DTV_GQ!E292)</f>
        <v xml:space="preserve">Garching-Dirnismaning         </v>
      </c>
      <c r="F288" s="72">
        <f>IF(ISBLANK(BY_DTV_GQ!G292),"",BY_DTV_GQ!G292)</f>
        <v>7269</v>
      </c>
      <c r="G288" s="72" t="str">
        <f>IF(ISBLANK(BY_DTV_GQ!H292),"",    LEFT(BY_DTV_GQ!H292,   LEN(BY_DTV_GQ!H292)-1)    )</f>
        <v xml:space="preserve">(-)  </v>
      </c>
      <c r="H288" s="83">
        <f>IF(BY_DTV_GQ!G292&gt;0,(BY_DTV_GQ!M292/BY_DTV_GQ!G292)*100,"")</f>
        <v>5.8605035080478745</v>
      </c>
      <c r="I288" s="72">
        <f>IF(ISBLANK(BY_RiLaerm!Q292),"",BY_RiLaerm!Q292)</f>
        <v>431</v>
      </c>
      <c r="J288" s="72" t="str">
        <f>IF(ISBLANK(BY_RiLaerm!R292),"", LEFT(BY_RiLaerm!R292,LEN(BY_RiLaerm!R292)-1))</f>
        <v>5,7</v>
      </c>
      <c r="K288" s="72">
        <f>IF(ISBLANK(BY_RiLaerm!S292),"",BY_RiLaerm!S292)</f>
        <v>46</v>
      </c>
      <c r="L288" s="72" t="str">
        <f>IF(ISBLANK(BY_RiLaerm!T292),"",LEFT(BY_RiLaerm!T292,LEN(BY_RiLaerm!T292)-1))</f>
        <v>8,2</v>
      </c>
      <c r="M288" s="72" t="str">
        <f>IF(BY_MaxWerte!Q292&gt;0,BY_MaxWerte!Q292,"")</f>
        <v/>
      </c>
      <c r="N288" s="81" t="str">
        <f>IF(BY_MaxWerte!Q292&gt;0,   IF($U$2&gt;0,DATEVALUE(CONCATENATE(LEFT(RIGHT(BY_MaxWerte!R292,3),2),".",TEXT($U$2,"00"),".",TEXT($U$3,"00"))), DATEVALUE(CONCATENATE(MID(BY_MaxWerte!R292,4,2),".",MID(BY_MaxWerte!R292,6,2),".",TEXT($U$3,"00")))    ),"")</f>
        <v/>
      </c>
      <c r="O288" s="72" t="str">
        <f>IF(BY_MaxWerte!Q292&gt;0,  LEFT(BY_MaxWerte!R292,3),"")</f>
        <v/>
      </c>
      <c r="P288" s="72" t="str">
        <f>IF(BY_MaxWerte!S292&gt;0,BY_MaxWerte!S292,"")</f>
        <v/>
      </c>
      <c r="Q288" s="81" t="str">
        <f>IF(BY_MaxWerte!S292&gt;0, IF($U$2&gt;0,DATEVALUE(CONCATENATE(LEFT(RIGHT(BY_MaxWerte!T292,3),2),".",TEXT($U$2,"00"),".",TEXT($U$3,"00"))),DATEVALUE(CONCATENATE(MID(BY_MaxWerte!T292,4,2),".",MID(BY_MaxWerte!T292,6,2),".",TEXT($U$3,"00"))) ),"")</f>
        <v/>
      </c>
      <c r="R288" s="72" t="str">
        <f>IF(BY_MaxWerte!S292&gt;0,  LEFT(BY_MaxWerte!T292,3),"")</f>
        <v/>
      </c>
      <c r="S288" s="72" t="str">
        <f>IF(BY_MaxWerte!T292&gt;0,  BY_MaxWerte!U292,"")</f>
        <v/>
      </c>
      <c r="T288" s="72"/>
    </row>
    <row r="289" spans="1:20" x14ac:dyDescent="0.2">
      <c r="A289" s="74">
        <v>278</v>
      </c>
      <c r="B289" s="72" t="str">
        <f>IF(ISBLANK(BY_DTV_GQ!S293),"",  CONCATENATE(BY_DTV_GQ!S293,IF(TRIM(BY_DTV_GQ!T293)="VBA","*","")))</f>
        <v/>
      </c>
      <c r="C289" s="72" t="str">
        <f>IF(ISBLANK(BY_DTV_GQ!A293),"",CONCATENATE(BY_DTV_GQ!A293,TEXT(BY_DTV_GQ!B293,"????")))</f>
        <v>B  11</v>
      </c>
      <c r="D289" s="74" t="str">
        <f>IF(ISBLANK(BY_DTV_GQ!U293),"",BY_DTV_GQ!U293)</f>
        <v/>
      </c>
      <c r="E289" s="72" t="str">
        <f>IF(ISBLANK(BY_DTV_GQ!E293),"",BY_DTV_GQ!E293)</f>
        <v xml:space="preserve">Eching-Viecht                 </v>
      </c>
      <c r="F289" s="72">
        <f>IF(ISBLANK(BY_DTV_GQ!G293),"",BY_DTV_GQ!G293)</f>
        <v>13455</v>
      </c>
      <c r="G289" s="72" t="str">
        <f>IF(ISBLANK(BY_DTV_GQ!H293),"",    LEFT(BY_DTV_GQ!H293,   LEN(BY_DTV_GQ!H293)-1)    )</f>
        <v xml:space="preserve">(-)  </v>
      </c>
      <c r="H289" s="83">
        <f>IF(BY_DTV_GQ!G293&gt;0,(BY_DTV_GQ!M293/BY_DTV_GQ!G293)*100,"")</f>
        <v>2.2891118543292457</v>
      </c>
      <c r="I289" s="72">
        <f>IF(ISBLANK(BY_RiLaerm!Q293),"",BY_RiLaerm!Q293)</f>
        <v>773</v>
      </c>
      <c r="J289" s="72" t="str">
        <f>IF(ISBLANK(BY_RiLaerm!R293),"", LEFT(BY_RiLaerm!R293,LEN(BY_RiLaerm!R293)-1))</f>
        <v>2,2</v>
      </c>
      <c r="K289" s="72">
        <f>IF(ISBLANK(BY_RiLaerm!S293),"",BY_RiLaerm!S293)</f>
        <v>136</v>
      </c>
      <c r="L289" s="72" t="str">
        <f>IF(ISBLANK(BY_RiLaerm!T293),"",LEFT(BY_RiLaerm!T293,LEN(BY_RiLaerm!T293)-1))</f>
        <v>3,8</v>
      </c>
      <c r="M289" s="72">
        <f>IF(BY_MaxWerte!Q293&gt;0,BY_MaxWerte!Q293,"")</f>
        <v>17361</v>
      </c>
      <c r="N289" s="81">
        <f>IF(BY_MaxWerte!Q293&gt;0,   IF($U$2&gt;0,DATEVALUE(CONCATENATE(LEFT(RIGHT(BY_MaxWerte!R293,3),2),".",TEXT($U$2,"00"),".",TEXT($U$3,"00"))), DATEVALUE(CONCATENATE(MID(BY_MaxWerte!R293,4,2),".",MID(BY_MaxWerte!R293,6,2),".",TEXT($U$3,"00")))    ),"")</f>
        <v>42762</v>
      </c>
      <c r="O289" s="72" t="str">
        <f>IF(BY_MaxWerte!Q293&gt;0,  LEFT(BY_MaxWerte!R293,3),"")</f>
        <v xml:space="preserve"> FR</v>
      </c>
      <c r="P289" s="72">
        <f>IF(BY_MaxWerte!S293&gt;0,BY_MaxWerte!S293,"")</f>
        <v>1531</v>
      </c>
      <c r="Q289" s="81">
        <f>IF(BY_MaxWerte!S293&gt;0, IF($U$2&gt;0,DATEVALUE(CONCATENATE(LEFT(RIGHT(BY_MaxWerte!T293,3),2),".",TEXT($U$2,"00"),".",TEXT($U$3,"00"))),DATEVALUE(CONCATENATE(MID(BY_MaxWerte!T293,4,2),".",MID(BY_MaxWerte!T293,6,2),".",TEXT($U$3,"00"))) ),"")</f>
        <v>42761</v>
      </c>
      <c r="R289" s="72" t="str">
        <f>IF(BY_MaxWerte!S293&gt;0,  LEFT(BY_MaxWerte!T293,3),"")</f>
        <v xml:space="preserve"> DO</v>
      </c>
      <c r="S289" s="72">
        <f>IF(BY_MaxWerte!T293&gt;0,  BY_MaxWerte!U293,"")</f>
        <v>17</v>
      </c>
      <c r="T289" s="72"/>
    </row>
    <row r="290" spans="1:20" x14ac:dyDescent="0.2">
      <c r="A290" s="74">
        <v>279</v>
      </c>
      <c r="B290" s="72" t="str">
        <f>IF(ISBLANK(BY_DTV_GQ!S294),"",  CONCATENATE(BY_DTV_GQ!S294,IF(TRIM(BY_DTV_GQ!T294)="VBA","*","")))</f>
        <v/>
      </c>
      <c r="C290" s="72" t="str">
        <f>IF(ISBLANK(BY_DTV_GQ!A294),"",CONCATENATE(BY_DTV_GQ!A294,TEXT(BY_DTV_GQ!B294,"????")))</f>
        <v>B  11</v>
      </c>
      <c r="D290" s="74" t="str">
        <f>IF(ISBLANK(BY_DTV_GQ!U294),"",BY_DTV_GQ!U294)</f>
        <v/>
      </c>
      <c r="E290" s="72" t="str">
        <f>IF(ISBLANK(BY_DTV_GQ!E294),"",BY_DTV_GQ!E294)</f>
        <v xml:space="preserve">Deggendorf                    </v>
      </c>
      <c r="F290" s="72">
        <f>IF(ISBLANK(BY_DTV_GQ!G294),"",BY_DTV_GQ!G294)</f>
        <v>9798</v>
      </c>
      <c r="G290" s="72" t="str">
        <f>IF(ISBLANK(BY_DTV_GQ!H294),"",    LEFT(BY_DTV_GQ!H294,   LEN(BY_DTV_GQ!H294)-1)    )</f>
        <v xml:space="preserve">(-)  </v>
      </c>
      <c r="H290" s="83">
        <f>IF(BY_DTV_GQ!G294&gt;0,(BY_DTV_GQ!M294/BY_DTV_GQ!G294)*100,"")</f>
        <v>4.9806082874055928</v>
      </c>
      <c r="I290" s="72">
        <f>IF(ISBLANK(BY_RiLaerm!Q294),"",BY_RiLaerm!Q294)</f>
        <v>570</v>
      </c>
      <c r="J290" s="72" t="str">
        <f>IF(ISBLANK(BY_RiLaerm!R294),"", LEFT(BY_RiLaerm!R294,LEN(BY_RiLaerm!R294)-1))</f>
        <v>4,9</v>
      </c>
      <c r="K290" s="72">
        <f>IF(ISBLANK(BY_RiLaerm!S294),"",BY_RiLaerm!S294)</f>
        <v>85</v>
      </c>
      <c r="L290" s="72" t="str">
        <f>IF(ISBLANK(BY_RiLaerm!T294),"",LEFT(BY_RiLaerm!T294,LEN(BY_RiLaerm!T294)-1))</f>
        <v>6,4</v>
      </c>
      <c r="M290" s="72" t="str">
        <f>IF(BY_MaxWerte!Q294&gt;0,BY_MaxWerte!Q294,"")</f>
        <v/>
      </c>
      <c r="N290" s="81" t="str">
        <f>IF(BY_MaxWerte!Q294&gt;0,   IF($U$2&gt;0,DATEVALUE(CONCATENATE(LEFT(RIGHT(BY_MaxWerte!R294,3),2),".",TEXT($U$2,"00"),".",TEXT($U$3,"00"))), DATEVALUE(CONCATENATE(MID(BY_MaxWerte!R294,4,2),".",MID(BY_MaxWerte!R294,6,2),".",TEXT($U$3,"00")))    ),"")</f>
        <v/>
      </c>
      <c r="O290" s="72" t="str">
        <f>IF(BY_MaxWerte!Q294&gt;0,  LEFT(BY_MaxWerte!R294,3),"")</f>
        <v/>
      </c>
      <c r="P290" s="72" t="str">
        <f>IF(BY_MaxWerte!S294&gt;0,BY_MaxWerte!S294,"")</f>
        <v/>
      </c>
      <c r="Q290" s="81" t="str">
        <f>IF(BY_MaxWerte!S294&gt;0, IF($U$2&gt;0,DATEVALUE(CONCATENATE(LEFT(RIGHT(BY_MaxWerte!T294,3),2),".",TEXT($U$2,"00"),".",TEXT($U$3,"00"))),DATEVALUE(CONCATENATE(MID(BY_MaxWerte!T294,4,2),".",MID(BY_MaxWerte!T294,6,2),".",TEXT($U$3,"00"))) ),"")</f>
        <v/>
      </c>
      <c r="R290" s="72" t="str">
        <f>IF(BY_MaxWerte!S294&gt;0,  LEFT(BY_MaxWerte!T294,3),"")</f>
        <v/>
      </c>
      <c r="S290" s="72" t="str">
        <f>IF(BY_MaxWerte!T294&gt;0,  BY_MaxWerte!U294,"")</f>
        <v/>
      </c>
      <c r="T290" s="72"/>
    </row>
    <row r="291" spans="1:20" x14ac:dyDescent="0.2">
      <c r="A291" s="74">
        <v>280</v>
      </c>
      <c r="B291" s="72" t="str">
        <f>IF(ISBLANK(BY_DTV_GQ!S295),"",  CONCATENATE(BY_DTV_GQ!S295,IF(TRIM(BY_DTV_GQ!T295)="VBA","*","")))</f>
        <v/>
      </c>
      <c r="C291" s="72" t="str">
        <f>IF(ISBLANK(BY_DTV_GQ!A295),"",CONCATENATE(BY_DTV_GQ!A295,TEXT(BY_DTV_GQ!B295,"????")))</f>
        <v>B  12</v>
      </c>
      <c r="D291" s="74" t="str">
        <f>IF(ISBLANK(BY_DTV_GQ!U295),"",BY_DTV_GQ!U295)</f>
        <v/>
      </c>
      <c r="E291" s="72" t="str">
        <f>IF(ISBLANK(BY_DTV_GQ!E295),"",BY_DTV_GQ!E295)</f>
        <v xml:space="preserve">Kempten                       </v>
      </c>
      <c r="F291" s="72">
        <f>IF(ISBLANK(BY_DTV_GQ!G295),"",BY_DTV_GQ!G295)</f>
        <v>14246</v>
      </c>
      <c r="G291" s="72" t="str">
        <f>IF(ISBLANK(BY_DTV_GQ!H295),"",    LEFT(BY_DTV_GQ!H295,   LEN(BY_DTV_GQ!H295)-1)    )</f>
        <v xml:space="preserve">(-)  </v>
      </c>
      <c r="H291" s="83">
        <f>IF(BY_DTV_GQ!G295&gt;0,(BY_DTV_GQ!M295/BY_DTV_GQ!G295)*100,"")</f>
        <v>7.9180120735645092</v>
      </c>
      <c r="I291" s="72">
        <f>IF(ISBLANK(BY_RiLaerm!Q295),"",BY_RiLaerm!Q295)</f>
        <v>827</v>
      </c>
      <c r="J291" s="72" t="str">
        <f>IF(ISBLANK(BY_RiLaerm!R295),"", LEFT(BY_RiLaerm!R295,LEN(BY_RiLaerm!R295)-1))</f>
        <v>7,6</v>
      </c>
      <c r="K291" s="72">
        <f>IF(ISBLANK(BY_RiLaerm!S295),"",BY_RiLaerm!S295)</f>
        <v>127</v>
      </c>
      <c r="L291" s="72" t="str">
        <f>IF(ISBLANK(BY_RiLaerm!T295),"",LEFT(BY_RiLaerm!T295,LEN(BY_RiLaerm!T295)-1))</f>
        <v>12,3</v>
      </c>
      <c r="M291" s="72">
        <f>IF(BY_MaxWerte!Q295&gt;0,BY_MaxWerte!Q295,"")</f>
        <v>18734</v>
      </c>
      <c r="N291" s="81">
        <f>IF(BY_MaxWerte!Q295&gt;0,   IF($U$2&gt;0,DATEVALUE(CONCATENATE(LEFT(RIGHT(BY_MaxWerte!R295,3),2),".",TEXT($U$2,"00"),".",TEXT($U$3,"00"))), DATEVALUE(CONCATENATE(MID(BY_MaxWerte!R295,4,2),".",MID(BY_MaxWerte!R295,6,2),".",TEXT($U$3,"00")))    ),"")</f>
        <v>42762</v>
      </c>
      <c r="O291" s="72" t="str">
        <f>IF(BY_MaxWerte!Q295&gt;0,  LEFT(BY_MaxWerte!R295,3),"")</f>
        <v xml:space="preserve"> FR</v>
      </c>
      <c r="P291" s="72">
        <f>IF(BY_MaxWerte!S295&gt;0,BY_MaxWerte!S295,"")</f>
        <v>1723</v>
      </c>
      <c r="Q291" s="81">
        <f>IF(BY_MaxWerte!S295&gt;0, IF($U$2&gt;0,DATEVALUE(CONCATENATE(LEFT(RIGHT(BY_MaxWerte!T295,3),2),".",TEXT($U$2,"00"),".",TEXT($U$3,"00"))),DATEVALUE(CONCATENATE(MID(BY_MaxWerte!T295,4,2),".",MID(BY_MaxWerte!T295,6,2),".",TEXT($U$3,"00"))) ),"")</f>
        <v>42765</v>
      </c>
      <c r="R291" s="72" t="str">
        <f>IF(BY_MaxWerte!S295&gt;0,  LEFT(BY_MaxWerte!T295,3),"")</f>
        <v xml:space="preserve"> MO</v>
      </c>
      <c r="S291" s="72">
        <f>IF(BY_MaxWerte!T295&gt;0,  BY_MaxWerte!U295,"")</f>
        <v>8</v>
      </c>
      <c r="T291" s="72"/>
    </row>
    <row r="292" spans="1:20" x14ac:dyDescent="0.2">
      <c r="A292" s="74">
        <v>281</v>
      </c>
      <c r="B292" s="72" t="str">
        <f>IF(ISBLANK(BY_DTV_GQ!S296),"",  CONCATENATE(BY_DTV_GQ!S296,IF(TRIM(BY_DTV_GQ!T296)="VBA","*","")))</f>
        <v/>
      </c>
      <c r="C292" s="72" t="str">
        <f>IF(ISBLANK(BY_DTV_GQ!A296),"",CONCATENATE(BY_DTV_GQ!A296,TEXT(BY_DTV_GQ!B296,"????")))</f>
        <v>B  12</v>
      </c>
      <c r="D292" s="74" t="str">
        <f>IF(ISBLANK(BY_DTV_GQ!U296),"",BY_DTV_GQ!U296)</f>
        <v/>
      </c>
      <c r="E292" s="72" t="str">
        <f>IF(ISBLANK(BY_DTV_GQ!E296),"",BY_DTV_GQ!E296)</f>
        <v xml:space="preserve">Buchloe                       </v>
      </c>
      <c r="F292" s="72">
        <f>IF(ISBLANK(BY_DTV_GQ!G296),"",BY_DTV_GQ!G296)</f>
        <v>16466</v>
      </c>
      <c r="G292" s="72" t="str">
        <f>IF(ISBLANK(BY_DTV_GQ!H296),"",    LEFT(BY_DTV_GQ!H296,   LEN(BY_DTV_GQ!H296)-1)    )</f>
        <v xml:space="preserve">(-)  </v>
      </c>
      <c r="H292" s="83">
        <f>IF(BY_DTV_GQ!G296&gt;0,(BY_DTV_GQ!M296/BY_DTV_GQ!G296)*100,"")</f>
        <v>7.7250091096805544</v>
      </c>
      <c r="I292" s="72">
        <f>IF(ISBLANK(BY_RiLaerm!Q296),"",BY_RiLaerm!Q296)</f>
        <v>953</v>
      </c>
      <c r="J292" s="72" t="str">
        <f>IF(ISBLANK(BY_RiLaerm!R296),"", LEFT(BY_RiLaerm!R296,LEN(BY_RiLaerm!R296)-1))</f>
        <v>7,2</v>
      </c>
      <c r="K292" s="72">
        <f>IF(ISBLANK(BY_RiLaerm!S296),"",BY_RiLaerm!S296)</f>
        <v>152</v>
      </c>
      <c r="L292" s="72" t="str">
        <f>IF(ISBLANK(BY_RiLaerm!T296),"",LEFT(BY_RiLaerm!T296,LEN(BY_RiLaerm!T296)-1))</f>
        <v>13,9</v>
      </c>
      <c r="M292" s="72">
        <f>IF(BY_MaxWerte!Q296&gt;0,BY_MaxWerte!Q296,"")</f>
        <v>21639</v>
      </c>
      <c r="N292" s="81">
        <f>IF(BY_MaxWerte!Q296&gt;0,   IF($U$2&gt;0,DATEVALUE(CONCATENATE(LEFT(RIGHT(BY_MaxWerte!R296,3),2),".",TEXT($U$2,"00"),".",TEXT($U$3,"00"))), DATEVALUE(CONCATENATE(MID(BY_MaxWerte!R296,4,2),".",MID(BY_MaxWerte!R296,6,2),".",TEXT($U$3,"00")))    ),"")</f>
        <v>42762</v>
      </c>
      <c r="O292" s="72" t="str">
        <f>IF(BY_MaxWerte!Q296&gt;0,  LEFT(BY_MaxWerte!R296,3),"")</f>
        <v xml:space="preserve"> FR</v>
      </c>
      <c r="P292" s="72">
        <f>IF(BY_MaxWerte!S296&gt;0,BY_MaxWerte!S296,"")</f>
        <v>1922</v>
      </c>
      <c r="Q292" s="81">
        <f>IF(BY_MaxWerte!S296&gt;0, IF($U$2&gt;0,DATEVALUE(CONCATENATE(LEFT(RIGHT(BY_MaxWerte!T296,3),2),".",TEXT($U$2,"00"),".",TEXT($U$3,"00"))),DATEVALUE(CONCATENATE(MID(BY_MaxWerte!T296,4,2),".",MID(BY_MaxWerte!T296,6,2),".",TEXT($U$3,"00"))) ),"")</f>
        <v>42764</v>
      </c>
      <c r="R292" s="72" t="str">
        <f>IF(BY_MaxWerte!S296&gt;0,  LEFT(BY_MaxWerte!T296,3),"")</f>
        <v xml:space="preserve"> SO</v>
      </c>
      <c r="S292" s="72">
        <f>IF(BY_MaxWerte!T296&gt;0,  BY_MaxWerte!U296,"")</f>
        <v>18</v>
      </c>
      <c r="T292" s="72"/>
    </row>
    <row r="293" spans="1:20" x14ac:dyDescent="0.2">
      <c r="A293" s="74">
        <v>282</v>
      </c>
      <c r="B293" s="72" t="str">
        <f>IF(ISBLANK(BY_DTV_GQ!S297),"",  CONCATENATE(BY_DTV_GQ!S297,IF(TRIM(BY_DTV_GQ!T297)="VBA","*","")))</f>
        <v/>
      </c>
      <c r="C293" s="72" t="str">
        <f>IF(ISBLANK(BY_DTV_GQ!A297),"",CONCATENATE(BY_DTV_GQ!A297,TEXT(BY_DTV_GQ!B297,"????")))</f>
        <v>B  12</v>
      </c>
      <c r="D293" s="74" t="str">
        <f>IF(ISBLANK(BY_DTV_GQ!U297),"",BY_DTV_GQ!U297)</f>
        <v/>
      </c>
      <c r="E293" s="72" t="str">
        <f>IF(ISBLANK(BY_DTV_GQ!E297),"",BY_DTV_GQ!E297)</f>
        <v xml:space="preserve">Philippsreut                  </v>
      </c>
      <c r="F293" s="72">
        <f>IF(ISBLANK(BY_DTV_GQ!G297),"",BY_DTV_GQ!G297)</f>
        <v>4303</v>
      </c>
      <c r="G293" s="72" t="str">
        <f>IF(ISBLANK(BY_DTV_GQ!H297),"",    LEFT(BY_DTV_GQ!H297,   LEN(BY_DTV_GQ!H297)-1)    )</f>
        <v xml:space="preserve">(-)  </v>
      </c>
      <c r="H293" s="83">
        <f>IF(BY_DTV_GQ!G297&gt;0,(BY_DTV_GQ!M297/BY_DTV_GQ!G297)*100,"")</f>
        <v>14.594468975133628</v>
      </c>
      <c r="I293" s="72">
        <f>IF(ISBLANK(BY_RiLaerm!Q297),"",BY_RiLaerm!Q297)</f>
        <v>237</v>
      </c>
      <c r="J293" s="72" t="str">
        <f>IF(ISBLANK(BY_RiLaerm!R297),"", LEFT(BY_RiLaerm!R297,LEN(BY_RiLaerm!R297)-1))</f>
        <v>13,4</v>
      </c>
      <c r="K293" s="72">
        <f>IF(ISBLANK(BY_RiLaerm!S297),"",BY_RiLaerm!S297)</f>
        <v>64</v>
      </c>
      <c r="L293" s="72" t="str">
        <f>IF(ISBLANK(BY_RiLaerm!T297),"",LEFT(BY_RiLaerm!T297,LEN(BY_RiLaerm!T297)-1))</f>
        <v>23,1</v>
      </c>
      <c r="M293" s="72" t="str">
        <f>IF(BY_MaxWerte!Q297&gt;0,BY_MaxWerte!Q297,"")</f>
        <v/>
      </c>
      <c r="N293" s="81" t="str">
        <f>IF(BY_MaxWerte!Q297&gt;0,   IF($U$2&gt;0,DATEVALUE(CONCATENATE(LEFT(RIGHT(BY_MaxWerte!R297,3),2),".",TEXT($U$2,"00"),".",TEXT($U$3,"00"))), DATEVALUE(CONCATENATE(MID(BY_MaxWerte!R297,4,2),".",MID(BY_MaxWerte!R297,6,2),".",TEXT($U$3,"00")))    ),"")</f>
        <v/>
      </c>
      <c r="O293" s="72" t="str">
        <f>IF(BY_MaxWerte!Q297&gt;0,  LEFT(BY_MaxWerte!R297,3),"")</f>
        <v/>
      </c>
      <c r="P293" s="72" t="str">
        <f>IF(BY_MaxWerte!S297&gt;0,BY_MaxWerte!S297,"")</f>
        <v/>
      </c>
      <c r="Q293" s="81" t="str">
        <f>IF(BY_MaxWerte!S297&gt;0, IF($U$2&gt;0,DATEVALUE(CONCATENATE(LEFT(RIGHT(BY_MaxWerte!T297,3),2),".",TEXT($U$2,"00"),".",TEXT($U$3,"00"))),DATEVALUE(CONCATENATE(MID(BY_MaxWerte!T297,4,2),".",MID(BY_MaxWerte!T297,6,2),".",TEXT($U$3,"00"))) ),"")</f>
        <v/>
      </c>
      <c r="R293" s="72" t="str">
        <f>IF(BY_MaxWerte!S297&gt;0,  LEFT(BY_MaxWerte!T297,3),"")</f>
        <v/>
      </c>
      <c r="S293" s="72" t="str">
        <f>IF(BY_MaxWerte!T297&gt;0,  BY_MaxWerte!U297,"")</f>
        <v/>
      </c>
      <c r="T293" s="72"/>
    </row>
    <row r="294" spans="1:20" x14ac:dyDescent="0.2">
      <c r="A294" s="74">
        <v>283</v>
      </c>
      <c r="B294" s="72" t="str">
        <f>IF(ISBLANK(BY_DTV_GQ!S298),"",  CONCATENATE(BY_DTV_GQ!S298,IF(TRIM(BY_DTV_GQ!T298)="VBA","*","")))</f>
        <v/>
      </c>
      <c r="C294" s="72" t="str">
        <f>IF(ISBLANK(BY_DTV_GQ!A298),"",CONCATENATE(BY_DTV_GQ!A298,TEXT(BY_DTV_GQ!B298,"????")))</f>
        <v>B  13</v>
      </c>
      <c r="D294" s="74" t="str">
        <f>IF(ISBLANK(BY_DTV_GQ!U298),"",BY_DTV_GQ!U298)</f>
        <v/>
      </c>
      <c r="E294" s="72" t="str">
        <f>IF(ISBLANK(BY_DTV_GQ!E298),"",BY_DTV_GQ!E298)</f>
        <v xml:space="preserve">Eibelstadt                    </v>
      </c>
      <c r="F294" s="72">
        <f>IF(ISBLANK(BY_DTV_GQ!G298),"",BY_DTV_GQ!G298)</f>
        <v>10570</v>
      </c>
      <c r="G294" s="72" t="str">
        <f>IF(ISBLANK(BY_DTV_GQ!H298),"",    LEFT(BY_DTV_GQ!H298,   LEN(BY_DTV_GQ!H298)-1)    )</f>
        <v xml:space="preserve">(-)  </v>
      </c>
      <c r="H294" s="83">
        <f>IF(BY_DTV_GQ!G298&gt;0,(BY_DTV_GQ!M298/BY_DTV_GQ!G298)*100,"")</f>
        <v>6.348155156102175</v>
      </c>
      <c r="I294" s="72">
        <f>IF(ISBLANK(BY_RiLaerm!Q298),"",BY_RiLaerm!Q298)</f>
        <v>607</v>
      </c>
      <c r="J294" s="72" t="str">
        <f>IF(ISBLANK(BY_RiLaerm!R298),"", LEFT(BY_RiLaerm!R298,LEN(BY_RiLaerm!R298)-1))</f>
        <v>5,9</v>
      </c>
      <c r="K294" s="72">
        <f>IF(ISBLANK(BY_RiLaerm!S298),"",BY_RiLaerm!S298)</f>
        <v>107</v>
      </c>
      <c r="L294" s="72" t="str">
        <f>IF(ISBLANK(BY_RiLaerm!T298),"",LEFT(BY_RiLaerm!T298,LEN(BY_RiLaerm!T298)-1))</f>
        <v>11,5</v>
      </c>
      <c r="M294" s="72">
        <f>IF(BY_MaxWerte!Q298&gt;0,BY_MaxWerte!Q298,"")</f>
        <v>13308</v>
      </c>
      <c r="N294" s="81">
        <f>IF(BY_MaxWerte!Q298&gt;0,   IF($U$2&gt;0,DATEVALUE(CONCATENATE(LEFT(RIGHT(BY_MaxWerte!R298,3),2),".",TEXT($U$2,"00"),".",TEXT($U$3,"00"))), DATEVALUE(CONCATENATE(MID(BY_MaxWerte!R298,4,2),".",MID(BY_MaxWerte!R298,6,2),".",TEXT($U$3,"00")))    ),"")</f>
        <v>42762</v>
      </c>
      <c r="O294" s="72" t="str">
        <f>IF(BY_MaxWerte!Q298&gt;0,  LEFT(BY_MaxWerte!R298,3),"")</f>
        <v xml:space="preserve"> FR</v>
      </c>
      <c r="P294" s="72">
        <f>IF(BY_MaxWerte!S298&gt;0,BY_MaxWerte!S298,"")</f>
        <v>1286</v>
      </c>
      <c r="Q294" s="81">
        <f>IF(BY_MaxWerte!S298&gt;0, IF($U$2&gt;0,DATEVALUE(CONCATENATE(LEFT(RIGHT(BY_MaxWerte!T298,3),2),".",TEXT($U$2,"00"),".",TEXT($U$3,"00"))),DATEVALUE(CONCATENATE(MID(BY_MaxWerte!T298,4,2),".",MID(BY_MaxWerte!T298,6,2),".",TEXT($U$3,"00"))) ),"")</f>
        <v>42751</v>
      </c>
      <c r="R294" s="72" t="str">
        <f>IF(BY_MaxWerte!S298&gt;0,  LEFT(BY_MaxWerte!T298,3),"")</f>
        <v xml:space="preserve"> MO</v>
      </c>
      <c r="S294" s="72">
        <f>IF(BY_MaxWerte!T298&gt;0,  BY_MaxWerte!U298,"")</f>
        <v>8</v>
      </c>
      <c r="T294" s="72"/>
    </row>
    <row r="295" spans="1:20" x14ac:dyDescent="0.2">
      <c r="A295" s="74">
        <v>284</v>
      </c>
      <c r="B295" s="72" t="str">
        <f>IF(ISBLANK(BY_DTV_GQ!S299),"",  CONCATENATE(BY_DTV_GQ!S299,IF(TRIM(BY_DTV_GQ!T299)="VBA","*","")))</f>
        <v/>
      </c>
      <c r="C295" s="72" t="str">
        <f>IF(ISBLANK(BY_DTV_GQ!A299),"",CONCATENATE(BY_DTV_GQ!A299,TEXT(BY_DTV_GQ!B299,"????")))</f>
        <v>B  13</v>
      </c>
      <c r="D295" s="74" t="str">
        <f>IF(ISBLANK(BY_DTV_GQ!U299),"",BY_DTV_GQ!U299)</f>
        <v/>
      </c>
      <c r="E295" s="72" t="str">
        <f>IF(ISBLANK(BY_DTV_GQ!E299),"",BY_DTV_GQ!E299)</f>
        <v xml:space="preserve">Oberdachstetten               </v>
      </c>
      <c r="F295" s="72">
        <f>IF(ISBLANK(BY_DTV_GQ!G299),"",BY_DTV_GQ!G299)</f>
        <v>5202</v>
      </c>
      <c r="G295" s="72" t="str">
        <f>IF(ISBLANK(BY_DTV_GQ!H299),"",    LEFT(BY_DTV_GQ!H299,   LEN(BY_DTV_GQ!H299)-1)    )</f>
        <v xml:space="preserve">(-)  </v>
      </c>
      <c r="H295" s="83">
        <f>IF(BY_DTV_GQ!G299&gt;0,(BY_DTV_GQ!M299/BY_DTV_GQ!G299)*100,"")</f>
        <v>7.4586697424067667</v>
      </c>
      <c r="I295" s="72">
        <f>IF(ISBLANK(BY_RiLaerm!Q299),"",BY_RiLaerm!Q299)</f>
        <v>302</v>
      </c>
      <c r="J295" s="72" t="str">
        <f>IF(ISBLANK(BY_RiLaerm!R299),"", LEFT(BY_RiLaerm!R299,LEN(BY_RiLaerm!R299)-1))</f>
        <v>6,8</v>
      </c>
      <c r="K295" s="72">
        <f>IF(ISBLANK(BY_RiLaerm!S299),"",BY_RiLaerm!S299)</f>
        <v>46</v>
      </c>
      <c r="L295" s="72" t="str">
        <f>IF(ISBLANK(BY_RiLaerm!T299),"",LEFT(BY_RiLaerm!T299,LEN(BY_RiLaerm!T299)-1))</f>
        <v>15,5</v>
      </c>
      <c r="M295" s="72">
        <f>IF(BY_MaxWerte!Q299&gt;0,BY_MaxWerte!Q299,"")</f>
        <v>6606</v>
      </c>
      <c r="N295" s="81">
        <f>IF(BY_MaxWerte!Q299&gt;0,   IF($U$2&gt;0,DATEVALUE(CONCATENATE(LEFT(RIGHT(BY_MaxWerte!R299,3),2),".",TEXT($U$2,"00"),".",TEXT($U$3,"00"))), DATEVALUE(CONCATENATE(MID(BY_MaxWerte!R299,4,2),".",MID(BY_MaxWerte!R299,6,2),".",TEXT($U$3,"00")))    ),"")</f>
        <v>42755</v>
      </c>
      <c r="O295" s="72" t="str">
        <f>IF(BY_MaxWerte!Q299&gt;0,  LEFT(BY_MaxWerte!R299,3),"")</f>
        <v xml:space="preserve"> FR</v>
      </c>
      <c r="P295" s="72">
        <f>IF(BY_MaxWerte!S299&gt;0,BY_MaxWerte!S299,"")</f>
        <v>612</v>
      </c>
      <c r="Q295" s="81">
        <f>IF(BY_MaxWerte!S299&gt;0, IF($U$2&gt;0,DATEVALUE(CONCATENATE(LEFT(RIGHT(BY_MaxWerte!T299,3),2),".",TEXT($U$2,"00"),".",TEXT($U$3,"00"))),DATEVALUE(CONCATENATE(MID(BY_MaxWerte!T299,4,2),".",MID(BY_MaxWerte!T299,6,2),".",TEXT($U$3,"00"))) ),"")</f>
        <v>42754</v>
      </c>
      <c r="R295" s="72" t="str">
        <f>IF(BY_MaxWerte!S299&gt;0,  LEFT(BY_MaxWerte!T299,3),"")</f>
        <v xml:space="preserve"> DO</v>
      </c>
      <c r="S295" s="72">
        <f>IF(BY_MaxWerte!T299&gt;0,  BY_MaxWerte!U299,"")</f>
        <v>17</v>
      </c>
      <c r="T295" s="72"/>
    </row>
    <row r="296" spans="1:20" x14ac:dyDescent="0.2">
      <c r="A296" s="74">
        <v>285</v>
      </c>
      <c r="B296" s="72" t="str">
        <f>IF(ISBLANK(BY_DTV_GQ!S300),"",  CONCATENATE(BY_DTV_GQ!S300,IF(TRIM(BY_DTV_GQ!T300)="VBA","*","")))</f>
        <v/>
      </c>
      <c r="C296" s="72" t="str">
        <f>IF(ISBLANK(BY_DTV_GQ!A300),"",CONCATENATE(BY_DTV_GQ!A300,TEXT(BY_DTV_GQ!B300,"????")))</f>
        <v>B  13</v>
      </c>
      <c r="D296" s="74" t="str">
        <f>IF(ISBLANK(BY_DTV_GQ!U300),"",BY_DTV_GQ!U300)</f>
        <v/>
      </c>
      <c r="E296" s="72" t="str">
        <f>IF(ISBLANK(BY_DTV_GQ!E300),"",BY_DTV_GQ!E300)</f>
        <v xml:space="preserve">Eichstätt                     </v>
      </c>
      <c r="F296" s="72">
        <f>IF(ISBLANK(BY_DTV_GQ!G300),"",BY_DTV_GQ!G300)</f>
        <v>12300</v>
      </c>
      <c r="G296" s="72" t="str">
        <f>IF(ISBLANK(BY_DTV_GQ!H300),"",    LEFT(BY_DTV_GQ!H300,   LEN(BY_DTV_GQ!H300)-1)    )</f>
        <v xml:space="preserve">(-)  </v>
      </c>
      <c r="H296" s="83">
        <f>IF(BY_DTV_GQ!G300&gt;0,(BY_DTV_GQ!M300/BY_DTV_GQ!G300)*100,"")</f>
        <v>4.6178861788617889</v>
      </c>
      <c r="I296" s="72">
        <f>IF(ISBLANK(BY_RiLaerm!Q300),"",BY_RiLaerm!Q300)</f>
        <v>713</v>
      </c>
      <c r="J296" s="72" t="str">
        <f>IF(ISBLANK(BY_RiLaerm!R300),"", LEFT(BY_RiLaerm!R300,LEN(BY_RiLaerm!R300)-1))</f>
        <v>4,5</v>
      </c>
      <c r="K296" s="72">
        <f>IF(ISBLANK(BY_RiLaerm!S300),"",BY_RiLaerm!S300)</f>
        <v>111</v>
      </c>
      <c r="L296" s="72" t="str">
        <f>IF(ISBLANK(BY_RiLaerm!T300),"",LEFT(BY_RiLaerm!T300,LEN(BY_RiLaerm!T300)-1))</f>
        <v>6,1</v>
      </c>
      <c r="M296" s="72">
        <f>IF(BY_MaxWerte!Q300&gt;0,BY_MaxWerte!Q300,"")</f>
        <v>16118</v>
      </c>
      <c r="N296" s="81">
        <f>IF(BY_MaxWerte!Q300&gt;0,   IF($U$2&gt;0,DATEVALUE(CONCATENATE(LEFT(RIGHT(BY_MaxWerte!R300,3),2),".",TEXT($U$2,"00"),".",TEXT($U$3,"00"))), DATEVALUE(CONCATENATE(MID(BY_MaxWerte!R300,4,2),".",MID(BY_MaxWerte!R300,6,2),".",TEXT($U$3,"00")))    ),"")</f>
        <v>42754</v>
      </c>
      <c r="O296" s="72" t="str">
        <f>IF(BY_MaxWerte!Q300&gt;0,  LEFT(BY_MaxWerte!R300,3),"")</f>
        <v xml:space="preserve"> DO</v>
      </c>
      <c r="P296" s="72">
        <f>IF(BY_MaxWerte!S300&gt;0,BY_MaxWerte!S300,"")</f>
        <v>1500</v>
      </c>
      <c r="Q296" s="81">
        <f>IF(BY_MaxWerte!S300&gt;0, IF($U$2&gt;0,DATEVALUE(CONCATENATE(LEFT(RIGHT(BY_MaxWerte!T300,3),2),".",TEXT($U$2,"00"),".",TEXT($U$3,"00"))),DATEVALUE(CONCATENATE(MID(BY_MaxWerte!T300,4,2),".",MID(BY_MaxWerte!T300,6,2),".",TEXT($U$3,"00"))) ),"")</f>
        <v>42752</v>
      </c>
      <c r="R296" s="72" t="str">
        <f>IF(BY_MaxWerte!S300&gt;0,  LEFT(BY_MaxWerte!T300,3),"")</f>
        <v xml:space="preserve"> DI</v>
      </c>
      <c r="S296" s="72">
        <f>IF(BY_MaxWerte!T300&gt;0,  BY_MaxWerte!U300,"")</f>
        <v>17</v>
      </c>
      <c r="T296" s="72"/>
    </row>
    <row r="297" spans="1:20" x14ac:dyDescent="0.2">
      <c r="A297" s="74">
        <v>286</v>
      </c>
      <c r="B297" s="72" t="str">
        <f>IF(ISBLANK(BY_DTV_GQ!S301),"",  CONCATENATE(BY_DTV_GQ!S301,IF(TRIM(BY_DTV_GQ!T301)="VBA","*","")))</f>
        <v/>
      </c>
      <c r="C297" s="72" t="str">
        <f>IF(ISBLANK(BY_DTV_GQ!A301),"",CONCATENATE(BY_DTV_GQ!A301,TEXT(BY_DTV_GQ!B301,"????")))</f>
        <v>B  13</v>
      </c>
      <c r="D297" s="74" t="str">
        <f>IF(ISBLANK(BY_DTV_GQ!U301),"",BY_DTV_GQ!U301)</f>
        <v/>
      </c>
      <c r="E297" s="72" t="str">
        <f>IF(ISBLANK(BY_DTV_GQ!E301),"",BY_DTV_GQ!E301)</f>
        <v xml:space="preserve">Oberschleißheim-Neuh.         </v>
      </c>
      <c r="F297" s="72">
        <f>IF(ISBLANK(BY_DTV_GQ!G301),"",BY_DTV_GQ!G301)</f>
        <v>28797</v>
      </c>
      <c r="G297" s="72" t="str">
        <f>IF(ISBLANK(BY_DTV_GQ!H301),"",    LEFT(BY_DTV_GQ!H301,   LEN(BY_DTV_GQ!H301)-1)    )</f>
        <v xml:space="preserve">(-)  </v>
      </c>
      <c r="H297" s="83">
        <f>IF(BY_DTV_GQ!G301&gt;0,(BY_DTV_GQ!M301/BY_DTV_GQ!G301)*100,"")</f>
        <v>6.5006771538701953</v>
      </c>
      <c r="I297" s="72">
        <f>IF(ISBLANK(BY_RiLaerm!Q301),"",BY_RiLaerm!Q301)</f>
        <v>1662</v>
      </c>
      <c r="J297" s="72" t="str">
        <f>IF(ISBLANK(BY_RiLaerm!R301),"", LEFT(BY_RiLaerm!R301,LEN(BY_RiLaerm!R301)-1))</f>
        <v>6,6</v>
      </c>
      <c r="K297" s="72">
        <f>IF(ISBLANK(BY_RiLaerm!S301),"",BY_RiLaerm!S301)</f>
        <v>275</v>
      </c>
      <c r="L297" s="72" t="str">
        <f>IF(ISBLANK(BY_RiLaerm!T301),"",LEFT(BY_RiLaerm!T301,LEN(BY_RiLaerm!T301)-1))</f>
        <v>5,8</v>
      </c>
      <c r="M297" s="72" t="str">
        <f>IF(BY_MaxWerte!Q301&gt;0,BY_MaxWerte!Q301,"")</f>
        <v/>
      </c>
      <c r="N297" s="81" t="str">
        <f>IF(BY_MaxWerte!Q301&gt;0,   IF($U$2&gt;0,DATEVALUE(CONCATENATE(LEFT(RIGHT(BY_MaxWerte!R301,3),2),".",TEXT($U$2,"00"),".",TEXT($U$3,"00"))), DATEVALUE(CONCATENATE(MID(BY_MaxWerte!R301,4,2),".",MID(BY_MaxWerte!R301,6,2),".",TEXT($U$3,"00")))    ),"")</f>
        <v/>
      </c>
      <c r="O297" s="72" t="str">
        <f>IF(BY_MaxWerte!Q301&gt;0,  LEFT(BY_MaxWerte!R301,3),"")</f>
        <v/>
      </c>
      <c r="P297" s="72" t="str">
        <f>IF(BY_MaxWerte!S301&gt;0,BY_MaxWerte!S301,"")</f>
        <v/>
      </c>
      <c r="Q297" s="81" t="str">
        <f>IF(BY_MaxWerte!S301&gt;0, IF($U$2&gt;0,DATEVALUE(CONCATENATE(LEFT(RIGHT(BY_MaxWerte!T301,3),2),".",TEXT($U$2,"00"),".",TEXT($U$3,"00"))),DATEVALUE(CONCATENATE(MID(BY_MaxWerte!T301,4,2),".",MID(BY_MaxWerte!T301,6,2),".",TEXT($U$3,"00"))) ),"")</f>
        <v/>
      </c>
      <c r="R297" s="72" t="str">
        <f>IF(BY_MaxWerte!S301&gt;0,  LEFT(BY_MaxWerte!T301,3),"")</f>
        <v/>
      </c>
      <c r="S297" s="72" t="str">
        <f>IF(BY_MaxWerte!T301&gt;0,  BY_MaxWerte!U301,"")</f>
        <v/>
      </c>
      <c r="T297" s="72"/>
    </row>
    <row r="298" spans="1:20" x14ac:dyDescent="0.2">
      <c r="A298" s="74">
        <v>287</v>
      </c>
      <c r="B298" s="72" t="str">
        <f>IF(ISBLANK(BY_DTV_GQ!S302),"",  CONCATENATE(BY_DTV_GQ!S302,IF(TRIM(BY_DTV_GQ!T302)="VBA","*","")))</f>
        <v/>
      </c>
      <c r="C298" s="72" t="str">
        <f>IF(ISBLANK(BY_DTV_GQ!A302),"",CONCATENATE(BY_DTV_GQ!A302,TEXT(BY_DTV_GQ!B302,"????")))</f>
        <v>B  14</v>
      </c>
      <c r="D298" s="74" t="str">
        <f>IF(ISBLANK(BY_DTV_GQ!U302),"",BY_DTV_GQ!U302)</f>
        <v/>
      </c>
      <c r="E298" s="72" t="str">
        <f>IF(ISBLANK(BY_DTV_GQ!E302),"",BY_DTV_GQ!E302)</f>
        <v xml:space="preserve">Hersbruck                     </v>
      </c>
      <c r="F298" s="72">
        <f>IF(ISBLANK(BY_DTV_GQ!G302),"",BY_DTV_GQ!G302)</f>
        <v>10398</v>
      </c>
      <c r="G298" s="72" t="str">
        <f>IF(ISBLANK(BY_DTV_GQ!H302),"",    LEFT(BY_DTV_GQ!H302,   LEN(BY_DTV_GQ!H302)-1)    )</f>
        <v xml:space="preserve">(-)  </v>
      </c>
      <c r="H298" s="83">
        <f>IF(BY_DTV_GQ!G302&gt;0,(BY_DTV_GQ!M302/BY_DTV_GQ!G302)*100,"")</f>
        <v>3.5295249086362763</v>
      </c>
      <c r="I298" s="72">
        <f>IF(ISBLANK(BY_RiLaerm!Q302),"",BY_RiLaerm!Q302)</f>
        <v>604</v>
      </c>
      <c r="J298" s="72" t="str">
        <f>IF(ISBLANK(BY_RiLaerm!R302),"", LEFT(BY_RiLaerm!R302,LEN(BY_RiLaerm!R302)-1))</f>
        <v>3,6</v>
      </c>
      <c r="K298" s="72">
        <f>IF(ISBLANK(BY_RiLaerm!S302),"",BY_RiLaerm!S302)</f>
        <v>92</v>
      </c>
      <c r="L298" s="72" t="str">
        <f>IF(ISBLANK(BY_RiLaerm!T302),"",LEFT(BY_RiLaerm!T302,LEN(BY_RiLaerm!T302)-1))</f>
        <v>2,4</v>
      </c>
      <c r="M298" s="72" t="str">
        <f>IF(BY_MaxWerte!Q302&gt;0,BY_MaxWerte!Q302,"")</f>
        <v/>
      </c>
      <c r="N298" s="81" t="str">
        <f>IF(BY_MaxWerte!Q302&gt;0,   IF($U$2&gt;0,DATEVALUE(CONCATENATE(LEFT(RIGHT(BY_MaxWerte!R302,3),2),".",TEXT($U$2,"00"),".",TEXT($U$3,"00"))), DATEVALUE(CONCATENATE(MID(BY_MaxWerte!R302,4,2),".",MID(BY_MaxWerte!R302,6,2),".",TEXT($U$3,"00")))    ),"")</f>
        <v/>
      </c>
      <c r="O298" s="72" t="str">
        <f>IF(BY_MaxWerte!Q302&gt;0,  LEFT(BY_MaxWerte!R302,3),"")</f>
        <v/>
      </c>
      <c r="P298" s="72" t="str">
        <f>IF(BY_MaxWerte!S302&gt;0,BY_MaxWerte!S302,"")</f>
        <v/>
      </c>
      <c r="Q298" s="81" t="str">
        <f>IF(BY_MaxWerte!S302&gt;0, IF($U$2&gt;0,DATEVALUE(CONCATENATE(LEFT(RIGHT(BY_MaxWerte!T302,3),2),".",TEXT($U$2,"00"),".",TEXT($U$3,"00"))),DATEVALUE(CONCATENATE(MID(BY_MaxWerte!T302,4,2),".",MID(BY_MaxWerte!T302,6,2),".",TEXT($U$3,"00"))) ),"")</f>
        <v/>
      </c>
      <c r="R298" s="72" t="str">
        <f>IF(BY_MaxWerte!S302&gt;0,  LEFT(BY_MaxWerte!T302,3),"")</f>
        <v/>
      </c>
      <c r="S298" s="72" t="str">
        <f>IF(BY_MaxWerte!T302&gt;0,  BY_MaxWerte!U302,"")</f>
        <v/>
      </c>
      <c r="T298" s="72"/>
    </row>
    <row r="299" spans="1:20" x14ac:dyDescent="0.2">
      <c r="A299" s="74">
        <v>288</v>
      </c>
      <c r="B299" s="72" t="str">
        <f>IF(ISBLANK(BY_DTV_GQ!S303),"",  CONCATENATE(BY_DTV_GQ!S303,IF(TRIM(BY_DTV_GQ!T303)="VBA","*","")))</f>
        <v/>
      </c>
      <c r="C299" s="72" t="str">
        <f>IF(ISBLANK(BY_DTV_GQ!A303),"",CONCATENATE(BY_DTV_GQ!A303,TEXT(BY_DTV_GQ!B303,"????")))</f>
        <v>B  14</v>
      </c>
      <c r="D299" s="74" t="str">
        <f>IF(ISBLANK(BY_DTV_GQ!U303),"",BY_DTV_GQ!U303)</f>
        <v/>
      </c>
      <c r="E299" s="72" t="str">
        <f>IF(ISBLANK(BY_DTV_GQ!E303),"",BY_DTV_GQ!E303)</f>
        <v xml:space="preserve">Schnaittenbach                </v>
      </c>
      <c r="F299" s="72">
        <f>IF(ISBLANK(BY_DTV_GQ!G303),"",BY_DTV_GQ!G303)</f>
        <v>5791</v>
      </c>
      <c r="G299" s="72" t="str">
        <f>IF(ISBLANK(BY_DTV_GQ!H303),"",    LEFT(BY_DTV_GQ!H303,   LEN(BY_DTV_GQ!H303)-1)    )</f>
        <v xml:space="preserve">(-)  </v>
      </c>
      <c r="H299" s="83">
        <f>IF(BY_DTV_GQ!G303&gt;0,(BY_DTV_GQ!M303/BY_DTV_GQ!G303)*100,"")</f>
        <v>6.4237610084614056</v>
      </c>
      <c r="I299" s="72">
        <f>IF(ISBLANK(BY_RiLaerm!Q303),"",BY_RiLaerm!Q303)</f>
        <v>335</v>
      </c>
      <c r="J299" s="72" t="str">
        <f>IF(ISBLANK(BY_RiLaerm!R303),"", LEFT(BY_RiLaerm!R303,LEN(BY_RiLaerm!R303)-1))</f>
        <v>6,0</v>
      </c>
      <c r="K299" s="72">
        <f>IF(ISBLANK(BY_RiLaerm!S303),"",BY_RiLaerm!S303)</f>
        <v>53</v>
      </c>
      <c r="L299" s="72" t="str">
        <f>IF(ISBLANK(BY_RiLaerm!T303),"",LEFT(BY_RiLaerm!T303,LEN(BY_RiLaerm!T303)-1))</f>
        <v>11,4</v>
      </c>
      <c r="M299" s="72" t="str">
        <f>IF(BY_MaxWerte!Q303&gt;0,BY_MaxWerte!Q303,"")</f>
        <v/>
      </c>
      <c r="N299" s="81" t="str">
        <f>IF(BY_MaxWerte!Q303&gt;0,   IF($U$2&gt;0,DATEVALUE(CONCATENATE(LEFT(RIGHT(BY_MaxWerte!R303,3),2),".",TEXT($U$2,"00"),".",TEXT($U$3,"00"))), DATEVALUE(CONCATENATE(MID(BY_MaxWerte!R303,4,2),".",MID(BY_MaxWerte!R303,6,2),".",TEXT($U$3,"00")))    ),"")</f>
        <v/>
      </c>
      <c r="O299" s="72" t="str">
        <f>IF(BY_MaxWerte!Q303&gt;0,  LEFT(BY_MaxWerte!R303,3),"")</f>
        <v/>
      </c>
      <c r="P299" s="72" t="str">
        <f>IF(BY_MaxWerte!S303&gt;0,BY_MaxWerte!S303,"")</f>
        <v/>
      </c>
      <c r="Q299" s="81" t="str">
        <f>IF(BY_MaxWerte!S303&gt;0, IF($U$2&gt;0,DATEVALUE(CONCATENATE(LEFT(RIGHT(BY_MaxWerte!T303,3),2),".",TEXT($U$2,"00"),".",TEXT($U$3,"00"))),DATEVALUE(CONCATENATE(MID(BY_MaxWerte!T303,4,2),".",MID(BY_MaxWerte!T303,6,2),".",TEXT($U$3,"00"))) ),"")</f>
        <v/>
      </c>
      <c r="R299" s="72" t="str">
        <f>IF(BY_MaxWerte!S303&gt;0,  LEFT(BY_MaxWerte!T303,3),"")</f>
        <v/>
      </c>
      <c r="S299" s="72" t="str">
        <f>IF(BY_MaxWerte!T303&gt;0,  BY_MaxWerte!U303,"")</f>
        <v/>
      </c>
      <c r="T299" s="72"/>
    </row>
    <row r="300" spans="1:20" x14ac:dyDescent="0.2">
      <c r="A300" s="74">
        <v>289</v>
      </c>
      <c r="B300" s="72" t="str">
        <f>IF(ISBLANK(BY_DTV_GQ!S304),"",  CONCATENATE(BY_DTV_GQ!S304,IF(TRIM(BY_DTV_GQ!T304)="VBA","*","")))</f>
        <v/>
      </c>
      <c r="C300" s="72" t="str">
        <f>IF(ISBLANK(BY_DTV_GQ!A304),"",CONCATENATE(BY_DTV_GQ!A304,TEXT(BY_DTV_GQ!B304,"????")))</f>
        <v>B  15</v>
      </c>
      <c r="D300" s="74" t="str">
        <f>IF(ISBLANK(BY_DTV_GQ!U304),"",BY_DTV_GQ!U304)</f>
        <v/>
      </c>
      <c r="E300" s="72" t="str">
        <f>IF(ISBLANK(BY_DTV_GQ!E304),"",BY_DTV_GQ!E304)</f>
        <v xml:space="preserve">Soyen                         </v>
      </c>
      <c r="F300" s="72">
        <f>IF(ISBLANK(BY_DTV_GQ!G304),"",BY_DTV_GQ!G304)</f>
        <v>8438</v>
      </c>
      <c r="G300" s="72" t="str">
        <f>IF(ISBLANK(BY_DTV_GQ!H304),"",    LEFT(BY_DTV_GQ!H304,   LEN(BY_DTV_GQ!H304)-1)    )</f>
        <v xml:space="preserve">(-)  </v>
      </c>
      <c r="H300" s="83">
        <f>IF(BY_DTV_GQ!G304&gt;0,(BY_DTV_GQ!M304/BY_DTV_GQ!G304)*100,"")</f>
        <v>14.280635221616498</v>
      </c>
      <c r="I300" s="72">
        <f>IF(ISBLANK(BY_RiLaerm!Q304),"",BY_RiLaerm!Q304)</f>
        <v>492</v>
      </c>
      <c r="J300" s="72" t="str">
        <f>IF(ISBLANK(BY_RiLaerm!R304),"", LEFT(BY_RiLaerm!R304,LEN(BY_RiLaerm!R304)-1))</f>
        <v>13,6</v>
      </c>
      <c r="K300" s="72">
        <f>IF(ISBLANK(BY_RiLaerm!S304),"",BY_RiLaerm!S304)</f>
        <v>70</v>
      </c>
      <c r="L300" s="72" t="str">
        <f>IF(ISBLANK(BY_RiLaerm!T304),"",LEFT(BY_RiLaerm!T304,LEN(BY_RiLaerm!T304)-1))</f>
        <v>24,0</v>
      </c>
      <c r="M300" s="72">
        <f>IF(BY_MaxWerte!Q304&gt;0,BY_MaxWerte!Q304,"")</f>
        <v>10310</v>
      </c>
      <c r="N300" s="81">
        <f>IF(BY_MaxWerte!Q304&gt;0,   IF($U$2&gt;0,DATEVALUE(CONCATENATE(LEFT(RIGHT(BY_MaxWerte!R304,3),2),".",TEXT($U$2,"00"),".",TEXT($U$3,"00"))), DATEVALUE(CONCATENATE(MID(BY_MaxWerte!R304,4,2),".",MID(BY_MaxWerte!R304,6,2),".",TEXT($U$3,"00")))    ),"")</f>
        <v>42762</v>
      </c>
      <c r="O300" s="72" t="str">
        <f>IF(BY_MaxWerte!Q304&gt;0,  LEFT(BY_MaxWerte!R304,3),"")</f>
        <v xml:space="preserve"> FR</v>
      </c>
      <c r="P300" s="72">
        <f>IF(BY_MaxWerte!S304&gt;0,BY_MaxWerte!S304,"")</f>
        <v>895</v>
      </c>
      <c r="Q300" s="81">
        <f>IF(BY_MaxWerte!S304&gt;0, IF($U$2&gt;0,DATEVALUE(CONCATENATE(LEFT(RIGHT(BY_MaxWerte!T304,3),2),".",TEXT($U$2,"00"),".",TEXT($U$3,"00"))),DATEVALUE(CONCATENATE(MID(BY_MaxWerte!T304,4,2),".",MID(BY_MaxWerte!T304,6,2),".",TEXT($U$3,"00"))) ),"")</f>
        <v>42763</v>
      </c>
      <c r="R300" s="72" t="str">
        <f>IF(BY_MaxWerte!S304&gt;0,  LEFT(BY_MaxWerte!T304,3),"")</f>
        <v xml:space="preserve"> SA</v>
      </c>
      <c r="S300" s="72">
        <f>IF(BY_MaxWerte!T304&gt;0,  BY_MaxWerte!U304,"")</f>
        <v>12</v>
      </c>
      <c r="T300" s="72"/>
    </row>
    <row r="301" spans="1:20" x14ac:dyDescent="0.2">
      <c r="A301" s="74">
        <v>290</v>
      </c>
      <c r="B301" s="72" t="str">
        <f>IF(ISBLANK(BY_DTV_GQ!S305),"",  CONCATENATE(BY_DTV_GQ!S305,IF(TRIM(BY_DTV_GQ!T305)="VBA","*","")))</f>
        <v/>
      </c>
      <c r="C301" s="72" t="str">
        <f>IF(ISBLANK(BY_DTV_GQ!A305),"",CONCATENATE(BY_DTV_GQ!A305,TEXT(BY_DTV_GQ!B305,"????")))</f>
        <v>B  15</v>
      </c>
      <c r="D301" s="74" t="str">
        <f>IF(ISBLANK(BY_DTV_GQ!U305),"",BY_DTV_GQ!U305)</f>
        <v/>
      </c>
      <c r="E301" s="72" t="str">
        <f>IF(ISBLANK(BY_DTV_GQ!E305),"",BY_DTV_GQ!E305)</f>
        <v xml:space="preserve">AS Schierling                 </v>
      </c>
      <c r="F301" s="72">
        <f>IF(ISBLANK(BY_DTV_GQ!G305),"",BY_DTV_GQ!G305)</f>
        <v>10619</v>
      </c>
      <c r="G301" s="72" t="str">
        <f>IF(ISBLANK(BY_DTV_GQ!H305),"",    LEFT(BY_DTV_GQ!H305,   LEN(BY_DTV_GQ!H305)-1)    )</f>
        <v xml:space="preserve">(-)  </v>
      </c>
      <c r="H301" s="83">
        <f>IF(BY_DTV_GQ!G305&gt;0,(BY_DTV_GQ!M305/BY_DTV_GQ!G305)*100,"")</f>
        <v>15.707693756474244</v>
      </c>
      <c r="I301" s="72">
        <f>IF(ISBLANK(BY_RiLaerm!Q305),"",BY_RiLaerm!Q305)</f>
        <v>606</v>
      </c>
      <c r="J301" s="72" t="str">
        <f>IF(ISBLANK(BY_RiLaerm!R305),"", LEFT(BY_RiLaerm!R305,LEN(BY_RiLaerm!R305)-1))</f>
        <v>14,9</v>
      </c>
      <c r="K301" s="72">
        <f>IF(ISBLANK(BY_RiLaerm!S305),"",BY_RiLaerm!S305)</f>
        <v>115</v>
      </c>
      <c r="L301" s="72" t="str">
        <f>IF(ISBLANK(BY_RiLaerm!T305),"",LEFT(BY_RiLaerm!T305,LEN(BY_RiLaerm!T305)-1))</f>
        <v>24,0</v>
      </c>
      <c r="M301" s="72">
        <f>IF(BY_MaxWerte!Q305&gt;0,BY_MaxWerte!Q305,"")</f>
        <v>15320</v>
      </c>
      <c r="N301" s="81">
        <f>IF(BY_MaxWerte!Q305&gt;0,   IF($U$2&gt;0,DATEVALUE(CONCATENATE(LEFT(RIGHT(BY_MaxWerte!R305,3),2),".",TEXT($U$2,"00"),".",TEXT($U$3,"00"))), DATEVALUE(CONCATENATE(MID(BY_MaxWerte!R305,4,2),".",MID(BY_MaxWerte!R305,6,2),".",TEXT($U$3,"00")))    ),"")</f>
        <v>42762</v>
      </c>
      <c r="O301" s="72" t="str">
        <f>IF(BY_MaxWerte!Q305&gt;0,  LEFT(BY_MaxWerte!R305,3),"")</f>
        <v xml:space="preserve"> FR</v>
      </c>
      <c r="P301" s="72">
        <f>IF(BY_MaxWerte!S305&gt;0,BY_MaxWerte!S305,"")</f>
        <v>1382</v>
      </c>
      <c r="Q301" s="81">
        <f>IF(BY_MaxWerte!S305&gt;0, IF($U$2&gt;0,DATEVALUE(CONCATENATE(LEFT(RIGHT(BY_MaxWerte!T305,3),2),".",TEXT($U$2,"00"),".",TEXT($U$3,"00"))),DATEVALUE(CONCATENATE(MID(BY_MaxWerte!T305,4,2),".",MID(BY_MaxWerte!T305,6,2),".",TEXT($U$3,"00"))) ),"")</f>
        <v>42762</v>
      </c>
      <c r="R301" s="72" t="str">
        <f>IF(BY_MaxWerte!S305&gt;0,  LEFT(BY_MaxWerte!T305,3),"")</f>
        <v xml:space="preserve"> FR</v>
      </c>
      <c r="S301" s="72">
        <f>IF(BY_MaxWerte!T305&gt;0,  BY_MaxWerte!U305,"")</f>
        <v>15</v>
      </c>
      <c r="T301" s="72"/>
    </row>
    <row r="302" spans="1:20" x14ac:dyDescent="0.2">
      <c r="A302" s="74">
        <v>291</v>
      </c>
      <c r="B302" s="72" t="str">
        <f>IF(ISBLANK(BY_DTV_GQ!S306),"",  CONCATENATE(BY_DTV_GQ!S306,IF(TRIM(BY_DTV_GQ!T306)="VBA","*","")))</f>
        <v/>
      </c>
      <c r="C302" s="72" t="str">
        <f>IF(ISBLANK(BY_DTV_GQ!A306),"",CONCATENATE(BY_DTV_GQ!A306,TEXT(BY_DTV_GQ!B306,"????")))</f>
        <v>B  15</v>
      </c>
      <c r="D302" s="74" t="str">
        <f>IF(ISBLANK(BY_DTV_GQ!U306),"",BY_DTV_GQ!U306)</f>
        <v/>
      </c>
      <c r="E302" s="72" t="str">
        <f>IF(ISBLANK(BY_DTV_GQ!E306),"",BY_DTV_GQ!E306)</f>
        <v xml:space="preserve">Ergoldsbach                   </v>
      </c>
      <c r="F302" s="72">
        <f>IF(ISBLANK(BY_DTV_GQ!G306),"",BY_DTV_GQ!G306)</f>
        <v>13074</v>
      </c>
      <c r="G302" s="72" t="str">
        <f>IF(ISBLANK(BY_DTV_GQ!H306),"",    LEFT(BY_DTV_GQ!H306,   LEN(BY_DTV_GQ!H306)-1)    )</f>
        <v xml:space="preserve">(-)  </v>
      </c>
      <c r="H302" s="83">
        <f>IF(BY_DTV_GQ!G306&gt;0,(BY_DTV_GQ!M306/BY_DTV_GQ!G306)*100,"")</f>
        <v>16.001223802967722</v>
      </c>
      <c r="I302" s="72">
        <f>IF(ISBLANK(BY_RiLaerm!Q306),"",BY_RiLaerm!Q306)</f>
        <v>740</v>
      </c>
      <c r="J302" s="72" t="str">
        <f>IF(ISBLANK(BY_RiLaerm!R306),"", LEFT(BY_RiLaerm!R306,LEN(BY_RiLaerm!R306)-1))</f>
        <v>15,3</v>
      </c>
      <c r="K302" s="72">
        <f>IF(ISBLANK(BY_RiLaerm!S306),"",BY_RiLaerm!S306)</f>
        <v>154</v>
      </c>
      <c r="L302" s="72" t="str">
        <f>IF(ISBLANK(BY_RiLaerm!T306),"",LEFT(BY_RiLaerm!T306,LEN(BY_RiLaerm!T306)-1))</f>
        <v>22,7</v>
      </c>
      <c r="M302" s="72">
        <f>IF(BY_MaxWerte!Q306&gt;0,BY_MaxWerte!Q306,"")</f>
        <v>17576</v>
      </c>
      <c r="N302" s="81">
        <f>IF(BY_MaxWerte!Q306&gt;0,   IF($U$2&gt;0,DATEVALUE(CONCATENATE(LEFT(RIGHT(BY_MaxWerte!R306,3),2),".",TEXT($U$2,"00"),".",TEXT($U$3,"00"))), DATEVALUE(CONCATENATE(MID(BY_MaxWerte!R306,4,2),".",MID(BY_MaxWerte!R306,6,2),".",TEXT($U$3,"00")))    ),"")</f>
        <v>42762</v>
      </c>
      <c r="O302" s="72" t="str">
        <f>IF(BY_MaxWerte!Q306&gt;0,  LEFT(BY_MaxWerte!R306,3),"")</f>
        <v xml:space="preserve"> FR</v>
      </c>
      <c r="P302" s="72">
        <f>IF(BY_MaxWerte!S306&gt;0,BY_MaxWerte!S306,"")</f>
        <v>1408</v>
      </c>
      <c r="Q302" s="81">
        <f>IF(BY_MaxWerte!S306&gt;0, IF($U$2&gt;0,DATEVALUE(CONCATENATE(LEFT(RIGHT(BY_MaxWerte!T306,3),2),".",TEXT($U$2,"00"),".",TEXT($U$3,"00"))),DATEVALUE(CONCATENATE(MID(BY_MaxWerte!T306,4,2),".",MID(BY_MaxWerte!T306,6,2),".",TEXT($U$3,"00"))) ),"")</f>
        <v>42762</v>
      </c>
      <c r="R302" s="72" t="str">
        <f>IF(BY_MaxWerte!S306&gt;0,  LEFT(BY_MaxWerte!T306,3),"")</f>
        <v xml:space="preserve"> FR</v>
      </c>
      <c r="S302" s="72">
        <f>IF(BY_MaxWerte!T306&gt;0,  BY_MaxWerte!U306,"")</f>
        <v>15</v>
      </c>
      <c r="T302" s="72"/>
    </row>
    <row r="303" spans="1:20" x14ac:dyDescent="0.2">
      <c r="A303" s="74">
        <v>292</v>
      </c>
      <c r="B303" s="72" t="str">
        <f>IF(ISBLANK(BY_DTV_GQ!S307),"",  CONCATENATE(BY_DTV_GQ!S307,IF(TRIM(BY_DTV_GQ!T307)="VBA","*","")))</f>
        <v/>
      </c>
      <c r="C303" s="72" t="str">
        <f>IF(ISBLANK(BY_DTV_GQ!A307),"",CONCATENATE(BY_DTV_GQ!A307,TEXT(BY_DTV_GQ!B307,"????")))</f>
        <v>B  15</v>
      </c>
      <c r="D303" s="74" t="str">
        <f>IF(ISBLANK(BY_DTV_GQ!U307),"",BY_DTV_GQ!U307)</f>
        <v/>
      </c>
      <c r="E303" s="72" t="str">
        <f>IF(ISBLANK(BY_DTV_GQ!E307),"",BY_DTV_GQ!E307)</f>
        <v xml:space="preserve">Maxhütte-Haidhof              </v>
      </c>
      <c r="F303" s="72">
        <f>IF(ISBLANK(BY_DTV_GQ!G307),"",BY_DTV_GQ!G307)</f>
        <v>8647</v>
      </c>
      <c r="G303" s="72" t="str">
        <f>IF(ISBLANK(BY_DTV_GQ!H307),"",    LEFT(BY_DTV_GQ!H307,   LEN(BY_DTV_GQ!H307)-1)    )</f>
        <v xml:space="preserve">(-)  </v>
      </c>
      <c r="H303" s="83">
        <f>IF(BY_DTV_GQ!G307&gt;0,(BY_DTV_GQ!M307/BY_DTV_GQ!G307)*100,"")</f>
        <v>3.2843760841910492</v>
      </c>
      <c r="I303" s="72">
        <f>IF(ISBLANK(BY_RiLaerm!Q307),"",BY_RiLaerm!Q307)</f>
        <v>495</v>
      </c>
      <c r="J303" s="72" t="str">
        <f>IF(ISBLANK(BY_RiLaerm!R307),"", LEFT(BY_RiLaerm!R307,LEN(BY_RiLaerm!R307)-1))</f>
        <v>3,0</v>
      </c>
      <c r="K303" s="72">
        <f>IF(ISBLANK(BY_RiLaerm!S307),"",BY_RiLaerm!S307)</f>
        <v>90</v>
      </c>
      <c r="L303" s="72" t="str">
        <f>IF(ISBLANK(BY_RiLaerm!T307),"",LEFT(BY_RiLaerm!T307,LEN(BY_RiLaerm!T307)-1))</f>
        <v>6,0</v>
      </c>
      <c r="M303" s="72">
        <f>IF(BY_MaxWerte!Q307&gt;0,BY_MaxWerte!Q307,"")</f>
        <v>10978</v>
      </c>
      <c r="N303" s="81">
        <f>IF(BY_MaxWerte!Q307&gt;0,   IF($U$2&gt;0,DATEVALUE(CONCATENATE(LEFT(RIGHT(BY_MaxWerte!R307,3),2),".",TEXT($U$2,"00"),".",TEXT($U$3,"00"))), DATEVALUE(CONCATENATE(MID(BY_MaxWerte!R307,4,2),".",MID(BY_MaxWerte!R307,6,2),".",TEXT($U$3,"00")))    ),"")</f>
        <v>42762</v>
      </c>
      <c r="O303" s="72" t="str">
        <f>IF(BY_MaxWerte!Q307&gt;0,  LEFT(BY_MaxWerte!R307,3),"")</f>
        <v xml:space="preserve"> FR</v>
      </c>
      <c r="P303" s="72">
        <f>IF(BY_MaxWerte!S307&gt;0,BY_MaxWerte!S307,"")</f>
        <v>990</v>
      </c>
      <c r="Q303" s="81">
        <f>IF(BY_MaxWerte!S307&gt;0, IF($U$2&gt;0,DATEVALUE(CONCATENATE(LEFT(RIGHT(BY_MaxWerte!T307,3),2),".",TEXT($U$2,"00"),".",TEXT($U$3,"00"))),DATEVALUE(CONCATENATE(MID(BY_MaxWerte!T307,4,2),".",MID(BY_MaxWerte!T307,6,2),".",TEXT($U$3,"00"))) ),"")</f>
        <v>42761</v>
      </c>
      <c r="R303" s="72" t="str">
        <f>IF(BY_MaxWerte!S307&gt;0,  LEFT(BY_MaxWerte!T307,3),"")</f>
        <v xml:space="preserve"> DO</v>
      </c>
      <c r="S303" s="72">
        <f>IF(BY_MaxWerte!T307&gt;0,  BY_MaxWerte!U307,"")</f>
        <v>17</v>
      </c>
      <c r="T303" s="72"/>
    </row>
    <row r="304" spans="1:20" x14ac:dyDescent="0.2">
      <c r="A304" s="74">
        <v>293</v>
      </c>
      <c r="B304" s="72" t="str">
        <f>IF(ISBLANK(BY_DTV_GQ!S308),"",  CONCATENATE(BY_DTV_GQ!S308,IF(TRIM(BY_DTV_GQ!T308)="VBA","*","")))</f>
        <v/>
      </c>
      <c r="C304" s="72" t="str">
        <f>IF(ISBLANK(BY_DTV_GQ!A308),"",CONCATENATE(BY_DTV_GQ!A308,TEXT(BY_DTV_GQ!B308,"????")))</f>
        <v>B  15</v>
      </c>
      <c r="D304" s="74" t="str">
        <f>IF(ISBLANK(BY_DTV_GQ!U308),"",BY_DTV_GQ!U308)</f>
        <v/>
      </c>
      <c r="E304" s="72" t="str">
        <f>IF(ISBLANK(BY_DTV_GQ!E308),"",BY_DTV_GQ!E308)</f>
        <v xml:space="preserve">Hof                           </v>
      </c>
      <c r="F304" s="72">
        <f>IF(ISBLANK(BY_DTV_GQ!G308),"",BY_DTV_GQ!G308)</f>
        <v>19208</v>
      </c>
      <c r="G304" s="72" t="str">
        <f>IF(ISBLANK(BY_DTV_GQ!H308),"",    LEFT(BY_DTV_GQ!H308,   LEN(BY_DTV_GQ!H308)-1)    )</f>
        <v xml:space="preserve">(-)  </v>
      </c>
      <c r="H304" s="83">
        <f>IF(BY_DTV_GQ!G308&gt;0,(BY_DTV_GQ!M308/BY_DTV_GQ!G308)*100,"")</f>
        <v>7.3250728862973764</v>
      </c>
      <c r="I304" s="72">
        <f>IF(ISBLANK(BY_RiLaerm!Q308),"",BY_RiLaerm!Q308)</f>
        <v>1109</v>
      </c>
      <c r="J304" s="72" t="str">
        <f>IF(ISBLANK(BY_RiLaerm!R308),"", LEFT(BY_RiLaerm!R308,LEN(BY_RiLaerm!R308)-1))</f>
        <v>6,8</v>
      </c>
      <c r="K304" s="72">
        <f>IF(ISBLANK(BY_RiLaerm!S308),"",BY_RiLaerm!S308)</f>
        <v>183</v>
      </c>
      <c r="L304" s="72" t="str">
        <f>IF(ISBLANK(BY_RiLaerm!T308),"",LEFT(BY_RiLaerm!T308,LEN(BY_RiLaerm!T308)-1))</f>
        <v>14,0</v>
      </c>
      <c r="M304" s="72">
        <f>IF(BY_MaxWerte!Q308&gt;0,BY_MaxWerte!Q308,"")</f>
        <v>25085</v>
      </c>
      <c r="N304" s="81">
        <f>IF(BY_MaxWerte!Q308&gt;0,   IF($U$2&gt;0,DATEVALUE(CONCATENATE(LEFT(RIGHT(BY_MaxWerte!R308,3),2),".",TEXT($U$2,"00"),".",TEXT($U$3,"00"))), DATEVALUE(CONCATENATE(MID(BY_MaxWerte!R308,4,2),".",MID(BY_MaxWerte!R308,6,2),".",TEXT($U$3,"00")))    ),"")</f>
        <v>42762</v>
      </c>
      <c r="O304" s="72" t="str">
        <f>IF(BY_MaxWerte!Q308&gt;0,  LEFT(BY_MaxWerte!R308,3),"")</f>
        <v xml:space="preserve"> FR</v>
      </c>
      <c r="P304" s="72">
        <f>IF(BY_MaxWerte!S308&gt;0,BY_MaxWerte!S308,"")</f>
        <v>2259</v>
      </c>
      <c r="Q304" s="81">
        <f>IF(BY_MaxWerte!S308&gt;0, IF($U$2&gt;0,DATEVALUE(CONCATENATE(LEFT(RIGHT(BY_MaxWerte!T308,3),2),".",TEXT($U$2,"00"),".",TEXT($U$3,"00"))),DATEVALUE(CONCATENATE(MID(BY_MaxWerte!T308,4,2),".",MID(BY_MaxWerte!T308,6,2),".",TEXT($U$3,"00"))) ),"")</f>
        <v>42744</v>
      </c>
      <c r="R304" s="72" t="str">
        <f>IF(BY_MaxWerte!S308&gt;0,  LEFT(BY_MaxWerte!T308,3),"")</f>
        <v xml:space="preserve"> MO</v>
      </c>
      <c r="S304" s="72">
        <f>IF(BY_MaxWerte!T308&gt;0,  BY_MaxWerte!U308,"")</f>
        <v>8</v>
      </c>
      <c r="T304" s="72"/>
    </row>
    <row r="305" spans="1:20" x14ac:dyDescent="0.2">
      <c r="A305" s="74">
        <v>294</v>
      </c>
      <c r="B305" s="72" t="str">
        <f>IF(ISBLANK(BY_DTV_GQ!S309),"",  CONCATENATE(BY_DTV_GQ!S309,IF(TRIM(BY_DTV_GQ!T309)="VBA","*","")))</f>
        <v/>
      </c>
      <c r="C305" s="72" t="str">
        <f>IF(ISBLANK(BY_DTV_GQ!A309),"",CONCATENATE(BY_DTV_GQ!A309,TEXT(BY_DTV_GQ!B309,"????")))</f>
        <v>B  17</v>
      </c>
      <c r="D305" s="74" t="str">
        <f>IF(ISBLANK(BY_DTV_GQ!U309),"",BY_DTV_GQ!U309)</f>
        <v/>
      </c>
      <c r="E305" s="72" t="str">
        <f>IF(ISBLANK(BY_DTV_GQ!E309),"",BY_DTV_GQ!E309)</f>
        <v xml:space="preserve">Halblech                      </v>
      </c>
      <c r="F305" s="72">
        <f>IF(ISBLANK(BY_DTV_GQ!G309),"",BY_DTV_GQ!G309)</f>
        <v>6565</v>
      </c>
      <c r="G305" s="72" t="str">
        <f>IF(ISBLANK(BY_DTV_GQ!H309),"",    LEFT(BY_DTV_GQ!H309,   LEN(BY_DTV_GQ!H309)-1)    )</f>
        <v xml:space="preserve">(-)  </v>
      </c>
      <c r="H305" s="83">
        <f>IF(BY_DTV_GQ!G309&gt;0,(BY_DTV_GQ!M309/BY_DTV_GQ!G309)*100,"")</f>
        <v>4.1279512566641277</v>
      </c>
      <c r="I305" s="72">
        <f>IF(ISBLANK(BY_RiLaerm!Q309),"",BY_RiLaerm!Q309)</f>
        <v>393</v>
      </c>
      <c r="J305" s="72" t="str">
        <f>IF(ISBLANK(BY_RiLaerm!R309),"", LEFT(BY_RiLaerm!R309,LEN(BY_RiLaerm!R309)-1))</f>
        <v>4,1</v>
      </c>
      <c r="K305" s="72">
        <f>IF(ISBLANK(BY_RiLaerm!S309),"",BY_RiLaerm!S309)</f>
        <v>34</v>
      </c>
      <c r="L305" s="72" t="str">
        <f>IF(ISBLANK(BY_RiLaerm!T309),"",LEFT(BY_RiLaerm!T309,LEN(BY_RiLaerm!T309)-1))</f>
        <v>4,8</v>
      </c>
      <c r="M305" s="72">
        <f>IF(BY_MaxWerte!Q309&gt;0,BY_MaxWerte!Q309,"")</f>
        <v>8734</v>
      </c>
      <c r="N305" s="81">
        <f>IF(BY_MaxWerte!Q309&gt;0,   IF($U$2&gt;0,DATEVALUE(CONCATENATE(LEFT(RIGHT(BY_MaxWerte!R309,3),2),".",TEXT($U$2,"00"),".",TEXT($U$3,"00"))), DATEVALUE(CONCATENATE(MID(BY_MaxWerte!R309,4,2),".",MID(BY_MaxWerte!R309,6,2),".",TEXT($U$3,"00")))    ),"")</f>
        <v>42764</v>
      </c>
      <c r="O305" s="72" t="str">
        <f>IF(BY_MaxWerte!Q309&gt;0,  LEFT(BY_MaxWerte!R309,3),"")</f>
        <v xml:space="preserve"> SO</v>
      </c>
      <c r="P305" s="72">
        <f>IF(BY_MaxWerte!S309&gt;0,BY_MaxWerte!S309,"")</f>
        <v>1034</v>
      </c>
      <c r="Q305" s="81">
        <f>IF(BY_MaxWerte!S309&gt;0, IF($U$2&gt;0,DATEVALUE(CONCATENATE(LEFT(RIGHT(BY_MaxWerte!T309,3),2),".",TEXT($U$2,"00"),".",TEXT($U$3,"00"))),DATEVALUE(CONCATENATE(MID(BY_MaxWerte!T309,4,2),".",MID(BY_MaxWerte!T309,6,2),".",TEXT($U$3,"00"))) ),"")</f>
        <v>42757</v>
      </c>
      <c r="R305" s="72" t="str">
        <f>IF(BY_MaxWerte!S309&gt;0,  LEFT(BY_MaxWerte!T309,3),"")</f>
        <v xml:space="preserve"> SO</v>
      </c>
      <c r="S305" s="72">
        <f>IF(BY_MaxWerte!T309&gt;0,  BY_MaxWerte!U309,"")</f>
        <v>17</v>
      </c>
      <c r="T305" s="72"/>
    </row>
    <row r="306" spans="1:20" x14ac:dyDescent="0.2">
      <c r="A306" s="74">
        <v>295</v>
      </c>
      <c r="B306" s="72" t="str">
        <f>IF(ISBLANK(BY_DTV_GQ!S310),"",  CONCATENATE(BY_DTV_GQ!S310,IF(TRIM(BY_DTV_GQ!T310)="VBA","*","")))</f>
        <v/>
      </c>
      <c r="C306" s="72" t="str">
        <f>IF(ISBLANK(BY_DTV_GQ!A310),"",CONCATENATE(BY_DTV_GQ!A310,TEXT(BY_DTV_GQ!B310,"????")))</f>
        <v>B  17</v>
      </c>
      <c r="D306" s="74" t="str">
        <f>IF(ISBLANK(BY_DTV_GQ!U310),"",BY_DTV_GQ!U310)</f>
        <v/>
      </c>
      <c r="E306" s="72" t="str">
        <f>IF(ISBLANK(BY_DTV_GQ!E310),"",BY_DTV_GQ!E310)</f>
        <v xml:space="preserve">Untermeitingen-Lagerle.       </v>
      </c>
      <c r="F306" s="72">
        <f>IF(ISBLANK(BY_DTV_GQ!G310),"",BY_DTV_GQ!G310)</f>
        <v>30215</v>
      </c>
      <c r="G306" s="72" t="str">
        <f>IF(ISBLANK(BY_DTV_GQ!H310),"",    LEFT(BY_DTV_GQ!H310,   LEN(BY_DTV_GQ!H310)-1)    )</f>
        <v xml:space="preserve">(-)  </v>
      </c>
      <c r="H306" s="83">
        <f>IF(BY_DTV_GQ!G310&gt;0,(BY_DTV_GQ!M310/BY_DTV_GQ!G310)*100,"")</f>
        <v>7.4830382260466646</v>
      </c>
      <c r="I306" s="72">
        <f>IF(ISBLANK(BY_RiLaerm!Q310),"",BY_RiLaerm!Q310)</f>
        <v>1745</v>
      </c>
      <c r="J306" s="72" t="str">
        <f>IF(ISBLANK(BY_RiLaerm!R310),"", LEFT(BY_RiLaerm!R310,LEN(BY_RiLaerm!R310)-1))</f>
        <v>7,4</v>
      </c>
      <c r="K306" s="72">
        <f>IF(ISBLANK(BY_RiLaerm!S310),"",BY_RiLaerm!S310)</f>
        <v>287</v>
      </c>
      <c r="L306" s="72" t="str">
        <f>IF(ISBLANK(BY_RiLaerm!T310),"",LEFT(BY_RiLaerm!T310,LEN(BY_RiLaerm!T310)-1))</f>
        <v>8,7</v>
      </c>
      <c r="M306" s="72" t="str">
        <f>IF(BY_MaxWerte!Q310&gt;0,BY_MaxWerte!Q310,"")</f>
        <v/>
      </c>
      <c r="N306" s="81" t="str">
        <f>IF(BY_MaxWerte!Q310&gt;0,   IF($U$2&gt;0,DATEVALUE(CONCATENATE(LEFT(RIGHT(BY_MaxWerte!R310,3),2),".",TEXT($U$2,"00"),".",TEXT($U$3,"00"))), DATEVALUE(CONCATENATE(MID(BY_MaxWerte!R310,4,2),".",MID(BY_MaxWerte!R310,6,2),".",TEXT($U$3,"00")))    ),"")</f>
        <v/>
      </c>
      <c r="O306" s="72" t="str">
        <f>IF(BY_MaxWerte!Q310&gt;0,  LEFT(BY_MaxWerte!R310,3),"")</f>
        <v/>
      </c>
      <c r="P306" s="72" t="str">
        <f>IF(BY_MaxWerte!S310&gt;0,BY_MaxWerte!S310,"")</f>
        <v/>
      </c>
      <c r="Q306" s="81" t="str">
        <f>IF(BY_MaxWerte!S310&gt;0, IF($U$2&gt;0,DATEVALUE(CONCATENATE(LEFT(RIGHT(BY_MaxWerte!T310,3),2),".",TEXT($U$2,"00"),".",TEXT($U$3,"00"))),DATEVALUE(CONCATENATE(MID(BY_MaxWerte!T310,4,2),".",MID(BY_MaxWerte!T310,6,2),".",TEXT($U$3,"00"))) ),"")</f>
        <v/>
      </c>
      <c r="R306" s="72" t="str">
        <f>IF(BY_MaxWerte!S310&gt;0,  LEFT(BY_MaxWerte!T310,3),"")</f>
        <v/>
      </c>
      <c r="S306" s="72" t="str">
        <f>IF(BY_MaxWerte!T310&gt;0,  BY_MaxWerte!U310,"")</f>
        <v/>
      </c>
      <c r="T306" s="72"/>
    </row>
    <row r="307" spans="1:20" x14ac:dyDescent="0.2">
      <c r="A307" s="74">
        <v>296</v>
      </c>
      <c r="B307" s="72" t="str">
        <f>IF(ISBLANK(BY_DTV_GQ!S311),"",  CONCATENATE(BY_DTV_GQ!S311,IF(TRIM(BY_DTV_GQ!T311)="VBA","*","")))</f>
        <v/>
      </c>
      <c r="C307" s="72" t="str">
        <f>IF(ISBLANK(BY_DTV_GQ!A311),"",CONCATENATE(BY_DTV_GQ!A311,TEXT(BY_DTV_GQ!B311,"????")))</f>
        <v>B  19</v>
      </c>
      <c r="D307" s="74" t="str">
        <f>IF(ISBLANK(BY_DTV_GQ!U311),"",BY_DTV_GQ!U311)</f>
        <v/>
      </c>
      <c r="E307" s="72" t="str">
        <f>IF(ISBLANK(BY_DTV_GQ!E311),"",BY_DTV_GQ!E311)</f>
        <v xml:space="preserve">Fischen                       </v>
      </c>
      <c r="F307" s="72">
        <f>IF(ISBLANK(BY_DTV_GQ!G311),"",BY_DTV_GQ!G311)</f>
        <v>14401</v>
      </c>
      <c r="G307" s="72" t="str">
        <f>IF(ISBLANK(BY_DTV_GQ!H311),"",    LEFT(BY_DTV_GQ!H311,   LEN(BY_DTV_GQ!H311)-1)    )</f>
        <v xml:space="preserve">(-)  </v>
      </c>
      <c r="H307" s="83">
        <f>IF(BY_DTV_GQ!G311&gt;0,(BY_DTV_GQ!M311/BY_DTV_GQ!G311)*100,"")</f>
        <v>3.2428303590028471</v>
      </c>
      <c r="I307" s="72">
        <f>IF(ISBLANK(BY_RiLaerm!Q311),"",BY_RiLaerm!Q311)</f>
        <v>859</v>
      </c>
      <c r="J307" s="72" t="str">
        <f>IF(ISBLANK(BY_RiLaerm!R311),"", LEFT(BY_RiLaerm!R311,LEN(BY_RiLaerm!R311)-1))</f>
        <v>3,2</v>
      </c>
      <c r="K307" s="72">
        <f>IF(ISBLANK(BY_RiLaerm!S311),"",BY_RiLaerm!S311)</f>
        <v>82</v>
      </c>
      <c r="L307" s="72" t="str">
        <f>IF(ISBLANK(BY_RiLaerm!T311),"",LEFT(BY_RiLaerm!T311,LEN(BY_RiLaerm!T311)-1))</f>
        <v>4,3</v>
      </c>
      <c r="M307" s="72">
        <f>IF(BY_MaxWerte!Q311&gt;0,BY_MaxWerte!Q311,"")</f>
        <v>18892</v>
      </c>
      <c r="N307" s="81">
        <f>IF(BY_MaxWerte!Q311&gt;0,   IF($U$2&gt;0,DATEVALUE(CONCATENATE(LEFT(RIGHT(BY_MaxWerte!R311,3),2),".",TEXT($U$2,"00"),".",TEXT($U$3,"00"))), DATEVALUE(CONCATENATE(MID(BY_MaxWerte!R311,4,2),".",MID(BY_MaxWerte!R311,6,2),".",TEXT($U$3,"00")))    ),"")</f>
        <v>42737</v>
      </c>
      <c r="O307" s="72" t="str">
        <f>IF(BY_MaxWerte!Q311&gt;0,  LEFT(BY_MaxWerte!R311,3),"")</f>
        <v xml:space="preserve"> MO</v>
      </c>
      <c r="P307" s="72">
        <f>IF(BY_MaxWerte!S311&gt;0,BY_MaxWerte!S311,"")</f>
        <v>1652</v>
      </c>
      <c r="Q307" s="81">
        <f>IF(BY_MaxWerte!S311&gt;0, IF($U$2&gt;0,DATEVALUE(CONCATENATE(LEFT(RIGHT(BY_MaxWerte!T311,3),2),".",TEXT($U$2,"00"),".",TEXT($U$3,"00"))),DATEVALUE(CONCATENATE(MID(BY_MaxWerte!T311,4,2),".",MID(BY_MaxWerte!T311,6,2),".",TEXT($U$3,"00"))) ),"")</f>
        <v>42737</v>
      </c>
      <c r="R307" s="72" t="str">
        <f>IF(BY_MaxWerte!S311&gt;0,  LEFT(BY_MaxWerte!T311,3),"")</f>
        <v xml:space="preserve"> MO</v>
      </c>
      <c r="S307" s="72">
        <f>IF(BY_MaxWerte!T311&gt;0,  BY_MaxWerte!U311,"")</f>
        <v>16</v>
      </c>
      <c r="T307" s="72"/>
    </row>
    <row r="308" spans="1:20" x14ac:dyDescent="0.2">
      <c r="A308" s="74">
        <v>297</v>
      </c>
      <c r="B308" s="72" t="str">
        <f>IF(ISBLANK(BY_DTV_GQ!S312),"",  CONCATENATE(BY_DTV_GQ!S312,IF(TRIM(BY_DTV_GQ!T312)="VBA","*","")))</f>
        <v/>
      </c>
      <c r="C308" s="72" t="str">
        <f>IF(ISBLANK(BY_DTV_GQ!A312),"",CONCATENATE(BY_DTV_GQ!A312,TEXT(BY_DTV_GQ!B312,"????")))</f>
        <v>B  19</v>
      </c>
      <c r="D308" s="74" t="str">
        <f>IF(ISBLANK(BY_DTV_GQ!U312),"",BY_DTV_GQ!U312)</f>
        <v/>
      </c>
      <c r="E308" s="72" t="str">
        <f>IF(ISBLANK(BY_DTV_GQ!E312),"",BY_DTV_GQ!E312)</f>
        <v xml:space="preserve">Waltenhofen-Herzmanns         </v>
      </c>
      <c r="F308" s="72">
        <f>IF(ISBLANK(BY_DTV_GQ!G312),"",BY_DTV_GQ!G312)</f>
        <v>27210</v>
      </c>
      <c r="G308" s="72" t="str">
        <f>IF(ISBLANK(BY_DTV_GQ!H312),"",    LEFT(BY_DTV_GQ!H312,   LEN(BY_DTV_GQ!H312)-1)    )</f>
        <v xml:space="preserve">(-)  </v>
      </c>
      <c r="H308" s="83">
        <f>IF(BY_DTV_GQ!G312&gt;0,(BY_DTV_GQ!M312/BY_DTV_GQ!G312)*100,"")</f>
        <v>3.4656376332230794</v>
      </c>
      <c r="I308" s="72">
        <f>IF(ISBLANK(BY_RiLaerm!Q312),"",BY_RiLaerm!Q312)</f>
        <v>1610</v>
      </c>
      <c r="J308" s="72" t="str">
        <f>IF(ISBLANK(BY_RiLaerm!R312),"", LEFT(BY_RiLaerm!R312,LEN(BY_RiLaerm!R312)-1))</f>
        <v>3,3</v>
      </c>
      <c r="K308" s="72">
        <f>IF(ISBLANK(BY_RiLaerm!S312),"",BY_RiLaerm!S312)</f>
        <v>180</v>
      </c>
      <c r="L308" s="72" t="str">
        <f>IF(ISBLANK(BY_RiLaerm!T312),"",LEFT(BY_RiLaerm!T312,LEN(BY_RiLaerm!T312)-1))</f>
        <v>6,0</v>
      </c>
      <c r="M308" s="72">
        <f>IF(BY_MaxWerte!Q312&gt;0,BY_MaxWerte!Q312,"")</f>
        <v>35213</v>
      </c>
      <c r="N308" s="81">
        <f>IF(BY_MaxWerte!Q312&gt;0,   IF($U$2&gt;0,DATEVALUE(CONCATENATE(LEFT(RIGHT(BY_MaxWerte!R312,3),2),".",TEXT($U$2,"00"),".",TEXT($U$3,"00"))), DATEVALUE(CONCATENATE(MID(BY_MaxWerte!R312,4,2),".",MID(BY_MaxWerte!R312,6,2),".",TEXT($U$3,"00")))    ),"")</f>
        <v>42762</v>
      </c>
      <c r="O308" s="72" t="str">
        <f>IF(BY_MaxWerte!Q312&gt;0,  LEFT(BY_MaxWerte!R312,3),"")</f>
        <v xml:space="preserve"> FR</v>
      </c>
      <c r="P308" s="72">
        <f>IF(BY_MaxWerte!S312&gt;0,BY_MaxWerte!S312,"")</f>
        <v>3292</v>
      </c>
      <c r="Q308" s="81">
        <f>IF(BY_MaxWerte!S312&gt;0, IF($U$2&gt;0,DATEVALUE(CONCATENATE(LEFT(RIGHT(BY_MaxWerte!T312,3),2),".",TEXT($U$2,"00"),".",TEXT($U$3,"00"))),DATEVALUE(CONCATENATE(MID(BY_MaxWerte!T312,4,2),".",MID(BY_MaxWerte!T312,6,2),".",TEXT($U$3,"00"))) ),"")</f>
        <v>42757</v>
      </c>
      <c r="R308" s="72" t="str">
        <f>IF(BY_MaxWerte!S312&gt;0,  LEFT(BY_MaxWerte!T312,3),"")</f>
        <v xml:space="preserve"> SO</v>
      </c>
      <c r="S308" s="72">
        <f>IF(BY_MaxWerte!T312&gt;0,  BY_MaxWerte!U312,"")</f>
        <v>17</v>
      </c>
      <c r="T308" s="72"/>
    </row>
    <row r="309" spans="1:20" x14ac:dyDescent="0.2">
      <c r="A309" s="74">
        <v>298</v>
      </c>
      <c r="B309" s="72" t="str">
        <f>IF(ISBLANK(BY_DTV_GQ!S313),"",  CONCATENATE(BY_DTV_GQ!S313,IF(TRIM(BY_DTV_GQ!T313)="VBA","*","")))</f>
        <v/>
      </c>
      <c r="C309" s="72" t="str">
        <f>IF(ISBLANK(BY_DTV_GQ!A313),"",CONCATENATE(BY_DTV_GQ!A313,TEXT(BY_DTV_GQ!B313,"????")))</f>
        <v>B  19</v>
      </c>
      <c r="D309" s="74" t="str">
        <f>IF(ISBLANK(BY_DTV_GQ!U313),"",BY_DTV_GQ!U313)</f>
        <v/>
      </c>
      <c r="E309" s="72" t="str">
        <f>IF(ISBLANK(BY_DTV_GQ!E313),"",BY_DTV_GQ!E313)</f>
        <v xml:space="preserve">Würzburg/Estenfeld            </v>
      </c>
      <c r="F309" s="72">
        <f>IF(ISBLANK(BY_DTV_GQ!G313),"",BY_DTV_GQ!G313)</f>
        <v>46413</v>
      </c>
      <c r="G309" s="72" t="str">
        <f>IF(ISBLANK(BY_DTV_GQ!H313),"",    LEFT(BY_DTV_GQ!H313,   LEN(BY_DTV_GQ!H313)-1)    )</f>
        <v xml:space="preserve">(-)  </v>
      </c>
      <c r="H309" s="83">
        <f>IF(BY_DTV_GQ!G313&gt;0,(BY_DTV_GQ!M313/BY_DTV_GQ!G313)*100,"")</f>
        <v>5.3821127701290585</v>
      </c>
      <c r="I309" s="72">
        <f>IF(ISBLANK(BY_RiLaerm!Q313),"",BY_RiLaerm!Q313)</f>
        <v>2685</v>
      </c>
      <c r="J309" s="72" t="str">
        <f>IF(ISBLANK(BY_RiLaerm!R313),"", LEFT(BY_RiLaerm!R313,LEN(BY_RiLaerm!R313)-1))</f>
        <v>4,9</v>
      </c>
      <c r="K309" s="72">
        <f>IF(ISBLANK(BY_RiLaerm!S313),"",BY_RiLaerm!S313)</f>
        <v>432</v>
      </c>
      <c r="L309" s="72" t="str">
        <f>IF(ISBLANK(BY_RiLaerm!T313),"",LEFT(BY_RiLaerm!T313,LEN(BY_RiLaerm!T313)-1))</f>
        <v>11,3</v>
      </c>
      <c r="M309" s="72">
        <f>IF(BY_MaxWerte!Q313&gt;0,BY_MaxWerte!Q313,"")</f>
        <v>61076</v>
      </c>
      <c r="N309" s="81">
        <f>IF(BY_MaxWerte!Q313&gt;0,   IF($U$2&gt;0,DATEVALUE(CONCATENATE(LEFT(RIGHT(BY_MaxWerte!R313,3),2),".",TEXT($U$2,"00"),".",TEXT($U$3,"00"))), DATEVALUE(CONCATENATE(MID(BY_MaxWerte!R313,4,2),".",MID(BY_MaxWerte!R313,6,2),".",TEXT($U$3,"00")))    ),"")</f>
        <v>42762</v>
      </c>
      <c r="O309" s="72" t="str">
        <f>IF(BY_MaxWerte!Q313&gt;0,  LEFT(BY_MaxWerte!R313,3),"")</f>
        <v xml:space="preserve"> FR</v>
      </c>
      <c r="P309" s="72">
        <f>IF(BY_MaxWerte!S313&gt;0,BY_MaxWerte!S313,"")</f>
        <v>5033</v>
      </c>
      <c r="Q309" s="81">
        <f>IF(BY_MaxWerte!S313&gt;0, IF($U$2&gt;0,DATEVALUE(CONCATENATE(LEFT(RIGHT(BY_MaxWerte!T313,3),2),".",TEXT($U$2,"00"),".",TEXT($U$3,"00"))),DATEVALUE(CONCATENATE(MID(BY_MaxWerte!T313,4,2),".",MID(BY_MaxWerte!T313,6,2),".",TEXT($U$3,"00"))) ),"")</f>
        <v>42754</v>
      </c>
      <c r="R309" s="72" t="str">
        <f>IF(BY_MaxWerte!S313&gt;0,  LEFT(BY_MaxWerte!T313,3),"")</f>
        <v xml:space="preserve"> DO</v>
      </c>
      <c r="S309" s="72">
        <f>IF(BY_MaxWerte!T313&gt;0,  BY_MaxWerte!U313,"")</f>
        <v>17</v>
      </c>
      <c r="T309" s="72"/>
    </row>
    <row r="310" spans="1:20" x14ac:dyDescent="0.2">
      <c r="A310" s="74">
        <v>299</v>
      </c>
      <c r="B310" s="72" t="str">
        <f>IF(ISBLANK(BY_DTV_GQ!S314),"",  CONCATENATE(BY_DTV_GQ!S314,IF(TRIM(BY_DTV_GQ!T314)="VBA","*","")))</f>
        <v/>
      </c>
      <c r="C310" s="72" t="str">
        <f>IF(ISBLANK(BY_DTV_GQ!A314),"",CONCATENATE(BY_DTV_GQ!A314,TEXT(BY_DTV_GQ!B314,"????")))</f>
        <v>B  19</v>
      </c>
      <c r="D310" s="74" t="str">
        <f>IF(ISBLANK(BY_DTV_GQ!U314),"",BY_DTV_GQ!U314)</f>
        <v/>
      </c>
      <c r="E310" s="72" t="str">
        <f>IF(ISBLANK(BY_DTV_GQ!E314),"",BY_DTV_GQ!E314)</f>
        <v xml:space="preserve">Werneck-Eßleben               </v>
      </c>
      <c r="F310" s="72">
        <f>IF(ISBLANK(BY_DTV_GQ!G314),"",BY_DTV_GQ!G314)</f>
        <v>6288</v>
      </c>
      <c r="G310" s="72" t="str">
        <f>IF(ISBLANK(BY_DTV_GQ!H314),"",    LEFT(BY_DTV_GQ!H314,   LEN(BY_DTV_GQ!H314)-1)    )</f>
        <v xml:space="preserve">(-)  </v>
      </c>
      <c r="H310" s="83">
        <f>IF(BY_DTV_GQ!G314&gt;0,(BY_DTV_GQ!M314/BY_DTV_GQ!G314)*100,"")</f>
        <v>5.5502544529262083</v>
      </c>
      <c r="I310" s="72">
        <f>IF(ISBLANK(BY_RiLaerm!Q314),"",BY_RiLaerm!Q314)</f>
        <v>369</v>
      </c>
      <c r="J310" s="72" t="str">
        <f>IF(ISBLANK(BY_RiLaerm!R314),"", LEFT(BY_RiLaerm!R314,LEN(BY_RiLaerm!R314)-1))</f>
        <v>5,2</v>
      </c>
      <c r="K310" s="72">
        <f>IF(ISBLANK(BY_RiLaerm!S314),"",BY_RiLaerm!S314)</f>
        <v>48</v>
      </c>
      <c r="L310" s="72" t="str">
        <f>IF(ISBLANK(BY_RiLaerm!T314),"",LEFT(BY_RiLaerm!T314,LEN(BY_RiLaerm!T314)-1))</f>
        <v>10,8</v>
      </c>
      <c r="M310" s="72">
        <f>IF(BY_MaxWerte!Q314&gt;0,BY_MaxWerte!Q314,"")</f>
        <v>9359</v>
      </c>
      <c r="N310" s="81">
        <f>IF(BY_MaxWerte!Q314&gt;0,   IF($U$2&gt;0,DATEVALUE(CONCATENATE(LEFT(RIGHT(BY_MaxWerte!R314,3),2),".",TEXT($U$2,"00"),".",TEXT($U$3,"00"))), DATEVALUE(CONCATENATE(MID(BY_MaxWerte!R314,4,2),".",MID(BY_MaxWerte!R314,6,2),".",TEXT($U$3,"00")))    ),"")</f>
        <v>42762</v>
      </c>
      <c r="O310" s="72" t="str">
        <f>IF(BY_MaxWerte!Q314&gt;0,  LEFT(BY_MaxWerte!R314,3),"")</f>
        <v xml:space="preserve"> FR</v>
      </c>
      <c r="P310" s="72">
        <f>IF(BY_MaxWerte!S314&gt;0,BY_MaxWerte!S314,"")</f>
        <v>1292</v>
      </c>
      <c r="Q310" s="81">
        <f>IF(BY_MaxWerte!S314&gt;0, IF($U$2&gt;0,DATEVALUE(CONCATENATE(LEFT(RIGHT(BY_MaxWerte!T314,3),2),".",TEXT($U$2,"00"),".",TEXT($U$3,"00"))),DATEVALUE(CONCATENATE(MID(BY_MaxWerte!T314,4,2),".",MID(BY_MaxWerte!T314,6,2),".",TEXT($U$3,"00"))) ),"")</f>
        <v>42762</v>
      </c>
      <c r="R310" s="72" t="str">
        <f>IF(BY_MaxWerte!S314&gt;0,  LEFT(BY_MaxWerte!T314,3),"")</f>
        <v xml:space="preserve"> FR</v>
      </c>
      <c r="S310" s="72">
        <f>IF(BY_MaxWerte!T314&gt;0,  BY_MaxWerte!U314,"")</f>
        <v>16</v>
      </c>
      <c r="T310" s="72"/>
    </row>
    <row r="311" spans="1:20" x14ac:dyDescent="0.2">
      <c r="A311" s="74">
        <v>300</v>
      </c>
      <c r="B311" s="72" t="str">
        <f>IF(ISBLANK(BY_DTV_GQ!S315),"",  CONCATENATE(BY_DTV_GQ!S315,IF(TRIM(BY_DTV_GQ!T315)="VBA","*","")))</f>
        <v/>
      </c>
      <c r="C311" s="72" t="str">
        <f>IF(ISBLANK(BY_DTV_GQ!A315),"",CONCATENATE(BY_DTV_GQ!A315,TEXT(BY_DTV_GQ!B315,"????")))</f>
        <v>B  20</v>
      </c>
      <c r="D311" s="74" t="str">
        <f>IF(ISBLANK(BY_DTV_GQ!U315),"",BY_DTV_GQ!U315)</f>
        <v/>
      </c>
      <c r="E311" s="72" t="str">
        <f>IF(ISBLANK(BY_DTV_GQ!E315),"",BY_DTV_GQ!E315)</f>
        <v xml:space="preserve">Laufen                        </v>
      </c>
      <c r="F311" s="72">
        <f>IF(ISBLANK(BY_DTV_GQ!G315),"",BY_DTV_GQ!G315)</f>
        <v>9608</v>
      </c>
      <c r="G311" s="72" t="str">
        <f>IF(ISBLANK(BY_DTV_GQ!H315),"",    LEFT(BY_DTV_GQ!H315,   LEN(BY_DTV_GQ!H315)-1)    )</f>
        <v xml:space="preserve">(-)  </v>
      </c>
      <c r="H311" s="83">
        <f>IF(BY_DTV_GQ!G315&gt;0,(BY_DTV_GQ!M315/BY_DTV_GQ!G315)*100,"")</f>
        <v>6.4945878434637798</v>
      </c>
      <c r="I311" s="72">
        <f>IF(ISBLANK(BY_RiLaerm!Q315),"",BY_RiLaerm!Q315)</f>
        <v>558</v>
      </c>
      <c r="J311" s="72" t="str">
        <f>IF(ISBLANK(BY_RiLaerm!R315),"", LEFT(BY_RiLaerm!R315,LEN(BY_RiLaerm!R315)-1))</f>
        <v>6,2</v>
      </c>
      <c r="K311" s="72">
        <f>IF(ISBLANK(BY_RiLaerm!S315),"",BY_RiLaerm!S315)</f>
        <v>86</v>
      </c>
      <c r="L311" s="72" t="str">
        <f>IF(ISBLANK(BY_RiLaerm!T315),"",LEFT(BY_RiLaerm!T315,LEN(BY_RiLaerm!T315)-1))</f>
        <v>10,8</v>
      </c>
      <c r="M311" s="72">
        <f>IF(BY_MaxWerte!Q315&gt;0,BY_MaxWerte!Q315,"")</f>
        <v>12166</v>
      </c>
      <c r="N311" s="81">
        <f>IF(BY_MaxWerte!Q315&gt;0,   IF($U$2&gt;0,DATEVALUE(CONCATENATE(LEFT(RIGHT(BY_MaxWerte!R315,3),2),".",TEXT($U$2,"00"),".",TEXT($U$3,"00"))), DATEVALUE(CONCATENATE(MID(BY_MaxWerte!R315,4,2),".",MID(BY_MaxWerte!R315,6,2),".",TEXT($U$3,"00")))    ),"")</f>
        <v>42755</v>
      </c>
      <c r="O311" s="72" t="str">
        <f>IF(BY_MaxWerte!Q315&gt;0,  LEFT(BY_MaxWerte!R315,3),"")</f>
        <v xml:space="preserve"> FR</v>
      </c>
      <c r="P311" s="72">
        <f>IF(BY_MaxWerte!S315&gt;0,BY_MaxWerte!S315,"")</f>
        <v>1143</v>
      </c>
      <c r="Q311" s="81">
        <f>IF(BY_MaxWerte!S315&gt;0, IF($U$2&gt;0,DATEVALUE(CONCATENATE(LEFT(RIGHT(BY_MaxWerte!T315,3),2),".",TEXT($U$2,"00"),".",TEXT($U$3,"00"))),DATEVALUE(CONCATENATE(MID(BY_MaxWerte!T315,4,2),".",MID(BY_MaxWerte!T315,6,2),".",TEXT($U$3,"00"))) ),"")</f>
        <v>42765</v>
      </c>
      <c r="R311" s="72" t="str">
        <f>IF(BY_MaxWerte!S315&gt;0,  LEFT(BY_MaxWerte!T315,3),"")</f>
        <v xml:space="preserve"> MO</v>
      </c>
      <c r="S311" s="72">
        <f>IF(BY_MaxWerte!T315&gt;0,  BY_MaxWerte!U315,"")</f>
        <v>8</v>
      </c>
      <c r="T311" s="72"/>
    </row>
    <row r="312" spans="1:20" x14ac:dyDescent="0.2">
      <c r="A312" s="74">
        <v>301</v>
      </c>
      <c r="B312" s="72" t="str">
        <f>IF(ISBLANK(BY_DTV_GQ!S316),"",  CONCATENATE(BY_DTV_GQ!S316,IF(TRIM(BY_DTV_GQ!T316)="VBA","*","")))</f>
        <v/>
      </c>
      <c r="C312" s="72" t="str">
        <f>IF(ISBLANK(BY_DTV_GQ!A316),"",CONCATENATE(BY_DTV_GQ!A316,TEXT(BY_DTV_GQ!B316,"????")))</f>
        <v>B  20</v>
      </c>
      <c r="D312" s="74" t="str">
        <f>IF(ISBLANK(BY_DTV_GQ!U316),"",BY_DTV_GQ!U316)</f>
        <v/>
      </c>
      <c r="E312" s="72" t="str">
        <f>IF(ISBLANK(BY_DTV_GQ!E316),"",BY_DTV_GQ!E316)</f>
        <v xml:space="preserve">Eggenfelden (s)               </v>
      </c>
      <c r="F312" s="72">
        <f>IF(ISBLANK(BY_DTV_GQ!G316),"",BY_DTV_GQ!G316)</f>
        <v>14663</v>
      </c>
      <c r="G312" s="72" t="str">
        <f>IF(ISBLANK(BY_DTV_GQ!H316),"",    LEFT(BY_DTV_GQ!H316,   LEN(BY_DTV_GQ!H316)-1)    )</f>
        <v xml:space="preserve">(-)  </v>
      </c>
      <c r="H312" s="83">
        <f>IF(BY_DTV_GQ!G316&gt;0,(BY_DTV_GQ!M316/BY_DTV_GQ!G316)*100,"")</f>
        <v>14.84689354156721</v>
      </c>
      <c r="I312" s="72">
        <f>IF(ISBLANK(BY_RiLaerm!Q316),"",BY_RiLaerm!Q316)</f>
        <v>851</v>
      </c>
      <c r="J312" s="72" t="str">
        <f>IF(ISBLANK(BY_RiLaerm!R316),"", LEFT(BY_RiLaerm!R316,LEN(BY_RiLaerm!R316)-1))</f>
        <v>13,9</v>
      </c>
      <c r="K312" s="72">
        <f>IF(ISBLANK(BY_RiLaerm!S316),"",BY_RiLaerm!S316)</f>
        <v>131</v>
      </c>
      <c r="L312" s="72" t="str">
        <f>IF(ISBLANK(BY_RiLaerm!T316),"",LEFT(BY_RiLaerm!T316,LEN(BY_RiLaerm!T316)-1))</f>
        <v>27,2</v>
      </c>
      <c r="M312" s="72">
        <f>IF(BY_MaxWerte!Q316&gt;0,BY_MaxWerte!Q316,"")</f>
        <v>20427</v>
      </c>
      <c r="N312" s="81">
        <f>IF(BY_MaxWerte!Q316&gt;0,   IF($U$2&gt;0,DATEVALUE(CONCATENATE(LEFT(RIGHT(BY_MaxWerte!R316,3),2),".",TEXT($U$2,"00"),".",TEXT($U$3,"00"))), DATEVALUE(CONCATENATE(MID(BY_MaxWerte!R316,4,2),".",MID(BY_MaxWerte!R316,6,2),".",TEXT($U$3,"00")))    ),"")</f>
        <v>42744</v>
      </c>
      <c r="O312" s="72" t="str">
        <f>IF(BY_MaxWerte!Q316&gt;0,  LEFT(BY_MaxWerte!R316,3),"")</f>
        <v xml:space="preserve"> MO</v>
      </c>
      <c r="P312" s="72">
        <f>IF(BY_MaxWerte!S316&gt;0,BY_MaxWerte!S316,"")</f>
        <v>1853</v>
      </c>
      <c r="Q312" s="81">
        <f>IF(BY_MaxWerte!S316&gt;0, IF($U$2&gt;0,DATEVALUE(CONCATENATE(LEFT(RIGHT(BY_MaxWerte!T316,3),2),".",TEXT($U$2,"00"),".",TEXT($U$3,"00"))),DATEVALUE(CONCATENATE(MID(BY_MaxWerte!T316,4,2),".",MID(BY_MaxWerte!T316,6,2),".",TEXT($U$3,"00"))) ),"")</f>
        <v>42744</v>
      </c>
      <c r="R312" s="72" t="str">
        <f>IF(BY_MaxWerte!S316&gt;0,  LEFT(BY_MaxWerte!T316,3),"")</f>
        <v xml:space="preserve"> MO</v>
      </c>
      <c r="S312" s="72">
        <f>IF(BY_MaxWerte!T316&gt;0,  BY_MaxWerte!U316,"")</f>
        <v>8</v>
      </c>
      <c r="T312" s="72"/>
    </row>
    <row r="313" spans="1:20" x14ac:dyDescent="0.2">
      <c r="A313" s="74">
        <v>302</v>
      </c>
      <c r="B313" s="72" t="str">
        <f>IF(ISBLANK(BY_DTV_GQ!S317),"",  CONCATENATE(BY_DTV_GQ!S317,IF(TRIM(BY_DTV_GQ!T317)="VBA","*","")))</f>
        <v/>
      </c>
      <c r="C313" s="72" t="str">
        <f>IF(ISBLANK(BY_DTV_GQ!A317),"",CONCATENATE(BY_DTV_GQ!A317,TEXT(BY_DTV_GQ!B317,"????")))</f>
        <v>B  20</v>
      </c>
      <c r="D313" s="74" t="str">
        <f>IF(ISBLANK(BY_DTV_GQ!U317),"",BY_DTV_GQ!U317)</f>
        <v/>
      </c>
      <c r="E313" s="72" t="str">
        <f>IF(ISBLANK(BY_DTV_GQ!E317),"",BY_DTV_GQ!E317)</f>
        <v xml:space="preserve">Eggenfelden (n)               </v>
      </c>
      <c r="F313" s="72">
        <f>IF(ISBLANK(BY_DTV_GQ!G317),"",BY_DTV_GQ!G317)</f>
        <v>8407</v>
      </c>
      <c r="G313" s="72" t="str">
        <f>IF(ISBLANK(BY_DTV_GQ!H317),"",    LEFT(BY_DTV_GQ!H317,   LEN(BY_DTV_GQ!H317)-1)    )</f>
        <v xml:space="preserve">(-)  </v>
      </c>
      <c r="H313" s="83">
        <f>IF(BY_DTV_GQ!G317&gt;0,(BY_DTV_GQ!M317/BY_DTV_GQ!G317)*100,"")</f>
        <v>19.543237778042108</v>
      </c>
      <c r="I313" s="72">
        <f>IF(ISBLANK(BY_RiLaerm!Q317),"",BY_RiLaerm!Q317)</f>
        <v>480</v>
      </c>
      <c r="J313" s="72" t="str">
        <f>IF(ISBLANK(BY_RiLaerm!R317),"", LEFT(BY_RiLaerm!R317,LEN(BY_RiLaerm!R317)-1))</f>
        <v>19,5</v>
      </c>
      <c r="K313" s="72">
        <f>IF(ISBLANK(BY_RiLaerm!S317),"",BY_RiLaerm!S317)</f>
        <v>91</v>
      </c>
      <c r="L313" s="72" t="str">
        <f>IF(ISBLANK(BY_RiLaerm!T317),"",LEFT(BY_RiLaerm!T317,LEN(BY_RiLaerm!T317)-1))</f>
        <v>19,7</v>
      </c>
      <c r="M313" s="72" t="str">
        <f>IF(BY_MaxWerte!Q317&gt;0,BY_MaxWerte!Q317,"")</f>
        <v/>
      </c>
      <c r="N313" s="81" t="str">
        <f>IF(BY_MaxWerte!Q317&gt;0,   IF($U$2&gt;0,DATEVALUE(CONCATENATE(LEFT(RIGHT(BY_MaxWerte!R317,3),2),".",TEXT($U$2,"00"),".",TEXT($U$3,"00"))), DATEVALUE(CONCATENATE(MID(BY_MaxWerte!R317,4,2),".",MID(BY_MaxWerte!R317,6,2),".",TEXT($U$3,"00")))    ),"")</f>
        <v/>
      </c>
      <c r="O313" s="72" t="str">
        <f>IF(BY_MaxWerte!Q317&gt;0,  LEFT(BY_MaxWerte!R317,3),"")</f>
        <v/>
      </c>
      <c r="P313" s="72" t="str">
        <f>IF(BY_MaxWerte!S317&gt;0,BY_MaxWerte!S317,"")</f>
        <v/>
      </c>
      <c r="Q313" s="81" t="str">
        <f>IF(BY_MaxWerte!S317&gt;0, IF($U$2&gt;0,DATEVALUE(CONCATENATE(LEFT(RIGHT(BY_MaxWerte!T317,3),2),".",TEXT($U$2,"00"),".",TEXT($U$3,"00"))),DATEVALUE(CONCATENATE(MID(BY_MaxWerte!T317,4,2),".",MID(BY_MaxWerte!T317,6,2),".",TEXT($U$3,"00"))) ),"")</f>
        <v/>
      </c>
      <c r="R313" s="72" t="str">
        <f>IF(BY_MaxWerte!S317&gt;0,  LEFT(BY_MaxWerte!T317,3),"")</f>
        <v/>
      </c>
      <c r="S313" s="72" t="str">
        <f>IF(BY_MaxWerte!T317&gt;0,  BY_MaxWerte!U317,"")</f>
        <v/>
      </c>
      <c r="T313" s="72"/>
    </row>
    <row r="314" spans="1:20" x14ac:dyDescent="0.2">
      <c r="A314" s="74">
        <v>303</v>
      </c>
      <c r="B314" s="72" t="str">
        <f>IF(ISBLANK(BY_DTV_GQ!S318),"",  CONCATENATE(BY_DTV_GQ!S318,IF(TRIM(BY_DTV_GQ!T318)="VBA","*","")))</f>
        <v/>
      </c>
      <c r="C314" s="72" t="str">
        <f>IF(ISBLANK(BY_DTV_GQ!A318),"",CONCATENATE(BY_DTV_GQ!A318,TEXT(BY_DTV_GQ!B318,"????")))</f>
        <v>B  20</v>
      </c>
      <c r="D314" s="74" t="str">
        <f>IF(ISBLANK(BY_DTV_GQ!U318),"",BY_DTV_GQ!U318)</f>
        <v/>
      </c>
      <c r="E314" s="72" t="str">
        <f>IF(ISBLANK(BY_DTV_GQ!E318),"",BY_DTV_GQ!E318)</f>
        <v xml:space="preserve">Weiding                       </v>
      </c>
      <c r="F314" s="72">
        <f>IF(ISBLANK(BY_DTV_GQ!G318),"",BY_DTV_GQ!G318)</f>
        <v>13563</v>
      </c>
      <c r="G314" s="72" t="str">
        <f>IF(ISBLANK(BY_DTV_GQ!H318),"",    LEFT(BY_DTV_GQ!H318,   LEN(BY_DTV_GQ!H318)-1)    )</f>
        <v xml:space="preserve">(-)  </v>
      </c>
      <c r="H314" s="83">
        <f>IF(BY_DTV_GQ!G318&gt;0,(BY_DTV_GQ!M318/BY_DTV_GQ!G318)*100,"")</f>
        <v>13.809629138096291</v>
      </c>
      <c r="I314" s="72">
        <f>IF(ISBLANK(BY_RiLaerm!Q318),"",BY_RiLaerm!Q318)</f>
        <v>742</v>
      </c>
      <c r="J314" s="72" t="str">
        <f>IF(ISBLANK(BY_RiLaerm!R318),"", LEFT(BY_RiLaerm!R318,LEN(BY_RiLaerm!R318)-1))</f>
        <v>13,1</v>
      </c>
      <c r="K314" s="72">
        <f>IF(ISBLANK(BY_RiLaerm!S318),"",BY_RiLaerm!S318)</f>
        <v>211</v>
      </c>
      <c r="L314" s="72" t="str">
        <f>IF(ISBLANK(BY_RiLaerm!T318),"",LEFT(BY_RiLaerm!T318,LEN(BY_RiLaerm!T318)-1))</f>
        <v>18,8</v>
      </c>
      <c r="M314" s="72">
        <f>IF(BY_MaxWerte!Q318&gt;0,BY_MaxWerte!Q318,"")</f>
        <v>17113</v>
      </c>
      <c r="N314" s="81">
        <f>IF(BY_MaxWerte!Q318&gt;0,   IF($U$2&gt;0,DATEVALUE(CONCATENATE(LEFT(RIGHT(BY_MaxWerte!R318,3),2),".",TEXT($U$2,"00"),".",TEXT($U$3,"00"))), DATEVALUE(CONCATENATE(MID(BY_MaxWerte!R318,4,2),".",MID(BY_MaxWerte!R318,6,2),".",TEXT($U$3,"00")))    ),"")</f>
        <v>42762</v>
      </c>
      <c r="O314" s="72" t="str">
        <f>IF(BY_MaxWerte!Q318&gt;0,  LEFT(BY_MaxWerte!R318,3),"")</f>
        <v xml:space="preserve"> FR</v>
      </c>
      <c r="P314" s="72">
        <f>IF(BY_MaxWerte!S318&gt;0,BY_MaxWerte!S318,"")</f>
        <v>1395</v>
      </c>
      <c r="Q314" s="81">
        <f>IF(BY_MaxWerte!S318&gt;0, IF($U$2&gt;0,DATEVALUE(CONCATENATE(LEFT(RIGHT(BY_MaxWerte!T318,3),2),".",TEXT($U$2,"00"),".",TEXT($U$3,"00"))),DATEVALUE(CONCATENATE(MID(BY_MaxWerte!T318,4,2),".",MID(BY_MaxWerte!T318,6,2),".",TEXT($U$3,"00"))) ),"")</f>
        <v>42755</v>
      </c>
      <c r="R314" s="72" t="str">
        <f>IF(BY_MaxWerte!S318&gt;0,  LEFT(BY_MaxWerte!T318,3),"")</f>
        <v xml:space="preserve"> FR</v>
      </c>
      <c r="S314" s="72">
        <f>IF(BY_MaxWerte!T318&gt;0,  BY_MaxWerte!U318,"")</f>
        <v>15</v>
      </c>
      <c r="T314" s="72"/>
    </row>
    <row r="315" spans="1:20" x14ac:dyDescent="0.2">
      <c r="A315" s="74">
        <v>304</v>
      </c>
      <c r="B315" s="72" t="str">
        <f>IF(ISBLANK(BY_DTV_GQ!S319),"",  CONCATENATE(BY_DTV_GQ!S319,IF(TRIM(BY_DTV_GQ!T319)="VBA","*","")))</f>
        <v/>
      </c>
      <c r="C315" s="72" t="str">
        <f>IF(ISBLANK(BY_DTV_GQ!A319),"",CONCATENATE(BY_DTV_GQ!A319,TEXT(BY_DTV_GQ!B319,"????")))</f>
        <v>B  20</v>
      </c>
      <c r="D315" s="74" t="str">
        <f>IF(ISBLANK(BY_DTV_GQ!U319),"",BY_DTV_GQ!U319)</f>
        <v/>
      </c>
      <c r="E315" s="72" t="str">
        <f>IF(ISBLANK(BY_DTV_GQ!E319),"",BY_DTV_GQ!E319)</f>
        <v xml:space="preserve">Furth i. Wald                 </v>
      </c>
      <c r="F315" s="72">
        <f>IF(ISBLANK(BY_DTV_GQ!G319),"",BY_DTV_GQ!G319)</f>
        <v>10182</v>
      </c>
      <c r="G315" s="72" t="str">
        <f>IF(ISBLANK(BY_DTV_GQ!H319),"",    LEFT(BY_DTV_GQ!H319,   LEN(BY_DTV_GQ!H319)-1)    )</f>
        <v xml:space="preserve">(-)  </v>
      </c>
      <c r="H315" s="83">
        <f>IF(BY_DTV_GQ!G319&gt;0,(BY_DTV_GQ!M319/BY_DTV_GQ!G319)*100,"")</f>
        <v>12.797092909055197</v>
      </c>
      <c r="I315" s="72">
        <f>IF(ISBLANK(BY_RiLaerm!Q319),"",BY_RiLaerm!Q319)</f>
        <v>556</v>
      </c>
      <c r="J315" s="72" t="str">
        <f>IF(ISBLANK(BY_RiLaerm!R319),"", LEFT(BY_RiLaerm!R319,LEN(BY_RiLaerm!R319)-1))</f>
        <v>12,0</v>
      </c>
      <c r="K315" s="72">
        <f>IF(ISBLANK(BY_RiLaerm!S319),"",BY_RiLaerm!S319)</f>
        <v>161</v>
      </c>
      <c r="L315" s="72" t="str">
        <f>IF(ISBLANK(BY_RiLaerm!T319),"",LEFT(BY_RiLaerm!T319,LEN(BY_RiLaerm!T319)-1))</f>
        <v>18,6</v>
      </c>
      <c r="M315" s="72">
        <f>IF(BY_MaxWerte!Q319&gt;0,BY_MaxWerte!Q319,"")</f>
        <v>12237</v>
      </c>
      <c r="N315" s="81">
        <f>IF(BY_MaxWerte!Q319&gt;0,   IF($U$2&gt;0,DATEVALUE(CONCATENATE(LEFT(RIGHT(BY_MaxWerte!R319,3),2),".",TEXT($U$2,"00"),".",TEXT($U$3,"00"))), DATEVALUE(CONCATENATE(MID(BY_MaxWerte!R319,4,2),".",MID(BY_MaxWerte!R319,6,2),".",TEXT($U$3,"00")))    ),"")</f>
        <v>42762</v>
      </c>
      <c r="O315" s="72" t="str">
        <f>IF(BY_MaxWerte!Q319&gt;0,  LEFT(BY_MaxWerte!R319,3),"")</f>
        <v xml:space="preserve"> FR</v>
      </c>
      <c r="P315" s="72">
        <f>IF(BY_MaxWerte!S319&gt;0,BY_MaxWerte!S319,"")</f>
        <v>1122</v>
      </c>
      <c r="Q315" s="81">
        <f>IF(BY_MaxWerte!S319&gt;0, IF($U$2&gt;0,DATEVALUE(CONCATENATE(LEFT(RIGHT(BY_MaxWerte!T319,3),2),".",TEXT($U$2,"00"),".",TEXT($U$3,"00"))),DATEVALUE(CONCATENATE(MID(BY_MaxWerte!T319,4,2),".",MID(BY_MaxWerte!T319,6,2),".",TEXT($U$3,"00"))) ),"")</f>
        <v>42741</v>
      </c>
      <c r="R315" s="72" t="str">
        <f>IF(BY_MaxWerte!S319&gt;0,  LEFT(BY_MaxWerte!T319,3),"")</f>
        <v xml:space="preserve"> FR</v>
      </c>
      <c r="S315" s="72">
        <f>IF(BY_MaxWerte!T319&gt;0,  BY_MaxWerte!U319,"")</f>
        <v>15</v>
      </c>
      <c r="T315" s="72"/>
    </row>
    <row r="316" spans="1:20" x14ac:dyDescent="0.2">
      <c r="A316" s="74">
        <v>305</v>
      </c>
      <c r="B316" s="72" t="str">
        <f>IF(ISBLANK(BY_DTV_GQ!S320),"",  CONCATENATE(BY_DTV_GQ!S320,IF(TRIM(BY_DTV_GQ!T320)="VBA","*","")))</f>
        <v/>
      </c>
      <c r="C316" s="72" t="str">
        <f>IF(ISBLANK(BY_DTV_GQ!A320),"",CONCATENATE(BY_DTV_GQ!A320,TEXT(BY_DTV_GQ!B320,"????")))</f>
        <v>B  21</v>
      </c>
      <c r="D316" s="74" t="str">
        <f>IF(ISBLANK(BY_DTV_GQ!U320),"",BY_DTV_GQ!U320)</f>
        <v/>
      </c>
      <c r="E316" s="72" t="str">
        <f>IF(ISBLANK(BY_DTV_GQ!E320),"",BY_DTV_GQ!E320)</f>
        <v xml:space="preserve">Schneizlreuth-Melleck         </v>
      </c>
      <c r="F316" s="72">
        <f>IF(ISBLANK(BY_DTV_GQ!G320),"",BY_DTV_GQ!G320)</f>
        <v>11679</v>
      </c>
      <c r="G316" s="72" t="str">
        <f>IF(ISBLANK(BY_DTV_GQ!H320),"",    LEFT(BY_DTV_GQ!H320,   LEN(BY_DTV_GQ!H320)-1)    )</f>
        <v xml:space="preserve">(-)  </v>
      </c>
      <c r="H316" s="83">
        <f>IF(BY_DTV_GQ!G320&gt;0,(BY_DTV_GQ!M320/BY_DTV_GQ!G320)*100,"")</f>
        <v>7.3636441476153784</v>
      </c>
      <c r="I316" s="72">
        <f>IF(ISBLANK(BY_RiLaerm!Q320),"",BY_RiLaerm!Q320)</f>
        <v>696</v>
      </c>
      <c r="J316" s="72" t="str">
        <f>IF(ISBLANK(BY_RiLaerm!R320),"", LEFT(BY_RiLaerm!R320,LEN(BY_RiLaerm!R320)-1))</f>
        <v>7,0</v>
      </c>
      <c r="K316" s="72">
        <f>IF(ISBLANK(BY_RiLaerm!S320),"",BY_RiLaerm!S320)</f>
        <v>67</v>
      </c>
      <c r="L316" s="72" t="str">
        <f>IF(ISBLANK(BY_RiLaerm!T320),"",LEFT(BY_RiLaerm!T320,LEN(BY_RiLaerm!T320)-1))</f>
        <v>14,9</v>
      </c>
      <c r="M316" s="72">
        <f>IF(BY_MaxWerte!Q320&gt;0,BY_MaxWerte!Q320,"")</f>
        <v>21548</v>
      </c>
      <c r="N316" s="81">
        <f>IF(BY_MaxWerte!Q320&gt;0,   IF($U$2&gt;0,DATEVALUE(CONCATENATE(LEFT(RIGHT(BY_MaxWerte!R320,3),2),".",TEXT($U$2,"00"),".",TEXT($U$3,"00"))), DATEVALUE(CONCATENATE(MID(BY_MaxWerte!R320,4,2),".",MID(BY_MaxWerte!R320,6,2),".",TEXT($U$3,"00")))    ),"")</f>
        <v>42763</v>
      </c>
      <c r="O316" s="72" t="str">
        <f>IF(BY_MaxWerte!Q320&gt;0,  LEFT(BY_MaxWerte!R320,3),"")</f>
        <v xml:space="preserve"> SA</v>
      </c>
      <c r="P316" s="72">
        <f>IF(BY_MaxWerte!S320&gt;0,BY_MaxWerte!S320,"")</f>
        <v>2098</v>
      </c>
      <c r="Q316" s="81">
        <f>IF(BY_MaxWerte!S320&gt;0, IF($U$2&gt;0,DATEVALUE(CONCATENATE(LEFT(RIGHT(BY_MaxWerte!T320,3),2),".",TEXT($U$2,"00"),".",TEXT($U$3,"00"))),DATEVALUE(CONCATENATE(MID(BY_MaxWerte!T320,4,2),".",MID(BY_MaxWerte!T320,6,2),".",TEXT($U$3,"00"))) ),"")</f>
        <v>42763</v>
      </c>
      <c r="R316" s="72" t="str">
        <f>IF(BY_MaxWerte!S320&gt;0,  LEFT(BY_MaxWerte!T320,3),"")</f>
        <v xml:space="preserve"> SA</v>
      </c>
      <c r="S316" s="72">
        <f>IF(BY_MaxWerte!T320&gt;0,  BY_MaxWerte!U320,"")</f>
        <v>12</v>
      </c>
      <c r="T316" s="72"/>
    </row>
    <row r="317" spans="1:20" x14ac:dyDescent="0.2">
      <c r="A317" s="74">
        <v>306</v>
      </c>
      <c r="B317" s="72" t="str">
        <f>IF(ISBLANK(BY_DTV_GQ!S321),"",  CONCATENATE(BY_DTV_GQ!S321,IF(TRIM(BY_DTV_GQ!T321)="VBA","*","")))</f>
        <v/>
      </c>
      <c r="C317" s="72" t="str">
        <f>IF(ISBLANK(BY_DTV_GQ!A321),"",CONCATENATE(BY_DTV_GQ!A321,TEXT(BY_DTV_GQ!B321,"????")))</f>
        <v>B  21</v>
      </c>
      <c r="D317" s="74" t="str">
        <f>IF(ISBLANK(BY_DTV_GQ!U321),"",BY_DTV_GQ!U321)</f>
        <v/>
      </c>
      <c r="E317" s="72" t="str">
        <f>IF(ISBLANK(BY_DTV_GQ!E321),"",BY_DTV_GQ!E321)</f>
        <v xml:space="preserve">Schneizlreuth-Baumgarten      </v>
      </c>
      <c r="F317" s="72">
        <f>IF(ISBLANK(BY_DTV_GQ!G321),"",BY_DTV_GQ!G321)</f>
        <v>7279</v>
      </c>
      <c r="G317" s="72" t="str">
        <f>IF(ISBLANK(BY_DTV_GQ!H321),"",    LEFT(BY_DTV_GQ!H321,   LEN(BY_DTV_GQ!H321)-1)    )</f>
        <v xml:space="preserve">(-)  </v>
      </c>
      <c r="H317" s="83">
        <f>IF(BY_DTV_GQ!G321&gt;0,(BY_DTV_GQ!M321/BY_DTV_GQ!G321)*100,"")</f>
        <v>10.633328753949717</v>
      </c>
      <c r="I317" s="72">
        <f>IF(ISBLANK(BY_RiLaerm!Q321),"",BY_RiLaerm!Q321)</f>
        <v>432</v>
      </c>
      <c r="J317" s="72" t="str">
        <f>IF(ISBLANK(BY_RiLaerm!R321),"", LEFT(BY_RiLaerm!R321,LEN(BY_RiLaerm!R321)-1))</f>
        <v>10,3</v>
      </c>
      <c r="K317" s="72">
        <f>IF(ISBLANK(BY_RiLaerm!S321),"",BY_RiLaerm!S321)</f>
        <v>46</v>
      </c>
      <c r="L317" s="72" t="str">
        <f>IF(ISBLANK(BY_RiLaerm!T321),"",LEFT(BY_RiLaerm!T321,LEN(BY_RiLaerm!T321)-1))</f>
        <v>16,8</v>
      </c>
      <c r="M317" s="72">
        <f>IF(BY_MaxWerte!Q321&gt;0,BY_MaxWerte!Q321,"")</f>
        <v>12701</v>
      </c>
      <c r="N317" s="81">
        <f>IF(BY_MaxWerte!Q321&gt;0,   IF($U$2&gt;0,DATEVALUE(CONCATENATE(LEFT(RIGHT(BY_MaxWerte!R321,3),2),".",TEXT($U$2,"00"),".",TEXT($U$3,"00"))), DATEVALUE(CONCATENATE(MID(BY_MaxWerte!R321,4,2),".",MID(BY_MaxWerte!R321,6,2),".",TEXT($U$3,"00")))    ),"")</f>
        <v>42763</v>
      </c>
      <c r="O317" s="72" t="str">
        <f>IF(BY_MaxWerte!Q321&gt;0,  LEFT(BY_MaxWerte!R321,3),"")</f>
        <v xml:space="preserve"> SA</v>
      </c>
      <c r="P317" s="72">
        <f>IF(BY_MaxWerte!S321&gt;0,BY_MaxWerte!S321,"")</f>
        <v>965</v>
      </c>
      <c r="Q317" s="81">
        <f>IF(BY_MaxWerte!S321&gt;0, IF($U$2&gt;0,DATEVALUE(CONCATENATE(LEFT(RIGHT(BY_MaxWerte!T321,3),2),".",TEXT($U$2,"00"),".",TEXT($U$3,"00"))),DATEVALUE(CONCATENATE(MID(BY_MaxWerte!T321,4,2),".",MID(BY_MaxWerte!T321,6,2),".",TEXT($U$3,"00"))) ),"")</f>
        <v>42737</v>
      </c>
      <c r="R317" s="72" t="str">
        <f>IF(BY_MaxWerte!S321&gt;0,  LEFT(BY_MaxWerte!T321,3),"")</f>
        <v xml:space="preserve"> MO</v>
      </c>
      <c r="S317" s="72">
        <f>IF(BY_MaxWerte!T321&gt;0,  BY_MaxWerte!U321,"")</f>
        <v>12</v>
      </c>
      <c r="T317" s="72"/>
    </row>
    <row r="318" spans="1:20" x14ac:dyDescent="0.2">
      <c r="A318" s="74">
        <v>307</v>
      </c>
      <c r="B318" s="72" t="str">
        <f>IF(ISBLANK(BY_DTV_GQ!S322),"",  CONCATENATE(BY_DTV_GQ!S322,IF(TRIM(BY_DTV_GQ!T322)="VBA","*","")))</f>
        <v/>
      </c>
      <c r="C318" s="72" t="str">
        <f>IF(ISBLANK(BY_DTV_GQ!A322),"",CONCATENATE(BY_DTV_GQ!A322,TEXT(BY_DTV_GQ!B322,"????")))</f>
        <v>B  22</v>
      </c>
      <c r="D318" s="74" t="str">
        <f>IF(ISBLANK(BY_DTV_GQ!U322),"",BY_DTV_GQ!U322)</f>
        <v/>
      </c>
      <c r="E318" s="72" t="str">
        <f>IF(ISBLANK(BY_DTV_GQ!E322),"",BY_DTV_GQ!E322)</f>
        <v xml:space="preserve">Burgwindheim                  </v>
      </c>
      <c r="F318" s="72">
        <f>IF(ISBLANK(BY_DTV_GQ!G322),"",BY_DTV_GQ!G322)</f>
        <v>2522</v>
      </c>
      <c r="G318" s="72" t="str">
        <f>IF(ISBLANK(BY_DTV_GQ!H322),"",    LEFT(BY_DTV_GQ!H322,   LEN(BY_DTV_GQ!H322)-1)    )</f>
        <v xml:space="preserve">(-)  </v>
      </c>
      <c r="H318" s="83">
        <f>IF(BY_DTV_GQ!G322&gt;0,(BY_DTV_GQ!M322/BY_DTV_GQ!G322)*100,"")</f>
        <v>9.1990483743061073</v>
      </c>
      <c r="I318" s="72">
        <f>IF(ISBLANK(BY_RiLaerm!Q322),"",BY_RiLaerm!Q322)</f>
        <v>146</v>
      </c>
      <c r="J318" s="72" t="str">
        <f>IF(ISBLANK(BY_RiLaerm!R322),"", LEFT(BY_RiLaerm!R322,LEN(BY_RiLaerm!R322)-1))</f>
        <v>8,9</v>
      </c>
      <c r="K318" s="72">
        <f>IF(ISBLANK(BY_RiLaerm!S322),"",BY_RiLaerm!S322)</f>
        <v>23</v>
      </c>
      <c r="L318" s="72" t="str">
        <f>IF(ISBLANK(BY_RiLaerm!T322),"",LEFT(BY_RiLaerm!T322,LEN(BY_RiLaerm!T322)-1))</f>
        <v>13,3</v>
      </c>
      <c r="M318" s="72">
        <f>IF(BY_MaxWerte!Q322&gt;0,BY_MaxWerte!Q322,"")</f>
        <v>3374</v>
      </c>
      <c r="N318" s="81">
        <f>IF(BY_MaxWerte!Q322&gt;0,   IF($U$2&gt;0,DATEVALUE(CONCATENATE(LEFT(RIGHT(BY_MaxWerte!R322,3),2),".",TEXT($U$2,"00"),".",TEXT($U$3,"00"))), DATEVALUE(CONCATENATE(MID(BY_MaxWerte!R322,4,2),".",MID(BY_MaxWerte!R322,6,2),".",TEXT($U$3,"00")))    ),"")</f>
        <v>42755</v>
      </c>
      <c r="O318" s="72" t="str">
        <f>IF(BY_MaxWerte!Q322&gt;0,  LEFT(BY_MaxWerte!R322,3),"")</f>
        <v xml:space="preserve"> FR</v>
      </c>
      <c r="P318" s="72">
        <f>IF(BY_MaxWerte!S322&gt;0,BY_MaxWerte!S322,"")</f>
        <v>305</v>
      </c>
      <c r="Q318" s="81">
        <f>IF(BY_MaxWerte!S322&gt;0, IF($U$2&gt;0,DATEVALUE(CONCATENATE(LEFT(RIGHT(BY_MaxWerte!T322,3),2),".",TEXT($U$2,"00"),".",TEXT($U$3,"00"))),DATEVALUE(CONCATENATE(MID(BY_MaxWerte!T322,4,2),".",MID(BY_MaxWerte!T322,6,2),".",TEXT($U$3,"00"))) ),"")</f>
        <v>42751</v>
      </c>
      <c r="R318" s="72" t="str">
        <f>IF(BY_MaxWerte!S322&gt;0,  LEFT(BY_MaxWerte!T322,3),"")</f>
        <v xml:space="preserve"> MO</v>
      </c>
      <c r="S318" s="72">
        <f>IF(BY_MaxWerte!T322&gt;0,  BY_MaxWerte!U322,"")</f>
        <v>17</v>
      </c>
      <c r="T318" s="72"/>
    </row>
    <row r="319" spans="1:20" x14ac:dyDescent="0.2">
      <c r="A319" s="74">
        <v>308</v>
      </c>
      <c r="B319" s="72" t="str">
        <f>IF(ISBLANK(BY_DTV_GQ!S323),"",  CONCATENATE(BY_DTV_GQ!S323,IF(TRIM(BY_DTV_GQ!T323)="VBA","*","")))</f>
        <v/>
      </c>
      <c r="C319" s="72" t="str">
        <f>IF(ISBLANK(BY_DTV_GQ!A323),"",CONCATENATE(BY_DTV_GQ!A323,TEXT(BY_DTV_GQ!B323,"????")))</f>
        <v>B  22</v>
      </c>
      <c r="D319" s="74" t="str">
        <f>IF(ISBLANK(BY_DTV_GQ!U323),"",BY_DTV_GQ!U323)</f>
        <v/>
      </c>
      <c r="E319" s="72" t="str">
        <f>IF(ISBLANK(BY_DTV_GQ!E323),"",BY_DTV_GQ!E323)</f>
        <v xml:space="preserve">Altenstadt a.d. Waldnaab      </v>
      </c>
      <c r="F319" s="72">
        <f>IF(ISBLANK(BY_DTV_GQ!G323),"",BY_DTV_GQ!G323)</f>
        <v>15975</v>
      </c>
      <c r="G319" s="72" t="str">
        <f>IF(ISBLANK(BY_DTV_GQ!H323),"",    LEFT(BY_DTV_GQ!H323,   LEN(BY_DTV_GQ!H323)-1)    )</f>
        <v xml:space="preserve">(-)  </v>
      </c>
      <c r="H319" s="83">
        <f>IF(BY_DTV_GQ!G323&gt;0,(BY_DTV_GQ!M323/BY_DTV_GQ!G323)*100,"")</f>
        <v>2.779342723004695</v>
      </c>
      <c r="I319" s="72">
        <f>IF(ISBLANK(BY_RiLaerm!Q323),"",BY_RiLaerm!Q323)</f>
        <v>934</v>
      </c>
      <c r="J319" s="72" t="str">
        <f>IF(ISBLANK(BY_RiLaerm!R323),"", LEFT(BY_RiLaerm!R323,LEN(BY_RiLaerm!R323)-1))</f>
        <v>2,6</v>
      </c>
      <c r="K319" s="72">
        <f>IF(ISBLANK(BY_RiLaerm!S323),"",BY_RiLaerm!S323)</f>
        <v>129</v>
      </c>
      <c r="L319" s="72" t="str">
        <f>IF(ISBLANK(BY_RiLaerm!T323),"",LEFT(BY_RiLaerm!T323,LEN(BY_RiLaerm!T323)-1))</f>
        <v>5,3</v>
      </c>
      <c r="M319" s="72">
        <f>IF(BY_MaxWerte!Q323&gt;0,BY_MaxWerte!Q323,"")</f>
        <v>20738</v>
      </c>
      <c r="N319" s="81">
        <f>IF(BY_MaxWerte!Q323&gt;0,   IF($U$2&gt;0,DATEVALUE(CONCATENATE(LEFT(RIGHT(BY_MaxWerte!R323,3),2),".",TEXT($U$2,"00"),".",TEXT($U$3,"00"))), DATEVALUE(CONCATENATE(MID(BY_MaxWerte!R323,4,2),".",MID(BY_MaxWerte!R323,6,2),".",TEXT($U$3,"00")))    ),"")</f>
        <v>42762</v>
      </c>
      <c r="O319" s="72" t="str">
        <f>IF(BY_MaxWerte!Q323&gt;0,  LEFT(BY_MaxWerte!R323,3),"")</f>
        <v xml:space="preserve"> FR</v>
      </c>
      <c r="P319" s="72">
        <f>IF(BY_MaxWerte!S323&gt;0,BY_MaxWerte!S323,"")</f>
        <v>1822</v>
      </c>
      <c r="Q319" s="81">
        <f>IF(BY_MaxWerte!S323&gt;0, IF($U$2&gt;0,DATEVALUE(CONCATENATE(LEFT(RIGHT(BY_MaxWerte!T323,3),2),".",TEXT($U$2,"00"),".",TEXT($U$3,"00"))),DATEVALUE(CONCATENATE(MID(BY_MaxWerte!T323,4,2),".",MID(BY_MaxWerte!T323,6,2),".",TEXT($U$3,"00"))) ),"")</f>
        <v>42762</v>
      </c>
      <c r="R319" s="72" t="str">
        <f>IF(BY_MaxWerte!S323&gt;0,  LEFT(BY_MaxWerte!T323,3),"")</f>
        <v xml:space="preserve"> FR</v>
      </c>
      <c r="S319" s="72">
        <f>IF(BY_MaxWerte!T323&gt;0,  BY_MaxWerte!U323,"")</f>
        <v>15</v>
      </c>
      <c r="T319" s="72"/>
    </row>
    <row r="320" spans="1:20" x14ac:dyDescent="0.2">
      <c r="A320" s="74">
        <v>309</v>
      </c>
      <c r="B320" s="72" t="str">
        <f>IF(ISBLANK(BY_DTV_GQ!S324),"",  CONCATENATE(BY_DTV_GQ!S324,IF(TRIM(BY_DTV_GQ!T324)="VBA","*","")))</f>
        <v/>
      </c>
      <c r="C320" s="72" t="str">
        <f>IF(ISBLANK(BY_DTV_GQ!A324),"",CONCATENATE(BY_DTV_GQ!A324,TEXT(BY_DTV_GQ!B324,"????")))</f>
        <v>B  22</v>
      </c>
      <c r="D320" s="74" t="str">
        <f>IF(ISBLANK(BY_DTV_GQ!U324),"",BY_DTV_GQ!U324)</f>
        <v/>
      </c>
      <c r="E320" s="72" t="str">
        <f>IF(ISBLANK(BY_DTV_GQ!E324),"",BY_DTV_GQ!E324)</f>
        <v xml:space="preserve">Weiden i.d. Opf.              </v>
      </c>
      <c r="F320" s="72">
        <f>IF(ISBLANK(BY_DTV_GQ!G324),"",BY_DTV_GQ!G324)</f>
        <v>9602</v>
      </c>
      <c r="G320" s="72" t="str">
        <f>IF(ISBLANK(BY_DTV_GQ!H324),"",    LEFT(BY_DTV_GQ!H324,   LEN(BY_DTV_GQ!H324)-1)    )</f>
        <v xml:space="preserve">(-)  </v>
      </c>
      <c r="H320" s="83">
        <f>IF(BY_DTV_GQ!G324&gt;0,(BY_DTV_GQ!M324/BY_DTV_GQ!G324)*100,"")</f>
        <v>4.6761091439283486</v>
      </c>
      <c r="I320" s="72">
        <f>IF(ISBLANK(BY_RiLaerm!Q324),"",BY_RiLaerm!Q324)</f>
        <v>570</v>
      </c>
      <c r="J320" s="72" t="str">
        <f>IF(ISBLANK(BY_RiLaerm!R324),"", LEFT(BY_RiLaerm!R324,LEN(BY_RiLaerm!R324)-1))</f>
        <v>4,4</v>
      </c>
      <c r="K320" s="72">
        <f>IF(ISBLANK(BY_RiLaerm!S324),"",BY_RiLaerm!S324)</f>
        <v>61</v>
      </c>
      <c r="L320" s="72" t="str">
        <f>IF(ISBLANK(BY_RiLaerm!T324),"",LEFT(BY_RiLaerm!T324,LEN(BY_RiLaerm!T324)-1))</f>
        <v>9,7</v>
      </c>
      <c r="M320" s="72">
        <f>IF(BY_MaxWerte!Q324&gt;0,BY_MaxWerte!Q324,"")</f>
        <v>12907</v>
      </c>
      <c r="N320" s="81">
        <f>IF(BY_MaxWerte!Q324&gt;0,   IF($U$2&gt;0,DATEVALUE(CONCATENATE(LEFT(RIGHT(BY_MaxWerte!R324,3),2),".",TEXT($U$2,"00"),".",TEXT($U$3,"00"))), DATEVALUE(CONCATENATE(MID(BY_MaxWerte!R324,4,2),".",MID(BY_MaxWerte!R324,6,2),".",TEXT($U$3,"00")))    ),"")</f>
        <v>42762</v>
      </c>
      <c r="O320" s="72" t="str">
        <f>IF(BY_MaxWerte!Q324&gt;0,  LEFT(BY_MaxWerte!R324,3),"")</f>
        <v xml:space="preserve"> FR</v>
      </c>
      <c r="P320" s="72">
        <f>IF(BY_MaxWerte!S324&gt;0,BY_MaxWerte!S324,"")</f>
        <v>1295</v>
      </c>
      <c r="Q320" s="81">
        <f>IF(BY_MaxWerte!S324&gt;0, IF($U$2&gt;0,DATEVALUE(CONCATENATE(LEFT(RIGHT(BY_MaxWerte!T324,3),2),".",TEXT($U$2,"00"),".",TEXT($U$3,"00"))),DATEVALUE(CONCATENATE(MID(BY_MaxWerte!T324,4,2),".",MID(BY_MaxWerte!T324,6,2),".",TEXT($U$3,"00"))) ),"")</f>
        <v>42762</v>
      </c>
      <c r="R320" s="72" t="str">
        <f>IF(BY_MaxWerte!S324&gt;0,  LEFT(BY_MaxWerte!T324,3),"")</f>
        <v xml:space="preserve"> FR</v>
      </c>
      <c r="S320" s="72">
        <f>IF(BY_MaxWerte!T324&gt;0,  BY_MaxWerte!U324,"")</f>
        <v>15</v>
      </c>
      <c r="T320" s="72"/>
    </row>
    <row r="321" spans="1:20" x14ac:dyDescent="0.2">
      <c r="A321" s="74">
        <v>310</v>
      </c>
      <c r="B321" s="72" t="str">
        <f>IF(ISBLANK(BY_DTV_GQ!S325),"",  CONCATENATE(BY_DTV_GQ!S325,IF(TRIM(BY_DTV_GQ!T325)="VBA","*","")))</f>
        <v/>
      </c>
      <c r="C321" s="72" t="str">
        <f>IF(ISBLANK(BY_DTV_GQ!A325),"",CONCATENATE(BY_DTV_GQ!A325,TEXT(BY_DTV_GQ!B325,"????")))</f>
        <v>B  22</v>
      </c>
      <c r="D321" s="74" t="str">
        <f>IF(ISBLANK(BY_DTV_GQ!U325),"",BY_DTV_GQ!U325)</f>
        <v/>
      </c>
      <c r="E321" s="72" t="str">
        <f>IF(ISBLANK(BY_DTV_GQ!E325),"",BY_DTV_GQ!E325)</f>
        <v xml:space="preserve">Winklarn                      </v>
      </c>
      <c r="F321" s="72">
        <f>IF(ISBLANK(BY_DTV_GQ!G325),"",BY_DTV_GQ!G325)</f>
        <v>2539</v>
      </c>
      <c r="G321" s="72" t="str">
        <f>IF(ISBLANK(BY_DTV_GQ!H325),"",    LEFT(BY_DTV_GQ!H325,   LEN(BY_DTV_GQ!H325)-1)    )</f>
        <v xml:space="preserve">(-)  </v>
      </c>
      <c r="H321" s="83">
        <f>IF(BY_DTV_GQ!G325&gt;0,(BY_DTV_GQ!M325/BY_DTV_GQ!G325)*100,"")</f>
        <v>13.272942103190232</v>
      </c>
      <c r="I321" s="72">
        <f>IF(ISBLANK(BY_RiLaerm!Q325),"",BY_RiLaerm!Q325)</f>
        <v>147</v>
      </c>
      <c r="J321" s="72" t="str">
        <f>IF(ISBLANK(BY_RiLaerm!R325),"", LEFT(BY_RiLaerm!R325,LEN(BY_RiLaerm!R325)-1))</f>
        <v>12,7</v>
      </c>
      <c r="K321" s="72">
        <f>IF(ISBLANK(BY_RiLaerm!S325),"",BY_RiLaerm!S325)</f>
        <v>23</v>
      </c>
      <c r="L321" s="72" t="str">
        <f>IF(ISBLANK(BY_RiLaerm!T325),"",LEFT(BY_RiLaerm!T325,LEN(BY_RiLaerm!T325)-1))</f>
        <v>21,0</v>
      </c>
      <c r="M321" s="72">
        <f>IF(BY_MaxWerte!Q325&gt;0,BY_MaxWerte!Q325,"")</f>
        <v>3444</v>
      </c>
      <c r="N321" s="81">
        <f>IF(BY_MaxWerte!Q325&gt;0,   IF($U$2&gt;0,DATEVALUE(CONCATENATE(LEFT(RIGHT(BY_MaxWerte!R325,3),2),".",TEXT($U$2,"00"),".",TEXT($U$3,"00"))), DATEVALUE(CONCATENATE(MID(BY_MaxWerte!R325,4,2),".",MID(BY_MaxWerte!R325,6,2),".",TEXT($U$3,"00")))    ),"")</f>
        <v>42762</v>
      </c>
      <c r="O321" s="72" t="str">
        <f>IF(BY_MaxWerte!Q325&gt;0,  LEFT(BY_MaxWerte!R325,3),"")</f>
        <v xml:space="preserve"> FR</v>
      </c>
      <c r="P321" s="72">
        <f>IF(BY_MaxWerte!S325&gt;0,BY_MaxWerte!S325,"")</f>
        <v>346</v>
      </c>
      <c r="Q321" s="81">
        <f>IF(BY_MaxWerte!S325&gt;0, IF($U$2&gt;0,DATEVALUE(CONCATENATE(LEFT(RIGHT(BY_MaxWerte!T325,3),2),".",TEXT($U$2,"00"),".",TEXT($U$3,"00"))),DATEVALUE(CONCATENATE(MID(BY_MaxWerte!T325,4,2),".",MID(BY_MaxWerte!T325,6,2),".",TEXT($U$3,"00"))) ),"")</f>
        <v>42737</v>
      </c>
      <c r="R321" s="72" t="str">
        <f>IF(BY_MaxWerte!S325&gt;0,  LEFT(BY_MaxWerte!T325,3),"")</f>
        <v xml:space="preserve"> MO</v>
      </c>
      <c r="S321" s="72">
        <f>IF(BY_MaxWerte!T325&gt;0,  BY_MaxWerte!U325,"")</f>
        <v>12</v>
      </c>
      <c r="T321" s="72"/>
    </row>
    <row r="322" spans="1:20" x14ac:dyDescent="0.2">
      <c r="A322" s="74">
        <v>311</v>
      </c>
      <c r="B322" s="72" t="str">
        <f>IF(ISBLANK(BY_DTV_GQ!S326),"",  CONCATENATE(BY_DTV_GQ!S326,IF(TRIM(BY_DTV_GQ!T326)="VBA","*","")))</f>
        <v/>
      </c>
      <c r="C322" s="72" t="str">
        <f>IF(ISBLANK(BY_DTV_GQ!A326),"",CONCATENATE(BY_DTV_GQ!A326,TEXT(BY_DTV_GQ!B326,"????")))</f>
        <v>B  23</v>
      </c>
      <c r="D322" s="74" t="str">
        <f>IF(ISBLANK(BY_DTV_GQ!U326),"",BY_DTV_GQ!U326)</f>
        <v/>
      </c>
      <c r="E322" s="72" t="str">
        <f>IF(ISBLANK(BY_DTV_GQ!E326),"",BY_DTV_GQ!E326)</f>
        <v xml:space="preserve">Oberau (w)                    </v>
      </c>
      <c r="F322" s="72">
        <f>IF(ISBLANK(BY_DTV_GQ!G326),"",BY_DTV_GQ!G326)</f>
        <v>7675</v>
      </c>
      <c r="G322" s="72" t="str">
        <f>IF(ISBLANK(BY_DTV_GQ!H326),"",    LEFT(BY_DTV_GQ!H326,   LEN(BY_DTV_GQ!H326)-1)    )</f>
        <v xml:space="preserve">(-)  </v>
      </c>
      <c r="H322" s="83">
        <f>IF(BY_DTV_GQ!G326&gt;0,(BY_DTV_GQ!M326/BY_DTV_GQ!G326)*100,"")</f>
        <v>4.3127035830618894</v>
      </c>
      <c r="I322" s="72">
        <f>IF(ISBLANK(BY_RiLaerm!Q326),"",BY_RiLaerm!Q326)</f>
        <v>455</v>
      </c>
      <c r="J322" s="72" t="str">
        <f>IF(ISBLANK(BY_RiLaerm!R326),"", LEFT(BY_RiLaerm!R326,LEN(BY_RiLaerm!R326)-1))</f>
        <v>4,2</v>
      </c>
      <c r="K322" s="72">
        <f>IF(ISBLANK(BY_RiLaerm!S326),"",BY_RiLaerm!S326)</f>
        <v>49</v>
      </c>
      <c r="L322" s="72" t="str">
        <f>IF(ISBLANK(BY_RiLaerm!T326),"",LEFT(BY_RiLaerm!T326,LEN(BY_RiLaerm!T326)-1))</f>
        <v>6,4</v>
      </c>
      <c r="M322" s="72" t="str">
        <f>IF(BY_MaxWerte!Q326&gt;0,BY_MaxWerte!Q326,"")</f>
        <v/>
      </c>
      <c r="N322" s="81" t="str">
        <f>IF(BY_MaxWerte!Q326&gt;0,   IF($U$2&gt;0,DATEVALUE(CONCATENATE(LEFT(RIGHT(BY_MaxWerte!R326,3),2),".",TEXT($U$2,"00"),".",TEXT($U$3,"00"))), DATEVALUE(CONCATENATE(MID(BY_MaxWerte!R326,4,2),".",MID(BY_MaxWerte!R326,6,2),".",TEXT($U$3,"00")))    ),"")</f>
        <v/>
      </c>
      <c r="O322" s="72" t="str">
        <f>IF(BY_MaxWerte!Q326&gt;0,  LEFT(BY_MaxWerte!R326,3),"")</f>
        <v/>
      </c>
      <c r="P322" s="72" t="str">
        <f>IF(BY_MaxWerte!S326&gt;0,BY_MaxWerte!S326,"")</f>
        <v/>
      </c>
      <c r="Q322" s="81" t="str">
        <f>IF(BY_MaxWerte!S326&gt;0, IF($U$2&gt;0,DATEVALUE(CONCATENATE(LEFT(RIGHT(BY_MaxWerte!T326,3),2),".",TEXT($U$2,"00"),".",TEXT($U$3,"00"))),DATEVALUE(CONCATENATE(MID(BY_MaxWerte!T326,4,2),".",MID(BY_MaxWerte!T326,6,2),".",TEXT($U$3,"00"))) ),"")</f>
        <v/>
      </c>
      <c r="R322" s="72" t="str">
        <f>IF(BY_MaxWerte!S326&gt;0,  LEFT(BY_MaxWerte!T326,3),"")</f>
        <v/>
      </c>
      <c r="S322" s="72" t="str">
        <f>IF(BY_MaxWerte!T326&gt;0,  BY_MaxWerte!U326,"")</f>
        <v/>
      </c>
      <c r="T322" s="72"/>
    </row>
    <row r="323" spans="1:20" x14ac:dyDescent="0.2">
      <c r="A323" s="74">
        <v>312</v>
      </c>
      <c r="B323" s="72" t="str">
        <f>IF(ISBLANK(BY_DTV_GQ!S327),"",  CONCATENATE(BY_DTV_GQ!S327,IF(TRIM(BY_DTV_GQ!T327)="VBA","*","")))</f>
        <v/>
      </c>
      <c r="C323" s="72" t="str">
        <f>IF(ISBLANK(BY_DTV_GQ!A327),"",CONCATENATE(BY_DTV_GQ!A327,TEXT(BY_DTV_GQ!B327,"????")))</f>
        <v>B  25</v>
      </c>
      <c r="D323" s="74" t="str">
        <f>IF(ISBLANK(BY_DTV_GQ!U327),"",BY_DTV_GQ!U327)</f>
        <v/>
      </c>
      <c r="E323" s="72" t="str">
        <f>IF(ISBLANK(BY_DTV_GQ!E327),"",BY_DTV_GQ!E327)</f>
        <v xml:space="preserve">Fremdingen                    </v>
      </c>
      <c r="F323" s="72">
        <f>IF(ISBLANK(BY_DTV_GQ!G327),"",BY_DTV_GQ!G327)</f>
        <v>3536</v>
      </c>
      <c r="G323" s="72" t="str">
        <f>IF(ISBLANK(BY_DTV_GQ!H327),"",    LEFT(BY_DTV_GQ!H327,   LEN(BY_DTV_GQ!H327)-1)    )</f>
        <v xml:space="preserve">(-)  </v>
      </c>
      <c r="H323" s="83">
        <f>IF(BY_DTV_GQ!G327&gt;0,(BY_DTV_GQ!M327/BY_DTV_GQ!G327)*100,"")</f>
        <v>22.369909502262445</v>
      </c>
      <c r="I323" s="72">
        <f>IF(ISBLANK(BY_RiLaerm!Q327),"",BY_RiLaerm!Q327)</f>
        <v>195</v>
      </c>
      <c r="J323" s="72" t="str">
        <f>IF(ISBLANK(BY_RiLaerm!R327),"", LEFT(BY_RiLaerm!R327,LEN(BY_RiLaerm!R327)-1))</f>
        <v>18,9</v>
      </c>
      <c r="K323" s="72">
        <f>IF(ISBLANK(BY_RiLaerm!S327),"",BY_RiLaerm!S327)</f>
        <v>53</v>
      </c>
      <c r="L323" s="72" t="str">
        <f>IF(ISBLANK(BY_RiLaerm!T327),"",LEFT(BY_RiLaerm!T327,LEN(BY_RiLaerm!T327)-1))</f>
        <v>47,9</v>
      </c>
      <c r="M323" s="72">
        <f>IF(BY_MaxWerte!Q327&gt;0,BY_MaxWerte!Q327,"")</f>
        <v>4779</v>
      </c>
      <c r="N323" s="81">
        <f>IF(BY_MaxWerte!Q327&gt;0,   IF($U$2&gt;0,DATEVALUE(CONCATENATE(LEFT(RIGHT(BY_MaxWerte!R327,3),2),".",TEXT($U$2,"00"),".",TEXT($U$3,"00"))), DATEVALUE(CONCATENATE(MID(BY_MaxWerte!R327,4,2),".",MID(BY_MaxWerte!R327,6,2),".",TEXT($U$3,"00")))    ),"")</f>
        <v>42762</v>
      </c>
      <c r="O323" s="72" t="str">
        <f>IF(BY_MaxWerte!Q327&gt;0,  LEFT(BY_MaxWerte!R327,3),"")</f>
        <v xml:space="preserve"> FR</v>
      </c>
      <c r="P323" s="72">
        <f>IF(BY_MaxWerte!S327&gt;0,BY_MaxWerte!S327,"")</f>
        <v>379</v>
      </c>
      <c r="Q323" s="81">
        <f>IF(BY_MaxWerte!S327&gt;0, IF($U$2&gt;0,DATEVALUE(CONCATENATE(LEFT(RIGHT(BY_MaxWerte!T327,3),2),".",TEXT($U$2,"00"),".",TEXT($U$3,"00"))),DATEVALUE(CONCATENATE(MID(BY_MaxWerte!T327,4,2),".",MID(BY_MaxWerte!T327,6,2),".",TEXT($U$3,"00"))) ),"")</f>
        <v>42762</v>
      </c>
      <c r="R323" s="72" t="str">
        <f>IF(BY_MaxWerte!S327&gt;0,  LEFT(BY_MaxWerte!T327,3),"")</f>
        <v xml:space="preserve"> FR</v>
      </c>
      <c r="S323" s="72">
        <f>IF(BY_MaxWerte!T327&gt;0,  BY_MaxWerte!U327,"")</f>
        <v>14</v>
      </c>
      <c r="T323" s="72"/>
    </row>
    <row r="324" spans="1:20" x14ac:dyDescent="0.2">
      <c r="A324" s="74">
        <v>313</v>
      </c>
      <c r="B324" s="72" t="str">
        <f>IF(ISBLANK(BY_DTV_GQ!S328),"",  CONCATENATE(BY_DTV_GQ!S328,IF(TRIM(BY_DTV_GQ!T328)="VBA","*","")))</f>
        <v/>
      </c>
      <c r="C324" s="72" t="str">
        <f>IF(ISBLANK(BY_DTV_GQ!A328),"",CONCATENATE(BY_DTV_GQ!A328,TEXT(BY_DTV_GQ!B328,"????")))</f>
        <v>B  25</v>
      </c>
      <c r="D324" s="74" t="str">
        <f>IF(ISBLANK(BY_DTV_GQ!U328),"",BY_DTV_GQ!U328)</f>
        <v/>
      </c>
      <c r="E324" s="72" t="str">
        <f>IF(ISBLANK(BY_DTV_GQ!E328),"",BY_DTV_GQ!E328)</f>
        <v xml:space="preserve">Harburg                       </v>
      </c>
      <c r="F324" s="72">
        <f>IF(ISBLANK(BY_DTV_GQ!G328),"",BY_DTV_GQ!G328)</f>
        <v>10564</v>
      </c>
      <c r="G324" s="72" t="str">
        <f>IF(ISBLANK(BY_DTV_GQ!H328),"",    LEFT(BY_DTV_GQ!H328,   LEN(BY_DTV_GQ!H328)-1)    )</f>
        <v xml:space="preserve">(-)  </v>
      </c>
      <c r="H324" s="83">
        <f>IF(BY_DTV_GQ!G328&gt;0,(BY_DTV_GQ!M328/BY_DTV_GQ!G328)*100,"")</f>
        <v>14.672472548277169</v>
      </c>
      <c r="I324" s="72">
        <f>IF(ISBLANK(BY_RiLaerm!Q328),"",BY_RiLaerm!Q328)</f>
        <v>599</v>
      </c>
      <c r="J324" s="72" t="str">
        <f>IF(ISBLANK(BY_RiLaerm!R328),"", LEFT(BY_RiLaerm!R328,LEN(BY_RiLaerm!R328)-1))</f>
        <v>13,2</v>
      </c>
      <c r="K324" s="72">
        <f>IF(ISBLANK(BY_RiLaerm!S328),"",BY_RiLaerm!S328)</f>
        <v>123</v>
      </c>
      <c r="L324" s="72" t="str">
        <f>IF(ISBLANK(BY_RiLaerm!T328),"",LEFT(BY_RiLaerm!T328,LEN(BY_RiLaerm!T328)-1))</f>
        <v>29,5</v>
      </c>
      <c r="M324" s="72">
        <f>IF(BY_MaxWerte!Q328&gt;0,BY_MaxWerte!Q328,"")</f>
        <v>14436</v>
      </c>
      <c r="N324" s="81">
        <f>IF(BY_MaxWerte!Q328&gt;0,   IF($U$2&gt;0,DATEVALUE(CONCATENATE(LEFT(RIGHT(BY_MaxWerte!R328,3),2),".",TEXT($U$2,"00"),".",TEXT($U$3,"00"))), DATEVALUE(CONCATENATE(MID(BY_MaxWerte!R328,4,2),".",MID(BY_MaxWerte!R328,6,2),".",TEXT($U$3,"00")))    ),"")</f>
        <v>42762</v>
      </c>
      <c r="O324" s="72" t="str">
        <f>IF(BY_MaxWerte!Q328&gt;0,  LEFT(BY_MaxWerte!R328,3),"")</f>
        <v xml:space="preserve"> FR</v>
      </c>
      <c r="P324" s="72">
        <f>IF(BY_MaxWerte!S328&gt;0,BY_MaxWerte!S328,"")</f>
        <v>1245</v>
      </c>
      <c r="Q324" s="81">
        <f>IF(BY_MaxWerte!S328&gt;0, IF($U$2&gt;0,DATEVALUE(CONCATENATE(LEFT(RIGHT(BY_MaxWerte!T328,3),2),".",TEXT($U$2,"00"),".",TEXT($U$3,"00"))),DATEVALUE(CONCATENATE(MID(BY_MaxWerte!T328,4,2),".",MID(BY_MaxWerte!T328,6,2),".",TEXT($U$3,"00"))) ),"")</f>
        <v>42754</v>
      </c>
      <c r="R324" s="72" t="str">
        <f>IF(BY_MaxWerte!S328&gt;0,  LEFT(BY_MaxWerte!T328,3),"")</f>
        <v xml:space="preserve"> DO</v>
      </c>
      <c r="S324" s="72">
        <f>IF(BY_MaxWerte!T328&gt;0,  BY_MaxWerte!U328,"")</f>
        <v>17</v>
      </c>
      <c r="T324" s="72"/>
    </row>
    <row r="325" spans="1:20" x14ac:dyDescent="0.2">
      <c r="A325" s="74">
        <v>314</v>
      </c>
      <c r="B325" s="72" t="str">
        <f>IF(ISBLANK(BY_DTV_GQ!S329),"",  CONCATENATE(BY_DTV_GQ!S329,IF(TRIM(BY_DTV_GQ!T329)="VBA","*","")))</f>
        <v/>
      </c>
      <c r="C325" s="72" t="str">
        <f>IF(ISBLANK(BY_DTV_GQ!A329),"",CONCATENATE(BY_DTV_GQ!A329,TEXT(BY_DTV_GQ!B329,"????")))</f>
        <v>B  27</v>
      </c>
      <c r="D325" s="74" t="str">
        <f>IF(ISBLANK(BY_DTV_GQ!U329),"",BY_DTV_GQ!U329)</f>
        <v/>
      </c>
      <c r="E325" s="72" t="str">
        <f>IF(ISBLANK(BY_DTV_GQ!E329),"",BY_DTV_GQ!E329)</f>
        <v xml:space="preserve">Karsbach-Höllrich             </v>
      </c>
      <c r="F325" s="72">
        <f>IF(ISBLANK(BY_DTV_GQ!G329),"",BY_DTV_GQ!G329)</f>
        <v>4231</v>
      </c>
      <c r="G325" s="72" t="str">
        <f>IF(ISBLANK(BY_DTV_GQ!H329),"",    LEFT(BY_DTV_GQ!H329,   LEN(BY_DTV_GQ!H329)-1)    )</f>
        <v xml:space="preserve">(-)  </v>
      </c>
      <c r="H325" s="83">
        <f>IF(BY_DTV_GQ!G329&gt;0,(BY_DTV_GQ!M329/BY_DTV_GQ!G329)*100,"")</f>
        <v>9.8558260458520444</v>
      </c>
      <c r="I325" s="72">
        <f>IF(ISBLANK(BY_RiLaerm!Q329),"",BY_RiLaerm!Q329)</f>
        <v>246</v>
      </c>
      <c r="J325" s="72" t="str">
        <f>IF(ISBLANK(BY_RiLaerm!R329),"", LEFT(BY_RiLaerm!R329,LEN(BY_RiLaerm!R329)-1))</f>
        <v>8,9</v>
      </c>
      <c r="K325" s="72">
        <f>IF(ISBLANK(BY_RiLaerm!S329),"",BY_RiLaerm!S329)</f>
        <v>38</v>
      </c>
      <c r="L325" s="72" t="str">
        <f>IF(ISBLANK(BY_RiLaerm!T329),"",LEFT(BY_RiLaerm!T329,LEN(BY_RiLaerm!T329)-1))</f>
        <v>22,9</v>
      </c>
      <c r="M325" s="72">
        <f>IF(BY_MaxWerte!Q329&gt;0,BY_MaxWerte!Q329,"")</f>
        <v>5745</v>
      </c>
      <c r="N325" s="81">
        <f>IF(BY_MaxWerte!Q329&gt;0,   IF($U$2&gt;0,DATEVALUE(CONCATENATE(LEFT(RIGHT(BY_MaxWerte!R329,3),2),".",TEXT($U$2,"00"),".",TEXT($U$3,"00"))), DATEVALUE(CONCATENATE(MID(BY_MaxWerte!R329,4,2),".",MID(BY_MaxWerte!R329,6,2),".",TEXT($U$3,"00")))    ),"")</f>
        <v>42762</v>
      </c>
      <c r="O325" s="72" t="str">
        <f>IF(BY_MaxWerte!Q329&gt;0,  LEFT(BY_MaxWerte!R329,3),"")</f>
        <v xml:space="preserve"> FR</v>
      </c>
      <c r="P325" s="72">
        <f>IF(BY_MaxWerte!S329&gt;0,BY_MaxWerte!S329,"")</f>
        <v>489</v>
      </c>
      <c r="Q325" s="81">
        <f>IF(BY_MaxWerte!S329&gt;0, IF($U$2&gt;0,DATEVALUE(CONCATENATE(LEFT(RIGHT(BY_MaxWerte!T329,3),2),".",TEXT($U$2,"00"),".",TEXT($U$3,"00"))),DATEVALUE(CONCATENATE(MID(BY_MaxWerte!T329,4,2),".",MID(BY_MaxWerte!T329,6,2),".",TEXT($U$3,"00"))) ),"")</f>
        <v>42754</v>
      </c>
      <c r="R325" s="72" t="str">
        <f>IF(BY_MaxWerte!S329&gt;0,  LEFT(BY_MaxWerte!T329,3),"")</f>
        <v xml:space="preserve"> DO</v>
      </c>
      <c r="S325" s="72">
        <f>IF(BY_MaxWerte!T329&gt;0,  BY_MaxWerte!U329,"")</f>
        <v>17</v>
      </c>
      <c r="T325" s="72"/>
    </row>
    <row r="326" spans="1:20" x14ac:dyDescent="0.2">
      <c r="A326" s="74">
        <v>315</v>
      </c>
      <c r="B326" s="72" t="str">
        <f>IF(ISBLANK(BY_DTV_GQ!S330),"",  CONCATENATE(BY_DTV_GQ!S330,IF(TRIM(BY_DTV_GQ!T330)="VBA","*","")))</f>
        <v/>
      </c>
      <c r="C326" s="72" t="str">
        <f>IF(ISBLANK(BY_DTV_GQ!A330),"",CONCATENATE(BY_DTV_GQ!A330,TEXT(BY_DTV_GQ!B330,"????")))</f>
        <v>B  31</v>
      </c>
      <c r="D326" s="74" t="str">
        <f>IF(ISBLANK(BY_DTV_GQ!U330),"",BY_DTV_GQ!U330)</f>
        <v/>
      </c>
      <c r="E326" s="72" t="str">
        <f>IF(ISBLANK(BY_DTV_GQ!E330),"",BY_DTV_GQ!E330)</f>
        <v xml:space="preserve">Lindau-Diepoldsbergtunnel     </v>
      </c>
      <c r="F326" s="72">
        <f>IF(ISBLANK(BY_DTV_GQ!G330),"",BY_DTV_GQ!G330)</f>
        <v>17469</v>
      </c>
      <c r="G326" s="72" t="str">
        <f>IF(ISBLANK(BY_DTV_GQ!H330),"",    LEFT(BY_DTV_GQ!H330,   LEN(BY_DTV_GQ!H330)-1)    )</f>
        <v xml:space="preserve">(-)  </v>
      </c>
      <c r="H326" s="83">
        <f>IF(BY_DTV_GQ!G330&gt;0,(BY_DTV_GQ!M330/BY_DTV_GQ!G330)*100,"")</f>
        <v>12.170129944473066</v>
      </c>
      <c r="I326" s="72">
        <f>IF(ISBLANK(BY_RiLaerm!Q330),"",BY_RiLaerm!Q330)</f>
        <v>1013</v>
      </c>
      <c r="J326" s="72" t="str">
        <f>IF(ISBLANK(BY_RiLaerm!R330),"", LEFT(BY_RiLaerm!R330,LEN(BY_RiLaerm!R330)-1))</f>
        <v>11,7</v>
      </c>
      <c r="K326" s="72">
        <f>IF(ISBLANK(BY_RiLaerm!S330),"",BY_RiLaerm!S330)</f>
        <v>159</v>
      </c>
      <c r="L326" s="72" t="str">
        <f>IF(ISBLANK(BY_RiLaerm!T330),"",LEFT(BY_RiLaerm!T330,LEN(BY_RiLaerm!T330)-1))</f>
        <v>18,0</v>
      </c>
      <c r="M326" s="72">
        <f>IF(BY_MaxWerte!Q330&gt;0,BY_MaxWerte!Q330,"")</f>
        <v>23623</v>
      </c>
      <c r="N326" s="81">
        <f>IF(BY_MaxWerte!Q330&gt;0,   IF($U$2&gt;0,DATEVALUE(CONCATENATE(LEFT(RIGHT(BY_MaxWerte!R330,3),2),".",TEXT($U$2,"00"),".",TEXT($U$3,"00"))), DATEVALUE(CONCATENATE(MID(BY_MaxWerte!R330,4,2),".",MID(BY_MaxWerte!R330,6,2),".",TEXT($U$3,"00")))    ),"")</f>
        <v>42763</v>
      </c>
      <c r="O326" s="72" t="str">
        <f>IF(BY_MaxWerte!Q330&gt;0,  LEFT(BY_MaxWerte!R330,3),"")</f>
        <v xml:space="preserve"> SA</v>
      </c>
      <c r="P326" s="72">
        <f>IF(BY_MaxWerte!S330&gt;0,BY_MaxWerte!S330,"")</f>
        <v>2007</v>
      </c>
      <c r="Q326" s="81">
        <f>IF(BY_MaxWerte!S330&gt;0, IF($U$2&gt;0,DATEVALUE(CONCATENATE(LEFT(RIGHT(BY_MaxWerte!T330,3),2),".",TEXT($U$2,"00"),".",TEXT($U$3,"00"))),DATEVALUE(CONCATENATE(MID(BY_MaxWerte!T330,4,2),".",MID(BY_MaxWerte!T330,6,2),".",TEXT($U$3,"00"))) ),"")</f>
        <v>42762</v>
      </c>
      <c r="R326" s="72" t="str">
        <f>IF(BY_MaxWerte!S330&gt;0,  LEFT(BY_MaxWerte!T330,3),"")</f>
        <v xml:space="preserve"> FR</v>
      </c>
      <c r="S326" s="72">
        <f>IF(BY_MaxWerte!T330&gt;0,  BY_MaxWerte!U330,"")</f>
        <v>17</v>
      </c>
      <c r="T326" s="72"/>
    </row>
    <row r="327" spans="1:20" x14ac:dyDescent="0.2">
      <c r="A327" s="74">
        <v>316</v>
      </c>
      <c r="B327" s="72" t="str">
        <f>IF(ISBLANK(BY_DTV_GQ!S331),"",  CONCATENATE(BY_DTV_GQ!S331,IF(TRIM(BY_DTV_GQ!T331)="VBA","*","")))</f>
        <v/>
      </c>
      <c r="C327" s="72" t="str">
        <f>IF(ISBLANK(BY_DTV_GQ!A331),"",CONCATENATE(BY_DTV_GQ!A331,TEXT(BY_DTV_GQ!B331,"????")))</f>
        <v>B  85</v>
      </c>
      <c r="D327" s="74" t="str">
        <f>IF(ISBLANK(BY_DTV_GQ!U331),"",BY_DTV_GQ!U331)</f>
        <v/>
      </c>
      <c r="E327" s="72" t="str">
        <f>IF(ISBLANK(BY_DTV_GQ!E331),"",BY_DTV_GQ!E331)</f>
        <v xml:space="preserve">Stockheim-Haßlach (n)         </v>
      </c>
      <c r="F327" s="72">
        <f>IF(ISBLANK(BY_DTV_GQ!G331),"",BY_DTV_GQ!G331)</f>
        <v>10496</v>
      </c>
      <c r="G327" s="72" t="str">
        <f>IF(ISBLANK(BY_DTV_GQ!H331),"",    LEFT(BY_DTV_GQ!H331,   LEN(BY_DTV_GQ!H331)-1)    )</f>
        <v xml:space="preserve">(-)  </v>
      </c>
      <c r="H327" s="83">
        <f>IF(BY_DTV_GQ!G331&gt;0,(BY_DTV_GQ!M331/BY_DTV_GQ!G331)*100,"")</f>
        <v>6.1737804878048781</v>
      </c>
      <c r="I327" s="72">
        <f>IF(ISBLANK(BY_RiLaerm!Q331),"",BY_RiLaerm!Q331)</f>
        <v>605</v>
      </c>
      <c r="J327" s="72" t="str">
        <f>IF(ISBLANK(BY_RiLaerm!R331),"", LEFT(BY_RiLaerm!R331,LEN(BY_RiLaerm!R331)-1))</f>
        <v>6,1</v>
      </c>
      <c r="K327" s="72">
        <f>IF(ISBLANK(BY_RiLaerm!S331),"",BY_RiLaerm!S331)</f>
        <v>103</v>
      </c>
      <c r="L327" s="72" t="str">
        <f>IF(ISBLANK(BY_RiLaerm!T331),"",LEFT(BY_RiLaerm!T331,LEN(BY_RiLaerm!T331)-1))</f>
        <v>7,0</v>
      </c>
      <c r="M327" s="72">
        <f>IF(BY_MaxWerte!Q331&gt;0,BY_MaxWerte!Q331,"")</f>
        <v>13144</v>
      </c>
      <c r="N327" s="81">
        <f>IF(BY_MaxWerte!Q331&gt;0,   IF($U$2&gt;0,DATEVALUE(CONCATENATE(LEFT(RIGHT(BY_MaxWerte!R331,3),2),".",TEXT($U$2,"00"),".",TEXT($U$3,"00"))), DATEVALUE(CONCATENATE(MID(BY_MaxWerte!R331,4,2),".",MID(BY_MaxWerte!R331,6,2),".",TEXT($U$3,"00")))    ),"")</f>
        <v>42758</v>
      </c>
      <c r="O327" s="72" t="str">
        <f>IF(BY_MaxWerte!Q331&gt;0,  LEFT(BY_MaxWerte!R331,3),"")</f>
        <v xml:space="preserve"> MO</v>
      </c>
      <c r="P327" s="72">
        <f>IF(BY_MaxWerte!S331&gt;0,BY_MaxWerte!S331,"")</f>
        <v>985</v>
      </c>
      <c r="Q327" s="81">
        <f>IF(BY_MaxWerte!S331&gt;0, IF($U$2&gt;0,DATEVALUE(CONCATENATE(LEFT(RIGHT(BY_MaxWerte!T331,3),2),".",TEXT($U$2,"00"),".",TEXT($U$3,"00"))),DATEVALUE(CONCATENATE(MID(BY_MaxWerte!T331,4,2),".",MID(BY_MaxWerte!T331,6,2),".",TEXT($U$3,"00"))) ),"")</f>
        <v>42740</v>
      </c>
      <c r="R327" s="72" t="str">
        <f>IF(BY_MaxWerte!S331&gt;0,  LEFT(BY_MaxWerte!T331,3),"")</f>
        <v xml:space="preserve"> DO</v>
      </c>
      <c r="S327" s="72">
        <f>IF(BY_MaxWerte!T331&gt;0,  BY_MaxWerte!U331,"")</f>
        <v>17</v>
      </c>
      <c r="T327" s="72"/>
    </row>
    <row r="328" spans="1:20" x14ac:dyDescent="0.2">
      <c r="A328" s="74">
        <v>317</v>
      </c>
      <c r="B328" s="72" t="str">
        <f>IF(ISBLANK(BY_DTV_GQ!S332),"",  CONCATENATE(BY_DTV_GQ!S332,IF(TRIM(BY_DTV_GQ!T332)="VBA","*","")))</f>
        <v/>
      </c>
      <c r="C328" s="72" t="str">
        <f>IF(ISBLANK(BY_DTV_GQ!A332),"",CONCATENATE(BY_DTV_GQ!A332,TEXT(BY_DTV_GQ!B332,"????")))</f>
        <v>B  85</v>
      </c>
      <c r="D328" s="74" t="str">
        <f>IF(ISBLANK(BY_DTV_GQ!U332),"",BY_DTV_GQ!U332)</f>
        <v/>
      </c>
      <c r="E328" s="72" t="str">
        <f>IF(ISBLANK(BY_DTV_GQ!E332),"",BY_DTV_GQ!E332)</f>
        <v xml:space="preserve">Stockheim-Haßlach (s)         </v>
      </c>
      <c r="F328" s="72">
        <f>IF(ISBLANK(BY_DTV_GQ!G332),"",BY_DTV_GQ!G332)</f>
        <v>11955</v>
      </c>
      <c r="G328" s="72" t="str">
        <f>IF(ISBLANK(BY_DTV_GQ!H332),"",    LEFT(BY_DTV_GQ!H332,   LEN(BY_DTV_GQ!H332)-1)    )</f>
        <v xml:space="preserve">(-)  </v>
      </c>
      <c r="H328" s="83">
        <f>IF(BY_DTV_GQ!G332&gt;0,(BY_DTV_GQ!M332/BY_DTV_GQ!G332)*100,"")</f>
        <v>7.0681723128398151</v>
      </c>
      <c r="I328" s="72">
        <f>IF(ISBLANK(BY_RiLaerm!Q332),"",BY_RiLaerm!Q332)</f>
        <v>686</v>
      </c>
      <c r="J328" s="72" t="str">
        <f>IF(ISBLANK(BY_RiLaerm!R332),"", LEFT(BY_RiLaerm!R332,LEN(BY_RiLaerm!R332)-1))</f>
        <v>7,1</v>
      </c>
      <c r="K328" s="72">
        <f>IF(ISBLANK(BY_RiLaerm!S332),"",BY_RiLaerm!S332)</f>
        <v>122</v>
      </c>
      <c r="L328" s="72" t="str">
        <f>IF(ISBLANK(BY_RiLaerm!T332),"",LEFT(BY_RiLaerm!T332,LEN(BY_RiLaerm!T332)-1))</f>
        <v>7,0</v>
      </c>
      <c r="M328" s="72">
        <f>IF(BY_MaxWerte!Q332&gt;0,BY_MaxWerte!Q332,"")</f>
        <v>15191</v>
      </c>
      <c r="N328" s="81">
        <f>IF(BY_MaxWerte!Q332&gt;0,   IF($U$2&gt;0,DATEVALUE(CONCATENATE(LEFT(RIGHT(BY_MaxWerte!R332,3),2),".",TEXT($U$2,"00"),".",TEXT($U$3,"00"))), DATEVALUE(CONCATENATE(MID(BY_MaxWerte!R332,4,2),".",MID(BY_MaxWerte!R332,6,2),".",TEXT($U$3,"00")))    ),"")</f>
        <v>42758</v>
      </c>
      <c r="O328" s="72" t="str">
        <f>IF(BY_MaxWerte!Q332&gt;0,  LEFT(BY_MaxWerte!R332,3),"")</f>
        <v xml:space="preserve"> MO</v>
      </c>
      <c r="P328" s="72">
        <f>IF(BY_MaxWerte!S332&gt;0,BY_MaxWerte!S332,"")</f>
        <v>1067</v>
      </c>
      <c r="Q328" s="81">
        <f>IF(BY_MaxWerte!S332&gt;0, IF($U$2&gt;0,DATEVALUE(CONCATENATE(LEFT(RIGHT(BY_MaxWerte!T332,3),2),".",TEXT($U$2,"00"),".",TEXT($U$3,"00"))),DATEVALUE(CONCATENATE(MID(BY_MaxWerte!T332,4,2),".",MID(BY_MaxWerte!T332,6,2),".",TEXT($U$3,"00"))) ),"")</f>
        <v>42740</v>
      </c>
      <c r="R328" s="72" t="str">
        <f>IF(BY_MaxWerte!S332&gt;0,  LEFT(BY_MaxWerte!T332,3),"")</f>
        <v xml:space="preserve"> DO</v>
      </c>
      <c r="S328" s="72">
        <f>IF(BY_MaxWerte!T332&gt;0,  BY_MaxWerte!U332,"")</f>
        <v>17</v>
      </c>
      <c r="T328" s="72"/>
    </row>
    <row r="329" spans="1:20" x14ac:dyDescent="0.2">
      <c r="A329" s="74">
        <v>318</v>
      </c>
      <c r="B329" s="72" t="str">
        <f>IF(ISBLANK(BY_DTV_GQ!S333),"",  CONCATENATE(BY_DTV_GQ!S333,IF(TRIM(BY_DTV_GQ!T333)="VBA","*","")))</f>
        <v/>
      </c>
      <c r="C329" s="72" t="str">
        <f>IF(ISBLANK(BY_DTV_GQ!A333),"",CONCATENATE(BY_DTV_GQ!A333,TEXT(BY_DTV_GQ!B333,"????")))</f>
        <v>B  85</v>
      </c>
      <c r="D329" s="74" t="str">
        <f>IF(ISBLANK(BY_DTV_GQ!U333),"",BY_DTV_GQ!U333)</f>
        <v/>
      </c>
      <c r="E329" s="72" t="str">
        <f>IF(ISBLANK(BY_DTV_GQ!E333),"",BY_DTV_GQ!E333)</f>
        <v xml:space="preserve">Amberg (w)                    </v>
      </c>
      <c r="F329" s="72">
        <f>IF(ISBLANK(BY_DTV_GQ!G333),"",BY_DTV_GQ!G333)</f>
        <v>10470</v>
      </c>
      <c r="G329" s="72" t="str">
        <f>IF(ISBLANK(BY_DTV_GQ!H333),"",    LEFT(BY_DTV_GQ!H333,   LEN(BY_DTV_GQ!H333)-1)    )</f>
        <v xml:space="preserve">(-)  </v>
      </c>
      <c r="H329" s="83">
        <f>IF(BY_DTV_GQ!G333&gt;0,(BY_DTV_GQ!M333/BY_DTV_GQ!G333)*100,"")</f>
        <v>3.4288443170964662</v>
      </c>
      <c r="I329" s="72">
        <f>IF(ISBLANK(BY_RiLaerm!Q333),"",BY_RiLaerm!Q333)</f>
        <v>605</v>
      </c>
      <c r="J329" s="72" t="str">
        <f>IF(ISBLANK(BY_RiLaerm!R333),"", LEFT(BY_RiLaerm!R333,LEN(BY_RiLaerm!R333)-1))</f>
        <v>3,3</v>
      </c>
      <c r="K329" s="72">
        <f>IF(ISBLANK(BY_RiLaerm!S333),"",BY_RiLaerm!S333)</f>
        <v>100</v>
      </c>
      <c r="L329" s="72" t="str">
        <f>IF(ISBLANK(BY_RiLaerm!T333),"",LEFT(BY_RiLaerm!T333,LEN(BY_RiLaerm!T333)-1))</f>
        <v>4,7</v>
      </c>
      <c r="M329" s="72">
        <f>IF(BY_MaxWerte!Q333&gt;0,BY_MaxWerte!Q333,"")</f>
        <v>13545</v>
      </c>
      <c r="N329" s="81">
        <f>IF(BY_MaxWerte!Q333&gt;0,   IF($U$2&gt;0,DATEVALUE(CONCATENATE(LEFT(RIGHT(BY_MaxWerte!R333,3),2),".",TEXT($U$2,"00"),".",TEXT($U$3,"00"))), DATEVALUE(CONCATENATE(MID(BY_MaxWerte!R333,4,2),".",MID(BY_MaxWerte!R333,6,2),".",TEXT($U$3,"00")))    ),"")</f>
        <v>42762</v>
      </c>
      <c r="O329" s="72" t="str">
        <f>IF(BY_MaxWerte!Q333&gt;0,  LEFT(BY_MaxWerte!R333,3),"")</f>
        <v xml:space="preserve"> FR</v>
      </c>
      <c r="P329" s="72">
        <f>IF(BY_MaxWerte!S333&gt;0,BY_MaxWerte!S333,"")</f>
        <v>1297</v>
      </c>
      <c r="Q329" s="81">
        <f>IF(BY_MaxWerte!S333&gt;0, IF($U$2&gt;0,DATEVALUE(CONCATENATE(LEFT(RIGHT(BY_MaxWerte!T333,3),2),".",TEXT($U$2,"00"),".",TEXT($U$3,"00"))),DATEVALUE(CONCATENATE(MID(BY_MaxWerte!T333,4,2),".",MID(BY_MaxWerte!T333,6,2),".",TEXT($U$3,"00"))) ),"")</f>
        <v>42753</v>
      </c>
      <c r="R329" s="72" t="str">
        <f>IF(BY_MaxWerte!S333&gt;0,  LEFT(BY_MaxWerte!T333,3),"")</f>
        <v xml:space="preserve"> MI</v>
      </c>
      <c r="S329" s="72">
        <f>IF(BY_MaxWerte!T333&gt;0,  BY_MaxWerte!U333,"")</f>
        <v>8</v>
      </c>
      <c r="T329" s="72"/>
    </row>
    <row r="330" spans="1:20" x14ac:dyDescent="0.2">
      <c r="A330" s="74">
        <v>319</v>
      </c>
      <c r="B330" s="72" t="str">
        <f>IF(ISBLANK(BY_DTV_GQ!S334),"",  CONCATENATE(BY_DTV_GQ!S334,IF(TRIM(BY_DTV_GQ!T334)="VBA","*","")))</f>
        <v/>
      </c>
      <c r="C330" s="72" t="str">
        <f>IF(ISBLANK(BY_DTV_GQ!A334),"",CONCATENATE(BY_DTV_GQ!A334,TEXT(BY_DTV_GQ!B334,"????")))</f>
        <v>B  85</v>
      </c>
      <c r="D330" s="74" t="str">
        <f>IF(ISBLANK(BY_DTV_GQ!U334),"",BY_DTV_GQ!U334)</f>
        <v/>
      </c>
      <c r="E330" s="72" t="str">
        <f>IF(ISBLANK(BY_DTV_GQ!E334),"",BY_DTV_GQ!E334)</f>
        <v xml:space="preserve">Roding                        </v>
      </c>
      <c r="F330" s="72">
        <f>IF(ISBLANK(BY_DTV_GQ!G334),"",BY_DTV_GQ!G334)</f>
        <v>11302</v>
      </c>
      <c r="G330" s="72" t="str">
        <f>IF(ISBLANK(BY_DTV_GQ!H334),"",    LEFT(BY_DTV_GQ!H334,   LEN(BY_DTV_GQ!H334)-1)    )</f>
        <v xml:space="preserve">(-)  </v>
      </c>
      <c r="H330" s="83">
        <f>IF(BY_DTV_GQ!G334&gt;0,(BY_DTV_GQ!M334/BY_DTV_GQ!G334)*100,"")</f>
        <v>11.281189170058397</v>
      </c>
      <c r="I330" s="72">
        <f>IF(ISBLANK(BY_RiLaerm!Q334),"",BY_RiLaerm!Q334)</f>
        <v>639</v>
      </c>
      <c r="J330" s="72" t="str">
        <f>IF(ISBLANK(BY_RiLaerm!R334),"", LEFT(BY_RiLaerm!R334,LEN(BY_RiLaerm!R334)-1))</f>
        <v>10,6</v>
      </c>
      <c r="K330" s="72">
        <f>IF(ISBLANK(BY_RiLaerm!S334),"",BY_RiLaerm!S334)</f>
        <v>135</v>
      </c>
      <c r="L330" s="72" t="str">
        <f>IF(ISBLANK(BY_RiLaerm!T334),"",LEFT(BY_RiLaerm!T334,LEN(BY_RiLaerm!T334)-1))</f>
        <v>17,4</v>
      </c>
      <c r="M330" s="72" t="str">
        <f>IF(BY_MaxWerte!Q334&gt;0,BY_MaxWerte!Q334,"")</f>
        <v/>
      </c>
      <c r="N330" s="81" t="str">
        <f>IF(BY_MaxWerte!Q334&gt;0,   IF($U$2&gt;0,DATEVALUE(CONCATENATE(LEFT(RIGHT(BY_MaxWerte!R334,3),2),".",TEXT($U$2,"00"),".",TEXT($U$3,"00"))), DATEVALUE(CONCATENATE(MID(BY_MaxWerte!R334,4,2),".",MID(BY_MaxWerte!R334,6,2),".",TEXT($U$3,"00")))    ),"")</f>
        <v/>
      </c>
      <c r="O330" s="72" t="str">
        <f>IF(BY_MaxWerte!Q334&gt;0,  LEFT(BY_MaxWerte!R334,3),"")</f>
        <v/>
      </c>
      <c r="P330" s="72" t="str">
        <f>IF(BY_MaxWerte!S334&gt;0,BY_MaxWerte!S334,"")</f>
        <v/>
      </c>
      <c r="Q330" s="81" t="str">
        <f>IF(BY_MaxWerte!S334&gt;0, IF($U$2&gt;0,DATEVALUE(CONCATENATE(LEFT(RIGHT(BY_MaxWerte!T334,3),2),".",TEXT($U$2,"00"),".",TEXT($U$3,"00"))),DATEVALUE(CONCATENATE(MID(BY_MaxWerte!T334,4,2),".",MID(BY_MaxWerte!T334,6,2),".",TEXT($U$3,"00"))) ),"")</f>
        <v/>
      </c>
      <c r="R330" s="72" t="str">
        <f>IF(BY_MaxWerte!S334&gt;0,  LEFT(BY_MaxWerte!T334,3),"")</f>
        <v/>
      </c>
      <c r="S330" s="72" t="str">
        <f>IF(BY_MaxWerte!T334&gt;0,  BY_MaxWerte!U334,"")</f>
        <v/>
      </c>
      <c r="T330" s="72"/>
    </row>
    <row r="331" spans="1:20" x14ac:dyDescent="0.2">
      <c r="A331" s="74">
        <v>320</v>
      </c>
      <c r="B331" s="72" t="str">
        <f>IF(ISBLANK(BY_DTV_GQ!S335),"",  CONCATENATE(BY_DTV_GQ!S335,IF(TRIM(BY_DTV_GQ!T335)="VBA","*","")))</f>
        <v/>
      </c>
      <c r="C331" s="72" t="str">
        <f>IF(ISBLANK(BY_DTV_GQ!A335),"",CONCATENATE(BY_DTV_GQ!A335,TEXT(BY_DTV_GQ!B335,"????")))</f>
        <v>B  89</v>
      </c>
      <c r="D331" s="74" t="str">
        <f>IF(ISBLANK(BY_DTV_GQ!U335),"",BY_DTV_GQ!U335)</f>
        <v/>
      </c>
      <c r="E331" s="72" t="str">
        <f>IF(ISBLANK(BY_DTV_GQ!E335),"",BY_DTV_GQ!E335)</f>
        <v xml:space="preserve">Stockheim-Haßlach (w)         </v>
      </c>
      <c r="F331" s="72">
        <f>IF(ISBLANK(BY_DTV_GQ!G335),"",BY_DTV_GQ!G335)</f>
        <v>6920</v>
      </c>
      <c r="G331" s="72" t="str">
        <f>IF(ISBLANK(BY_DTV_GQ!H335),"",    LEFT(BY_DTV_GQ!H335,   LEN(BY_DTV_GQ!H335)-1)    )</f>
        <v xml:space="preserve">(-)  </v>
      </c>
      <c r="H331" s="83">
        <f>IF(BY_DTV_GQ!G335&gt;0,(BY_DTV_GQ!M335/BY_DTV_GQ!G335)*100,"")</f>
        <v>7.3843930635838149</v>
      </c>
      <c r="I331" s="72">
        <f>IF(ISBLANK(BY_RiLaerm!Q335),"",BY_RiLaerm!Q335)</f>
        <v>397</v>
      </c>
      <c r="J331" s="72" t="str">
        <f>IF(ISBLANK(BY_RiLaerm!R335),"", LEFT(BY_RiLaerm!R335,LEN(BY_RiLaerm!R335)-1))</f>
        <v>7,5</v>
      </c>
      <c r="K331" s="72">
        <f>IF(ISBLANK(BY_RiLaerm!S335),"",BY_RiLaerm!S335)</f>
        <v>71</v>
      </c>
      <c r="L331" s="72" t="str">
        <f>IF(ISBLANK(BY_RiLaerm!T335),"",LEFT(BY_RiLaerm!T335,LEN(BY_RiLaerm!T335)-1))</f>
        <v>5,8</v>
      </c>
      <c r="M331" s="72">
        <f>IF(BY_MaxWerte!Q335&gt;0,BY_MaxWerte!Q335,"")</f>
        <v>8808</v>
      </c>
      <c r="N331" s="81">
        <f>IF(BY_MaxWerte!Q335&gt;0,   IF($U$2&gt;0,DATEVALUE(CONCATENATE(LEFT(RIGHT(BY_MaxWerte!R335,3),2),".",TEXT($U$2,"00"),".",TEXT($U$3,"00"))), DATEVALUE(CONCATENATE(MID(BY_MaxWerte!R335,4,2),".",MID(BY_MaxWerte!R335,6,2),".",TEXT($U$3,"00")))    ),"")</f>
        <v>42762</v>
      </c>
      <c r="O331" s="72" t="str">
        <f>IF(BY_MaxWerte!Q335&gt;0,  LEFT(BY_MaxWerte!R335,3),"")</f>
        <v xml:space="preserve"> FR</v>
      </c>
      <c r="P331" s="72">
        <f>IF(BY_MaxWerte!S335&gt;0,BY_MaxWerte!S335,"")</f>
        <v>693</v>
      </c>
      <c r="Q331" s="81">
        <f>IF(BY_MaxWerte!S335&gt;0, IF($U$2&gt;0,DATEVALUE(CONCATENATE(LEFT(RIGHT(BY_MaxWerte!T335,3),2),".",TEXT($U$2,"00"),".",TEXT($U$3,"00"))),DATEVALUE(CONCATENATE(MID(BY_MaxWerte!T335,4,2),".",MID(BY_MaxWerte!T335,6,2),".",TEXT($U$3,"00"))) ),"")</f>
        <v>42738</v>
      </c>
      <c r="R331" s="72" t="str">
        <f>IF(BY_MaxWerte!S335&gt;0,  LEFT(BY_MaxWerte!T335,3),"")</f>
        <v xml:space="preserve"> DI</v>
      </c>
      <c r="S331" s="72">
        <f>IF(BY_MaxWerte!T335&gt;0,  BY_MaxWerte!U335,"")</f>
        <v>17</v>
      </c>
      <c r="T331" s="72"/>
    </row>
    <row r="332" spans="1:20" x14ac:dyDescent="0.2">
      <c r="A332" s="74">
        <v>321</v>
      </c>
      <c r="B332" s="72" t="str">
        <f>IF(ISBLANK(BY_DTV_GQ!S336),"",  CONCATENATE(BY_DTV_GQ!S336,IF(TRIM(BY_DTV_GQ!T336)="VBA","*","")))</f>
        <v/>
      </c>
      <c r="C332" s="72" t="str">
        <f>IF(ISBLANK(BY_DTV_GQ!A336),"",CONCATENATE(BY_DTV_GQ!A336,TEXT(BY_DTV_GQ!B336,"????")))</f>
        <v>B 173</v>
      </c>
      <c r="D332" s="74" t="str">
        <f>IF(ISBLANK(BY_DTV_GQ!U336),"",BY_DTV_GQ!U336)</f>
        <v/>
      </c>
      <c r="E332" s="72" t="str">
        <f>IF(ISBLANK(BY_DTV_GQ!E336),"",BY_DTV_GQ!E336)</f>
        <v xml:space="preserve">Marktzeuln-Zettlitz (w)       </v>
      </c>
      <c r="F332" s="72">
        <f>IF(ISBLANK(BY_DTV_GQ!G336),"",BY_DTV_GQ!G336)</f>
        <v>11453</v>
      </c>
      <c r="G332" s="72" t="str">
        <f>IF(ISBLANK(BY_DTV_GQ!H336),"",    LEFT(BY_DTV_GQ!H336,   LEN(BY_DTV_GQ!H336)-1)    )</f>
        <v xml:space="preserve">(-)  </v>
      </c>
      <c r="H332" s="83">
        <f>IF(BY_DTV_GQ!G336&gt;0,(BY_DTV_GQ!M336/BY_DTV_GQ!G336)*100,"")</f>
        <v>12.669169649873396</v>
      </c>
      <c r="I332" s="72">
        <f>IF(ISBLANK(BY_RiLaerm!Q336),"",BY_RiLaerm!Q336)</f>
        <v>610</v>
      </c>
      <c r="J332" s="72" t="str">
        <f>IF(ISBLANK(BY_RiLaerm!R336),"", LEFT(BY_RiLaerm!R336,LEN(BY_RiLaerm!R336)-1))</f>
        <v>12,4</v>
      </c>
      <c r="K332" s="72">
        <f>IF(ISBLANK(BY_RiLaerm!S336),"",BY_RiLaerm!S336)</f>
        <v>211</v>
      </c>
      <c r="L332" s="72" t="str">
        <f>IF(ISBLANK(BY_RiLaerm!T336),"",LEFT(BY_RiLaerm!T336,LEN(BY_RiLaerm!T336)-1))</f>
        <v>14,5</v>
      </c>
      <c r="M332" s="72" t="str">
        <f>IF(BY_MaxWerte!Q336&gt;0,BY_MaxWerte!Q336,"")</f>
        <v/>
      </c>
      <c r="N332" s="81" t="str">
        <f>IF(BY_MaxWerte!Q336&gt;0,   IF($U$2&gt;0,DATEVALUE(CONCATENATE(LEFT(RIGHT(BY_MaxWerte!R336,3),2),".",TEXT($U$2,"00"),".",TEXT($U$3,"00"))), DATEVALUE(CONCATENATE(MID(BY_MaxWerte!R336,4,2),".",MID(BY_MaxWerte!R336,6,2),".",TEXT($U$3,"00")))    ),"")</f>
        <v/>
      </c>
      <c r="O332" s="72" t="str">
        <f>IF(BY_MaxWerte!Q336&gt;0,  LEFT(BY_MaxWerte!R336,3),"")</f>
        <v/>
      </c>
      <c r="P332" s="72" t="str">
        <f>IF(BY_MaxWerte!S336&gt;0,BY_MaxWerte!S336,"")</f>
        <v/>
      </c>
      <c r="Q332" s="81" t="str">
        <f>IF(BY_MaxWerte!S336&gt;0, IF($U$2&gt;0,DATEVALUE(CONCATENATE(LEFT(RIGHT(BY_MaxWerte!T336,3),2),".",TEXT($U$2,"00"),".",TEXT($U$3,"00"))),DATEVALUE(CONCATENATE(MID(BY_MaxWerte!T336,4,2),".",MID(BY_MaxWerte!T336,6,2),".",TEXT($U$3,"00"))) ),"")</f>
        <v/>
      </c>
      <c r="R332" s="72" t="str">
        <f>IF(BY_MaxWerte!S336&gt;0,  LEFT(BY_MaxWerte!T336,3),"")</f>
        <v/>
      </c>
      <c r="S332" s="72" t="str">
        <f>IF(BY_MaxWerte!T336&gt;0,  BY_MaxWerte!U336,"")</f>
        <v/>
      </c>
      <c r="T332" s="72"/>
    </row>
    <row r="333" spans="1:20" x14ac:dyDescent="0.2">
      <c r="A333" s="74">
        <v>322</v>
      </c>
      <c r="B333" s="72" t="str">
        <f>IF(ISBLANK(BY_DTV_GQ!S337),"",  CONCATENATE(BY_DTV_GQ!S337,IF(TRIM(BY_DTV_GQ!T337)="VBA","*","")))</f>
        <v/>
      </c>
      <c r="C333" s="72" t="str">
        <f>IF(ISBLANK(BY_DTV_GQ!A337),"",CONCATENATE(BY_DTV_GQ!A337,TEXT(BY_DTV_GQ!B337,"????")))</f>
        <v>B 173</v>
      </c>
      <c r="D333" s="74" t="str">
        <f>IF(ISBLANK(BY_DTV_GQ!U337),"",BY_DTV_GQ!U337)</f>
        <v/>
      </c>
      <c r="E333" s="72" t="str">
        <f>IF(ISBLANK(BY_DTV_GQ!E337),"",BY_DTV_GQ!E337)</f>
        <v xml:space="preserve">Marktzeuln-Zettlitz (o)       </v>
      </c>
      <c r="F333" s="72">
        <f>IF(ISBLANK(BY_DTV_GQ!G337),"",BY_DTV_GQ!G337)</f>
        <v>8948</v>
      </c>
      <c r="G333" s="72" t="str">
        <f>IF(ISBLANK(BY_DTV_GQ!H337),"",    LEFT(BY_DTV_GQ!H337,   LEN(BY_DTV_GQ!H337)-1)    )</f>
        <v xml:space="preserve">(-)  </v>
      </c>
      <c r="H333" s="83">
        <f>IF(BY_DTV_GQ!G337&gt;0,(BY_DTV_GQ!M337/BY_DTV_GQ!G337)*100,"")</f>
        <v>9.5440321859633439</v>
      </c>
      <c r="I333" s="72">
        <f>IF(ISBLANK(BY_RiLaerm!Q337),"",BY_RiLaerm!Q337)</f>
        <v>502</v>
      </c>
      <c r="J333" s="72" t="str">
        <f>IF(ISBLANK(BY_RiLaerm!R337),"", LEFT(BY_RiLaerm!R337,LEN(BY_RiLaerm!R337)-1))</f>
        <v>9,5</v>
      </c>
      <c r="K333" s="72">
        <f>IF(ISBLANK(BY_RiLaerm!S337),"",BY_RiLaerm!S337)</f>
        <v>115</v>
      </c>
      <c r="L333" s="72" t="str">
        <f>IF(ISBLANK(BY_RiLaerm!T337),"",LEFT(BY_RiLaerm!T337,LEN(BY_RiLaerm!T337)-1))</f>
        <v>10,0</v>
      </c>
      <c r="M333" s="72" t="str">
        <f>IF(BY_MaxWerte!Q337&gt;0,BY_MaxWerte!Q337,"")</f>
        <v/>
      </c>
      <c r="N333" s="81" t="str">
        <f>IF(BY_MaxWerte!Q337&gt;0,   IF($U$2&gt;0,DATEVALUE(CONCATENATE(LEFT(RIGHT(BY_MaxWerte!R337,3),2),".",TEXT($U$2,"00"),".",TEXT($U$3,"00"))), DATEVALUE(CONCATENATE(MID(BY_MaxWerte!R337,4,2),".",MID(BY_MaxWerte!R337,6,2),".",TEXT($U$3,"00")))    ),"")</f>
        <v/>
      </c>
      <c r="O333" s="72" t="str">
        <f>IF(BY_MaxWerte!Q337&gt;0,  LEFT(BY_MaxWerte!R337,3),"")</f>
        <v/>
      </c>
      <c r="P333" s="72" t="str">
        <f>IF(BY_MaxWerte!S337&gt;0,BY_MaxWerte!S337,"")</f>
        <v/>
      </c>
      <c r="Q333" s="81" t="str">
        <f>IF(BY_MaxWerte!S337&gt;0, IF($U$2&gt;0,DATEVALUE(CONCATENATE(LEFT(RIGHT(BY_MaxWerte!T337,3),2),".",TEXT($U$2,"00"),".",TEXT($U$3,"00"))),DATEVALUE(CONCATENATE(MID(BY_MaxWerte!T337,4,2),".",MID(BY_MaxWerte!T337,6,2),".",TEXT($U$3,"00"))) ),"")</f>
        <v/>
      </c>
      <c r="R333" s="72" t="str">
        <f>IF(BY_MaxWerte!S337&gt;0,  LEFT(BY_MaxWerte!T337,3),"")</f>
        <v/>
      </c>
      <c r="S333" s="72" t="str">
        <f>IF(BY_MaxWerte!T337&gt;0,  BY_MaxWerte!U337,"")</f>
        <v/>
      </c>
      <c r="T333" s="72"/>
    </row>
    <row r="334" spans="1:20" x14ac:dyDescent="0.2">
      <c r="A334" s="74">
        <v>323</v>
      </c>
      <c r="B334" s="72" t="str">
        <f>IF(ISBLANK(BY_DTV_GQ!S338),"",  CONCATENATE(BY_DTV_GQ!S338,IF(TRIM(BY_DTV_GQ!T338)="VBA","*","")))</f>
        <v/>
      </c>
      <c r="C334" s="72" t="str">
        <f>IF(ISBLANK(BY_DTV_GQ!A338),"",CONCATENATE(BY_DTV_GQ!A338,TEXT(BY_DTV_GQ!B338,"????")))</f>
        <v>B 173</v>
      </c>
      <c r="D334" s="74" t="str">
        <f>IF(ISBLANK(BY_DTV_GQ!U338),"",BY_DTV_GQ!U338)</f>
        <v/>
      </c>
      <c r="E334" s="72" t="str">
        <f>IF(ISBLANK(BY_DTV_GQ!E338),"",BY_DTV_GQ!E338)</f>
        <v xml:space="preserve">Kronach (o)                   </v>
      </c>
      <c r="F334" s="72">
        <f>IF(ISBLANK(BY_DTV_GQ!G338),"",BY_DTV_GQ!G338)</f>
        <v>11422</v>
      </c>
      <c r="G334" s="72" t="str">
        <f>IF(ISBLANK(BY_DTV_GQ!H338),"",    LEFT(BY_DTV_GQ!H338,   LEN(BY_DTV_GQ!H338)-1)    )</f>
        <v xml:space="preserve">(-)  </v>
      </c>
      <c r="H334" s="83">
        <f>IF(BY_DTV_GQ!G338&gt;0,(BY_DTV_GQ!M338/BY_DTV_GQ!G338)*100,"")</f>
        <v>10.759936963754159</v>
      </c>
      <c r="I334" s="72">
        <f>IF(ISBLANK(BY_RiLaerm!Q338),"",BY_RiLaerm!Q338)</f>
        <v>661</v>
      </c>
      <c r="J334" s="72" t="str">
        <f>IF(ISBLANK(BY_RiLaerm!R338),"", LEFT(BY_RiLaerm!R338,LEN(BY_RiLaerm!R338)-1))</f>
        <v>10,4</v>
      </c>
      <c r="K334" s="72">
        <f>IF(ISBLANK(BY_RiLaerm!S338),"",BY_RiLaerm!S338)</f>
        <v>106</v>
      </c>
      <c r="L334" s="72" t="str">
        <f>IF(ISBLANK(BY_RiLaerm!T338),"",LEFT(BY_RiLaerm!T338,LEN(BY_RiLaerm!T338)-1))</f>
        <v>15,6</v>
      </c>
      <c r="M334" s="72">
        <f>IF(BY_MaxWerte!Q338&gt;0,BY_MaxWerte!Q338,"")</f>
        <v>14397</v>
      </c>
      <c r="N334" s="81">
        <f>IF(BY_MaxWerte!Q338&gt;0,   IF($U$2&gt;0,DATEVALUE(CONCATENATE(LEFT(RIGHT(BY_MaxWerte!R338,3),2),".",TEXT($U$2,"00"),".",TEXT($U$3,"00"))), DATEVALUE(CONCATENATE(MID(BY_MaxWerte!R338,4,2),".",MID(BY_MaxWerte!R338,6,2),".",TEXT($U$3,"00")))    ),"")</f>
        <v>42755</v>
      </c>
      <c r="O334" s="72" t="str">
        <f>IF(BY_MaxWerte!Q338&gt;0,  LEFT(BY_MaxWerte!R338,3),"")</f>
        <v xml:space="preserve"> FR</v>
      </c>
      <c r="P334" s="72">
        <f>IF(BY_MaxWerte!S338&gt;0,BY_MaxWerte!S338,"")</f>
        <v>1285</v>
      </c>
      <c r="Q334" s="81">
        <f>IF(BY_MaxWerte!S338&gt;0, IF($U$2&gt;0,DATEVALUE(CONCATENATE(LEFT(RIGHT(BY_MaxWerte!T338,3),2),".",TEXT($U$2,"00"),".",TEXT($U$3,"00"))),DATEVALUE(CONCATENATE(MID(BY_MaxWerte!T338,4,2),".",MID(BY_MaxWerte!T338,6,2),".",TEXT($U$3,"00"))) ),"")</f>
        <v>42762</v>
      </c>
      <c r="R334" s="72" t="str">
        <f>IF(BY_MaxWerte!S338&gt;0,  LEFT(BY_MaxWerte!T338,3),"")</f>
        <v xml:space="preserve"> FR</v>
      </c>
      <c r="S334" s="72">
        <f>IF(BY_MaxWerte!T338&gt;0,  BY_MaxWerte!U338,"")</f>
        <v>14</v>
      </c>
      <c r="T334" s="72"/>
    </row>
    <row r="335" spans="1:20" x14ac:dyDescent="0.2">
      <c r="A335" s="74">
        <v>324</v>
      </c>
      <c r="B335" s="72" t="str">
        <f>IF(ISBLANK(BY_DTV_GQ!S339),"",  CONCATENATE(BY_DTV_GQ!S339,IF(TRIM(BY_DTV_GQ!T339)="VBA","*","")))</f>
        <v/>
      </c>
      <c r="C335" s="72" t="str">
        <f>IF(ISBLANK(BY_DTV_GQ!A339),"",CONCATENATE(BY_DTV_GQ!A339,TEXT(BY_DTV_GQ!B339,"????")))</f>
        <v>B 285</v>
      </c>
      <c r="D335" s="74" t="str">
        <f>IF(ISBLANK(BY_DTV_GQ!U339),"",BY_DTV_GQ!U339)</f>
        <v/>
      </c>
      <c r="E335" s="72" t="str">
        <f>IF(ISBLANK(BY_DTV_GQ!E339),"",BY_DTV_GQ!E339)</f>
        <v xml:space="preserve">Fladungen                     </v>
      </c>
      <c r="F335" s="72">
        <f>IF(ISBLANK(BY_DTV_GQ!G339),"",BY_DTV_GQ!G339)</f>
        <v>744</v>
      </c>
      <c r="G335" s="72" t="str">
        <f>IF(ISBLANK(BY_DTV_GQ!H339),"",    LEFT(BY_DTV_GQ!H339,   LEN(BY_DTV_GQ!H339)-1)    )</f>
        <v xml:space="preserve">(-)  </v>
      </c>
      <c r="H335" s="83">
        <f>IF(BY_DTV_GQ!G339&gt;0,(BY_DTV_GQ!M339/BY_DTV_GQ!G339)*100,"")</f>
        <v>4.9731182795698921</v>
      </c>
      <c r="I335" s="72">
        <f>IF(ISBLANK(BY_RiLaerm!Q339),"",BY_RiLaerm!Q339)</f>
        <v>43</v>
      </c>
      <c r="J335" s="72" t="str">
        <f>IF(ISBLANK(BY_RiLaerm!R339),"", LEFT(BY_RiLaerm!R339,LEN(BY_RiLaerm!R339)-1))</f>
        <v>4,9</v>
      </c>
      <c r="K335" s="72">
        <f>IF(ISBLANK(BY_RiLaerm!S339),"",BY_RiLaerm!S339)</f>
        <v>7</v>
      </c>
      <c r="L335" s="72" t="str">
        <f>IF(ISBLANK(BY_RiLaerm!T339),"",LEFT(BY_RiLaerm!T339,LEN(BY_RiLaerm!T339)-1))</f>
        <v>5,6</v>
      </c>
      <c r="M335" s="72">
        <f>IF(BY_MaxWerte!Q339&gt;0,BY_MaxWerte!Q339,"")</f>
        <v>982</v>
      </c>
      <c r="N335" s="81">
        <f>IF(BY_MaxWerte!Q339&gt;0,   IF($U$2&gt;0,DATEVALUE(CONCATENATE(LEFT(RIGHT(BY_MaxWerte!R339,3),2),".",TEXT($U$2,"00"),".",TEXT($U$3,"00"))), DATEVALUE(CONCATENATE(MID(BY_MaxWerte!R339,4,2),".",MID(BY_MaxWerte!R339,6,2),".",TEXT($U$3,"00")))    ),"")</f>
        <v>42762</v>
      </c>
      <c r="O335" s="72" t="str">
        <f>IF(BY_MaxWerte!Q339&gt;0,  LEFT(BY_MaxWerte!R339,3),"")</f>
        <v xml:space="preserve"> FR</v>
      </c>
      <c r="P335" s="72">
        <f>IF(BY_MaxWerte!S339&gt;0,BY_MaxWerte!S339,"")</f>
        <v>103</v>
      </c>
      <c r="Q335" s="81">
        <f>IF(BY_MaxWerte!S339&gt;0, IF($U$2&gt;0,DATEVALUE(CONCATENATE(LEFT(RIGHT(BY_MaxWerte!T339,3),2),".",TEXT($U$2,"00"),".",TEXT($U$3,"00"))),DATEVALUE(CONCATENATE(MID(BY_MaxWerte!T339,4,2),".",MID(BY_MaxWerte!T339,6,2),".",TEXT($U$3,"00"))) ),"")</f>
        <v>42740</v>
      </c>
      <c r="R335" s="72" t="str">
        <f>IF(BY_MaxWerte!S339&gt;0,  LEFT(BY_MaxWerte!T339,3),"")</f>
        <v xml:space="preserve"> DO</v>
      </c>
      <c r="S335" s="72">
        <f>IF(BY_MaxWerte!T339&gt;0,  BY_MaxWerte!U339,"")</f>
        <v>17</v>
      </c>
      <c r="T335" s="72"/>
    </row>
    <row r="336" spans="1:20" x14ac:dyDescent="0.2">
      <c r="A336" s="74">
        <v>325</v>
      </c>
      <c r="B336" s="72" t="str">
        <f>IF(ISBLANK(BY_DTV_GQ!S340),"",  CONCATENATE(BY_DTV_GQ!S340,IF(TRIM(BY_DTV_GQ!T340)="VBA","*","")))</f>
        <v/>
      </c>
      <c r="C336" s="72" t="str">
        <f>IF(ISBLANK(BY_DTV_GQ!A340),"",CONCATENATE(BY_DTV_GQ!A340,TEXT(BY_DTV_GQ!B340,"????")))</f>
        <v>B 286</v>
      </c>
      <c r="D336" s="74" t="str">
        <f>IF(ISBLANK(BY_DTV_GQ!U340),"",BY_DTV_GQ!U340)</f>
        <v/>
      </c>
      <c r="E336" s="72" t="str">
        <f>IF(ISBLANK(BY_DTV_GQ!E340),"",BY_DTV_GQ!E340)</f>
        <v xml:space="preserve">Kolitzheim-Oberspiesheim      </v>
      </c>
      <c r="F336" s="72">
        <f>IF(ISBLANK(BY_DTV_GQ!G340),"",BY_DTV_GQ!G340)</f>
        <v>7615</v>
      </c>
      <c r="G336" s="72" t="str">
        <f>IF(ISBLANK(BY_DTV_GQ!H340),"",    LEFT(BY_DTV_GQ!H340,   LEN(BY_DTV_GQ!H340)-1)    )</f>
        <v xml:space="preserve">(-)  </v>
      </c>
      <c r="H336" s="83">
        <f>IF(BY_DTV_GQ!G340&gt;0,(BY_DTV_GQ!M340/BY_DTV_GQ!G340)*100,"")</f>
        <v>8.6671043992120822</v>
      </c>
      <c r="I336" s="72">
        <f>IF(ISBLANK(BY_RiLaerm!Q340),"",BY_RiLaerm!Q340)</f>
        <v>433</v>
      </c>
      <c r="J336" s="72" t="str">
        <f>IF(ISBLANK(BY_RiLaerm!R340),"", LEFT(BY_RiLaerm!R340,LEN(BY_RiLaerm!R340)-1))</f>
        <v>7,8</v>
      </c>
      <c r="K336" s="72">
        <f>IF(ISBLANK(BY_RiLaerm!S340),"",BY_RiLaerm!S340)</f>
        <v>87</v>
      </c>
      <c r="L336" s="72" t="str">
        <f>IF(ISBLANK(BY_RiLaerm!T340),"",LEFT(BY_RiLaerm!T340,LEN(BY_RiLaerm!T340)-1))</f>
        <v>16,9</v>
      </c>
      <c r="M336" s="72">
        <f>IF(BY_MaxWerte!Q340&gt;0,BY_MaxWerte!Q340,"")</f>
        <v>9985</v>
      </c>
      <c r="N336" s="81">
        <f>IF(BY_MaxWerte!Q340&gt;0,   IF($U$2&gt;0,DATEVALUE(CONCATENATE(LEFT(RIGHT(BY_MaxWerte!R340,3),2),".",TEXT($U$2,"00"),".",TEXT($U$3,"00"))), DATEVALUE(CONCATENATE(MID(BY_MaxWerte!R340,4,2),".",MID(BY_MaxWerte!R340,6,2),".",TEXT($U$3,"00")))    ),"")</f>
        <v>42762</v>
      </c>
      <c r="O336" s="72" t="str">
        <f>IF(BY_MaxWerte!Q340&gt;0,  LEFT(BY_MaxWerte!R340,3),"")</f>
        <v xml:space="preserve"> FR</v>
      </c>
      <c r="P336" s="72">
        <f>IF(BY_MaxWerte!S340&gt;0,BY_MaxWerte!S340,"")</f>
        <v>925</v>
      </c>
      <c r="Q336" s="81">
        <f>IF(BY_MaxWerte!S340&gt;0, IF($U$2&gt;0,DATEVALUE(CONCATENATE(LEFT(RIGHT(BY_MaxWerte!T340,3),2),".",TEXT($U$2,"00"),".",TEXT($U$3,"00"))),DATEVALUE(CONCATENATE(MID(BY_MaxWerte!T340,4,2),".",MID(BY_MaxWerte!T340,6,2),".",TEXT($U$3,"00"))) ),"")</f>
        <v>42754</v>
      </c>
      <c r="R336" s="72" t="str">
        <f>IF(BY_MaxWerte!S340&gt;0,  LEFT(BY_MaxWerte!T340,3),"")</f>
        <v xml:space="preserve"> DO</v>
      </c>
      <c r="S336" s="72">
        <f>IF(BY_MaxWerte!T340&gt;0,  BY_MaxWerte!U340,"")</f>
        <v>17</v>
      </c>
      <c r="T336" s="72"/>
    </row>
    <row r="337" spans="1:20" x14ac:dyDescent="0.2">
      <c r="A337" s="74">
        <v>326</v>
      </c>
      <c r="B337" s="72" t="str">
        <f>IF(ISBLANK(BY_DTV_GQ!S341),"",  CONCATENATE(BY_DTV_GQ!S341,IF(TRIM(BY_DTV_GQ!T341)="VBA","*","")))</f>
        <v/>
      </c>
      <c r="C337" s="72" t="str">
        <f>IF(ISBLANK(BY_DTV_GQ!A341),"",CONCATENATE(BY_DTV_GQ!A341,TEXT(BY_DTV_GQ!B341,"????")))</f>
        <v>B 289</v>
      </c>
      <c r="D337" s="74" t="str">
        <f>IF(ISBLANK(BY_DTV_GQ!U341),"",BY_DTV_GQ!U341)</f>
        <v/>
      </c>
      <c r="E337" s="72" t="str">
        <f>IF(ISBLANK(BY_DTV_GQ!E341),"",BY_DTV_GQ!E341)</f>
        <v xml:space="preserve">Untersiemau (W)               </v>
      </c>
      <c r="F337" s="72">
        <f>IF(ISBLANK(BY_DTV_GQ!G341),"",BY_DTV_GQ!G341)</f>
        <v>8264</v>
      </c>
      <c r="G337" s="72" t="str">
        <f>IF(ISBLANK(BY_DTV_GQ!H341),"",    LEFT(BY_DTV_GQ!H341,   LEN(BY_DTV_GQ!H341)-1)    )</f>
        <v xml:space="preserve">(-)  </v>
      </c>
      <c r="H337" s="83">
        <f>IF(BY_DTV_GQ!G341&gt;0,(BY_DTV_GQ!M341/BY_DTV_GQ!G341)*100,"")</f>
        <v>5.5300096805421104</v>
      </c>
      <c r="I337" s="72">
        <f>IF(ISBLANK(BY_RiLaerm!Q341),"",BY_RiLaerm!Q341)</f>
        <v>483</v>
      </c>
      <c r="J337" s="72" t="str">
        <f>IF(ISBLANK(BY_RiLaerm!R341),"", LEFT(BY_RiLaerm!R341,LEN(BY_RiLaerm!R341)-1))</f>
        <v>5,3</v>
      </c>
      <c r="K337" s="72">
        <f>IF(ISBLANK(BY_RiLaerm!S341),"",BY_RiLaerm!S341)</f>
        <v>67</v>
      </c>
      <c r="L337" s="72" t="str">
        <f>IF(ISBLANK(BY_RiLaerm!T341),"",LEFT(BY_RiLaerm!T341,LEN(BY_RiLaerm!T341)-1))</f>
        <v>8,8</v>
      </c>
      <c r="M337" s="72">
        <f>IF(BY_MaxWerte!Q341&gt;0,BY_MaxWerte!Q341,"")</f>
        <v>10724</v>
      </c>
      <c r="N337" s="81">
        <f>IF(BY_MaxWerte!Q341&gt;0,   IF($U$2&gt;0,DATEVALUE(CONCATENATE(LEFT(RIGHT(BY_MaxWerte!R341,3),2),".",TEXT($U$2,"00"),".",TEXT($U$3,"00"))), DATEVALUE(CONCATENATE(MID(BY_MaxWerte!R341,4,2),".",MID(BY_MaxWerte!R341,6,2),".",TEXT($U$3,"00")))    ),"")</f>
        <v>42755</v>
      </c>
      <c r="O337" s="72" t="str">
        <f>IF(BY_MaxWerte!Q341&gt;0,  LEFT(BY_MaxWerte!R341,3),"")</f>
        <v xml:space="preserve"> FR</v>
      </c>
      <c r="P337" s="72">
        <f>IF(BY_MaxWerte!S341&gt;0,BY_MaxWerte!S341,"")</f>
        <v>1232</v>
      </c>
      <c r="Q337" s="81">
        <f>IF(BY_MaxWerte!S341&gt;0, IF($U$2&gt;0,DATEVALUE(CONCATENATE(LEFT(RIGHT(BY_MaxWerte!T341,3),2),".",TEXT($U$2,"00"),".",TEXT($U$3,"00"))),DATEVALUE(CONCATENATE(MID(BY_MaxWerte!T341,4,2),".",MID(BY_MaxWerte!T341,6,2),".",TEXT($U$3,"00"))) ),"")</f>
        <v>42751</v>
      </c>
      <c r="R337" s="72" t="str">
        <f>IF(BY_MaxWerte!S341&gt;0,  LEFT(BY_MaxWerte!T341,3),"")</f>
        <v xml:space="preserve"> MO</v>
      </c>
      <c r="S337" s="72">
        <f>IF(BY_MaxWerte!T341&gt;0,  BY_MaxWerte!U341,"")</f>
        <v>8</v>
      </c>
      <c r="T337" s="72"/>
    </row>
    <row r="338" spans="1:20" x14ac:dyDescent="0.2">
      <c r="A338" s="74">
        <v>327</v>
      </c>
      <c r="B338" s="72" t="str">
        <f>IF(ISBLANK(BY_DTV_GQ!S342),"",  CONCATENATE(BY_DTV_GQ!S342,IF(TRIM(BY_DTV_GQ!T342)="VBA","*","")))</f>
        <v/>
      </c>
      <c r="C338" s="72" t="str">
        <f>IF(ISBLANK(BY_DTV_GQ!A342),"",CONCATENATE(BY_DTV_GQ!A342,TEXT(BY_DTV_GQ!B342,"????")))</f>
        <v>B 289</v>
      </c>
      <c r="D338" s="74" t="str">
        <f>IF(ISBLANK(BY_DTV_GQ!U342),"",BY_DTV_GQ!U342)</f>
        <v/>
      </c>
      <c r="E338" s="72" t="str">
        <f>IF(ISBLANK(BY_DTV_GQ!E342),"",BY_DTV_GQ!E342)</f>
        <v xml:space="preserve">Zettlitz Süd                  </v>
      </c>
      <c r="F338" s="72">
        <f>IF(ISBLANK(BY_DTV_GQ!G342),"",BY_DTV_GQ!G342)</f>
        <v>8750</v>
      </c>
      <c r="G338" s="72" t="str">
        <f>IF(ISBLANK(BY_DTV_GQ!H342),"",    LEFT(BY_DTV_GQ!H342,   LEN(BY_DTV_GQ!H342)-1)    )</f>
        <v xml:space="preserve">(-)  </v>
      </c>
      <c r="H338" s="83">
        <f>IF(BY_DTV_GQ!G342&gt;0,(BY_DTV_GQ!M342/BY_DTV_GQ!G342)*100,"")</f>
        <v>12.091428571428571</v>
      </c>
      <c r="I338" s="72">
        <f>IF(ISBLANK(BY_RiLaerm!Q342),"",BY_RiLaerm!Q342)</f>
        <v>498</v>
      </c>
      <c r="J338" s="72" t="str">
        <f>IF(ISBLANK(BY_RiLaerm!R342),"", LEFT(BY_RiLaerm!R342,LEN(BY_RiLaerm!R342)-1))</f>
        <v>12,4</v>
      </c>
      <c r="K338" s="72">
        <f>IF(ISBLANK(BY_RiLaerm!S342),"",BY_RiLaerm!S342)</f>
        <v>97</v>
      </c>
      <c r="L338" s="72" t="str">
        <f>IF(ISBLANK(BY_RiLaerm!T342),"",LEFT(BY_RiLaerm!T342,LEN(BY_RiLaerm!T342)-1))</f>
        <v>9,1</v>
      </c>
      <c r="M338" s="72" t="str">
        <f>IF(BY_MaxWerte!Q342&gt;0,BY_MaxWerte!Q342,"")</f>
        <v/>
      </c>
      <c r="N338" s="81" t="str">
        <f>IF(BY_MaxWerte!Q342&gt;0,   IF($U$2&gt;0,DATEVALUE(CONCATENATE(LEFT(RIGHT(BY_MaxWerte!R342,3),2),".",TEXT($U$2,"00"),".",TEXT($U$3,"00"))), DATEVALUE(CONCATENATE(MID(BY_MaxWerte!R342,4,2),".",MID(BY_MaxWerte!R342,6,2),".",TEXT($U$3,"00")))    ),"")</f>
        <v/>
      </c>
      <c r="O338" s="72" t="str">
        <f>IF(BY_MaxWerte!Q342&gt;0,  LEFT(BY_MaxWerte!R342,3),"")</f>
        <v/>
      </c>
      <c r="P338" s="72" t="str">
        <f>IF(BY_MaxWerte!S342&gt;0,BY_MaxWerte!S342,"")</f>
        <v/>
      </c>
      <c r="Q338" s="81" t="str">
        <f>IF(BY_MaxWerte!S342&gt;0, IF($U$2&gt;0,DATEVALUE(CONCATENATE(LEFT(RIGHT(BY_MaxWerte!T342,3),2),".",TEXT($U$2,"00"),".",TEXT($U$3,"00"))),DATEVALUE(CONCATENATE(MID(BY_MaxWerte!T342,4,2),".",MID(BY_MaxWerte!T342,6,2),".",TEXT($U$3,"00"))) ),"")</f>
        <v/>
      </c>
      <c r="R338" s="72" t="str">
        <f>IF(BY_MaxWerte!S342&gt;0,  LEFT(BY_MaxWerte!T342,3),"")</f>
        <v/>
      </c>
      <c r="S338" s="72" t="str">
        <f>IF(BY_MaxWerte!T342&gt;0,  BY_MaxWerte!U342,"")</f>
        <v/>
      </c>
      <c r="T338" s="72"/>
    </row>
    <row r="339" spans="1:20" x14ac:dyDescent="0.2">
      <c r="A339" s="74">
        <v>328</v>
      </c>
      <c r="B339" s="72" t="str">
        <f>IF(ISBLANK(BY_DTV_GQ!S343),"",  CONCATENATE(BY_DTV_GQ!S343,IF(TRIM(BY_DTV_GQ!T343)="VBA","*","")))</f>
        <v/>
      </c>
      <c r="C339" s="72" t="str">
        <f>IF(ISBLANK(BY_DTV_GQ!A343),"",CONCATENATE(BY_DTV_GQ!A343,TEXT(BY_DTV_GQ!B343,"????")))</f>
        <v>B 299</v>
      </c>
      <c r="D339" s="74" t="str">
        <f>IF(ISBLANK(BY_DTV_GQ!U343),"",BY_DTV_GQ!U343)</f>
        <v/>
      </c>
      <c r="E339" s="72" t="str">
        <f>IF(ISBLANK(BY_DTV_GQ!E343),"",BY_DTV_GQ!E343)</f>
        <v xml:space="preserve">Amberg (s)                    </v>
      </c>
      <c r="F339" s="72">
        <f>IF(ISBLANK(BY_DTV_GQ!G343),"",BY_DTV_GQ!G343)</f>
        <v>8772</v>
      </c>
      <c r="G339" s="72" t="str">
        <f>IF(ISBLANK(BY_DTV_GQ!H343),"",    LEFT(BY_DTV_GQ!H343,   LEN(BY_DTV_GQ!H343)-1)    )</f>
        <v xml:space="preserve">(-)  </v>
      </c>
      <c r="H339" s="83">
        <f>IF(BY_DTV_GQ!G343&gt;0,(BY_DTV_GQ!M343/BY_DTV_GQ!G343)*100,"")</f>
        <v>9.6329229366165077</v>
      </c>
      <c r="I339" s="72">
        <f>IF(ISBLANK(BY_RiLaerm!Q343),"",BY_RiLaerm!Q343)</f>
        <v>510</v>
      </c>
      <c r="J339" s="72" t="str">
        <f>IF(ISBLANK(BY_RiLaerm!R343),"", LEFT(BY_RiLaerm!R343,LEN(BY_RiLaerm!R343)-1))</f>
        <v>9,3</v>
      </c>
      <c r="K339" s="72">
        <f>IF(ISBLANK(BY_RiLaerm!S343),"",BY_RiLaerm!S343)</f>
        <v>77</v>
      </c>
      <c r="L339" s="72" t="str">
        <f>IF(ISBLANK(BY_RiLaerm!T343),"",LEFT(BY_RiLaerm!T343,LEN(BY_RiLaerm!T343)-1))</f>
        <v>14,8</v>
      </c>
      <c r="M339" s="72">
        <f>IF(BY_MaxWerte!Q343&gt;0,BY_MaxWerte!Q343,"")</f>
        <v>11452</v>
      </c>
      <c r="N339" s="81">
        <f>IF(BY_MaxWerte!Q343&gt;0,   IF($U$2&gt;0,DATEVALUE(CONCATENATE(LEFT(RIGHT(BY_MaxWerte!R343,3),2),".",TEXT($U$2,"00"),".",TEXT($U$3,"00"))), DATEVALUE(CONCATENATE(MID(BY_MaxWerte!R343,4,2),".",MID(BY_MaxWerte!R343,6,2),".",TEXT($U$3,"00")))    ),"")</f>
        <v>42762</v>
      </c>
      <c r="O339" s="72" t="str">
        <f>IF(BY_MaxWerte!Q343&gt;0,  LEFT(BY_MaxWerte!R343,3),"")</f>
        <v xml:space="preserve"> FR</v>
      </c>
      <c r="P339" s="72">
        <f>IF(BY_MaxWerte!S343&gt;0,BY_MaxWerte!S343,"")</f>
        <v>1130</v>
      </c>
      <c r="Q339" s="81">
        <f>IF(BY_MaxWerte!S343&gt;0, IF($U$2&gt;0,DATEVALUE(CONCATENATE(LEFT(RIGHT(BY_MaxWerte!T343,3),2),".",TEXT($U$2,"00"),".",TEXT($U$3,"00"))),DATEVALUE(CONCATENATE(MID(BY_MaxWerte!T343,4,2),".",MID(BY_MaxWerte!T343,6,2),".",TEXT($U$3,"00"))) ),"")</f>
        <v>42765</v>
      </c>
      <c r="R339" s="72" t="str">
        <f>IF(BY_MaxWerte!S343&gt;0,  LEFT(BY_MaxWerte!T343,3),"")</f>
        <v xml:space="preserve"> MO</v>
      </c>
      <c r="S339" s="72">
        <f>IF(BY_MaxWerte!T343&gt;0,  BY_MaxWerte!U343,"")</f>
        <v>8</v>
      </c>
      <c r="T339" s="72"/>
    </row>
    <row r="340" spans="1:20" x14ac:dyDescent="0.2">
      <c r="A340" s="74">
        <v>329</v>
      </c>
      <c r="B340" s="72" t="str">
        <f>IF(ISBLANK(BY_DTV_GQ!S344),"",  CONCATENATE(BY_DTV_GQ!S344,IF(TRIM(BY_DTV_GQ!T344)="VBA","*","")))</f>
        <v/>
      </c>
      <c r="C340" s="72" t="str">
        <f>IF(ISBLANK(BY_DTV_GQ!A344),"",CONCATENATE(BY_DTV_GQ!A344,TEXT(BY_DTV_GQ!B344,"????")))</f>
        <v>B 300</v>
      </c>
      <c r="D340" s="74" t="str">
        <f>IF(ISBLANK(BY_DTV_GQ!U344),"",BY_DTV_GQ!U344)</f>
        <v/>
      </c>
      <c r="E340" s="72" t="str">
        <f>IF(ISBLANK(BY_DTV_GQ!E344),"",BY_DTV_GQ!E344)</f>
        <v xml:space="preserve">Oberzell                      </v>
      </c>
      <c r="F340" s="72">
        <f>IF(ISBLANK(BY_DTV_GQ!G344),"",BY_DTV_GQ!G344)</f>
        <v>10125</v>
      </c>
      <c r="G340" s="72" t="str">
        <f>IF(ISBLANK(BY_DTV_GQ!H344),"",    LEFT(BY_DTV_GQ!H344,   LEN(BY_DTV_GQ!H344)-1)    )</f>
        <v xml:space="preserve">(-)  </v>
      </c>
      <c r="H340" s="83">
        <f>IF(BY_DTV_GQ!G344&gt;0,(BY_DTV_GQ!M344/BY_DTV_GQ!G344)*100,"")</f>
        <v>4.4148148148148145</v>
      </c>
      <c r="I340" s="72">
        <f>IF(ISBLANK(BY_RiLaerm!Q344),"",BY_RiLaerm!Q344)</f>
        <v>582</v>
      </c>
      <c r="J340" s="72" t="str">
        <f>IF(ISBLANK(BY_RiLaerm!R344),"", LEFT(BY_RiLaerm!R344,LEN(BY_RiLaerm!R344)-1))</f>
        <v>4,1</v>
      </c>
      <c r="K340" s="72">
        <f>IF(ISBLANK(BY_RiLaerm!S344),"",BY_RiLaerm!S344)</f>
        <v>102</v>
      </c>
      <c r="L340" s="72" t="str">
        <f>IF(ISBLANK(BY_RiLaerm!T344),"",LEFT(BY_RiLaerm!T344,LEN(BY_RiLaerm!T344)-1))</f>
        <v>7,6</v>
      </c>
      <c r="M340" s="72">
        <f>IF(BY_MaxWerte!Q344&gt;0,BY_MaxWerte!Q344,"")</f>
        <v>12761</v>
      </c>
      <c r="N340" s="81">
        <f>IF(BY_MaxWerte!Q344&gt;0,   IF($U$2&gt;0,DATEVALUE(CONCATENATE(LEFT(RIGHT(BY_MaxWerte!R344,3),2),".",TEXT($U$2,"00"),".",TEXT($U$3,"00"))), DATEVALUE(CONCATENATE(MID(BY_MaxWerte!R344,4,2),".",MID(BY_MaxWerte!R344,6,2),".",TEXT($U$3,"00")))    ),"")</f>
        <v>42762</v>
      </c>
      <c r="O340" s="72" t="str">
        <f>IF(BY_MaxWerte!Q344&gt;0,  LEFT(BY_MaxWerte!R344,3),"")</f>
        <v xml:space="preserve"> FR</v>
      </c>
      <c r="P340" s="72">
        <f>IF(BY_MaxWerte!S344&gt;0,BY_MaxWerte!S344,"")</f>
        <v>1093</v>
      </c>
      <c r="Q340" s="81">
        <f>IF(BY_MaxWerte!S344&gt;0, IF($U$2&gt;0,DATEVALUE(CONCATENATE(LEFT(RIGHT(BY_MaxWerte!T344,3),2),".",TEXT($U$2,"00"),".",TEXT($U$3,"00"))),DATEVALUE(CONCATENATE(MID(BY_MaxWerte!T344,4,2),".",MID(BY_MaxWerte!T344,6,2),".",TEXT($U$3,"00"))) ),"")</f>
        <v>42766</v>
      </c>
      <c r="R340" s="72" t="str">
        <f>IF(BY_MaxWerte!S344&gt;0,  LEFT(BY_MaxWerte!T344,3),"")</f>
        <v xml:space="preserve"> DI</v>
      </c>
      <c r="S340" s="72">
        <f>IF(BY_MaxWerte!T344&gt;0,  BY_MaxWerte!U344,"")</f>
        <v>8</v>
      </c>
      <c r="T340" s="72"/>
    </row>
    <row r="341" spans="1:20" x14ac:dyDescent="0.2">
      <c r="A341" s="74">
        <v>330</v>
      </c>
      <c r="B341" s="72" t="str">
        <f>IF(ISBLANK(BY_DTV_GQ!S345),"",  CONCATENATE(BY_DTV_GQ!S345,IF(TRIM(BY_DTV_GQ!T345)="VBA","*","")))</f>
        <v/>
      </c>
      <c r="C341" s="72" t="str">
        <f>IF(ISBLANK(BY_DTV_GQ!A345),"",CONCATENATE(BY_DTV_GQ!A345,TEXT(BY_DTV_GQ!B345,"????")))</f>
        <v>B 300</v>
      </c>
      <c r="D341" s="74" t="str">
        <f>IF(ISBLANK(BY_DTV_GQ!U345),"",BY_DTV_GQ!U345)</f>
        <v/>
      </c>
      <c r="E341" s="72" t="str">
        <f>IF(ISBLANK(BY_DTV_GQ!E345),"",BY_DTV_GQ!E345)</f>
        <v xml:space="preserve">Schrobenhausen                </v>
      </c>
      <c r="F341" s="72">
        <f>IF(ISBLANK(BY_DTV_GQ!G345),"",BY_DTV_GQ!G345)</f>
        <v>11731</v>
      </c>
      <c r="G341" s="72" t="str">
        <f>IF(ISBLANK(BY_DTV_GQ!H345),"",    LEFT(BY_DTV_GQ!H345,   LEN(BY_DTV_GQ!H345)-1)    )</f>
        <v xml:space="preserve">(-)  </v>
      </c>
      <c r="H341" s="83">
        <f>IF(BY_DTV_GQ!G345&gt;0,(BY_DTV_GQ!M345/BY_DTV_GQ!G345)*100,"")</f>
        <v>13.289574631318729</v>
      </c>
      <c r="I341" s="72">
        <f>IF(ISBLANK(BY_RiLaerm!Q345),"",BY_RiLaerm!Q345)</f>
        <v>672</v>
      </c>
      <c r="J341" s="72" t="str">
        <f>IF(ISBLANK(BY_RiLaerm!R345),"", LEFT(BY_RiLaerm!R345,LEN(BY_RiLaerm!R345)-1))</f>
        <v>12,3</v>
      </c>
      <c r="K341" s="72">
        <f>IF(ISBLANK(BY_RiLaerm!S345),"",BY_RiLaerm!S345)</f>
        <v>122</v>
      </c>
      <c r="L341" s="72" t="str">
        <f>IF(ISBLANK(BY_RiLaerm!T345),"",LEFT(BY_RiLaerm!T345,LEN(BY_RiLaerm!T345)-1))</f>
        <v>24,2</v>
      </c>
      <c r="M341" s="72">
        <f>IF(BY_MaxWerte!Q345&gt;0,BY_MaxWerte!Q345,"")</f>
        <v>15616</v>
      </c>
      <c r="N341" s="81">
        <f>IF(BY_MaxWerte!Q345&gt;0,   IF($U$2&gt;0,DATEVALUE(CONCATENATE(LEFT(RIGHT(BY_MaxWerte!R345,3),2),".",TEXT($U$2,"00"),".",TEXT($U$3,"00"))), DATEVALUE(CONCATENATE(MID(BY_MaxWerte!R345,4,2),".",MID(BY_MaxWerte!R345,6,2),".",TEXT($U$3,"00")))    ),"")</f>
        <v>42762</v>
      </c>
      <c r="O341" s="72" t="str">
        <f>IF(BY_MaxWerte!Q345&gt;0,  LEFT(BY_MaxWerte!R345,3),"")</f>
        <v xml:space="preserve"> FR</v>
      </c>
      <c r="P341" s="72">
        <f>IF(BY_MaxWerte!S345&gt;0,BY_MaxWerte!S345,"")</f>
        <v>1328</v>
      </c>
      <c r="Q341" s="81">
        <f>IF(BY_MaxWerte!S345&gt;0, IF($U$2&gt;0,DATEVALUE(CONCATENATE(LEFT(RIGHT(BY_MaxWerte!T345,3),2),".",TEXT($U$2,"00"),".",TEXT($U$3,"00"))),DATEVALUE(CONCATENATE(MID(BY_MaxWerte!T345,4,2),".",MID(BY_MaxWerte!T345,6,2),".",TEXT($U$3,"00"))) ),"")</f>
        <v>42765</v>
      </c>
      <c r="R341" s="72" t="str">
        <f>IF(BY_MaxWerte!S345&gt;0,  LEFT(BY_MaxWerte!T345,3),"")</f>
        <v xml:space="preserve"> MO</v>
      </c>
      <c r="S341" s="72">
        <f>IF(BY_MaxWerte!T345&gt;0,  BY_MaxWerte!U345,"")</f>
        <v>8</v>
      </c>
      <c r="T341" s="72"/>
    </row>
    <row r="342" spans="1:20" x14ac:dyDescent="0.2">
      <c r="A342" s="74">
        <v>331</v>
      </c>
      <c r="B342" s="72" t="str">
        <f>IF(ISBLANK(BY_DTV_GQ!S346),"",  CONCATENATE(BY_DTV_GQ!S346,IF(TRIM(BY_DTV_GQ!T346)="VBA","*","")))</f>
        <v/>
      </c>
      <c r="C342" s="72" t="str">
        <f>IF(ISBLANK(BY_DTV_GQ!A346),"",CONCATENATE(BY_DTV_GQ!A346,TEXT(BY_DTV_GQ!B346,"????")))</f>
        <v>B 301</v>
      </c>
      <c r="D342" s="74" t="str">
        <f>IF(ISBLANK(BY_DTV_GQ!U346),"",BY_DTV_GQ!U346)</f>
        <v/>
      </c>
      <c r="E342" s="72" t="str">
        <f>IF(ISBLANK(BY_DTV_GQ!E346),"",BY_DTV_GQ!E346)</f>
        <v xml:space="preserve">Schweigbach/Halbergmoos       </v>
      </c>
      <c r="F342" s="72">
        <f>IF(ISBLANK(BY_DTV_GQ!G346),"",BY_DTV_GQ!G346)</f>
        <v>9388</v>
      </c>
      <c r="G342" s="72" t="str">
        <f>IF(ISBLANK(BY_DTV_GQ!H346),"",    LEFT(BY_DTV_GQ!H346,   LEN(BY_DTV_GQ!H346)-1)    )</f>
        <v xml:space="preserve">(-)  </v>
      </c>
      <c r="H342" s="83">
        <f>IF(BY_DTV_GQ!G346&gt;0,(BY_DTV_GQ!M346/BY_DTV_GQ!G346)*100,"")</f>
        <v>5.6028973157221991</v>
      </c>
      <c r="I342" s="72">
        <f>IF(ISBLANK(BY_RiLaerm!Q346),"",BY_RiLaerm!Q346)</f>
        <v>542</v>
      </c>
      <c r="J342" s="72" t="str">
        <f>IF(ISBLANK(BY_RiLaerm!R346),"", LEFT(BY_RiLaerm!R346,LEN(BY_RiLaerm!R346)-1))</f>
        <v>5,6</v>
      </c>
      <c r="K342" s="72">
        <f>IF(ISBLANK(BY_RiLaerm!S346),"",BY_RiLaerm!S346)</f>
        <v>90</v>
      </c>
      <c r="L342" s="72" t="str">
        <f>IF(ISBLANK(BY_RiLaerm!T346),"",LEFT(BY_RiLaerm!T346,LEN(BY_RiLaerm!T346)-1))</f>
        <v>6,1</v>
      </c>
      <c r="M342" s="72">
        <f>IF(BY_MaxWerte!Q346&gt;0,BY_MaxWerte!Q346,"")</f>
        <v>14754</v>
      </c>
      <c r="N342" s="81">
        <f>IF(BY_MaxWerte!Q346&gt;0,   IF($U$2&gt;0,DATEVALUE(CONCATENATE(LEFT(RIGHT(BY_MaxWerte!R346,3),2),".",TEXT($U$2,"00"),".",TEXT($U$3,"00"))), DATEVALUE(CONCATENATE(MID(BY_MaxWerte!R346,4,2),".",MID(BY_MaxWerte!R346,6,2),".",TEXT($U$3,"00")))    ),"")</f>
        <v>42754</v>
      </c>
      <c r="O342" s="72" t="str">
        <f>IF(BY_MaxWerte!Q346&gt;0,  LEFT(BY_MaxWerte!R346,3),"")</f>
        <v xml:space="preserve"> DO</v>
      </c>
      <c r="P342" s="72">
        <f>IF(BY_MaxWerte!S346&gt;0,BY_MaxWerte!S346,"")</f>
        <v>1469</v>
      </c>
      <c r="Q342" s="81">
        <f>IF(BY_MaxWerte!S346&gt;0, IF($U$2&gt;0,DATEVALUE(CONCATENATE(LEFT(RIGHT(BY_MaxWerte!T346,3),2),".",TEXT($U$2,"00"),".",TEXT($U$3,"00"))),DATEVALUE(CONCATENATE(MID(BY_MaxWerte!T346,4,2),".",MID(BY_MaxWerte!T346,6,2),".",TEXT($U$3,"00"))) ),"")</f>
        <v>42760</v>
      </c>
      <c r="R342" s="72" t="str">
        <f>IF(BY_MaxWerte!S346&gt;0,  LEFT(BY_MaxWerte!T346,3),"")</f>
        <v xml:space="preserve"> MI</v>
      </c>
      <c r="S342" s="72">
        <f>IF(BY_MaxWerte!T346&gt;0,  BY_MaxWerte!U346,"")</f>
        <v>8</v>
      </c>
      <c r="T342" s="72"/>
    </row>
    <row r="343" spans="1:20" x14ac:dyDescent="0.2">
      <c r="A343" s="74">
        <v>332</v>
      </c>
      <c r="B343" s="72" t="str">
        <f>IF(ISBLANK(BY_DTV_GQ!S347),"",  CONCATENATE(BY_DTV_GQ!S347,IF(TRIM(BY_DTV_GQ!T347)="VBA","*","")))</f>
        <v/>
      </c>
      <c r="C343" s="72" t="str">
        <f>IF(ISBLANK(BY_DTV_GQ!A347),"",CONCATENATE(BY_DTV_GQ!A347,TEXT(BY_DTV_GQ!B347,"????")))</f>
        <v>B 303</v>
      </c>
      <c r="D343" s="74" t="str">
        <f>IF(ISBLANK(BY_DTV_GQ!U347),"",BY_DTV_GQ!U347)</f>
        <v/>
      </c>
      <c r="E343" s="72" t="str">
        <f>IF(ISBLANK(BY_DTV_GQ!E347),"",BY_DTV_GQ!E347)</f>
        <v xml:space="preserve">Bischofsgrün                  </v>
      </c>
      <c r="F343" s="72">
        <f>IF(ISBLANK(BY_DTV_GQ!G347),"",BY_DTV_GQ!G347)</f>
        <v>5110</v>
      </c>
      <c r="G343" s="72" t="str">
        <f>IF(ISBLANK(BY_DTV_GQ!H347),"",    LEFT(BY_DTV_GQ!H347,   LEN(BY_DTV_GQ!H347)-1)    )</f>
        <v xml:space="preserve">(-)  </v>
      </c>
      <c r="H343" s="83">
        <f>IF(BY_DTV_GQ!G347&gt;0,(BY_DTV_GQ!M347/BY_DTV_GQ!G347)*100,"")</f>
        <v>17.553816046966734</v>
      </c>
      <c r="I343" s="72">
        <f>IF(ISBLANK(BY_RiLaerm!Q347),"",BY_RiLaerm!Q347)</f>
        <v>295</v>
      </c>
      <c r="J343" s="72" t="str">
        <f>IF(ISBLANK(BY_RiLaerm!R347),"", LEFT(BY_RiLaerm!R347,LEN(BY_RiLaerm!R347)-1))</f>
        <v>15,9</v>
      </c>
      <c r="K343" s="72">
        <f>IF(ISBLANK(BY_RiLaerm!S347),"",BY_RiLaerm!S347)</f>
        <v>48</v>
      </c>
      <c r="L343" s="72" t="str">
        <f>IF(ISBLANK(BY_RiLaerm!T347),"",LEFT(BY_RiLaerm!T347,LEN(BY_RiLaerm!T347)-1))</f>
        <v>38,3</v>
      </c>
      <c r="M343" s="72">
        <f>IF(BY_MaxWerte!Q347&gt;0,BY_MaxWerte!Q347,"")</f>
        <v>6615</v>
      </c>
      <c r="N343" s="81">
        <f>IF(BY_MaxWerte!Q347&gt;0,   IF($U$2&gt;0,DATEVALUE(CONCATENATE(LEFT(RIGHT(BY_MaxWerte!R347,3),2),".",TEXT($U$2,"00"),".",TEXT($U$3,"00"))), DATEVALUE(CONCATENATE(MID(BY_MaxWerte!R347,4,2),".",MID(BY_MaxWerte!R347,6,2),".",TEXT($U$3,"00")))    ),"")</f>
        <v>42757</v>
      </c>
      <c r="O343" s="72" t="str">
        <f>IF(BY_MaxWerte!Q347&gt;0,  LEFT(BY_MaxWerte!R347,3),"")</f>
        <v xml:space="preserve"> SO</v>
      </c>
      <c r="P343" s="72">
        <f>IF(BY_MaxWerte!S347&gt;0,BY_MaxWerte!S347,"")</f>
        <v>720</v>
      </c>
      <c r="Q343" s="81">
        <f>IF(BY_MaxWerte!S347&gt;0, IF($U$2&gt;0,DATEVALUE(CONCATENATE(LEFT(RIGHT(BY_MaxWerte!T347,3),2),".",TEXT($U$2,"00"),".",TEXT($U$3,"00"))),DATEVALUE(CONCATENATE(MID(BY_MaxWerte!T347,4,2),".",MID(BY_MaxWerte!T347,6,2),".",TEXT($U$3,"00"))) ),"")</f>
        <v>42757</v>
      </c>
      <c r="R343" s="72" t="str">
        <f>IF(BY_MaxWerte!S347&gt;0,  LEFT(BY_MaxWerte!T347,3),"")</f>
        <v xml:space="preserve"> SO</v>
      </c>
      <c r="S343" s="72">
        <f>IF(BY_MaxWerte!T347&gt;0,  BY_MaxWerte!U347,"")</f>
        <v>17</v>
      </c>
      <c r="T343" s="72"/>
    </row>
    <row r="344" spans="1:20" x14ac:dyDescent="0.2">
      <c r="A344" s="74">
        <v>333</v>
      </c>
      <c r="B344" s="72" t="str">
        <f>IF(ISBLANK(BY_DTV_GQ!S348),"",  CONCATENATE(BY_DTV_GQ!S348,IF(TRIM(BY_DTV_GQ!T348)="VBA","*","")))</f>
        <v/>
      </c>
      <c r="C344" s="72" t="str">
        <f>IF(ISBLANK(BY_DTV_GQ!A348),"",CONCATENATE(BY_DTV_GQ!A348,TEXT(BY_DTV_GQ!B348,"????")))</f>
        <v>B 303</v>
      </c>
      <c r="D344" s="74" t="str">
        <f>IF(ISBLANK(BY_DTV_GQ!U348),"",BY_DTV_GQ!U348)</f>
        <v/>
      </c>
      <c r="E344" s="72" t="str">
        <f>IF(ISBLANK(BY_DTV_GQ!E348),"",BY_DTV_GQ!E348)</f>
        <v xml:space="preserve">Schirnding                    </v>
      </c>
      <c r="F344" s="72">
        <f>IF(ISBLANK(BY_DTV_GQ!G348),"",BY_DTV_GQ!G348)</f>
        <v>5084</v>
      </c>
      <c r="G344" s="72" t="str">
        <f>IF(ISBLANK(BY_DTV_GQ!H348),"",    LEFT(BY_DTV_GQ!H348,   LEN(BY_DTV_GQ!H348)-1)    )</f>
        <v xml:space="preserve">(-)  </v>
      </c>
      <c r="H344" s="83">
        <f>IF(BY_DTV_GQ!G348&gt;0,(BY_DTV_GQ!M348/BY_DTV_GQ!G348)*100,"")</f>
        <v>15.715971675845791</v>
      </c>
      <c r="I344" s="72">
        <f>IF(ISBLANK(BY_RiLaerm!Q348),"",BY_RiLaerm!Q348)</f>
        <v>282</v>
      </c>
      <c r="J344" s="72" t="str">
        <f>IF(ISBLANK(BY_RiLaerm!R348),"", LEFT(BY_RiLaerm!R348,LEN(BY_RiLaerm!R348)-1))</f>
        <v>14,1</v>
      </c>
      <c r="K344" s="72">
        <f>IF(ISBLANK(BY_RiLaerm!S348),"",BY_RiLaerm!S348)</f>
        <v>72</v>
      </c>
      <c r="L344" s="72" t="str">
        <f>IF(ISBLANK(BY_RiLaerm!T348),"",LEFT(BY_RiLaerm!T348,LEN(BY_RiLaerm!T348)-1))</f>
        <v>28,3</v>
      </c>
      <c r="M344" s="72" t="str">
        <f>IF(BY_MaxWerte!Q348&gt;0,BY_MaxWerte!Q348,"")</f>
        <v/>
      </c>
      <c r="N344" s="81" t="str">
        <f>IF(BY_MaxWerte!Q348&gt;0,   IF($U$2&gt;0,DATEVALUE(CONCATENATE(LEFT(RIGHT(BY_MaxWerte!R348,3),2),".",TEXT($U$2,"00"),".",TEXT($U$3,"00"))), DATEVALUE(CONCATENATE(MID(BY_MaxWerte!R348,4,2),".",MID(BY_MaxWerte!R348,6,2),".",TEXT($U$3,"00")))    ),"")</f>
        <v/>
      </c>
      <c r="O344" s="72" t="str">
        <f>IF(BY_MaxWerte!Q348&gt;0,  LEFT(BY_MaxWerte!R348,3),"")</f>
        <v/>
      </c>
      <c r="P344" s="72" t="str">
        <f>IF(BY_MaxWerte!S348&gt;0,BY_MaxWerte!S348,"")</f>
        <v/>
      </c>
      <c r="Q344" s="81" t="str">
        <f>IF(BY_MaxWerte!S348&gt;0, IF($U$2&gt;0,DATEVALUE(CONCATENATE(LEFT(RIGHT(BY_MaxWerte!T348,3),2),".",TEXT($U$2,"00"),".",TEXT($U$3,"00"))),DATEVALUE(CONCATENATE(MID(BY_MaxWerte!T348,4,2),".",MID(BY_MaxWerte!T348,6,2),".",TEXT($U$3,"00"))) ),"")</f>
        <v/>
      </c>
      <c r="R344" s="72" t="str">
        <f>IF(BY_MaxWerte!S348&gt;0,  LEFT(BY_MaxWerte!T348,3),"")</f>
        <v/>
      </c>
      <c r="S344" s="72" t="str">
        <f>IF(BY_MaxWerte!T348&gt;0,  BY_MaxWerte!U348,"")</f>
        <v/>
      </c>
      <c r="T344" s="72"/>
    </row>
    <row r="345" spans="1:20" x14ac:dyDescent="0.2">
      <c r="A345" s="74">
        <v>334</v>
      </c>
      <c r="B345" s="72" t="str">
        <f>IF(ISBLANK(BY_DTV_GQ!S349),"",  CONCATENATE(BY_DTV_GQ!S349,IF(TRIM(BY_DTV_GQ!T349)="VBA","*","")))</f>
        <v/>
      </c>
      <c r="C345" s="72" t="str">
        <f>IF(ISBLANK(BY_DTV_GQ!A349),"",CONCATENATE(BY_DTV_GQ!A349,TEXT(BY_DTV_GQ!B349,"????")))</f>
        <v>B 304</v>
      </c>
      <c r="D345" s="74" t="str">
        <f>IF(ISBLANK(BY_DTV_GQ!U349),"",BY_DTV_GQ!U349)</f>
        <v/>
      </c>
      <c r="E345" s="72" t="str">
        <f>IF(ISBLANK(BY_DTV_GQ!E349),"",BY_DTV_GQ!E349)</f>
        <v xml:space="preserve">Karlsfeld-Rothschwaige        </v>
      </c>
      <c r="F345" s="72">
        <f>IF(ISBLANK(BY_DTV_GQ!G349),"",BY_DTV_GQ!G349)</f>
        <v>25948</v>
      </c>
      <c r="G345" s="72" t="str">
        <f>IF(ISBLANK(BY_DTV_GQ!H349),"",    LEFT(BY_DTV_GQ!H349,   LEN(BY_DTV_GQ!H349)-1)    )</f>
        <v xml:space="preserve">(-)  </v>
      </c>
      <c r="H345" s="83">
        <f>IF(BY_DTV_GQ!G349&gt;0,(BY_DTV_GQ!M349/BY_DTV_GQ!G349)*100,"")</f>
        <v>7.7115770001541541</v>
      </c>
      <c r="I345" s="72">
        <f>IF(ISBLANK(BY_RiLaerm!Q349),"",BY_RiLaerm!Q349)</f>
        <v>1471</v>
      </c>
      <c r="J345" s="72" t="str">
        <f>IF(ISBLANK(BY_RiLaerm!R349),"", LEFT(BY_RiLaerm!R349,LEN(BY_RiLaerm!R349)-1))</f>
        <v>7,5</v>
      </c>
      <c r="K345" s="72">
        <f>IF(ISBLANK(BY_RiLaerm!S349),"",BY_RiLaerm!S349)</f>
        <v>302</v>
      </c>
      <c r="L345" s="72" t="str">
        <f>IF(ISBLANK(BY_RiLaerm!T349),"",LEFT(BY_RiLaerm!T349,LEN(BY_RiLaerm!T349)-1))</f>
        <v>9,5</v>
      </c>
      <c r="M345" s="72" t="str">
        <f>IF(BY_MaxWerte!Q349&gt;0,BY_MaxWerte!Q349,"")</f>
        <v/>
      </c>
      <c r="N345" s="81" t="str">
        <f>IF(BY_MaxWerte!Q349&gt;0,   IF($U$2&gt;0,DATEVALUE(CONCATENATE(LEFT(RIGHT(BY_MaxWerte!R349,3),2),".",TEXT($U$2,"00"),".",TEXT($U$3,"00"))), DATEVALUE(CONCATENATE(MID(BY_MaxWerte!R349,4,2),".",MID(BY_MaxWerte!R349,6,2),".",TEXT($U$3,"00")))    ),"")</f>
        <v/>
      </c>
      <c r="O345" s="72" t="str">
        <f>IF(BY_MaxWerte!Q349&gt;0,  LEFT(BY_MaxWerte!R349,3),"")</f>
        <v/>
      </c>
      <c r="P345" s="72" t="str">
        <f>IF(BY_MaxWerte!S349&gt;0,BY_MaxWerte!S349,"")</f>
        <v/>
      </c>
      <c r="Q345" s="81" t="str">
        <f>IF(BY_MaxWerte!S349&gt;0, IF($U$2&gt;0,DATEVALUE(CONCATENATE(LEFT(RIGHT(BY_MaxWerte!T349,3),2),".",TEXT($U$2,"00"),".",TEXT($U$3,"00"))),DATEVALUE(CONCATENATE(MID(BY_MaxWerte!T349,4,2),".",MID(BY_MaxWerte!T349,6,2),".",TEXT($U$3,"00"))) ),"")</f>
        <v/>
      </c>
      <c r="R345" s="72" t="str">
        <f>IF(BY_MaxWerte!S349&gt;0,  LEFT(BY_MaxWerte!T349,3),"")</f>
        <v/>
      </c>
      <c r="S345" s="72" t="str">
        <f>IF(BY_MaxWerte!T349&gt;0,  BY_MaxWerte!U349,"")</f>
        <v/>
      </c>
      <c r="T345" s="72"/>
    </row>
    <row r="346" spans="1:20" x14ac:dyDescent="0.2">
      <c r="A346" s="74">
        <v>335</v>
      </c>
      <c r="B346" s="72" t="str">
        <f>IF(ISBLANK(BY_DTV_GQ!S350),"",  CONCATENATE(BY_DTV_GQ!S350,IF(TRIM(BY_DTV_GQ!T350)="VBA","*","")))</f>
        <v/>
      </c>
      <c r="C346" s="72" t="str">
        <f>IF(ISBLANK(BY_DTV_GQ!A350),"",CONCATENATE(BY_DTV_GQ!A350,TEXT(BY_DTV_GQ!B350,"????")))</f>
        <v>B 304</v>
      </c>
      <c r="D346" s="74" t="str">
        <f>IF(ISBLANK(BY_DTV_GQ!U350),"",BY_DTV_GQ!U350)</f>
        <v/>
      </c>
      <c r="E346" s="72" t="str">
        <f>IF(ISBLANK(BY_DTV_GQ!E350),"",BY_DTV_GQ!E350)</f>
        <v xml:space="preserve">Zorneding                     </v>
      </c>
      <c r="F346" s="72">
        <f>IF(ISBLANK(BY_DTV_GQ!G350),"",BY_DTV_GQ!G350)</f>
        <v>13409</v>
      </c>
      <c r="G346" s="72" t="str">
        <f>IF(ISBLANK(BY_DTV_GQ!H350),"",    LEFT(BY_DTV_GQ!H350,   LEN(BY_DTV_GQ!H350)-1)    )</f>
        <v xml:space="preserve">(-)  </v>
      </c>
      <c r="H346" s="83">
        <f>IF(BY_DTV_GQ!G350&gt;0,(BY_DTV_GQ!M350/BY_DTV_GQ!G350)*100,"")</f>
        <v>6.1973301513908572</v>
      </c>
      <c r="I346" s="72">
        <f>IF(ISBLANK(BY_RiLaerm!Q350),"",BY_RiLaerm!Q350)</f>
        <v>767</v>
      </c>
      <c r="J346" s="72" t="str">
        <f>IF(ISBLANK(BY_RiLaerm!R350),"", LEFT(BY_RiLaerm!R350,LEN(BY_RiLaerm!R350)-1))</f>
        <v>5,7</v>
      </c>
      <c r="K346" s="72">
        <f>IF(ISBLANK(BY_RiLaerm!S350),"",BY_RiLaerm!S350)</f>
        <v>143</v>
      </c>
      <c r="L346" s="72" t="str">
        <f>IF(ISBLANK(BY_RiLaerm!T350),"",LEFT(BY_RiLaerm!T350,LEN(BY_RiLaerm!T350)-1))</f>
        <v>11,9</v>
      </c>
      <c r="M346" s="72">
        <f>IF(BY_MaxWerte!Q350&gt;0,BY_MaxWerte!Q350,"")</f>
        <v>16311</v>
      </c>
      <c r="N346" s="81">
        <f>IF(BY_MaxWerte!Q350&gt;0,   IF($U$2&gt;0,DATEVALUE(CONCATENATE(LEFT(RIGHT(BY_MaxWerte!R350,3),2),".",TEXT($U$2,"00"),".",TEXT($U$3,"00"))), DATEVALUE(CONCATENATE(MID(BY_MaxWerte!R350,4,2),".",MID(BY_MaxWerte!R350,6,2),".",TEXT($U$3,"00")))    ),"")</f>
        <v>42755</v>
      </c>
      <c r="O346" s="72" t="str">
        <f>IF(BY_MaxWerte!Q350&gt;0,  LEFT(BY_MaxWerte!R350,3),"")</f>
        <v xml:space="preserve"> FR</v>
      </c>
      <c r="P346" s="72">
        <f>IF(BY_MaxWerte!S350&gt;0,BY_MaxWerte!S350,"")</f>
        <v>1248</v>
      </c>
      <c r="Q346" s="81">
        <f>IF(BY_MaxWerte!S350&gt;0, IF($U$2&gt;0,DATEVALUE(CONCATENATE(LEFT(RIGHT(BY_MaxWerte!T350,3),2),".",TEXT($U$2,"00"),".",TEXT($U$3,"00"))),DATEVALUE(CONCATENATE(MID(BY_MaxWerte!T350,4,2),".",MID(BY_MaxWerte!T350,6,2),".",TEXT($U$3,"00"))) ),"")</f>
        <v>42755</v>
      </c>
      <c r="R346" s="72" t="str">
        <f>IF(BY_MaxWerte!S350&gt;0,  LEFT(BY_MaxWerte!T350,3),"")</f>
        <v xml:space="preserve"> FR</v>
      </c>
      <c r="S346" s="72">
        <f>IF(BY_MaxWerte!T350&gt;0,  BY_MaxWerte!U350,"")</f>
        <v>14</v>
      </c>
      <c r="T346" s="72"/>
    </row>
    <row r="347" spans="1:20" x14ac:dyDescent="0.2">
      <c r="A347" s="74">
        <v>336</v>
      </c>
      <c r="B347" s="72" t="str">
        <f>IF(ISBLANK(BY_DTV_GQ!S351),"",  CONCATENATE(BY_DTV_GQ!S351,IF(TRIM(BY_DTV_GQ!T351)="VBA","*","")))</f>
        <v/>
      </c>
      <c r="C347" s="72" t="str">
        <f>IF(ISBLANK(BY_DTV_GQ!A351),"",CONCATENATE(BY_DTV_GQ!A351,TEXT(BY_DTV_GQ!B351,"????")))</f>
        <v>B 304</v>
      </c>
      <c r="D347" s="74" t="str">
        <f>IF(ISBLANK(BY_DTV_GQ!U351),"",BY_DTV_GQ!U351)</f>
        <v/>
      </c>
      <c r="E347" s="72" t="str">
        <f>IF(ISBLANK(BY_DTV_GQ!E351),"",BY_DTV_GQ!E351)</f>
        <v xml:space="preserve">Altenmarkt                    </v>
      </c>
      <c r="F347" s="72">
        <f>IF(ISBLANK(BY_DTV_GQ!G351),"",BY_DTV_GQ!G351)</f>
        <v>13919</v>
      </c>
      <c r="G347" s="72" t="str">
        <f>IF(ISBLANK(BY_DTV_GQ!H351),"",    LEFT(BY_DTV_GQ!H351,   LEN(BY_DTV_GQ!H351)-1)    )</f>
        <v xml:space="preserve">(-)  </v>
      </c>
      <c r="H347" s="83">
        <f>IF(BY_DTV_GQ!G351&gt;0,(BY_DTV_GQ!M351/BY_DTV_GQ!G351)*100,"")</f>
        <v>10.295279833321359</v>
      </c>
      <c r="I347" s="72">
        <f>IF(ISBLANK(BY_RiLaerm!Q351),"",BY_RiLaerm!Q351)</f>
        <v>804</v>
      </c>
      <c r="J347" s="72" t="str">
        <f>IF(ISBLANK(BY_RiLaerm!R351),"", LEFT(BY_RiLaerm!R351,LEN(BY_RiLaerm!R351)-1))</f>
        <v>9,9</v>
      </c>
      <c r="K347" s="72">
        <f>IF(ISBLANK(BY_RiLaerm!S351),"",BY_RiLaerm!S351)</f>
        <v>131</v>
      </c>
      <c r="L347" s="72" t="str">
        <f>IF(ISBLANK(BY_RiLaerm!T351),"",LEFT(BY_RiLaerm!T351,LEN(BY_RiLaerm!T351)-1))</f>
        <v>14,7</v>
      </c>
      <c r="M347" s="72">
        <f>IF(BY_MaxWerte!Q351&gt;0,BY_MaxWerte!Q351,"")</f>
        <v>17239</v>
      </c>
      <c r="N347" s="81">
        <f>IF(BY_MaxWerte!Q351&gt;0,   IF($U$2&gt;0,DATEVALUE(CONCATENATE(LEFT(RIGHT(BY_MaxWerte!R351,3),2),".",TEXT($U$2,"00"),".",TEXT($U$3,"00"))), DATEVALUE(CONCATENATE(MID(BY_MaxWerte!R351,4,2),".",MID(BY_MaxWerte!R351,6,2),".",TEXT($U$3,"00")))    ),"")</f>
        <v>42762</v>
      </c>
      <c r="O347" s="72" t="str">
        <f>IF(BY_MaxWerte!Q351&gt;0,  LEFT(BY_MaxWerte!R351,3),"")</f>
        <v xml:space="preserve"> FR</v>
      </c>
      <c r="P347" s="72">
        <f>IF(BY_MaxWerte!S351&gt;0,BY_MaxWerte!S351,"")</f>
        <v>1371</v>
      </c>
      <c r="Q347" s="81">
        <f>IF(BY_MaxWerte!S351&gt;0, IF($U$2&gt;0,DATEVALUE(CONCATENATE(LEFT(RIGHT(BY_MaxWerte!T351,3),2),".",TEXT($U$2,"00"),".",TEXT($U$3,"00"))),DATEVALUE(CONCATENATE(MID(BY_MaxWerte!T351,4,2),".",MID(BY_MaxWerte!T351,6,2),".",TEXT($U$3,"00"))) ),"")</f>
        <v>42765</v>
      </c>
      <c r="R347" s="72" t="str">
        <f>IF(BY_MaxWerte!S351&gt;0,  LEFT(BY_MaxWerte!T351,3),"")</f>
        <v xml:space="preserve"> MO</v>
      </c>
      <c r="S347" s="72">
        <f>IF(BY_MaxWerte!T351&gt;0,  BY_MaxWerte!U351,"")</f>
        <v>17</v>
      </c>
      <c r="T347" s="72"/>
    </row>
    <row r="348" spans="1:20" x14ac:dyDescent="0.2">
      <c r="A348" s="74">
        <v>337</v>
      </c>
      <c r="B348" s="72" t="str">
        <f>IF(ISBLANK(BY_DTV_GQ!S352),"",  CONCATENATE(BY_DTV_GQ!S352,IF(TRIM(BY_DTV_GQ!T352)="VBA","*","")))</f>
        <v/>
      </c>
      <c r="C348" s="72" t="str">
        <f>IF(ISBLANK(BY_DTV_GQ!A352),"",CONCATENATE(BY_DTV_GQ!A352,TEXT(BY_DTV_GQ!B352,"????")))</f>
        <v>B 304</v>
      </c>
      <c r="D348" s="74" t="str">
        <f>IF(ISBLANK(BY_DTV_GQ!U352),"",BY_DTV_GQ!U352)</f>
        <v/>
      </c>
      <c r="E348" s="72" t="str">
        <f>IF(ISBLANK(BY_DTV_GQ!E352),"",BY_DTV_GQ!E352)</f>
        <v xml:space="preserve">Nußdorf-Aiging                </v>
      </c>
      <c r="F348" s="72">
        <f>IF(ISBLANK(BY_DTV_GQ!G352),"",BY_DTV_GQ!G352)</f>
        <v>11823</v>
      </c>
      <c r="G348" s="72" t="str">
        <f>IF(ISBLANK(BY_DTV_GQ!H352),"",    LEFT(BY_DTV_GQ!H352,   LEN(BY_DTV_GQ!H352)-1)    )</f>
        <v xml:space="preserve">(-)  </v>
      </c>
      <c r="H348" s="83">
        <f>IF(BY_DTV_GQ!G352&gt;0,(BY_DTV_GQ!M352/BY_DTV_GQ!G352)*100,"")</f>
        <v>9.7860103188699998</v>
      </c>
      <c r="I348" s="72">
        <f>IF(ISBLANK(BY_RiLaerm!Q352),"",BY_RiLaerm!Q352)</f>
        <v>686</v>
      </c>
      <c r="J348" s="72" t="str">
        <f>IF(ISBLANK(BY_RiLaerm!R352),"", LEFT(BY_RiLaerm!R352,LEN(BY_RiLaerm!R352)-1))</f>
        <v>9,2</v>
      </c>
      <c r="K348" s="72">
        <f>IF(ISBLANK(BY_RiLaerm!S352),"",BY_RiLaerm!S352)</f>
        <v>106</v>
      </c>
      <c r="L348" s="72" t="str">
        <f>IF(ISBLANK(BY_RiLaerm!T352),"",LEFT(BY_RiLaerm!T352,LEN(BY_RiLaerm!T352)-1))</f>
        <v>16,7</v>
      </c>
      <c r="M348" s="72">
        <f>IF(BY_MaxWerte!Q352&gt;0,BY_MaxWerte!Q352,"")</f>
        <v>14736</v>
      </c>
      <c r="N348" s="81">
        <f>IF(BY_MaxWerte!Q352&gt;0,   IF($U$2&gt;0,DATEVALUE(CONCATENATE(LEFT(RIGHT(BY_MaxWerte!R352,3),2),".",TEXT($U$2,"00"),".",TEXT($U$3,"00"))), DATEVALUE(CONCATENATE(MID(BY_MaxWerte!R352,4,2),".",MID(BY_MaxWerte!R352,6,2),".",TEXT($U$3,"00")))    ),"")</f>
        <v>42762</v>
      </c>
      <c r="O348" s="72" t="str">
        <f>IF(BY_MaxWerte!Q352&gt;0,  LEFT(BY_MaxWerte!R352,3),"")</f>
        <v xml:space="preserve"> FR</v>
      </c>
      <c r="P348" s="72">
        <f>IF(BY_MaxWerte!S352&gt;0,BY_MaxWerte!S352,"")</f>
        <v>1273</v>
      </c>
      <c r="Q348" s="81">
        <f>IF(BY_MaxWerte!S352&gt;0, IF($U$2&gt;0,DATEVALUE(CONCATENATE(LEFT(RIGHT(BY_MaxWerte!T352,3),2),".",TEXT($U$2,"00"),".",TEXT($U$3,"00"))),DATEVALUE(CONCATENATE(MID(BY_MaxWerte!T352,4,2),".",MID(BY_MaxWerte!T352,6,2),".",TEXT($U$3,"00"))) ),"")</f>
        <v>42766</v>
      </c>
      <c r="R348" s="72" t="str">
        <f>IF(BY_MaxWerte!S352&gt;0,  LEFT(BY_MaxWerte!T352,3),"")</f>
        <v xml:space="preserve"> DI</v>
      </c>
      <c r="S348" s="72">
        <f>IF(BY_MaxWerte!T352&gt;0,  BY_MaxWerte!U352,"")</f>
        <v>8</v>
      </c>
      <c r="T348" s="72"/>
    </row>
    <row r="349" spans="1:20" x14ac:dyDescent="0.2">
      <c r="A349" s="74">
        <v>338</v>
      </c>
      <c r="B349" s="72" t="str">
        <f>IF(ISBLANK(BY_DTV_GQ!S353),"",  CONCATENATE(BY_DTV_GQ!S353,IF(TRIM(BY_DTV_GQ!T353)="VBA","*","")))</f>
        <v/>
      </c>
      <c r="C349" s="72" t="str">
        <f>IF(ISBLANK(BY_DTV_GQ!A353),"",CONCATENATE(BY_DTV_GQ!A353,TEXT(BY_DTV_GQ!B353,"????")))</f>
        <v>B 304</v>
      </c>
      <c r="D349" s="74" t="str">
        <f>IF(ISBLANK(BY_DTV_GQ!U353),"",BY_DTV_GQ!U353)</f>
        <v/>
      </c>
      <c r="E349" s="72" t="str">
        <f>IF(ISBLANK(BY_DTV_GQ!E353),"",BY_DTV_GQ!E353)</f>
        <v xml:space="preserve">Tunnel Ettendorf              </v>
      </c>
      <c r="F349" s="72">
        <f>IF(ISBLANK(BY_DTV_GQ!G353),"",BY_DTV_GQ!G353)</f>
        <v>12938</v>
      </c>
      <c r="G349" s="72" t="str">
        <f>IF(ISBLANK(BY_DTV_GQ!H353),"",    LEFT(BY_DTV_GQ!H353,   LEN(BY_DTV_GQ!H353)-1)    )</f>
        <v xml:space="preserve">(-)  </v>
      </c>
      <c r="H349" s="83">
        <f>IF(BY_DTV_GQ!G353&gt;0,(BY_DTV_GQ!M353/BY_DTV_GQ!G353)*100,"")</f>
        <v>6.4538568557736902</v>
      </c>
      <c r="I349" s="72">
        <f>IF(ISBLANK(BY_RiLaerm!Q353),"",BY_RiLaerm!Q353)</f>
        <v>762</v>
      </c>
      <c r="J349" s="72" t="str">
        <f>IF(ISBLANK(BY_RiLaerm!R353),"", LEFT(BY_RiLaerm!R353,LEN(BY_RiLaerm!R353)-1))</f>
        <v>6,2</v>
      </c>
      <c r="K349" s="72">
        <f>IF(ISBLANK(BY_RiLaerm!S353),"",BY_RiLaerm!S353)</f>
        <v>93</v>
      </c>
      <c r="L349" s="72" t="str">
        <f>IF(ISBLANK(BY_RiLaerm!T353),"",LEFT(BY_RiLaerm!T353,LEN(BY_RiLaerm!T353)-1))</f>
        <v>11,5</v>
      </c>
      <c r="M349" s="72">
        <f>IF(BY_MaxWerte!Q353&gt;0,BY_MaxWerte!Q353,"")</f>
        <v>16456</v>
      </c>
      <c r="N349" s="81">
        <f>IF(BY_MaxWerte!Q353&gt;0,   IF($U$2&gt;0,DATEVALUE(CONCATENATE(LEFT(RIGHT(BY_MaxWerte!R353,3),2),".",TEXT($U$2,"00"),".",TEXT($U$3,"00"))), DATEVALUE(CONCATENATE(MID(BY_MaxWerte!R353,4,2),".",MID(BY_MaxWerte!R353,6,2),".",TEXT($U$3,"00")))    ),"")</f>
        <v>42762</v>
      </c>
      <c r="O349" s="72" t="str">
        <f>IF(BY_MaxWerte!Q353&gt;0,  LEFT(BY_MaxWerte!R353,3),"")</f>
        <v xml:space="preserve"> FR</v>
      </c>
      <c r="P349" s="72">
        <f>IF(BY_MaxWerte!S353&gt;0,BY_MaxWerte!S353,"")</f>
        <v>1613</v>
      </c>
      <c r="Q349" s="81">
        <f>IF(BY_MaxWerte!S353&gt;0, IF($U$2&gt;0,DATEVALUE(CONCATENATE(LEFT(RIGHT(BY_MaxWerte!T353,3),2),".",TEXT($U$2,"00"),".",TEXT($U$3,"00"))),DATEVALUE(CONCATENATE(MID(BY_MaxWerte!T353,4,2),".",MID(BY_MaxWerte!T353,6,2),".",TEXT($U$3,"00"))) ),"")</f>
        <v>42765</v>
      </c>
      <c r="R349" s="72" t="str">
        <f>IF(BY_MaxWerte!S353&gt;0,  LEFT(BY_MaxWerte!T353,3),"")</f>
        <v xml:space="preserve"> MO</v>
      </c>
      <c r="S349" s="72">
        <f>IF(BY_MaxWerte!T353&gt;0,  BY_MaxWerte!U353,"")</f>
        <v>8</v>
      </c>
      <c r="T349" s="72"/>
    </row>
    <row r="350" spans="1:20" x14ac:dyDescent="0.2">
      <c r="A350" s="74">
        <v>339</v>
      </c>
      <c r="B350" s="72" t="str">
        <f>IF(ISBLANK(BY_DTV_GQ!S354),"",  CONCATENATE(BY_DTV_GQ!S354,IF(TRIM(BY_DTV_GQ!T354)="VBA","*","")))</f>
        <v/>
      </c>
      <c r="C350" s="72" t="str">
        <f>IF(ISBLANK(BY_DTV_GQ!A354),"",CONCATENATE(BY_DTV_GQ!A354,TEXT(BY_DTV_GQ!B354,"????")))</f>
        <v>B 304</v>
      </c>
      <c r="D350" s="74" t="str">
        <f>IF(ISBLANK(BY_DTV_GQ!U354),"",BY_DTV_GQ!U354)</f>
        <v/>
      </c>
      <c r="E350" s="72" t="str">
        <f>IF(ISBLANK(BY_DTV_GQ!E354),"",BY_DTV_GQ!E354)</f>
        <v xml:space="preserve">Traunstein                    </v>
      </c>
      <c r="F350" s="72">
        <f>IF(ISBLANK(BY_DTV_GQ!G354),"",BY_DTV_GQ!G354)</f>
        <v>7148</v>
      </c>
      <c r="G350" s="72" t="str">
        <f>IF(ISBLANK(BY_DTV_GQ!H354),"",    LEFT(BY_DTV_GQ!H354,   LEN(BY_DTV_GQ!H354)-1)    )</f>
        <v xml:space="preserve">(-)  </v>
      </c>
      <c r="H350" s="83">
        <f>IF(BY_DTV_GQ!G354&gt;0,(BY_DTV_GQ!M354/BY_DTV_GQ!G354)*100,"")</f>
        <v>7.3447118074986006</v>
      </c>
      <c r="I350" s="72">
        <f>IF(ISBLANK(BY_RiLaerm!Q354),"",BY_RiLaerm!Q354)</f>
        <v>423</v>
      </c>
      <c r="J350" s="72" t="str">
        <f>IF(ISBLANK(BY_RiLaerm!R354),"", LEFT(BY_RiLaerm!R354,LEN(BY_RiLaerm!R354)-1))</f>
        <v>7,0</v>
      </c>
      <c r="K350" s="72">
        <f>IF(ISBLANK(BY_RiLaerm!S354),"",BY_RiLaerm!S354)</f>
        <v>47</v>
      </c>
      <c r="L350" s="72" t="str">
        <f>IF(ISBLANK(BY_RiLaerm!T354),"",LEFT(BY_RiLaerm!T354,LEN(BY_RiLaerm!T354)-1))</f>
        <v>13,1</v>
      </c>
      <c r="M350" s="72">
        <f>IF(BY_MaxWerte!Q354&gt;0,BY_MaxWerte!Q354,"")</f>
        <v>9321</v>
      </c>
      <c r="N350" s="81">
        <f>IF(BY_MaxWerte!Q354&gt;0,   IF($U$2&gt;0,DATEVALUE(CONCATENATE(LEFT(RIGHT(BY_MaxWerte!R354,3),2),".",TEXT($U$2,"00"),".",TEXT($U$3,"00"))), DATEVALUE(CONCATENATE(MID(BY_MaxWerte!R354,4,2),".",MID(BY_MaxWerte!R354,6,2),".",TEXT($U$3,"00")))    ),"")</f>
        <v>42762</v>
      </c>
      <c r="O350" s="72" t="str">
        <f>IF(BY_MaxWerte!Q354&gt;0,  LEFT(BY_MaxWerte!R354,3),"")</f>
        <v xml:space="preserve"> FR</v>
      </c>
      <c r="P350" s="72">
        <f>IF(BY_MaxWerte!S354&gt;0,BY_MaxWerte!S354,"")</f>
        <v>885</v>
      </c>
      <c r="Q350" s="81">
        <f>IF(BY_MaxWerte!S354&gt;0, IF($U$2&gt;0,DATEVALUE(CONCATENATE(LEFT(RIGHT(BY_MaxWerte!T354,3),2),".",TEXT($U$2,"00"),".",TEXT($U$3,"00"))),DATEVALUE(CONCATENATE(MID(BY_MaxWerte!T354,4,2),".",MID(BY_MaxWerte!T354,6,2),".",TEXT($U$3,"00"))) ),"")</f>
        <v>42761</v>
      </c>
      <c r="R350" s="72" t="str">
        <f>IF(BY_MaxWerte!S354&gt;0,  LEFT(BY_MaxWerte!T354,3),"")</f>
        <v xml:space="preserve"> DO</v>
      </c>
      <c r="S350" s="72">
        <f>IF(BY_MaxWerte!T354&gt;0,  BY_MaxWerte!U354,"")</f>
        <v>8</v>
      </c>
      <c r="T350" s="72"/>
    </row>
    <row r="351" spans="1:20" x14ac:dyDescent="0.2">
      <c r="A351" s="74">
        <v>340</v>
      </c>
      <c r="B351" s="72" t="str">
        <f>IF(ISBLANK(BY_DTV_GQ!S355),"",  CONCATENATE(BY_DTV_GQ!S355,IF(TRIM(BY_DTV_GQ!T355)="VBA","*","")))</f>
        <v/>
      </c>
      <c r="C351" s="72" t="str">
        <f>IF(ISBLANK(BY_DTV_GQ!A355),"",CONCATENATE(BY_DTV_GQ!A355,TEXT(BY_DTV_GQ!B355,"????")))</f>
        <v>B 304</v>
      </c>
      <c r="D351" s="74" t="str">
        <f>IF(ISBLANK(BY_DTV_GQ!U355),"",BY_DTV_GQ!U355)</f>
        <v/>
      </c>
      <c r="E351" s="72" t="str">
        <f>IF(ISBLANK(BY_DTV_GQ!E355),"",BY_DTV_GQ!E355)</f>
        <v xml:space="preserve">Freilassing                   </v>
      </c>
      <c r="F351" s="72">
        <f>IF(ISBLANK(BY_DTV_GQ!G355),"",BY_DTV_GQ!G355)</f>
        <v>22511</v>
      </c>
      <c r="G351" s="72" t="str">
        <f>IF(ISBLANK(BY_DTV_GQ!H355),"",    LEFT(BY_DTV_GQ!H355,   LEN(BY_DTV_GQ!H355)-1)    )</f>
        <v xml:space="preserve">(-)  </v>
      </c>
      <c r="H351" s="83">
        <f>IF(BY_DTV_GQ!G355&gt;0,(BY_DTV_GQ!M355/BY_DTV_GQ!G355)*100,"")</f>
        <v>5.1752476567011687</v>
      </c>
      <c r="I351" s="72">
        <f>IF(ISBLANK(BY_RiLaerm!Q355),"",BY_RiLaerm!Q355)</f>
        <v>1310</v>
      </c>
      <c r="J351" s="72" t="str">
        <f>IF(ISBLANK(BY_RiLaerm!R355),"", LEFT(BY_RiLaerm!R355,LEN(BY_RiLaerm!R355)-1))</f>
        <v>4,9</v>
      </c>
      <c r="K351" s="72">
        <f>IF(ISBLANK(BY_RiLaerm!S355),"",BY_RiLaerm!S355)</f>
        <v>194</v>
      </c>
      <c r="L351" s="72" t="str">
        <f>IF(ISBLANK(BY_RiLaerm!T355),"",LEFT(BY_RiLaerm!T355,LEN(BY_RiLaerm!T355)-1))</f>
        <v>8,8</v>
      </c>
      <c r="M351" s="72">
        <f>IF(BY_MaxWerte!Q355&gt;0,BY_MaxWerte!Q355,"")</f>
        <v>28172</v>
      </c>
      <c r="N351" s="81">
        <f>IF(BY_MaxWerte!Q355&gt;0,   IF($U$2&gt;0,DATEVALUE(CONCATENATE(LEFT(RIGHT(BY_MaxWerte!R355,3),2),".",TEXT($U$2,"00"),".",TEXT($U$3,"00"))), DATEVALUE(CONCATENATE(MID(BY_MaxWerte!R355,4,2),".",MID(BY_MaxWerte!R355,6,2),".",TEXT($U$3,"00")))    ),"")</f>
        <v>42755</v>
      </c>
      <c r="O351" s="72" t="str">
        <f>IF(BY_MaxWerte!Q355&gt;0,  LEFT(BY_MaxWerte!R355,3),"")</f>
        <v xml:space="preserve"> FR</v>
      </c>
      <c r="P351" s="72">
        <f>IF(BY_MaxWerte!S355&gt;0,BY_MaxWerte!S355,"")</f>
        <v>2363</v>
      </c>
      <c r="Q351" s="81">
        <f>IF(BY_MaxWerte!S355&gt;0, IF($U$2&gt;0,DATEVALUE(CONCATENATE(LEFT(RIGHT(BY_MaxWerte!T355,3),2),".",TEXT($U$2,"00"),".",TEXT($U$3,"00"))),DATEVALUE(CONCATENATE(MID(BY_MaxWerte!T355,4,2),".",MID(BY_MaxWerte!T355,6,2),".",TEXT($U$3,"00"))) ),"")</f>
        <v>42742</v>
      </c>
      <c r="R351" s="72" t="str">
        <f>IF(BY_MaxWerte!S355&gt;0,  LEFT(BY_MaxWerte!T355,3),"")</f>
        <v xml:space="preserve"> SA</v>
      </c>
      <c r="S351" s="72">
        <f>IF(BY_MaxWerte!T355&gt;0,  BY_MaxWerte!U355,"")</f>
        <v>14</v>
      </c>
      <c r="T351" s="72"/>
    </row>
    <row r="352" spans="1:20" x14ac:dyDescent="0.2">
      <c r="A352" s="74">
        <v>341</v>
      </c>
      <c r="B352" s="72" t="str">
        <f>IF(ISBLANK(BY_DTV_GQ!S356),"",  CONCATENATE(BY_DTV_GQ!S356,IF(TRIM(BY_DTV_GQ!T356)="VBA","*","")))</f>
        <v/>
      </c>
      <c r="C352" s="72" t="str">
        <f>IF(ISBLANK(BY_DTV_GQ!A356),"",CONCATENATE(BY_DTV_GQ!A356,TEXT(BY_DTV_GQ!B356,"????")))</f>
        <v>B 305</v>
      </c>
      <c r="D352" s="74" t="str">
        <f>IF(ISBLANK(BY_DTV_GQ!U356),"",BY_DTV_GQ!U356)</f>
        <v/>
      </c>
      <c r="E352" s="72" t="str">
        <f>IF(ISBLANK(BY_DTV_GQ!E356),"",BY_DTV_GQ!E356)</f>
        <v xml:space="preserve">Unterwössen-Oberwössen        </v>
      </c>
      <c r="F352" s="72">
        <f>IF(ISBLANK(BY_DTV_GQ!G356),"",BY_DTV_GQ!G356)</f>
        <v>3730</v>
      </c>
      <c r="G352" s="72" t="str">
        <f>IF(ISBLANK(BY_DTV_GQ!H356),"",    LEFT(BY_DTV_GQ!H356,   LEN(BY_DTV_GQ!H356)-1)    )</f>
        <v xml:space="preserve">(-)  </v>
      </c>
      <c r="H352" s="83">
        <f>IF(BY_DTV_GQ!G356&gt;0,(BY_DTV_GQ!M356/BY_DTV_GQ!G356)*100,"")</f>
        <v>3.5924932975871315</v>
      </c>
      <c r="I352" s="72">
        <f>IF(ISBLANK(BY_RiLaerm!Q356),"",BY_RiLaerm!Q356)</f>
        <v>225</v>
      </c>
      <c r="J352" s="72" t="str">
        <f>IF(ISBLANK(BY_RiLaerm!R356),"", LEFT(BY_RiLaerm!R356,LEN(BY_RiLaerm!R356)-1))</f>
        <v>3,3</v>
      </c>
      <c r="K352" s="72">
        <f>IF(ISBLANK(BY_RiLaerm!S356),"",BY_RiLaerm!S356)</f>
        <v>16</v>
      </c>
      <c r="L352" s="72" t="str">
        <f>IF(ISBLANK(BY_RiLaerm!T356),"",LEFT(BY_RiLaerm!T356,LEN(BY_RiLaerm!T356)-1))</f>
        <v>11,3</v>
      </c>
      <c r="M352" s="72">
        <f>IF(BY_MaxWerte!Q356&gt;0,BY_MaxWerte!Q356,"")</f>
        <v>6336</v>
      </c>
      <c r="N352" s="81">
        <f>IF(BY_MaxWerte!Q356&gt;0,   IF($U$2&gt;0,DATEVALUE(CONCATENATE(LEFT(RIGHT(BY_MaxWerte!R356,3),2),".",TEXT($U$2,"00"),".",TEXT($U$3,"00"))), DATEVALUE(CONCATENATE(MID(BY_MaxWerte!R356,4,2),".",MID(BY_MaxWerte!R356,6,2),".",TEXT($U$3,"00")))    ),"")</f>
        <v>42763</v>
      </c>
      <c r="O352" s="72" t="str">
        <f>IF(BY_MaxWerte!Q356&gt;0,  LEFT(BY_MaxWerte!R356,3),"")</f>
        <v xml:space="preserve"> SA</v>
      </c>
      <c r="P352" s="72">
        <f>IF(BY_MaxWerte!S356&gt;0,BY_MaxWerte!S356,"")</f>
        <v>814</v>
      </c>
      <c r="Q352" s="81">
        <f>IF(BY_MaxWerte!S356&gt;0, IF($U$2&gt;0,DATEVALUE(CONCATENATE(LEFT(RIGHT(BY_MaxWerte!T356,3),2),".",TEXT($U$2,"00"),".",TEXT($U$3,"00"))),DATEVALUE(CONCATENATE(MID(BY_MaxWerte!T356,4,2),".",MID(BY_MaxWerte!T356,6,2),".",TEXT($U$3,"00"))) ),"")</f>
        <v>42757</v>
      </c>
      <c r="R352" s="72" t="str">
        <f>IF(BY_MaxWerte!S356&gt;0,  LEFT(BY_MaxWerte!T356,3),"")</f>
        <v xml:space="preserve"> SO</v>
      </c>
      <c r="S352" s="72">
        <f>IF(BY_MaxWerte!T356&gt;0,  BY_MaxWerte!U356,"")</f>
        <v>17</v>
      </c>
      <c r="T352" s="72"/>
    </row>
    <row r="353" spans="1:20" x14ac:dyDescent="0.2">
      <c r="A353" s="74">
        <v>342</v>
      </c>
      <c r="B353" s="72" t="str">
        <f>IF(ISBLANK(BY_DTV_GQ!S357),"",  CONCATENATE(BY_DTV_GQ!S357,IF(TRIM(BY_DTV_GQ!T357)="VBA","*","")))</f>
        <v/>
      </c>
      <c r="C353" s="72" t="str">
        <f>IF(ISBLANK(BY_DTV_GQ!A357),"",CONCATENATE(BY_DTV_GQ!A357,TEXT(BY_DTV_GQ!B357,"????")))</f>
        <v>B 388</v>
      </c>
      <c r="D353" s="74" t="str">
        <f>IF(ISBLANK(BY_DTV_GQ!U357),"",BY_DTV_GQ!U357)</f>
        <v/>
      </c>
      <c r="E353" s="72" t="str">
        <f>IF(ISBLANK(BY_DTV_GQ!E357),"",BY_DTV_GQ!E357)</f>
        <v xml:space="preserve">Eggenfelden (o)               </v>
      </c>
      <c r="F353" s="72">
        <f>IF(ISBLANK(BY_DTV_GQ!G357),"",BY_DTV_GQ!G357)</f>
        <v>12730</v>
      </c>
      <c r="G353" s="72" t="str">
        <f>IF(ISBLANK(BY_DTV_GQ!H357),"",    LEFT(BY_DTV_GQ!H357,   LEN(BY_DTV_GQ!H357)-1)    )</f>
        <v xml:space="preserve">(-)  </v>
      </c>
      <c r="H353" s="83">
        <f>IF(BY_DTV_GQ!G357&gt;0,(BY_DTV_GQ!M357/BY_DTV_GQ!G357)*100,"")</f>
        <v>6.2608012568735276</v>
      </c>
      <c r="I353" s="72">
        <f>IF(ISBLANK(BY_RiLaerm!Q357),"",BY_RiLaerm!Q357)</f>
        <v>732</v>
      </c>
      <c r="J353" s="72" t="str">
        <f>IF(ISBLANK(BY_RiLaerm!R357),"", LEFT(BY_RiLaerm!R357,LEN(BY_RiLaerm!R357)-1))</f>
        <v>6,4</v>
      </c>
      <c r="K353" s="72">
        <f>IF(ISBLANK(BY_RiLaerm!S357),"",BY_RiLaerm!S357)</f>
        <v>128</v>
      </c>
      <c r="L353" s="72" t="str">
        <f>IF(ISBLANK(BY_RiLaerm!T357),"",LEFT(BY_RiLaerm!T357,LEN(BY_RiLaerm!T357)-1))</f>
        <v>4,7</v>
      </c>
      <c r="M353" s="72" t="str">
        <f>IF(BY_MaxWerte!Q357&gt;0,BY_MaxWerte!Q357,"")</f>
        <v/>
      </c>
      <c r="N353" s="81" t="str">
        <f>IF(BY_MaxWerte!Q357&gt;0,   IF($U$2&gt;0,DATEVALUE(CONCATENATE(LEFT(RIGHT(BY_MaxWerte!R357,3),2),".",TEXT($U$2,"00"),".",TEXT($U$3,"00"))), DATEVALUE(CONCATENATE(MID(BY_MaxWerte!R357,4,2),".",MID(BY_MaxWerte!R357,6,2),".",TEXT($U$3,"00")))    ),"")</f>
        <v/>
      </c>
      <c r="O353" s="72" t="str">
        <f>IF(BY_MaxWerte!Q357&gt;0,  LEFT(BY_MaxWerte!R357,3),"")</f>
        <v/>
      </c>
      <c r="P353" s="72" t="str">
        <f>IF(BY_MaxWerte!S357&gt;0,BY_MaxWerte!S357,"")</f>
        <v/>
      </c>
      <c r="Q353" s="81" t="str">
        <f>IF(BY_MaxWerte!S357&gt;0, IF($U$2&gt;0,DATEVALUE(CONCATENATE(LEFT(RIGHT(BY_MaxWerte!T357,3),2),".",TEXT($U$2,"00"),".",TEXT($U$3,"00"))),DATEVALUE(CONCATENATE(MID(BY_MaxWerte!T357,4,2),".",MID(BY_MaxWerte!T357,6,2),".",TEXT($U$3,"00"))) ),"")</f>
        <v/>
      </c>
      <c r="R353" s="72" t="str">
        <f>IF(BY_MaxWerte!S357&gt;0,  LEFT(BY_MaxWerte!T357,3),"")</f>
        <v/>
      </c>
      <c r="S353" s="72" t="str">
        <f>IF(BY_MaxWerte!T357&gt;0,  BY_MaxWerte!U357,"")</f>
        <v/>
      </c>
      <c r="T353" s="72"/>
    </row>
    <row r="354" spans="1:20" x14ac:dyDescent="0.2">
      <c r="A354" s="74">
        <v>343</v>
      </c>
      <c r="B354" s="72" t="str">
        <f>IF(ISBLANK(BY_DTV_GQ!S358),"",  CONCATENATE(BY_DTV_GQ!S358,IF(TRIM(BY_DTV_GQ!T358)="VBA","*","")))</f>
        <v/>
      </c>
      <c r="C354" s="72" t="str">
        <f>IF(ISBLANK(BY_DTV_GQ!A358),"",CONCATENATE(BY_DTV_GQ!A358,TEXT(BY_DTV_GQ!B358,"????")))</f>
        <v>B 469</v>
      </c>
      <c r="D354" s="74" t="str">
        <f>IF(ISBLANK(BY_DTV_GQ!U358),"",BY_DTV_GQ!U358)</f>
        <v/>
      </c>
      <c r="E354" s="72" t="str">
        <f>IF(ISBLANK(BY_DTV_GQ!E358),"",BY_DTV_GQ!E358)</f>
        <v xml:space="preserve">Miltenberg                    </v>
      </c>
      <c r="F354" s="72">
        <f>IF(ISBLANK(BY_DTV_GQ!G358),"",BY_DTV_GQ!G358)</f>
        <v>11962</v>
      </c>
      <c r="G354" s="72" t="str">
        <f>IF(ISBLANK(BY_DTV_GQ!H358),"",    LEFT(BY_DTV_GQ!H358,   LEN(BY_DTV_GQ!H358)-1)    )</f>
        <v xml:space="preserve">(-)  </v>
      </c>
      <c r="H354" s="83">
        <f>IF(BY_DTV_GQ!G358&gt;0,(BY_DTV_GQ!M358/BY_DTV_GQ!G358)*100,"")</f>
        <v>6.9051997993646541</v>
      </c>
      <c r="I354" s="72">
        <f>IF(ISBLANK(BY_RiLaerm!Q358),"",BY_RiLaerm!Q358)</f>
        <v>692</v>
      </c>
      <c r="J354" s="72" t="str">
        <f>IF(ISBLANK(BY_RiLaerm!R358),"", LEFT(BY_RiLaerm!R358,LEN(BY_RiLaerm!R358)-1))</f>
        <v>6,6</v>
      </c>
      <c r="K354" s="72">
        <f>IF(ISBLANK(BY_RiLaerm!S358),"",BY_RiLaerm!S358)</f>
        <v>112</v>
      </c>
      <c r="L354" s="72" t="str">
        <f>IF(ISBLANK(BY_RiLaerm!T358),"",LEFT(BY_RiLaerm!T358,LEN(BY_RiLaerm!T358)-1))</f>
        <v>11,1</v>
      </c>
      <c r="M354" s="72">
        <f>IF(BY_MaxWerte!Q358&gt;0,BY_MaxWerte!Q358,"")</f>
        <v>15437</v>
      </c>
      <c r="N354" s="81">
        <f>IF(BY_MaxWerte!Q358&gt;0,   IF($U$2&gt;0,DATEVALUE(CONCATENATE(LEFT(RIGHT(BY_MaxWerte!R358,3),2),".",TEXT($U$2,"00"),".",TEXT($U$3,"00"))), DATEVALUE(CONCATENATE(MID(BY_MaxWerte!R358,4,2),".",MID(BY_MaxWerte!R358,6,2),".",TEXT($U$3,"00")))    ),"")</f>
        <v>42762</v>
      </c>
      <c r="O354" s="72" t="str">
        <f>IF(BY_MaxWerte!Q358&gt;0,  LEFT(BY_MaxWerte!R358,3),"")</f>
        <v xml:space="preserve"> FR</v>
      </c>
      <c r="P354" s="72">
        <f>IF(BY_MaxWerte!S358&gt;0,BY_MaxWerte!S358,"")</f>
        <v>1344</v>
      </c>
      <c r="Q354" s="81">
        <f>IF(BY_MaxWerte!S358&gt;0, IF($U$2&gt;0,DATEVALUE(CONCATENATE(LEFT(RIGHT(BY_MaxWerte!T358,3),2),".",TEXT($U$2,"00"),".",TEXT($U$3,"00"))),DATEVALUE(CONCATENATE(MID(BY_MaxWerte!T358,4,2),".",MID(BY_MaxWerte!T358,6,2),".",TEXT($U$3,"00"))) ),"")</f>
        <v>42754</v>
      </c>
      <c r="R354" s="72" t="str">
        <f>IF(BY_MaxWerte!S358&gt;0,  LEFT(BY_MaxWerte!T358,3),"")</f>
        <v xml:space="preserve"> DO</v>
      </c>
      <c r="S354" s="72">
        <f>IF(BY_MaxWerte!T358&gt;0,  BY_MaxWerte!U358,"")</f>
        <v>17</v>
      </c>
      <c r="T354" s="72"/>
    </row>
    <row r="355" spans="1:20" x14ac:dyDescent="0.2">
      <c r="A355" s="74">
        <v>344</v>
      </c>
      <c r="B355" s="72" t="str">
        <f>IF(ISBLANK(BY_DTV_GQ!S359),"",  CONCATENATE(BY_DTV_GQ!S359,IF(TRIM(BY_DTV_GQ!T359)="VBA","*","")))</f>
        <v/>
      </c>
      <c r="C355" s="72" t="str">
        <f>IF(ISBLANK(BY_DTV_GQ!A359),"",CONCATENATE(BY_DTV_GQ!A359,TEXT(BY_DTV_GQ!B359,"????")))</f>
        <v>B 470</v>
      </c>
      <c r="D355" s="74" t="str">
        <f>IF(ISBLANK(BY_DTV_GQ!U359),"",BY_DTV_GQ!U359)</f>
        <v/>
      </c>
      <c r="E355" s="72" t="str">
        <f>IF(ISBLANK(BY_DTV_GQ!E359),"",BY_DTV_GQ!E359)</f>
        <v xml:space="preserve">Dietersheim                   </v>
      </c>
      <c r="F355" s="72">
        <f>IF(ISBLANK(BY_DTV_GQ!G359),"",BY_DTV_GQ!G359)</f>
        <v>7562</v>
      </c>
      <c r="G355" s="72" t="str">
        <f>IF(ISBLANK(BY_DTV_GQ!H359),"",    LEFT(BY_DTV_GQ!H359,   LEN(BY_DTV_GQ!H359)-1)    )</f>
        <v xml:space="preserve">(-)  </v>
      </c>
      <c r="H355" s="83">
        <f>IF(BY_DTV_GQ!G359&gt;0,(BY_DTV_GQ!M359/BY_DTV_GQ!G359)*100,"")</f>
        <v>6.4665432425284317</v>
      </c>
      <c r="I355" s="72">
        <f>IF(ISBLANK(BY_RiLaerm!Q359),"",BY_RiLaerm!Q359)</f>
        <v>440</v>
      </c>
      <c r="J355" s="72" t="str">
        <f>IF(ISBLANK(BY_RiLaerm!R359),"", LEFT(BY_RiLaerm!R359,LEN(BY_RiLaerm!R359)-1))</f>
        <v>6,0</v>
      </c>
      <c r="K355" s="72">
        <f>IF(ISBLANK(BY_RiLaerm!S359),"",BY_RiLaerm!S359)</f>
        <v>66</v>
      </c>
      <c r="L355" s="72" t="str">
        <f>IF(ISBLANK(BY_RiLaerm!T359),"",LEFT(BY_RiLaerm!T359,LEN(BY_RiLaerm!T359)-1))</f>
        <v>12,2</v>
      </c>
      <c r="M355" s="72" t="str">
        <f>IF(BY_MaxWerte!Q359&gt;0,BY_MaxWerte!Q359,"")</f>
        <v/>
      </c>
      <c r="N355" s="81" t="str">
        <f>IF(BY_MaxWerte!Q359&gt;0,   IF($U$2&gt;0,DATEVALUE(CONCATENATE(LEFT(RIGHT(BY_MaxWerte!R359,3),2),".",TEXT($U$2,"00"),".",TEXT($U$3,"00"))), DATEVALUE(CONCATENATE(MID(BY_MaxWerte!R359,4,2),".",MID(BY_MaxWerte!R359,6,2),".",TEXT($U$3,"00")))    ),"")</f>
        <v/>
      </c>
      <c r="O355" s="72" t="str">
        <f>IF(BY_MaxWerte!Q359&gt;0,  LEFT(BY_MaxWerte!R359,3),"")</f>
        <v/>
      </c>
      <c r="P355" s="72" t="str">
        <f>IF(BY_MaxWerte!S359&gt;0,BY_MaxWerte!S359,"")</f>
        <v/>
      </c>
      <c r="Q355" s="81" t="str">
        <f>IF(BY_MaxWerte!S359&gt;0, IF($U$2&gt;0,DATEVALUE(CONCATENATE(LEFT(RIGHT(BY_MaxWerte!T359,3),2),".",TEXT($U$2,"00"),".",TEXT($U$3,"00"))),DATEVALUE(CONCATENATE(MID(BY_MaxWerte!T359,4,2),".",MID(BY_MaxWerte!T359,6,2),".",TEXT($U$3,"00"))) ),"")</f>
        <v/>
      </c>
      <c r="R355" s="72" t="str">
        <f>IF(BY_MaxWerte!S359&gt;0,  LEFT(BY_MaxWerte!T359,3),"")</f>
        <v/>
      </c>
      <c r="S355" s="72" t="str">
        <f>IF(BY_MaxWerte!T359&gt;0,  BY_MaxWerte!U359,"")</f>
        <v/>
      </c>
      <c r="T355" s="72"/>
    </row>
    <row r="356" spans="1:20" x14ac:dyDescent="0.2">
      <c r="A356" s="74">
        <v>345</v>
      </c>
      <c r="B356" s="72" t="str">
        <f>IF(ISBLANK(BY_DTV_GQ!S360),"",  CONCATENATE(BY_DTV_GQ!S360,IF(TRIM(BY_DTV_GQ!T360)="VBA","*","")))</f>
        <v/>
      </c>
      <c r="C356" s="72" t="str">
        <f>IF(ISBLANK(BY_DTV_GQ!A360),"",CONCATENATE(BY_DTV_GQ!A360,TEXT(BY_DTV_GQ!B360,"????")))</f>
        <v>B 470</v>
      </c>
      <c r="D356" s="74" t="str">
        <f>IF(ISBLANK(BY_DTV_GQ!U360),"",BY_DTV_GQ!U360)</f>
        <v/>
      </c>
      <c r="E356" s="72" t="str">
        <f>IF(ISBLANK(BY_DTV_GQ!E360),"",BY_DTV_GQ!E360)</f>
        <v xml:space="preserve">Gößweinstein-Sachsenmühle     </v>
      </c>
      <c r="F356" s="72">
        <f>IF(ISBLANK(BY_DTV_GQ!G360),"",BY_DTV_GQ!G360)</f>
        <v>1632</v>
      </c>
      <c r="G356" s="72" t="str">
        <f>IF(ISBLANK(BY_DTV_GQ!H360),"",    LEFT(BY_DTV_GQ!H360,   LEN(BY_DTV_GQ!H360)-1)    )</f>
        <v xml:space="preserve">(-)  </v>
      </c>
      <c r="H356" s="83">
        <f>IF(BY_DTV_GQ!G360&gt;0,(BY_DTV_GQ!M360/BY_DTV_GQ!G360)*100,"")</f>
        <v>9.375</v>
      </c>
      <c r="I356" s="72">
        <f>IF(ISBLANK(BY_RiLaerm!Q360),"",BY_RiLaerm!Q360)</f>
        <v>96</v>
      </c>
      <c r="J356" s="72" t="str">
        <f>IF(ISBLANK(BY_RiLaerm!R360),"", LEFT(BY_RiLaerm!R360,LEN(BY_RiLaerm!R360)-1))</f>
        <v>9,1</v>
      </c>
      <c r="K356" s="72">
        <f>IF(ISBLANK(BY_RiLaerm!S360),"",BY_RiLaerm!S360)</f>
        <v>13</v>
      </c>
      <c r="L356" s="72" t="str">
        <f>IF(ISBLANK(BY_RiLaerm!T360),"",LEFT(BY_RiLaerm!T360,LEN(BY_RiLaerm!T360)-1))</f>
        <v>13,7</v>
      </c>
      <c r="M356" s="72">
        <f>IF(BY_MaxWerte!Q360&gt;0,BY_MaxWerte!Q360,"")</f>
        <v>3648</v>
      </c>
      <c r="N356" s="81">
        <f>IF(BY_MaxWerte!Q360&gt;0,   IF($U$2&gt;0,DATEVALUE(CONCATENATE(LEFT(RIGHT(BY_MaxWerte!R360,3),2),".",TEXT($U$2,"00"),".",TEXT($U$3,"00"))), DATEVALUE(CONCATENATE(MID(BY_MaxWerte!R360,4,2),".",MID(BY_MaxWerte!R360,6,2),".",TEXT($U$3,"00")))    ),"")</f>
        <v>42741</v>
      </c>
      <c r="O356" s="72" t="str">
        <f>IF(BY_MaxWerte!Q360&gt;0,  LEFT(BY_MaxWerte!R360,3),"")</f>
        <v xml:space="preserve"> FR</v>
      </c>
      <c r="P356" s="72">
        <f>IF(BY_MaxWerte!S360&gt;0,BY_MaxWerte!S360,"")</f>
        <v>782</v>
      </c>
      <c r="Q356" s="81">
        <f>IF(BY_MaxWerte!S360&gt;0, IF($U$2&gt;0,DATEVALUE(CONCATENATE(LEFT(RIGHT(BY_MaxWerte!T360,3),2),".",TEXT($U$2,"00"),".",TEXT($U$3,"00"))),DATEVALUE(CONCATENATE(MID(BY_MaxWerte!T360,4,2),".",MID(BY_MaxWerte!T360,6,2),".",TEXT($U$3,"00"))) ),"")</f>
        <v>42741</v>
      </c>
      <c r="R356" s="72" t="str">
        <f>IF(BY_MaxWerte!S360&gt;0,  LEFT(BY_MaxWerte!T360,3),"")</f>
        <v xml:space="preserve"> FR</v>
      </c>
      <c r="S356" s="72">
        <f>IF(BY_MaxWerte!T360&gt;0,  BY_MaxWerte!U360,"")</f>
        <v>19</v>
      </c>
      <c r="T356" s="72"/>
    </row>
    <row r="357" spans="1:20" x14ac:dyDescent="0.2">
      <c r="A357" s="74">
        <v>346</v>
      </c>
      <c r="B357" s="72" t="str">
        <f>IF(ISBLANK(BY_DTV_GQ!S361),"",  CONCATENATE(BY_DTV_GQ!S361,IF(TRIM(BY_DTV_GQ!T361)="VBA","*","")))</f>
        <v/>
      </c>
      <c r="C357" s="72" t="str">
        <f>IF(ISBLANK(BY_DTV_GQ!A361),"",CONCATENATE(BY_DTV_GQ!A361,TEXT(BY_DTV_GQ!B361,"????")))</f>
        <v>B 471</v>
      </c>
      <c r="D357" s="74" t="str">
        <f>IF(ISBLANK(BY_DTV_GQ!U361),"",BY_DTV_GQ!U361)</f>
        <v/>
      </c>
      <c r="E357" s="72" t="str">
        <f>IF(ISBLANK(BY_DTV_GQ!E361),"",BY_DTV_GQ!E361)</f>
        <v xml:space="preserve">Bergkirchen-Geiselbullach     </v>
      </c>
      <c r="F357" s="72">
        <f>IF(ISBLANK(BY_DTV_GQ!G361),"",BY_DTV_GQ!G361)</f>
        <v>23811</v>
      </c>
      <c r="G357" s="72" t="str">
        <f>IF(ISBLANK(BY_DTV_GQ!H361),"",    LEFT(BY_DTV_GQ!H361,   LEN(BY_DTV_GQ!H361)-1)    )</f>
        <v xml:space="preserve">(-)  </v>
      </c>
      <c r="H357" s="83">
        <f>IF(BY_DTV_GQ!G361&gt;0,(BY_DTV_GQ!M361/BY_DTV_GQ!G361)*100,"")</f>
        <v>9.5334089286464234</v>
      </c>
      <c r="I357" s="72">
        <f>IF(ISBLANK(BY_RiLaerm!Q361),"",BY_RiLaerm!Q361)</f>
        <v>1363</v>
      </c>
      <c r="J357" s="72" t="str">
        <f>IF(ISBLANK(BY_RiLaerm!R361),"", LEFT(BY_RiLaerm!R361,LEN(BY_RiLaerm!R361)-1))</f>
        <v>8,7</v>
      </c>
      <c r="K357" s="72">
        <f>IF(ISBLANK(BY_RiLaerm!S361),"",BY_RiLaerm!S361)</f>
        <v>251</v>
      </c>
      <c r="L357" s="72" t="str">
        <f>IF(ISBLANK(BY_RiLaerm!T361),"",LEFT(BY_RiLaerm!T361,LEN(BY_RiLaerm!T361)-1))</f>
        <v>18,9</v>
      </c>
      <c r="M357" s="72">
        <f>IF(BY_MaxWerte!Q361&gt;0,BY_MaxWerte!Q361,"")</f>
        <v>32118</v>
      </c>
      <c r="N357" s="81">
        <f>IF(BY_MaxWerte!Q361&gt;0,   IF($U$2&gt;0,DATEVALUE(CONCATENATE(LEFT(RIGHT(BY_MaxWerte!R361,3),2),".",TEXT($U$2,"00"),".",TEXT($U$3,"00"))), DATEVALUE(CONCATENATE(MID(BY_MaxWerte!R361,4,2),".",MID(BY_MaxWerte!R361,6,2),".",TEXT($U$3,"00")))    ),"")</f>
        <v>42755</v>
      </c>
      <c r="O357" s="72" t="str">
        <f>IF(BY_MaxWerte!Q361&gt;0,  LEFT(BY_MaxWerte!R361,3),"")</f>
        <v xml:space="preserve"> FR</v>
      </c>
      <c r="P357" s="72">
        <f>IF(BY_MaxWerte!S361&gt;0,BY_MaxWerte!S361,"")</f>
        <v>2821</v>
      </c>
      <c r="Q357" s="81">
        <f>IF(BY_MaxWerte!S361&gt;0, IF($U$2&gt;0,DATEVALUE(CONCATENATE(LEFT(RIGHT(BY_MaxWerte!T361,3),2),".",TEXT($U$2,"00"),".",TEXT($U$3,"00"))),DATEVALUE(CONCATENATE(MID(BY_MaxWerte!T361,4,2),".",MID(BY_MaxWerte!T361,6,2),".",TEXT($U$3,"00"))) ),"")</f>
        <v>42755</v>
      </c>
      <c r="R357" s="72" t="str">
        <f>IF(BY_MaxWerte!S361&gt;0,  LEFT(BY_MaxWerte!T361,3),"")</f>
        <v xml:space="preserve"> FR</v>
      </c>
      <c r="S357" s="72">
        <f>IF(BY_MaxWerte!T361&gt;0,  BY_MaxWerte!U361,"")</f>
        <v>15</v>
      </c>
      <c r="T357" s="72"/>
    </row>
    <row r="358" spans="1:20" x14ac:dyDescent="0.2">
      <c r="A358" s="74">
        <v>347</v>
      </c>
      <c r="B358" s="72" t="str">
        <f>IF(ISBLANK(BY_DTV_GQ!S362),"",  CONCATENATE(BY_DTV_GQ!S362,IF(TRIM(BY_DTV_GQ!T362)="VBA","*","")))</f>
        <v/>
      </c>
      <c r="C358" s="72" t="str">
        <f>IF(ISBLANK(BY_DTV_GQ!A362),"",CONCATENATE(BY_DTV_GQ!A362,TEXT(BY_DTV_GQ!B362,"????")))</f>
        <v>B 472</v>
      </c>
      <c r="D358" s="74" t="str">
        <f>IF(ISBLANK(BY_DTV_GQ!U362),"",BY_DTV_GQ!U362)</f>
        <v/>
      </c>
      <c r="E358" s="72" t="str">
        <f>IF(ISBLANK(BY_DTV_GQ!E362),"",BY_DTV_GQ!E362)</f>
        <v xml:space="preserve">Polling (w)                   </v>
      </c>
      <c r="F358" s="72">
        <f>IF(ISBLANK(BY_DTV_GQ!G362),"",BY_DTV_GQ!G362)</f>
        <v>3858</v>
      </c>
      <c r="G358" s="72" t="str">
        <f>IF(ISBLANK(BY_DTV_GQ!H362),"",    LEFT(BY_DTV_GQ!H362,   LEN(BY_DTV_GQ!H362)-1)    )</f>
        <v xml:space="preserve">(-)  </v>
      </c>
      <c r="H358" s="83">
        <f>IF(BY_DTV_GQ!G362&gt;0,(BY_DTV_GQ!M362/BY_DTV_GQ!G362)*100,"")</f>
        <v>9.5645412130637641</v>
      </c>
      <c r="I358" s="72">
        <f>IF(ISBLANK(BY_RiLaerm!Q362),"",BY_RiLaerm!Q362)</f>
        <v>223</v>
      </c>
      <c r="J358" s="72" t="str">
        <f>IF(ISBLANK(BY_RiLaerm!R362),"", LEFT(BY_RiLaerm!R362,LEN(BY_RiLaerm!R362)-1))</f>
        <v>9,8</v>
      </c>
      <c r="K358" s="72">
        <f>IF(ISBLANK(BY_RiLaerm!S362),"",BY_RiLaerm!S362)</f>
        <v>37</v>
      </c>
      <c r="L358" s="72" t="str">
        <f>IF(ISBLANK(BY_RiLaerm!T362),"",LEFT(BY_RiLaerm!T362,LEN(BY_RiLaerm!T362)-1))</f>
        <v>6,8</v>
      </c>
      <c r="M358" s="72" t="str">
        <f>IF(BY_MaxWerte!Q362&gt;0,BY_MaxWerte!Q362,"")</f>
        <v/>
      </c>
      <c r="N358" s="81" t="str">
        <f>IF(BY_MaxWerte!Q362&gt;0,   IF($U$2&gt;0,DATEVALUE(CONCATENATE(LEFT(RIGHT(BY_MaxWerte!R362,3),2),".",TEXT($U$2,"00"),".",TEXT($U$3,"00"))), DATEVALUE(CONCATENATE(MID(BY_MaxWerte!R362,4,2),".",MID(BY_MaxWerte!R362,6,2),".",TEXT($U$3,"00")))    ),"")</f>
        <v/>
      </c>
      <c r="O358" s="72" t="str">
        <f>IF(BY_MaxWerte!Q362&gt;0,  LEFT(BY_MaxWerte!R362,3),"")</f>
        <v/>
      </c>
      <c r="P358" s="72" t="str">
        <f>IF(BY_MaxWerte!S362&gt;0,BY_MaxWerte!S362,"")</f>
        <v/>
      </c>
      <c r="Q358" s="81" t="str">
        <f>IF(BY_MaxWerte!S362&gt;0, IF($U$2&gt;0,DATEVALUE(CONCATENATE(LEFT(RIGHT(BY_MaxWerte!T362,3),2),".",TEXT($U$2,"00"),".",TEXT($U$3,"00"))),DATEVALUE(CONCATENATE(MID(BY_MaxWerte!T362,4,2),".",MID(BY_MaxWerte!T362,6,2),".",TEXT($U$3,"00"))) ),"")</f>
        <v/>
      </c>
      <c r="R358" s="72" t="str">
        <f>IF(BY_MaxWerte!S362&gt;0,  LEFT(BY_MaxWerte!T362,3),"")</f>
        <v/>
      </c>
      <c r="S358" s="72" t="str">
        <f>IF(BY_MaxWerte!T362&gt;0,  BY_MaxWerte!U362,"")</f>
        <v/>
      </c>
      <c r="T358" s="72"/>
    </row>
    <row r="359" spans="1:20" x14ac:dyDescent="0.2">
      <c r="A359" s="74">
        <v>348</v>
      </c>
      <c r="B359" s="72" t="str">
        <f>IF(ISBLANK(BY_DTV_GQ!S363),"",  CONCATENATE(BY_DTV_GQ!S363,IF(TRIM(BY_DTV_GQ!T363)="VBA","*","")))</f>
        <v/>
      </c>
      <c r="C359" s="72" t="str">
        <f>IF(ISBLANK(BY_DTV_GQ!A363),"",CONCATENATE(BY_DTV_GQ!A363,TEXT(BY_DTV_GQ!B363,"????")))</f>
        <v>B 472</v>
      </c>
      <c r="D359" s="74" t="str">
        <f>IF(ISBLANK(BY_DTV_GQ!U363),"",BY_DTV_GQ!U363)</f>
        <v/>
      </c>
      <c r="E359" s="72" t="str">
        <f>IF(ISBLANK(BY_DTV_GQ!E363),"",BY_DTV_GQ!E363)</f>
        <v xml:space="preserve">Polling (O)                   </v>
      </c>
      <c r="F359" s="72">
        <f>IF(ISBLANK(BY_DTV_GQ!G363),"",BY_DTV_GQ!G363)</f>
        <v>6730</v>
      </c>
      <c r="G359" s="72" t="str">
        <f>IF(ISBLANK(BY_DTV_GQ!H363),"",    LEFT(BY_DTV_GQ!H363,   LEN(BY_DTV_GQ!H363)-1)    )</f>
        <v xml:space="preserve">(-)  </v>
      </c>
      <c r="H359" s="83">
        <f>IF(BY_DTV_GQ!G363&gt;0,(BY_DTV_GQ!M363/BY_DTV_GQ!G363)*100,"")</f>
        <v>5.4977711738484398</v>
      </c>
      <c r="I359" s="72">
        <f>IF(ISBLANK(BY_RiLaerm!Q363),"",BY_RiLaerm!Q363)</f>
        <v>395</v>
      </c>
      <c r="J359" s="72" t="str">
        <f>IF(ISBLANK(BY_RiLaerm!R363),"", LEFT(BY_RiLaerm!R363,LEN(BY_RiLaerm!R363)-1))</f>
        <v>5,5</v>
      </c>
      <c r="K359" s="72">
        <f>IF(ISBLANK(BY_RiLaerm!S363),"",BY_RiLaerm!S363)</f>
        <v>52</v>
      </c>
      <c r="L359" s="72" t="str">
        <f>IF(ISBLANK(BY_RiLaerm!T363),"",LEFT(BY_RiLaerm!T363,LEN(BY_RiLaerm!T363)-1))</f>
        <v>5,5</v>
      </c>
      <c r="M359" s="72" t="str">
        <f>IF(BY_MaxWerte!Q363&gt;0,BY_MaxWerte!Q363,"")</f>
        <v/>
      </c>
      <c r="N359" s="81" t="str">
        <f>IF(BY_MaxWerte!Q363&gt;0,   IF($U$2&gt;0,DATEVALUE(CONCATENATE(LEFT(RIGHT(BY_MaxWerte!R363,3),2),".",TEXT($U$2,"00"),".",TEXT($U$3,"00"))), DATEVALUE(CONCATENATE(MID(BY_MaxWerte!R363,4,2),".",MID(BY_MaxWerte!R363,6,2),".",TEXT($U$3,"00")))    ),"")</f>
        <v/>
      </c>
      <c r="O359" s="72" t="str">
        <f>IF(BY_MaxWerte!Q363&gt;0,  LEFT(BY_MaxWerte!R363,3),"")</f>
        <v/>
      </c>
      <c r="P359" s="72" t="str">
        <f>IF(BY_MaxWerte!S363&gt;0,BY_MaxWerte!S363,"")</f>
        <v/>
      </c>
      <c r="Q359" s="81" t="str">
        <f>IF(BY_MaxWerte!S363&gt;0, IF($U$2&gt;0,DATEVALUE(CONCATENATE(LEFT(RIGHT(BY_MaxWerte!T363,3),2),".",TEXT($U$2,"00"),".",TEXT($U$3,"00"))),DATEVALUE(CONCATENATE(MID(BY_MaxWerte!T363,4,2),".",MID(BY_MaxWerte!T363,6,2),".",TEXT($U$3,"00"))) ),"")</f>
        <v/>
      </c>
      <c r="R359" s="72" t="str">
        <f>IF(BY_MaxWerte!S363&gt;0,  LEFT(BY_MaxWerte!T363,3),"")</f>
        <v/>
      </c>
      <c r="S359" s="72" t="str">
        <f>IF(BY_MaxWerte!T363&gt;0,  BY_MaxWerte!U363,"")</f>
        <v/>
      </c>
      <c r="T359" s="72"/>
    </row>
    <row r="360" spans="1:20" x14ac:dyDescent="0.2">
      <c r="A360" s="74">
        <v>349</v>
      </c>
      <c r="B360" s="72" t="str">
        <f>IF(ISBLANK(BY_DTV_GQ!S364),"",  CONCATENATE(BY_DTV_GQ!S364,IF(TRIM(BY_DTV_GQ!T364)="VBA","*","")))</f>
        <v/>
      </c>
      <c r="C360" s="72" t="str">
        <f>IF(ISBLANK(BY_DTV_GQ!A364),"",CONCATENATE(BY_DTV_GQ!A364,TEXT(BY_DTV_GQ!B364,"????")))</f>
        <v>B 505</v>
      </c>
      <c r="D360" s="74" t="str">
        <f>IF(ISBLANK(BY_DTV_GQ!U364),"",BY_DTV_GQ!U364)</f>
        <v/>
      </c>
      <c r="E360" s="72" t="str">
        <f>IF(ISBLANK(BY_DTV_GQ!E364),"",BY_DTV_GQ!E364)</f>
        <v xml:space="preserve">Höchstadt                     </v>
      </c>
      <c r="F360" s="72">
        <f>IF(ISBLANK(BY_DTV_GQ!G364),"",BY_DTV_GQ!G364)</f>
        <v>9362</v>
      </c>
      <c r="G360" s="72" t="str">
        <f>IF(ISBLANK(BY_DTV_GQ!H364),"",    LEFT(BY_DTV_GQ!H364,   LEN(BY_DTV_GQ!H364)-1)    )</f>
        <v xml:space="preserve">(-)  </v>
      </c>
      <c r="H360" s="83">
        <f>IF(BY_DTV_GQ!G364&gt;0,(BY_DTV_GQ!M364/BY_DTV_GQ!G364)*100,"")</f>
        <v>15.2211066011536</v>
      </c>
      <c r="I360" s="72">
        <f>IF(ISBLANK(BY_RiLaerm!Q364),"",BY_RiLaerm!Q364)</f>
        <v>500</v>
      </c>
      <c r="J360" s="72" t="str">
        <f>IF(ISBLANK(BY_RiLaerm!R364),"", LEFT(BY_RiLaerm!R364,LEN(BY_RiLaerm!R364)-1))</f>
        <v>13,4</v>
      </c>
      <c r="K360" s="72">
        <f>IF(ISBLANK(BY_RiLaerm!S364),"",BY_RiLaerm!S364)</f>
        <v>170</v>
      </c>
      <c r="L360" s="72" t="str">
        <f>IF(ISBLANK(BY_RiLaerm!T364),"",LEFT(BY_RiLaerm!T364,LEN(BY_RiLaerm!T364)-1))</f>
        <v>26,2</v>
      </c>
      <c r="M360" s="72" t="str">
        <f>IF(BY_MaxWerte!Q364&gt;0,BY_MaxWerte!Q364,"")</f>
        <v/>
      </c>
      <c r="N360" s="81" t="str">
        <f>IF(BY_MaxWerte!Q364&gt;0,   IF($U$2&gt;0,DATEVALUE(CONCATENATE(LEFT(RIGHT(BY_MaxWerte!R364,3),2),".",TEXT($U$2,"00"),".",TEXT($U$3,"00"))), DATEVALUE(CONCATENATE(MID(BY_MaxWerte!R364,4,2),".",MID(BY_MaxWerte!R364,6,2),".",TEXT($U$3,"00")))    ),"")</f>
        <v/>
      </c>
      <c r="O360" s="72" t="str">
        <f>IF(BY_MaxWerte!Q364&gt;0,  LEFT(BY_MaxWerte!R364,3),"")</f>
        <v/>
      </c>
      <c r="P360" s="72" t="str">
        <f>IF(BY_MaxWerte!S364&gt;0,BY_MaxWerte!S364,"")</f>
        <v/>
      </c>
      <c r="Q360" s="81" t="str">
        <f>IF(BY_MaxWerte!S364&gt;0, IF($U$2&gt;0,DATEVALUE(CONCATENATE(LEFT(RIGHT(BY_MaxWerte!T364,3),2),".",TEXT($U$2,"00"),".",TEXT($U$3,"00"))),DATEVALUE(CONCATENATE(MID(BY_MaxWerte!T364,4,2),".",MID(BY_MaxWerte!T364,6,2),".",TEXT($U$3,"00"))) ),"")</f>
        <v/>
      </c>
      <c r="R360" s="72" t="str">
        <f>IF(BY_MaxWerte!S364&gt;0,  LEFT(BY_MaxWerte!T364,3),"")</f>
        <v/>
      </c>
      <c r="S360" s="72" t="str">
        <f>IF(BY_MaxWerte!T364&gt;0,  BY_MaxWerte!U364,"")</f>
        <v/>
      </c>
      <c r="T360" s="72"/>
    </row>
    <row r="361" spans="1:20" x14ac:dyDescent="0.2">
      <c r="A361" s="74">
        <v>350</v>
      </c>
      <c r="B361" s="72" t="str">
        <f>IF(ISBLANK(BY_DTV_GQ!S365),"",  CONCATENATE(BY_DTV_GQ!S365,IF(TRIM(BY_DTV_GQ!T365)="VBA","*","")))</f>
        <v/>
      </c>
      <c r="C361" s="72" t="str">
        <f>IF(ISBLANK(BY_DTV_GQ!A365),"",CONCATENATE(BY_DTV_GQ!A365,TEXT(BY_DTV_GQ!B365,"????")))</f>
        <v>B 533</v>
      </c>
      <c r="D361" s="74" t="str">
        <f>IF(ISBLANK(BY_DTV_GQ!U365),"",BY_DTV_GQ!U365)</f>
        <v/>
      </c>
      <c r="E361" s="72" t="str">
        <f>IF(ISBLANK(BY_DTV_GQ!E365),"",BY_DTV_GQ!E365)</f>
        <v xml:space="preserve">Grafenau                      </v>
      </c>
      <c r="F361" s="72">
        <f>IF(ISBLANK(BY_DTV_GQ!G365),"",BY_DTV_GQ!G365)</f>
        <v>8028</v>
      </c>
      <c r="G361" s="72" t="str">
        <f>IF(ISBLANK(BY_DTV_GQ!H365),"",    LEFT(BY_DTV_GQ!H365,   LEN(BY_DTV_GQ!H365)-1)    )</f>
        <v xml:space="preserve">(-)  </v>
      </c>
      <c r="H361" s="83">
        <f>IF(BY_DTV_GQ!G365&gt;0,(BY_DTV_GQ!M365/BY_DTV_GQ!G365)*100,"")</f>
        <v>4.6960637767812656</v>
      </c>
      <c r="I361" s="72">
        <f>IF(ISBLANK(BY_RiLaerm!Q365),"",BY_RiLaerm!Q365)</f>
        <v>468</v>
      </c>
      <c r="J361" s="72" t="str">
        <f>IF(ISBLANK(BY_RiLaerm!R365),"", LEFT(BY_RiLaerm!R365,LEN(BY_RiLaerm!R365)-1))</f>
        <v>4,6</v>
      </c>
      <c r="K361" s="72">
        <f>IF(ISBLANK(BY_RiLaerm!S365),"",BY_RiLaerm!S365)</f>
        <v>67</v>
      </c>
      <c r="L361" s="72" t="str">
        <f>IF(ISBLANK(BY_RiLaerm!T365),"",LEFT(BY_RiLaerm!T365,LEN(BY_RiLaerm!T365)-1))</f>
        <v>6,3</v>
      </c>
      <c r="M361" s="72">
        <f>IF(BY_MaxWerte!Q365&gt;0,BY_MaxWerte!Q365,"")</f>
        <v>10598</v>
      </c>
      <c r="N361" s="81">
        <f>IF(BY_MaxWerte!Q365&gt;0,   IF($U$2&gt;0,DATEVALUE(CONCATENATE(LEFT(RIGHT(BY_MaxWerte!R365,3),2),".",TEXT($U$2,"00"),".",TEXT($U$3,"00"))), DATEVALUE(CONCATENATE(MID(BY_MaxWerte!R365,4,2),".",MID(BY_MaxWerte!R365,6,2),".",TEXT($U$3,"00")))    ),"")</f>
        <v>42762</v>
      </c>
      <c r="O361" s="72" t="str">
        <f>IF(BY_MaxWerte!Q365&gt;0,  LEFT(BY_MaxWerte!R365,3),"")</f>
        <v xml:space="preserve"> FR</v>
      </c>
      <c r="P361" s="72">
        <f>IF(BY_MaxWerte!S365&gt;0,BY_MaxWerte!S365,"")</f>
        <v>977</v>
      </c>
      <c r="Q361" s="81">
        <f>IF(BY_MaxWerte!S365&gt;0, IF($U$2&gt;0,DATEVALUE(CONCATENATE(LEFT(RIGHT(BY_MaxWerte!T365,3),2),".",TEXT($U$2,"00"),".",TEXT($U$3,"00"))),DATEVALUE(CONCATENATE(MID(BY_MaxWerte!T365,4,2),".",MID(BY_MaxWerte!T365,6,2),".",TEXT($U$3,"00"))) ),"")</f>
        <v>42761</v>
      </c>
      <c r="R361" s="72" t="str">
        <f>IF(BY_MaxWerte!S365&gt;0,  LEFT(BY_MaxWerte!T365,3),"")</f>
        <v xml:space="preserve"> DO</v>
      </c>
      <c r="S361" s="72">
        <f>IF(BY_MaxWerte!T365&gt;0,  BY_MaxWerte!U365,"")</f>
        <v>17</v>
      </c>
      <c r="T361" s="72"/>
    </row>
    <row r="362" spans="1:20" x14ac:dyDescent="0.2">
      <c r="A362" s="74">
        <v>351</v>
      </c>
      <c r="B362" s="72" t="str">
        <f>IF(ISBLANK(BY_DTV_GQ!S366),"",  CONCATENATE(BY_DTV_GQ!S366,IF(TRIM(BY_DTV_GQ!T366)="VBA","*","")))</f>
        <v/>
      </c>
      <c r="C362" s="72" t="str">
        <f>IF(ISBLANK(BY_DTV_GQ!A366),"",CONCATENATE(BY_DTV_GQ!A366,TEXT(BY_DTV_GQ!B366,"????")))</f>
        <v/>
      </c>
      <c r="D362" s="74" t="str">
        <f>IF(ISBLANK(BY_DTV_GQ!U366),"",BY_DTV_GQ!U366)</f>
        <v/>
      </c>
      <c r="E362" s="72" t="str">
        <f>IF(ISBLANK(BY_DTV_GQ!E366),"",BY_DTV_GQ!E366)</f>
        <v/>
      </c>
      <c r="F362" s="72" t="str">
        <f>IF(ISBLANK(BY_DTV_GQ!G366),"",BY_DTV_GQ!G366)</f>
        <v/>
      </c>
      <c r="G362" s="72" t="str">
        <f>IF(ISBLANK(BY_DTV_GQ!H366),"",    LEFT(BY_DTV_GQ!H366,   LEN(BY_DTV_GQ!H366)-1)    )</f>
        <v/>
      </c>
      <c r="H362" s="83" t="str">
        <f>IF(BY_DTV_GQ!G366&gt;0,(BY_DTV_GQ!M366/BY_DTV_GQ!G366)*100,"")</f>
        <v/>
      </c>
      <c r="I362" s="72" t="str">
        <f>IF(ISBLANK(BY_RiLaerm!Q366),"",BY_RiLaerm!Q366)</f>
        <v/>
      </c>
      <c r="J362" s="72" t="str">
        <f>IF(ISBLANK(BY_RiLaerm!R366),"", LEFT(BY_RiLaerm!R366,LEN(BY_RiLaerm!R366)-1))</f>
        <v/>
      </c>
      <c r="K362" s="72" t="str">
        <f>IF(ISBLANK(BY_RiLaerm!S366),"",BY_RiLaerm!S366)</f>
        <v/>
      </c>
      <c r="L362" s="72" t="str">
        <f>IF(ISBLANK(BY_RiLaerm!T366),"",LEFT(BY_RiLaerm!T366,LEN(BY_RiLaerm!T366)-1))</f>
        <v/>
      </c>
      <c r="M362" s="72" t="str">
        <f>IF(BY_MaxWerte!Q366&gt;0,BY_MaxWerte!Q366,"")</f>
        <v/>
      </c>
      <c r="N362" s="81" t="str">
        <f>IF(BY_MaxWerte!Q366&gt;0,   IF($U$2&gt;0,DATEVALUE(CONCATENATE(LEFT(RIGHT(BY_MaxWerte!R366,3),2),".",TEXT($U$2,"00"),".",TEXT($U$3,"00"))), DATEVALUE(CONCATENATE(MID(BY_MaxWerte!R366,4,2),".",MID(BY_MaxWerte!R366,6,2),".",TEXT($U$3,"00")))    ),"")</f>
        <v/>
      </c>
      <c r="O362" s="72" t="str">
        <f>IF(BY_MaxWerte!Q366&gt;0,  LEFT(BY_MaxWerte!R366,3),"")</f>
        <v/>
      </c>
      <c r="P362" s="72" t="str">
        <f>IF(BY_MaxWerte!S366&gt;0,BY_MaxWerte!S366,"")</f>
        <v/>
      </c>
      <c r="Q362" s="81" t="str">
        <f>IF(BY_MaxWerte!S366&gt;0, IF($U$2&gt;0,DATEVALUE(CONCATENATE(LEFT(RIGHT(BY_MaxWerte!T366,3),2),".",TEXT($U$2,"00"),".",TEXT($U$3,"00"))),DATEVALUE(CONCATENATE(MID(BY_MaxWerte!T366,4,2),".",MID(BY_MaxWerte!T366,6,2),".",TEXT($U$3,"00"))) ),"")</f>
        <v/>
      </c>
      <c r="R362" s="72" t="str">
        <f>IF(BY_MaxWerte!S366&gt;0,  LEFT(BY_MaxWerte!T366,3),"")</f>
        <v/>
      </c>
      <c r="S362" s="72" t="str">
        <f>IF(BY_MaxWerte!T366&gt;0,  BY_MaxWerte!U366,"")</f>
        <v/>
      </c>
      <c r="T362" s="72"/>
    </row>
    <row r="363" spans="1:20" x14ac:dyDescent="0.2">
      <c r="A363" s="74">
        <v>352</v>
      </c>
      <c r="B363" s="72" t="str">
        <f>IF(ISBLANK(BY_DTV_GQ!S367),"",  CONCATENATE(BY_DTV_GQ!S367,IF(TRIM(BY_DTV_GQ!T367)="VBA","*","")))</f>
        <v/>
      </c>
      <c r="C363" s="72" t="str">
        <f>IF(ISBLANK(BY_DTV_GQ!A367),"",CONCATENATE(BY_DTV_GQ!A367,TEXT(BY_DTV_GQ!B367,"????")))</f>
        <v/>
      </c>
      <c r="D363" s="74" t="str">
        <f>IF(ISBLANK(BY_DTV_GQ!U367),"",BY_DTV_GQ!U367)</f>
        <v/>
      </c>
      <c r="E363" s="72" t="str">
        <f>IF(ISBLANK(BY_DTV_GQ!E367),"",BY_DTV_GQ!E367)</f>
        <v/>
      </c>
      <c r="F363" s="72" t="str">
        <f>IF(ISBLANK(BY_DTV_GQ!G367),"",BY_DTV_GQ!G367)</f>
        <v/>
      </c>
      <c r="G363" s="72" t="str">
        <f>IF(ISBLANK(BY_DTV_GQ!H367),"",    LEFT(BY_DTV_GQ!H367,   LEN(BY_DTV_GQ!H367)-1)    )</f>
        <v/>
      </c>
      <c r="H363" s="83" t="str">
        <f>IF(BY_DTV_GQ!G367&gt;0,(BY_DTV_GQ!M367/BY_DTV_GQ!G367)*100,"")</f>
        <v/>
      </c>
      <c r="I363" s="72" t="str">
        <f>IF(ISBLANK(BY_RiLaerm!Q367),"",BY_RiLaerm!Q367)</f>
        <v/>
      </c>
      <c r="J363" s="72" t="str">
        <f>IF(ISBLANK(BY_RiLaerm!R367),"", LEFT(BY_RiLaerm!R367,LEN(BY_RiLaerm!R367)-1))</f>
        <v/>
      </c>
      <c r="K363" s="72" t="str">
        <f>IF(ISBLANK(BY_RiLaerm!S367),"",BY_RiLaerm!S367)</f>
        <v/>
      </c>
      <c r="L363" s="72" t="str">
        <f>IF(ISBLANK(BY_RiLaerm!T367),"",LEFT(BY_RiLaerm!T367,LEN(BY_RiLaerm!T367)-1))</f>
        <v/>
      </c>
      <c r="M363" s="72" t="str">
        <f>IF(BY_MaxWerte!Q367&gt;0,BY_MaxWerte!Q367,"")</f>
        <v/>
      </c>
      <c r="N363" s="81" t="str">
        <f>IF(BY_MaxWerte!Q367&gt;0,   IF($U$2&gt;0,DATEVALUE(CONCATENATE(LEFT(RIGHT(BY_MaxWerte!R367,3),2),".",TEXT($U$2,"00"),".",TEXT($U$3,"00"))), DATEVALUE(CONCATENATE(MID(BY_MaxWerte!R367,4,2),".",MID(BY_MaxWerte!R367,6,2),".",TEXT($U$3,"00")))    ),"")</f>
        <v/>
      </c>
      <c r="O363" s="72" t="str">
        <f>IF(BY_MaxWerte!Q367&gt;0,  LEFT(BY_MaxWerte!R367,3),"")</f>
        <v/>
      </c>
      <c r="P363" s="72" t="str">
        <f>IF(BY_MaxWerte!S367&gt;0,BY_MaxWerte!S367,"")</f>
        <v/>
      </c>
      <c r="Q363" s="81" t="str">
        <f>IF(BY_MaxWerte!S367&gt;0, IF($U$2&gt;0,DATEVALUE(CONCATENATE(LEFT(RIGHT(BY_MaxWerte!T367,3),2),".",TEXT($U$2,"00"),".",TEXT($U$3,"00"))),DATEVALUE(CONCATENATE(MID(BY_MaxWerte!T367,4,2),".",MID(BY_MaxWerte!T367,6,2),".",TEXT($U$3,"00"))) ),"")</f>
        <v/>
      </c>
      <c r="R363" s="72" t="str">
        <f>IF(BY_MaxWerte!S367&gt;0,  LEFT(BY_MaxWerte!T367,3),"")</f>
        <v/>
      </c>
      <c r="S363" s="72" t="str">
        <f>IF(BY_MaxWerte!T367&gt;0,  BY_MaxWerte!U367,"")</f>
        <v/>
      </c>
      <c r="T363" s="72"/>
    </row>
    <row r="364" spans="1:20" x14ac:dyDescent="0.2">
      <c r="A364" s="74">
        <v>353</v>
      </c>
      <c r="B364" s="72" t="str">
        <f>IF(ISBLANK(BY_DTV_GQ!S368),"",  CONCATENATE(BY_DTV_GQ!S368,IF(TRIM(BY_DTV_GQ!T368)="VBA","*","")))</f>
        <v/>
      </c>
      <c r="C364" s="72" t="str">
        <f>IF(ISBLANK(BY_DTV_GQ!A368),"",CONCATENATE(BY_DTV_GQ!A368,TEXT(BY_DTV_GQ!B368,"????")))</f>
        <v/>
      </c>
      <c r="D364" s="74" t="str">
        <f>IF(ISBLANK(BY_DTV_GQ!U368),"",BY_DTV_GQ!U368)</f>
        <v/>
      </c>
      <c r="E364" s="72" t="str">
        <f>IF(ISBLANK(BY_DTV_GQ!E368),"",BY_DTV_GQ!E368)</f>
        <v/>
      </c>
      <c r="F364" s="72" t="str">
        <f>IF(ISBLANK(BY_DTV_GQ!G368),"",BY_DTV_GQ!G368)</f>
        <v/>
      </c>
      <c r="G364" s="72" t="str">
        <f>IF(ISBLANK(BY_DTV_GQ!H368),"",    LEFT(BY_DTV_GQ!H368,   LEN(BY_DTV_GQ!H368)-1)    )</f>
        <v/>
      </c>
      <c r="H364" s="83" t="str">
        <f>IF(BY_DTV_GQ!G368&gt;0,(BY_DTV_GQ!M368/BY_DTV_GQ!G368)*100,"")</f>
        <v/>
      </c>
      <c r="I364" s="72" t="str">
        <f>IF(ISBLANK(BY_RiLaerm!Q368),"",BY_RiLaerm!Q368)</f>
        <v/>
      </c>
      <c r="J364" s="72" t="str">
        <f>IF(ISBLANK(BY_RiLaerm!R368),"", LEFT(BY_RiLaerm!R368,LEN(BY_RiLaerm!R368)-1))</f>
        <v/>
      </c>
      <c r="K364" s="72" t="str">
        <f>IF(ISBLANK(BY_RiLaerm!S368),"",BY_RiLaerm!S368)</f>
        <v/>
      </c>
      <c r="L364" s="72" t="str">
        <f>IF(ISBLANK(BY_RiLaerm!T368),"",LEFT(BY_RiLaerm!T368,LEN(BY_RiLaerm!T368)-1))</f>
        <v/>
      </c>
      <c r="M364" s="72" t="str">
        <f>IF(BY_MaxWerte!Q368&gt;0,BY_MaxWerte!Q368,"")</f>
        <v/>
      </c>
      <c r="N364" s="81" t="str">
        <f>IF(BY_MaxWerte!Q368&gt;0,   IF($U$2&gt;0,DATEVALUE(CONCATENATE(LEFT(RIGHT(BY_MaxWerte!R368,3),2),".",TEXT($U$2,"00"),".",TEXT($U$3,"00"))), DATEVALUE(CONCATENATE(MID(BY_MaxWerte!R368,4,2),".",MID(BY_MaxWerte!R368,6,2),".",TEXT($U$3,"00")))    ),"")</f>
        <v/>
      </c>
      <c r="O364" s="72" t="str">
        <f>IF(BY_MaxWerte!Q368&gt;0,  LEFT(BY_MaxWerte!R368,3),"")</f>
        <v/>
      </c>
      <c r="P364" s="72" t="str">
        <f>IF(BY_MaxWerte!S368&gt;0,BY_MaxWerte!S368,"")</f>
        <v/>
      </c>
      <c r="Q364" s="81" t="str">
        <f>IF(BY_MaxWerte!S368&gt;0, IF($U$2&gt;0,DATEVALUE(CONCATENATE(LEFT(RIGHT(BY_MaxWerte!T368,3),2),".",TEXT($U$2,"00"),".",TEXT($U$3,"00"))),DATEVALUE(CONCATENATE(MID(BY_MaxWerte!T368,4,2),".",MID(BY_MaxWerte!T368,6,2),".",TEXT($U$3,"00"))) ),"")</f>
        <v/>
      </c>
      <c r="R364" s="72" t="str">
        <f>IF(BY_MaxWerte!S368&gt;0,  LEFT(BY_MaxWerte!T368,3),"")</f>
        <v/>
      </c>
      <c r="S364" s="72" t="str">
        <f>IF(BY_MaxWerte!T368&gt;0,  BY_MaxWerte!U368,"")</f>
        <v/>
      </c>
      <c r="T364" s="72"/>
    </row>
    <row r="365" spans="1:20" x14ac:dyDescent="0.2">
      <c r="A365" s="74">
        <v>354</v>
      </c>
      <c r="B365" s="72" t="str">
        <f>IF(ISBLANK(BY_DTV_GQ!S369),"",  CONCATENATE(BY_DTV_GQ!S369,IF(TRIM(BY_DTV_GQ!T369)="VBA","*","")))</f>
        <v/>
      </c>
      <c r="C365" s="72" t="str">
        <f>IF(ISBLANK(BY_DTV_GQ!A369),"",CONCATENATE(BY_DTV_GQ!A369,TEXT(BY_DTV_GQ!B369,"????")))</f>
        <v/>
      </c>
      <c r="D365" s="74" t="str">
        <f>IF(ISBLANK(BY_DTV_GQ!U369),"",BY_DTV_GQ!U369)</f>
        <v/>
      </c>
      <c r="E365" s="72" t="str">
        <f>IF(ISBLANK(BY_DTV_GQ!E369),"",BY_DTV_GQ!E369)</f>
        <v/>
      </c>
      <c r="F365" s="72" t="str">
        <f>IF(ISBLANK(BY_DTV_GQ!G369),"",BY_DTV_GQ!G369)</f>
        <v/>
      </c>
      <c r="G365" s="72" t="str">
        <f>IF(ISBLANK(BY_DTV_GQ!H369),"",    LEFT(BY_DTV_GQ!H369,   LEN(BY_DTV_GQ!H369)-1)    )</f>
        <v/>
      </c>
      <c r="H365" s="83" t="str">
        <f>IF(BY_DTV_GQ!G369&gt;0,(BY_DTV_GQ!M369/BY_DTV_GQ!G369)*100,"")</f>
        <v/>
      </c>
      <c r="I365" s="72" t="str">
        <f>IF(ISBLANK(BY_RiLaerm!Q369),"",BY_RiLaerm!Q369)</f>
        <v/>
      </c>
      <c r="J365" s="72" t="str">
        <f>IF(ISBLANK(BY_RiLaerm!R369),"", LEFT(BY_RiLaerm!R369,LEN(BY_RiLaerm!R369)-1))</f>
        <v/>
      </c>
      <c r="K365" s="72" t="str">
        <f>IF(ISBLANK(BY_RiLaerm!S369),"",BY_RiLaerm!S369)</f>
        <v/>
      </c>
      <c r="L365" s="72" t="str">
        <f>IF(ISBLANK(BY_RiLaerm!T369),"",LEFT(BY_RiLaerm!T369,LEN(BY_RiLaerm!T369)-1))</f>
        <v/>
      </c>
      <c r="M365" s="72" t="str">
        <f>IF(BY_MaxWerte!Q369&gt;0,BY_MaxWerte!Q369,"")</f>
        <v/>
      </c>
      <c r="N365" s="81" t="str">
        <f>IF(BY_MaxWerte!Q369&gt;0,   IF($U$2&gt;0,DATEVALUE(CONCATENATE(LEFT(RIGHT(BY_MaxWerte!R369,3),2),".",TEXT($U$2,"00"),".",TEXT($U$3,"00"))), DATEVALUE(CONCATENATE(MID(BY_MaxWerte!R369,4,2),".",MID(BY_MaxWerte!R369,6,2),".",TEXT($U$3,"00")))    ),"")</f>
        <v/>
      </c>
      <c r="O365" s="72" t="str">
        <f>IF(BY_MaxWerte!Q369&gt;0,  LEFT(BY_MaxWerte!R369,3),"")</f>
        <v/>
      </c>
      <c r="P365" s="72" t="str">
        <f>IF(BY_MaxWerte!S369&gt;0,BY_MaxWerte!S369,"")</f>
        <v/>
      </c>
      <c r="Q365" s="81" t="str">
        <f>IF(BY_MaxWerte!S369&gt;0, IF($U$2&gt;0,DATEVALUE(CONCATENATE(LEFT(RIGHT(BY_MaxWerte!T369,3),2),".",TEXT($U$2,"00"),".",TEXT($U$3,"00"))),DATEVALUE(CONCATENATE(MID(BY_MaxWerte!T369,4,2),".",MID(BY_MaxWerte!T369,6,2),".",TEXT($U$3,"00"))) ),"")</f>
        <v/>
      </c>
      <c r="R365" s="72" t="str">
        <f>IF(BY_MaxWerte!S369&gt;0,  LEFT(BY_MaxWerte!T369,3),"")</f>
        <v/>
      </c>
      <c r="S365" s="72" t="str">
        <f>IF(BY_MaxWerte!T369&gt;0,  BY_MaxWerte!U369,"")</f>
        <v/>
      </c>
      <c r="T365" s="72"/>
    </row>
    <row r="366" spans="1:20" x14ac:dyDescent="0.2">
      <c r="A366" s="74">
        <v>355</v>
      </c>
      <c r="B366" s="72" t="str">
        <f>IF(ISBLANK(BY_DTV_GQ!S370),"",  CONCATENATE(BY_DTV_GQ!S370,IF(TRIM(BY_DTV_GQ!T370)="VBA","*","")))</f>
        <v/>
      </c>
      <c r="C366" s="72" t="str">
        <f>IF(ISBLANK(BY_DTV_GQ!A370),"",CONCATENATE(BY_DTV_GQ!A370,TEXT(BY_DTV_GQ!B370,"????")))</f>
        <v/>
      </c>
      <c r="D366" s="74" t="str">
        <f>IF(ISBLANK(BY_DTV_GQ!U370),"",BY_DTV_GQ!U370)</f>
        <v/>
      </c>
      <c r="E366" s="72" t="str">
        <f>IF(ISBLANK(BY_DTV_GQ!E370),"",BY_DTV_GQ!E370)</f>
        <v/>
      </c>
      <c r="F366" s="72" t="str">
        <f>IF(ISBLANK(BY_DTV_GQ!G370),"",BY_DTV_GQ!G370)</f>
        <v/>
      </c>
      <c r="G366" s="72" t="str">
        <f>IF(ISBLANK(BY_DTV_GQ!H370),"",    LEFT(BY_DTV_GQ!H370,   LEN(BY_DTV_GQ!H370)-1)    )</f>
        <v/>
      </c>
      <c r="H366" s="83" t="str">
        <f>IF(BY_DTV_GQ!G370&gt;0,(BY_DTV_GQ!M370/BY_DTV_GQ!G370)*100,"")</f>
        <v/>
      </c>
      <c r="I366" s="72" t="str">
        <f>IF(ISBLANK(BY_RiLaerm!Q370),"",BY_RiLaerm!Q370)</f>
        <v/>
      </c>
      <c r="J366" s="72" t="str">
        <f>IF(ISBLANK(BY_RiLaerm!R370),"", LEFT(BY_RiLaerm!R370,LEN(BY_RiLaerm!R370)-1))</f>
        <v/>
      </c>
      <c r="K366" s="72" t="str">
        <f>IF(ISBLANK(BY_RiLaerm!S370),"",BY_RiLaerm!S370)</f>
        <v/>
      </c>
      <c r="L366" s="72" t="str">
        <f>IF(ISBLANK(BY_RiLaerm!T370),"",LEFT(BY_RiLaerm!T370,LEN(BY_RiLaerm!T370)-1))</f>
        <v/>
      </c>
      <c r="M366" s="72" t="str">
        <f>IF(BY_MaxWerte!Q370&gt;0,BY_MaxWerte!Q370,"")</f>
        <v/>
      </c>
      <c r="N366" s="81" t="str">
        <f>IF(BY_MaxWerte!Q370&gt;0,   IF($U$2&gt;0,DATEVALUE(CONCATENATE(LEFT(RIGHT(BY_MaxWerte!R370,3),2),".",TEXT($U$2,"00"),".",TEXT($U$3,"00"))), DATEVALUE(CONCATENATE(MID(BY_MaxWerte!R370,4,2),".",MID(BY_MaxWerte!R370,6,2),".",TEXT($U$3,"00")))    ),"")</f>
        <v/>
      </c>
      <c r="O366" s="72" t="str">
        <f>IF(BY_MaxWerte!Q370&gt;0,  LEFT(BY_MaxWerte!R370,3),"")</f>
        <v/>
      </c>
      <c r="P366" s="72" t="str">
        <f>IF(BY_MaxWerte!S370&gt;0,BY_MaxWerte!S370,"")</f>
        <v/>
      </c>
      <c r="Q366" s="81" t="str">
        <f>IF(BY_MaxWerte!S370&gt;0, IF($U$2&gt;0,DATEVALUE(CONCATENATE(LEFT(RIGHT(BY_MaxWerte!T370,3),2),".",TEXT($U$2,"00"),".",TEXT($U$3,"00"))),DATEVALUE(CONCATENATE(MID(BY_MaxWerte!T370,4,2),".",MID(BY_MaxWerte!T370,6,2),".",TEXT($U$3,"00"))) ),"")</f>
        <v/>
      </c>
      <c r="R366" s="72" t="str">
        <f>IF(BY_MaxWerte!S370&gt;0,  LEFT(BY_MaxWerte!T370,3),"")</f>
        <v/>
      </c>
      <c r="S366" s="72" t="str">
        <f>IF(BY_MaxWerte!T370&gt;0,  BY_MaxWerte!U370,"")</f>
        <v/>
      </c>
      <c r="T366" s="72"/>
    </row>
    <row r="367" spans="1:20" x14ac:dyDescent="0.2">
      <c r="A367" s="74"/>
      <c r="B367" s="72" t="str">
        <f>IF(ISBLANK(BY_DTV_GQ!S371),"",  CONCATENATE(BY_DTV_GQ!S371,IF(TRIM(BY_DTV_GQ!T371)="VBA","*","")))</f>
        <v/>
      </c>
      <c r="C367" s="72" t="str">
        <f>IF(ISBLANK(BY_DTV_GQ!A371),"",CONCATENATE(BY_DTV_GQ!A371,TEXT(BY_DTV_GQ!B371,"????")))</f>
        <v xml:space="preserve">STAATS- und KREISSTRASSEN    </v>
      </c>
      <c r="D367" s="74"/>
      <c r="E367" s="72"/>
      <c r="F367" s="72" t="str">
        <f>IF(ISBLANK(BY_DTV_GQ!G371),"",BY_DTV_GQ!G371)</f>
        <v/>
      </c>
      <c r="G367" s="72" t="str">
        <f>IF(ISBLANK(BY_DTV_GQ!H371),"",    LEFT(BY_DTV_GQ!H371,   LEN(BY_DTV_GQ!H371)-1)    )</f>
        <v/>
      </c>
      <c r="H367" s="83" t="str">
        <f>IF(BY_DTV_GQ!G371&gt;0,(BY_DTV_GQ!M371/BY_DTV_GQ!G371)*100,"")</f>
        <v/>
      </c>
      <c r="I367" s="72" t="str">
        <f>IF(ISBLANK(BY_RiLaerm!Q371),"",BY_RiLaerm!Q371)</f>
        <v/>
      </c>
      <c r="J367" s="72" t="str">
        <f>IF(ISBLANK(BY_RiLaerm!R371),"", LEFT(BY_RiLaerm!R371,LEN(BY_RiLaerm!R371)-1))</f>
        <v/>
      </c>
      <c r="K367" s="72" t="str">
        <f>IF(ISBLANK(BY_RiLaerm!S371),"",BY_RiLaerm!S371)</f>
        <v/>
      </c>
      <c r="L367" s="72" t="str">
        <f>IF(ISBLANK(BY_RiLaerm!T371),"",LEFT(BY_RiLaerm!T371,LEN(BY_RiLaerm!T371)-1))</f>
        <v/>
      </c>
      <c r="M367" s="72" t="str">
        <f>IF(BY_MaxWerte!Q371&gt;0,BY_MaxWerte!Q371,"")</f>
        <v/>
      </c>
      <c r="N367" s="81" t="str">
        <f>IF(BY_MaxWerte!Q371&gt;0,   IF($U$2&gt;0,DATEVALUE(CONCATENATE(LEFT(RIGHT(BY_MaxWerte!R371,3),2),".",TEXT($U$2,"00"),".",TEXT($U$3,"00"))), DATEVALUE(CONCATENATE(MID(BY_MaxWerte!R371,4,2),".",MID(BY_MaxWerte!R371,6,2),".",TEXT($U$3,"00")))    ),"")</f>
        <v/>
      </c>
      <c r="O367" s="72" t="str">
        <f>IF(BY_MaxWerte!Q371&gt;0,  LEFT(BY_MaxWerte!R371,3),"")</f>
        <v/>
      </c>
      <c r="P367" s="72" t="str">
        <f>IF(BY_MaxWerte!S371&gt;0,BY_MaxWerte!S371,"")</f>
        <v/>
      </c>
      <c r="Q367" s="81" t="str">
        <f>IF(BY_MaxWerte!S371&gt;0, IF($U$2&gt;0,DATEVALUE(CONCATENATE(LEFT(RIGHT(BY_MaxWerte!T371,3),2),".",TEXT($U$2,"00"),".",TEXT($U$3,"00"))),DATEVALUE(CONCATENATE(MID(BY_MaxWerte!T371,4,2),".",MID(BY_MaxWerte!T371,6,2),".",TEXT($U$3,"00"))) ),"")</f>
        <v/>
      </c>
      <c r="R367" s="72" t="str">
        <f>IF(BY_MaxWerte!S371&gt;0,  LEFT(BY_MaxWerte!T371,3),"")</f>
        <v/>
      </c>
      <c r="S367" s="72" t="str">
        <f>IF(BY_MaxWerte!T371&gt;0,  BY_MaxWerte!U371,"")</f>
        <v/>
      </c>
      <c r="T367" s="72"/>
    </row>
    <row r="368" spans="1:20" x14ac:dyDescent="0.2">
      <c r="A368" s="74"/>
      <c r="B368" s="72" t="str">
        <f>IF(ISBLANK(BY_DTV_GQ!S372),"",  CONCATENATE(BY_DTV_GQ!S372,IF(TRIM(BY_DTV_GQ!T372)="VBA","*","")))</f>
        <v/>
      </c>
      <c r="C368" s="72" t="str">
        <f>IF(ISBLANK(BY_DTV_GQ!A372),"",CONCATENATE(BY_DTV_GQ!A372,TEXT(BY_DTV_GQ!B372,"????")))</f>
        <v/>
      </c>
      <c r="D368" s="74" t="str">
        <f>IF(ISBLANK(BY_DTV_GQ!U372),"",BY_DTV_GQ!U372)</f>
        <v/>
      </c>
      <c r="E368" s="72" t="str">
        <f>IF(ISBLANK(BY_DTV_GQ!E372),"",BY_DTV_GQ!E372)</f>
        <v/>
      </c>
      <c r="F368" s="72" t="str">
        <f>IF(ISBLANK(BY_DTV_GQ!G372),"",BY_DTV_GQ!G372)</f>
        <v/>
      </c>
      <c r="G368" s="72" t="str">
        <f>IF(ISBLANK(BY_DTV_GQ!H372),"",    LEFT(BY_DTV_GQ!H372,   LEN(BY_DTV_GQ!H372)-1)    )</f>
        <v/>
      </c>
      <c r="H368" s="83" t="str">
        <f>IF(BY_DTV_GQ!G372&gt;0,(BY_DTV_GQ!M372/BY_DTV_GQ!G372)*100,"")</f>
        <v/>
      </c>
      <c r="I368" s="72" t="str">
        <f>IF(ISBLANK(BY_RiLaerm!Q372),"",BY_RiLaerm!Q372)</f>
        <v/>
      </c>
      <c r="J368" s="72" t="str">
        <f>IF(ISBLANK(BY_RiLaerm!R372),"", LEFT(BY_RiLaerm!R372,LEN(BY_RiLaerm!R372)-1))</f>
        <v/>
      </c>
      <c r="K368" s="72" t="str">
        <f>IF(ISBLANK(BY_RiLaerm!S372),"",BY_RiLaerm!S372)</f>
        <v/>
      </c>
      <c r="L368" s="72" t="str">
        <f>IF(ISBLANK(BY_RiLaerm!T372),"",LEFT(BY_RiLaerm!T372,LEN(BY_RiLaerm!T372)-1))</f>
        <v/>
      </c>
      <c r="M368" s="72" t="str">
        <f>IF(BY_MaxWerte!Q372&gt;0,BY_MaxWerte!Q372,"")</f>
        <v/>
      </c>
      <c r="N368" s="81" t="str">
        <f>IF(BY_MaxWerte!Q372&gt;0,   IF($U$2&gt;0,DATEVALUE(CONCATENATE(LEFT(RIGHT(BY_MaxWerte!R372,3),2),".",TEXT($U$2,"00"),".",TEXT($U$3,"00"))), DATEVALUE(CONCATENATE(MID(BY_MaxWerte!R372,4,2),".",MID(BY_MaxWerte!R372,6,2),".",TEXT($U$3,"00")))    ),"")</f>
        <v/>
      </c>
      <c r="O368" s="72" t="str">
        <f>IF(BY_MaxWerte!Q372&gt;0,  LEFT(BY_MaxWerte!R372,3),"")</f>
        <v/>
      </c>
      <c r="P368" s="72" t="str">
        <f>IF(BY_MaxWerte!S372&gt;0,BY_MaxWerte!S372,"")</f>
        <v/>
      </c>
      <c r="Q368" s="81" t="str">
        <f>IF(BY_MaxWerte!S372&gt;0, IF($U$2&gt;0,DATEVALUE(CONCATENATE(LEFT(RIGHT(BY_MaxWerte!T372,3),2),".",TEXT($U$2,"00"),".",TEXT($U$3,"00"))),DATEVALUE(CONCATENATE(MID(BY_MaxWerte!T372,4,2),".",MID(BY_MaxWerte!T372,6,2),".",TEXT($U$3,"00"))) ),"")</f>
        <v/>
      </c>
      <c r="R368" s="72" t="str">
        <f>IF(BY_MaxWerte!S372&gt;0,  LEFT(BY_MaxWerte!T372,3),"")</f>
        <v/>
      </c>
      <c r="S368" s="72" t="str">
        <f>IF(BY_MaxWerte!T372&gt;0,  BY_MaxWerte!U372,"")</f>
        <v/>
      </c>
      <c r="T368" s="72"/>
    </row>
    <row r="369" spans="1:20" x14ac:dyDescent="0.2">
      <c r="A369" s="74"/>
      <c r="B369" s="72" t="str">
        <f>IF(ISBLANK(BY_DTV_GQ!S373),"",  CONCATENATE(BY_DTV_GQ!S373,IF(TRIM(BY_DTV_GQ!T373)="VBA","*","")))</f>
        <v/>
      </c>
      <c r="C369" s="72" t="str">
        <f>IF(ISBLANK(BY_DTV_GQ!A373),"",CONCATENATE(BY_DTV_GQ!A373,TEXT(BY_DTV_GQ!B373,"????")))</f>
        <v>S1066</v>
      </c>
      <c r="D369" s="74" t="str">
        <f>IF(ISBLANK(BY_DTV_GQ!U373),"",BY_DTV_GQ!U373)</f>
        <v/>
      </c>
      <c r="E369" s="72" t="str">
        <f>IF(ISBLANK(BY_DTV_GQ!E373),"",BY_DTV_GQ!E373)</f>
        <v xml:space="preserve">Feuchtwangen West             </v>
      </c>
      <c r="F369" s="72">
        <f>IF(ISBLANK(BY_DTV_GQ!G373),"",BY_DTV_GQ!G373)</f>
        <v>5048</v>
      </c>
      <c r="G369" s="72" t="str">
        <f>IF(ISBLANK(BY_DTV_GQ!H373),"",    LEFT(BY_DTV_GQ!H373,   LEN(BY_DTV_GQ!H373)-1)    )</f>
        <v xml:space="preserve">(-)  </v>
      </c>
      <c r="H369" s="83">
        <f>IF(BY_DTV_GQ!G373&gt;0,(BY_DTV_GQ!M373/BY_DTV_GQ!G373)*100,"")</f>
        <v>8.1814580031695723</v>
      </c>
      <c r="I369" s="72">
        <f>IF(ISBLANK(BY_RiLaerm!Q373),"",BY_RiLaerm!Q373)</f>
        <v>288</v>
      </c>
      <c r="J369" s="72" t="str">
        <f>IF(ISBLANK(BY_RiLaerm!R373),"", LEFT(BY_RiLaerm!R373,LEN(BY_RiLaerm!R373)-1))</f>
        <v>8,0</v>
      </c>
      <c r="K369" s="72">
        <f>IF(ISBLANK(BY_RiLaerm!S373),"",BY_RiLaerm!S373)</f>
        <v>55</v>
      </c>
      <c r="L369" s="72" t="str">
        <f>IF(ISBLANK(BY_RiLaerm!T373),"",LEFT(BY_RiLaerm!T373,LEN(BY_RiLaerm!T373)-1))</f>
        <v>10,5</v>
      </c>
      <c r="M369" s="72" t="str">
        <f>IF(BY_MaxWerte!Q373&gt;0,BY_MaxWerte!Q373,"")</f>
        <v/>
      </c>
      <c r="N369" s="81" t="str">
        <f>IF(BY_MaxWerte!Q373&gt;0,   IF($U$2&gt;0,DATEVALUE(CONCATENATE(LEFT(RIGHT(BY_MaxWerte!R373,3),2),".",TEXT($U$2,"00"),".",TEXT($U$3,"00"))), DATEVALUE(CONCATENATE(MID(BY_MaxWerte!R373,4,2),".",MID(BY_MaxWerte!R373,6,2),".",TEXT($U$3,"00")))    ),"")</f>
        <v/>
      </c>
      <c r="O369" s="72" t="str">
        <f>IF(BY_MaxWerte!Q373&gt;0,  LEFT(BY_MaxWerte!R373,3),"")</f>
        <v/>
      </c>
      <c r="P369" s="72" t="str">
        <f>IF(BY_MaxWerte!S373&gt;0,BY_MaxWerte!S373,"")</f>
        <v/>
      </c>
      <c r="Q369" s="81" t="str">
        <f>IF(BY_MaxWerte!S373&gt;0, IF($U$2&gt;0,DATEVALUE(CONCATENATE(LEFT(RIGHT(BY_MaxWerte!T373,3),2),".",TEXT($U$2,"00"),".",TEXT($U$3,"00"))),DATEVALUE(CONCATENATE(MID(BY_MaxWerte!T373,4,2),".",MID(BY_MaxWerte!T373,6,2),".",TEXT($U$3,"00"))) ),"")</f>
        <v/>
      </c>
      <c r="R369" s="72" t="str">
        <f>IF(BY_MaxWerte!S373&gt;0,  LEFT(BY_MaxWerte!T373,3),"")</f>
        <v/>
      </c>
      <c r="S369" s="72" t="str">
        <f>IF(BY_MaxWerte!T373&gt;0,  BY_MaxWerte!U373,"")</f>
        <v/>
      </c>
      <c r="T369" s="72"/>
    </row>
    <row r="370" spans="1:20" x14ac:dyDescent="0.2">
      <c r="A370" s="74"/>
      <c r="B370" s="72" t="str">
        <f>IF(ISBLANK(BY_DTV_GQ!S374),"",  CONCATENATE(BY_DTV_GQ!S374,IF(TRIM(BY_DTV_GQ!T374)="VBA","*","")))</f>
        <v/>
      </c>
      <c r="C370" s="72" t="str">
        <f>IF(ISBLANK(BY_DTV_GQ!A374),"",CONCATENATE(BY_DTV_GQ!A374,TEXT(BY_DTV_GQ!B374,"????")))</f>
        <v>S2025</v>
      </c>
      <c r="D370" s="74" t="str">
        <f>IF(ISBLANK(BY_DTV_GQ!U374),"",BY_DTV_GQ!U374)</f>
        <v/>
      </c>
      <c r="E370" s="72" t="str">
        <f>IF(ISBLANK(BY_DTV_GQ!E374),"",BY_DTV_GQ!E374)</f>
        <v xml:space="preserve">Jettingen-Scheppach           </v>
      </c>
      <c r="F370" s="72">
        <f>IF(ISBLANK(BY_DTV_GQ!G374),"",BY_DTV_GQ!G374)</f>
        <v>5736</v>
      </c>
      <c r="G370" s="72" t="str">
        <f>IF(ISBLANK(BY_DTV_GQ!H374),"",    LEFT(BY_DTV_GQ!H374,   LEN(BY_DTV_GQ!H374)-1)    )</f>
        <v xml:space="preserve">(-)  </v>
      </c>
      <c r="H370" s="83">
        <f>IF(BY_DTV_GQ!G374&gt;0,(BY_DTV_GQ!M374/BY_DTV_GQ!G374)*100,"")</f>
        <v>7.5836820083682008</v>
      </c>
      <c r="I370" s="72">
        <f>IF(ISBLANK(BY_RiLaerm!Q374),"",BY_RiLaerm!Q374)</f>
        <v>328</v>
      </c>
      <c r="J370" s="72" t="str">
        <f>IF(ISBLANK(BY_RiLaerm!R374),"", LEFT(BY_RiLaerm!R374,LEN(BY_RiLaerm!R374)-1))</f>
        <v>7,5</v>
      </c>
      <c r="K370" s="72">
        <f>IF(ISBLANK(BY_RiLaerm!S374),"",BY_RiLaerm!S374)</f>
        <v>61</v>
      </c>
      <c r="L370" s="72" t="str">
        <f>IF(ISBLANK(BY_RiLaerm!T374),"",LEFT(BY_RiLaerm!T374,LEN(BY_RiLaerm!T374)-1))</f>
        <v>9,2</v>
      </c>
      <c r="M370" s="72" t="str">
        <f>IF(BY_MaxWerte!Q374&gt;0,BY_MaxWerte!Q374,"")</f>
        <v/>
      </c>
      <c r="N370" s="81" t="str">
        <f>IF(BY_MaxWerte!Q374&gt;0,   IF($U$2&gt;0,DATEVALUE(CONCATENATE(LEFT(RIGHT(BY_MaxWerte!R374,3),2),".",TEXT($U$2,"00"),".",TEXT($U$3,"00"))), DATEVALUE(CONCATENATE(MID(BY_MaxWerte!R374,4,2),".",MID(BY_MaxWerte!R374,6,2),".",TEXT($U$3,"00")))    ),"")</f>
        <v/>
      </c>
      <c r="O370" s="72" t="str">
        <f>IF(BY_MaxWerte!Q374&gt;0,  LEFT(BY_MaxWerte!R374,3),"")</f>
        <v/>
      </c>
      <c r="P370" s="72" t="str">
        <f>IF(BY_MaxWerte!S374&gt;0,BY_MaxWerte!S374,"")</f>
        <v/>
      </c>
      <c r="Q370" s="81" t="str">
        <f>IF(BY_MaxWerte!S374&gt;0, IF($U$2&gt;0,DATEVALUE(CONCATENATE(LEFT(RIGHT(BY_MaxWerte!T374,3),2),".",TEXT($U$2,"00"),".",TEXT($U$3,"00"))),DATEVALUE(CONCATENATE(MID(BY_MaxWerte!T374,4,2),".",MID(BY_MaxWerte!T374,6,2),".",TEXT($U$3,"00"))) ),"")</f>
        <v/>
      </c>
      <c r="R370" s="72" t="str">
        <f>IF(BY_MaxWerte!S374&gt;0,  LEFT(BY_MaxWerte!T374,3),"")</f>
        <v/>
      </c>
      <c r="S370" s="72" t="str">
        <f>IF(BY_MaxWerte!T374&gt;0,  BY_MaxWerte!U374,"")</f>
        <v/>
      </c>
      <c r="T370" s="72"/>
    </row>
    <row r="371" spans="1:20" x14ac:dyDescent="0.2">
      <c r="A371" s="74"/>
      <c r="B371" s="72" t="str">
        <f>IF(ISBLANK(BY_DTV_GQ!S375),"",  CONCATENATE(BY_DTV_GQ!S375,IF(TRIM(BY_DTV_GQ!T375)="VBA","*","")))</f>
        <v/>
      </c>
      <c r="C371" s="72" t="str">
        <f>IF(ISBLANK(BY_DTV_GQ!A375),"",CONCATENATE(BY_DTV_GQ!A375,TEXT(BY_DTV_GQ!B375,"????")))</f>
        <v>S2053</v>
      </c>
      <c r="D371" s="74" t="str">
        <f>IF(ISBLANK(BY_DTV_GQ!U375),"",BY_DTV_GQ!U375)</f>
        <v/>
      </c>
      <c r="E371" s="72" t="str">
        <f>IF(ISBLANK(BY_DTV_GQ!E375),"",BY_DTV_GQ!E375)</f>
        <v xml:space="preserve">Ismaning-Süd                  </v>
      </c>
      <c r="F371" s="72">
        <f>IF(ISBLANK(BY_DTV_GQ!G375),"",BY_DTV_GQ!G375)</f>
        <v>9968</v>
      </c>
      <c r="G371" s="72" t="str">
        <f>IF(ISBLANK(BY_DTV_GQ!H375),"",    LEFT(BY_DTV_GQ!H375,   LEN(BY_DTV_GQ!H375)-1)    )</f>
        <v xml:space="preserve">(-)  </v>
      </c>
      <c r="H371" s="83">
        <f>IF(BY_DTV_GQ!G375&gt;0,(BY_DTV_GQ!M375/BY_DTV_GQ!G375)*100,"")</f>
        <v>3.9727126805778492</v>
      </c>
      <c r="I371" s="72">
        <f>IF(ISBLANK(BY_RiLaerm!Q375),"",BY_RiLaerm!Q375)</f>
        <v>579</v>
      </c>
      <c r="J371" s="72" t="str">
        <f>IF(ISBLANK(BY_RiLaerm!R375),"", LEFT(BY_RiLaerm!R375,LEN(BY_RiLaerm!R375)-1))</f>
        <v>3,9</v>
      </c>
      <c r="K371" s="72">
        <f>IF(ISBLANK(BY_RiLaerm!S375),"",BY_RiLaerm!S375)</f>
        <v>89</v>
      </c>
      <c r="L371" s="72" t="str">
        <f>IF(ISBLANK(BY_RiLaerm!T375),"",LEFT(BY_RiLaerm!T375,LEN(BY_RiLaerm!T375)-1))</f>
        <v>5,0</v>
      </c>
      <c r="M371" s="72" t="str">
        <f>IF(BY_MaxWerte!Q375&gt;0,BY_MaxWerte!Q375,"")</f>
        <v/>
      </c>
      <c r="N371" s="81" t="str">
        <f>IF(BY_MaxWerte!Q375&gt;0,   IF($U$2&gt;0,DATEVALUE(CONCATENATE(LEFT(RIGHT(BY_MaxWerte!R375,3),2),".",TEXT($U$2,"00"),".",TEXT($U$3,"00"))), DATEVALUE(CONCATENATE(MID(BY_MaxWerte!R375,4,2),".",MID(BY_MaxWerte!R375,6,2),".",TEXT($U$3,"00")))    ),"")</f>
        <v/>
      </c>
      <c r="O371" s="72" t="str">
        <f>IF(BY_MaxWerte!Q375&gt;0,  LEFT(BY_MaxWerte!R375,3),"")</f>
        <v/>
      </c>
      <c r="P371" s="72" t="str">
        <f>IF(BY_MaxWerte!S375&gt;0,BY_MaxWerte!S375,"")</f>
        <v/>
      </c>
      <c r="Q371" s="81" t="str">
        <f>IF(BY_MaxWerte!S375&gt;0, IF($U$2&gt;0,DATEVALUE(CONCATENATE(LEFT(RIGHT(BY_MaxWerte!T375,3),2),".",TEXT($U$2,"00"),".",TEXT($U$3,"00"))),DATEVALUE(CONCATENATE(MID(BY_MaxWerte!T375,4,2),".",MID(BY_MaxWerte!T375,6,2),".",TEXT($U$3,"00"))) ),"")</f>
        <v/>
      </c>
      <c r="R371" s="72" t="str">
        <f>IF(BY_MaxWerte!S375&gt;0,  LEFT(BY_MaxWerte!T375,3),"")</f>
        <v/>
      </c>
      <c r="S371" s="72" t="str">
        <f>IF(BY_MaxWerte!T375&gt;0,  BY_MaxWerte!U375,"")</f>
        <v/>
      </c>
      <c r="T371" s="72"/>
    </row>
    <row r="372" spans="1:20" x14ac:dyDescent="0.2">
      <c r="A372" s="74"/>
      <c r="B372" s="72" t="str">
        <f>IF(ISBLANK(BY_DTV_GQ!S376),"",  CONCATENATE(BY_DTV_GQ!S376,IF(TRIM(BY_DTV_GQ!T376)="VBA","*","")))</f>
        <v/>
      </c>
      <c r="C372" s="72" t="str">
        <f>IF(ISBLANK(BY_DTV_GQ!A376),"",CONCATENATE(BY_DTV_GQ!A376,TEXT(BY_DTV_GQ!B376,"????")))</f>
        <v>S2057</v>
      </c>
      <c r="D372" s="74" t="str">
        <f>IF(ISBLANK(BY_DTV_GQ!U376),"",BY_DTV_GQ!U376)</f>
        <v/>
      </c>
      <c r="E372" s="72" t="str">
        <f>IF(ISBLANK(BY_DTV_GQ!E376),"",BY_DTV_GQ!E376)</f>
        <v xml:space="preserve">Polling (N)                   </v>
      </c>
      <c r="F372" s="72">
        <f>IF(ISBLANK(BY_DTV_GQ!G376),"",BY_DTV_GQ!G376)</f>
        <v>2842</v>
      </c>
      <c r="G372" s="72" t="str">
        <f>IF(ISBLANK(BY_DTV_GQ!H376),"",    LEFT(BY_DTV_GQ!H376,   LEN(BY_DTV_GQ!H376)-1)    )</f>
        <v xml:space="preserve">(-)  </v>
      </c>
      <c r="H372" s="83">
        <f>IF(BY_DTV_GQ!G376&gt;0,(BY_DTV_GQ!M376/BY_DTV_GQ!G376)*100,"")</f>
        <v>6.474313863476425</v>
      </c>
      <c r="I372" s="72">
        <f>IF(ISBLANK(BY_RiLaerm!Q376),"",BY_RiLaerm!Q376)</f>
        <v>167</v>
      </c>
      <c r="J372" s="72" t="str">
        <f>IF(ISBLANK(BY_RiLaerm!R376),"", LEFT(BY_RiLaerm!R376,LEN(BY_RiLaerm!R376)-1))</f>
        <v>6,3</v>
      </c>
      <c r="K372" s="72">
        <f>IF(ISBLANK(BY_RiLaerm!S376),"",BY_RiLaerm!S376)</f>
        <v>22</v>
      </c>
      <c r="L372" s="72" t="str">
        <f>IF(ISBLANK(BY_RiLaerm!T376),"",LEFT(BY_RiLaerm!T376,LEN(BY_RiLaerm!T376)-1))</f>
        <v>9,9</v>
      </c>
      <c r="M372" s="72" t="str">
        <f>IF(BY_MaxWerte!Q376&gt;0,BY_MaxWerte!Q376,"")</f>
        <v/>
      </c>
      <c r="N372" s="81" t="str">
        <f>IF(BY_MaxWerte!Q376&gt;0,   IF($U$2&gt;0,DATEVALUE(CONCATENATE(LEFT(RIGHT(BY_MaxWerte!R376,3),2),".",TEXT($U$2,"00"),".",TEXT($U$3,"00"))), DATEVALUE(CONCATENATE(MID(BY_MaxWerte!R376,4,2),".",MID(BY_MaxWerte!R376,6,2),".",TEXT($U$3,"00")))    ),"")</f>
        <v/>
      </c>
      <c r="O372" s="72" t="str">
        <f>IF(BY_MaxWerte!Q376&gt;0,  LEFT(BY_MaxWerte!R376,3),"")</f>
        <v/>
      </c>
      <c r="P372" s="72" t="str">
        <f>IF(BY_MaxWerte!S376&gt;0,BY_MaxWerte!S376,"")</f>
        <v/>
      </c>
      <c r="Q372" s="81" t="str">
        <f>IF(BY_MaxWerte!S376&gt;0, IF($U$2&gt;0,DATEVALUE(CONCATENATE(LEFT(RIGHT(BY_MaxWerte!T376,3),2),".",TEXT($U$2,"00"),".",TEXT($U$3,"00"))),DATEVALUE(CONCATENATE(MID(BY_MaxWerte!T376,4,2),".",MID(BY_MaxWerte!T376,6,2),".",TEXT($U$3,"00"))) ),"")</f>
        <v/>
      </c>
      <c r="R372" s="72" t="str">
        <f>IF(BY_MaxWerte!S376&gt;0,  LEFT(BY_MaxWerte!T376,3),"")</f>
        <v/>
      </c>
      <c r="S372" s="72" t="str">
        <f>IF(BY_MaxWerte!T376&gt;0,  BY_MaxWerte!U376,"")</f>
        <v/>
      </c>
      <c r="T372" s="72"/>
    </row>
    <row r="373" spans="1:20" x14ac:dyDescent="0.2">
      <c r="A373" s="74">
        <v>356</v>
      </c>
      <c r="B373" s="72" t="str">
        <f>IF(ISBLANK(BY_DTV_GQ!S377),"",  CONCATENATE(BY_DTV_GQ!S377,IF(TRIM(BY_DTV_GQ!T377)="VBA","*","")))</f>
        <v/>
      </c>
      <c r="C373" s="72" t="str">
        <f>IF(ISBLANK(BY_DTV_GQ!A377),"",CONCATENATE(BY_DTV_GQ!A377,TEXT(BY_DTV_GQ!B377,"????")))</f>
        <v>S2068</v>
      </c>
      <c r="D373" s="74" t="str">
        <f>IF(ISBLANK(BY_DTV_GQ!U377),"",BY_DTV_GQ!U377)</f>
        <v/>
      </c>
      <c r="E373" s="72" t="str">
        <f>IF(ISBLANK(BY_DTV_GQ!E377),"",BY_DTV_GQ!E377)</f>
        <v xml:space="preserve">Seefeld-Oberalting            </v>
      </c>
      <c r="F373" s="72">
        <f>IF(ISBLANK(BY_DTV_GQ!G377),"",BY_DTV_GQ!G377)</f>
        <v>8938</v>
      </c>
      <c r="G373" s="72" t="str">
        <f>IF(ISBLANK(BY_DTV_GQ!H377),"",    LEFT(BY_DTV_GQ!H377,   LEN(BY_DTV_GQ!H377)-1)    )</f>
        <v xml:space="preserve">(-)  </v>
      </c>
      <c r="H373" s="83">
        <f>IF(BY_DTV_GQ!G377&gt;0,(BY_DTV_GQ!M377/BY_DTV_GQ!G377)*100,"")</f>
        <v>3.4347728798388903</v>
      </c>
      <c r="I373" s="72">
        <f>IF(ISBLANK(BY_RiLaerm!Q377),"",BY_RiLaerm!Q377)</f>
        <v>524</v>
      </c>
      <c r="J373" s="72" t="str">
        <f>IF(ISBLANK(BY_RiLaerm!R377),"", LEFT(BY_RiLaerm!R377,LEN(BY_RiLaerm!R377)-1))</f>
        <v>3,4</v>
      </c>
      <c r="K373" s="72">
        <f>IF(ISBLANK(BY_RiLaerm!S377),"",BY_RiLaerm!S377)</f>
        <v>70</v>
      </c>
      <c r="L373" s="72" t="str">
        <f>IF(ISBLANK(BY_RiLaerm!T377),"",LEFT(BY_RiLaerm!T377,LEN(BY_RiLaerm!T377)-1))</f>
        <v>3,6</v>
      </c>
      <c r="M373" s="72">
        <f>IF(BY_MaxWerte!Q377&gt;0,BY_MaxWerte!Q377,"")</f>
        <v>11705</v>
      </c>
      <c r="N373" s="81">
        <f>IF(BY_MaxWerte!Q377&gt;0,   IF($U$2&gt;0,DATEVALUE(CONCATENATE(LEFT(RIGHT(BY_MaxWerte!R377,3),2),".",TEXT($U$2,"00"),".",TEXT($U$3,"00"))), DATEVALUE(CONCATENATE(MID(BY_MaxWerte!R377,4,2),".",MID(BY_MaxWerte!R377,6,2),".",TEXT($U$3,"00")))    ),"")</f>
        <v>42762</v>
      </c>
      <c r="O373" s="72" t="str">
        <f>IF(BY_MaxWerte!Q377&gt;0,  LEFT(BY_MaxWerte!R377,3),"")</f>
        <v xml:space="preserve"> FR</v>
      </c>
      <c r="P373" s="72">
        <f>IF(BY_MaxWerte!S377&gt;0,BY_MaxWerte!S377,"")</f>
        <v>1312</v>
      </c>
      <c r="Q373" s="81">
        <f>IF(BY_MaxWerte!S377&gt;0, IF($U$2&gt;0,DATEVALUE(CONCATENATE(LEFT(RIGHT(BY_MaxWerte!T377,3),2),".",TEXT($U$2,"00"),".",TEXT($U$3,"00"))),DATEVALUE(CONCATENATE(MID(BY_MaxWerte!T377,4,2),".",MID(BY_MaxWerte!T377,6,2),".",TEXT($U$3,"00"))) ),"")</f>
        <v>42764</v>
      </c>
      <c r="R373" s="72" t="str">
        <f>IF(BY_MaxWerte!S377&gt;0,  LEFT(BY_MaxWerte!T377,3),"")</f>
        <v xml:space="preserve"> SO</v>
      </c>
      <c r="S373" s="72">
        <f>IF(BY_MaxWerte!T377&gt;0,  BY_MaxWerte!U377,"")</f>
        <v>16</v>
      </c>
      <c r="T373" s="72"/>
    </row>
    <row r="374" spans="1:20" x14ac:dyDescent="0.2">
      <c r="A374" s="74">
        <v>357</v>
      </c>
      <c r="B374" s="72" t="str">
        <f>IF(ISBLANK(BY_DTV_GQ!S378),"",  CONCATENATE(BY_DTV_GQ!S378,IF(TRIM(BY_DTV_GQ!T378)="VBA","*","")))</f>
        <v/>
      </c>
      <c r="C374" s="72" t="str">
        <f>IF(ISBLANK(BY_DTV_GQ!A378),"",CONCATENATE(BY_DTV_GQ!A378,TEXT(BY_DTV_GQ!B378,"????")))</f>
        <v>S2078</v>
      </c>
      <c r="D374" s="74" t="str">
        <f>IF(ISBLANK(BY_DTV_GQ!U378),"",BY_DTV_GQ!U378)</f>
        <v/>
      </c>
      <c r="E374" s="72" t="str">
        <f>IF(ISBLANK(BY_DTV_GQ!E378),"",BY_DTV_GQ!E378)</f>
        <v xml:space="preserve">München-Perlach               </v>
      </c>
      <c r="F374" s="72">
        <f>IF(ISBLANK(BY_DTV_GQ!G378),"",BY_DTV_GQ!G378)</f>
        <v>15501</v>
      </c>
      <c r="G374" s="72" t="str">
        <f>IF(ISBLANK(BY_DTV_GQ!H378),"",    LEFT(BY_DTV_GQ!H378,   LEN(BY_DTV_GQ!H378)-1)    )</f>
        <v xml:space="preserve">(-)  </v>
      </c>
      <c r="H374" s="83">
        <f>IF(BY_DTV_GQ!G378&gt;0,(BY_DTV_GQ!M378/BY_DTV_GQ!G378)*100,"")</f>
        <v>2.1288949100058061</v>
      </c>
      <c r="I374" s="72">
        <f>IF(ISBLANK(BY_RiLaerm!Q378),"",BY_RiLaerm!Q378)</f>
        <v>886</v>
      </c>
      <c r="J374" s="72" t="str">
        <f>IF(ISBLANK(BY_RiLaerm!R378),"", LEFT(BY_RiLaerm!R378,LEN(BY_RiLaerm!R378)-1))</f>
        <v>2,1</v>
      </c>
      <c r="K374" s="72">
        <f>IF(ISBLANK(BY_RiLaerm!S378),"",BY_RiLaerm!S378)</f>
        <v>165</v>
      </c>
      <c r="L374" s="72" t="str">
        <f>IF(ISBLANK(BY_RiLaerm!T378),"",LEFT(BY_RiLaerm!T378,LEN(BY_RiLaerm!T378)-1))</f>
        <v>2,0</v>
      </c>
      <c r="M374" s="72" t="str">
        <f>IF(BY_MaxWerte!Q378&gt;0,BY_MaxWerte!Q378,"")</f>
        <v/>
      </c>
      <c r="N374" s="81" t="str">
        <f>IF(BY_MaxWerte!Q378&gt;0,   IF($U$2&gt;0,DATEVALUE(CONCATENATE(LEFT(RIGHT(BY_MaxWerte!R378,3),2),".",TEXT($U$2,"00"),".",TEXT($U$3,"00"))), DATEVALUE(CONCATENATE(MID(BY_MaxWerte!R378,4,2),".",MID(BY_MaxWerte!R378,6,2),".",TEXT($U$3,"00")))    ),"")</f>
        <v/>
      </c>
      <c r="O374" s="72" t="str">
        <f>IF(BY_MaxWerte!Q378&gt;0,  LEFT(BY_MaxWerte!R378,3),"")</f>
        <v/>
      </c>
      <c r="P374" s="72" t="str">
        <f>IF(BY_MaxWerte!S378&gt;0,BY_MaxWerte!S378,"")</f>
        <v/>
      </c>
      <c r="Q374" s="81" t="str">
        <f>IF(BY_MaxWerte!S378&gt;0, IF($U$2&gt;0,DATEVALUE(CONCATENATE(LEFT(RIGHT(BY_MaxWerte!T378,3),2),".",TEXT($U$2,"00"),".",TEXT($U$3,"00"))),DATEVALUE(CONCATENATE(MID(BY_MaxWerte!T378,4,2),".",MID(BY_MaxWerte!T378,6,2),".",TEXT($U$3,"00"))) ),"")</f>
        <v/>
      </c>
      <c r="R374" s="72" t="str">
        <f>IF(BY_MaxWerte!S378&gt;0,  LEFT(BY_MaxWerte!T378,3),"")</f>
        <v/>
      </c>
      <c r="S374" s="72" t="str">
        <f>IF(BY_MaxWerte!T378&gt;0,  BY_MaxWerte!U378,"")</f>
        <v/>
      </c>
      <c r="T374" s="72"/>
    </row>
    <row r="375" spans="1:20" x14ac:dyDescent="0.2">
      <c r="A375" s="74">
        <v>358</v>
      </c>
      <c r="B375" s="72" t="str">
        <f>IF(ISBLANK(BY_DTV_GQ!S379),"",  CONCATENATE(BY_DTV_GQ!S379,IF(TRIM(BY_DTV_GQ!T379)="VBA","*","")))</f>
        <v/>
      </c>
      <c r="C375" s="72" t="str">
        <f>IF(ISBLANK(BY_DTV_GQ!A379),"",CONCATENATE(BY_DTV_GQ!A379,TEXT(BY_DTV_GQ!B379,"????")))</f>
        <v>S2079</v>
      </c>
      <c r="D375" s="74" t="str">
        <f>IF(ISBLANK(BY_DTV_GQ!U379),"",BY_DTV_GQ!U379)</f>
        <v/>
      </c>
      <c r="E375" s="72" t="str">
        <f>IF(ISBLANK(BY_DTV_GQ!E379),"",BY_DTV_GQ!E379)</f>
        <v xml:space="preserve">Neubiberg                     </v>
      </c>
      <c r="F375" s="72">
        <f>IF(ISBLANK(BY_DTV_GQ!G379),"",BY_DTV_GQ!G379)</f>
        <v>11962</v>
      </c>
      <c r="G375" s="72" t="str">
        <f>IF(ISBLANK(BY_DTV_GQ!H379),"",    LEFT(BY_DTV_GQ!H379,   LEN(BY_DTV_GQ!H379)-1)    )</f>
        <v xml:space="preserve">(-)  </v>
      </c>
      <c r="H375" s="83">
        <f>IF(BY_DTV_GQ!G379&gt;0,(BY_DTV_GQ!M379/BY_DTV_GQ!G379)*100,"")</f>
        <v>3.3606420331048317</v>
      </c>
      <c r="I375" s="72">
        <f>IF(ISBLANK(BY_RiLaerm!Q379),"",BY_RiLaerm!Q379)</f>
        <v>705</v>
      </c>
      <c r="J375" s="72" t="str">
        <f>IF(ISBLANK(BY_RiLaerm!R379),"", LEFT(BY_RiLaerm!R379,LEN(BY_RiLaerm!R379)-1))</f>
        <v>3,4</v>
      </c>
      <c r="K375" s="72">
        <f>IF(ISBLANK(BY_RiLaerm!S379),"",BY_RiLaerm!S379)</f>
        <v>85</v>
      </c>
      <c r="L375" s="72" t="str">
        <f>IF(ISBLANK(BY_RiLaerm!T379),"",LEFT(BY_RiLaerm!T379,LEN(BY_RiLaerm!T379)-1))</f>
        <v>3,6</v>
      </c>
      <c r="M375" s="72">
        <f>IF(BY_MaxWerte!Q379&gt;0,BY_MaxWerte!Q379,"")</f>
        <v>15723</v>
      </c>
      <c r="N375" s="81">
        <f>IF(BY_MaxWerte!Q379&gt;0,   IF($U$2&gt;0,DATEVALUE(CONCATENATE(LEFT(RIGHT(BY_MaxWerte!R379,3),2),".",TEXT($U$2,"00"),".",TEXT($U$3,"00"))), DATEVALUE(CONCATENATE(MID(BY_MaxWerte!R379,4,2),".",MID(BY_MaxWerte!R379,6,2),".",TEXT($U$3,"00")))    ),"")</f>
        <v>42761</v>
      </c>
      <c r="O375" s="72" t="str">
        <f>IF(BY_MaxWerte!Q379&gt;0,  LEFT(BY_MaxWerte!R379,3),"")</f>
        <v xml:space="preserve"> DO</v>
      </c>
      <c r="P375" s="72">
        <f>IF(BY_MaxWerte!S379&gt;0,BY_MaxWerte!S379,"")</f>
        <v>1433</v>
      </c>
      <c r="Q375" s="81">
        <f>IF(BY_MaxWerte!S379&gt;0, IF($U$2&gt;0,DATEVALUE(CONCATENATE(LEFT(RIGHT(BY_MaxWerte!T379,3),2),".",TEXT($U$2,"00"),".",TEXT($U$3,"00"))),DATEVALUE(CONCATENATE(MID(BY_MaxWerte!T379,4,2),".",MID(BY_MaxWerte!T379,6,2),".",TEXT($U$3,"00"))) ),"")</f>
        <v>42758</v>
      </c>
      <c r="R375" s="72" t="str">
        <f>IF(BY_MaxWerte!S379&gt;0,  LEFT(BY_MaxWerte!T379,3),"")</f>
        <v xml:space="preserve"> MO</v>
      </c>
      <c r="S375" s="72">
        <f>IF(BY_MaxWerte!T379&gt;0,  BY_MaxWerte!U379,"")</f>
        <v>19</v>
      </c>
      <c r="T375" s="72"/>
    </row>
    <row r="376" spans="1:20" x14ac:dyDescent="0.2">
      <c r="A376" s="74">
        <v>359</v>
      </c>
      <c r="B376" s="72" t="str">
        <f>IF(ISBLANK(BY_DTV_GQ!S380),"",  CONCATENATE(BY_DTV_GQ!S380,IF(TRIM(BY_DTV_GQ!T380)="VBA","*","")))</f>
        <v/>
      </c>
      <c r="C376" s="72" t="str">
        <f>IF(ISBLANK(BY_DTV_GQ!A380),"",CONCATENATE(BY_DTV_GQ!A380,TEXT(BY_DTV_GQ!B380,"????")))</f>
        <v>S2096</v>
      </c>
      <c r="D376" s="74" t="str">
        <f>IF(ISBLANK(BY_DTV_GQ!U380),"",BY_DTV_GQ!U380)</f>
        <v/>
      </c>
      <c r="E376" s="72" t="str">
        <f>IF(ISBLANK(BY_DTV_GQ!E380),"",BY_DTV_GQ!E380)</f>
        <v xml:space="preserve">Grabenstätt                   </v>
      </c>
      <c r="F376" s="72">
        <f>IF(ISBLANK(BY_DTV_GQ!G380),"",BY_DTV_GQ!G380)</f>
        <v>5252</v>
      </c>
      <c r="G376" s="72" t="str">
        <f>IF(ISBLANK(BY_DTV_GQ!H380),"",    LEFT(BY_DTV_GQ!H380,   LEN(BY_DTV_GQ!H380)-1)    )</f>
        <v xml:space="preserve">(-)  </v>
      </c>
      <c r="H376" s="83">
        <f>IF(BY_DTV_GQ!G380&gt;0,(BY_DTV_GQ!M380/BY_DTV_GQ!G380)*100,"")</f>
        <v>8.8918507235338922</v>
      </c>
      <c r="I376" s="72">
        <f>IF(ISBLANK(BY_RiLaerm!Q380),"",BY_RiLaerm!Q380)</f>
        <v>307</v>
      </c>
      <c r="J376" s="72" t="str">
        <f>IF(ISBLANK(BY_RiLaerm!R380),"", LEFT(BY_RiLaerm!R380,LEN(BY_RiLaerm!R380)-1))</f>
        <v>8,7</v>
      </c>
      <c r="K376" s="72">
        <f>IF(ISBLANK(BY_RiLaerm!S380),"",BY_RiLaerm!S380)</f>
        <v>42</v>
      </c>
      <c r="L376" s="72" t="str">
        <f>IF(ISBLANK(BY_RiLaerm!T380),"",LEFT(BY_RiLaerm!T380,LEN(BY_RiLaerm!T380)-1))</f>
        <v>12,4</v>
      </c>
      <c r="M376" s="72">
        <f>IF(BY_MaxWerte!Q380&gt;0,BY_MaxWerte!Q380,"")</f>
        <v>7170</v>
      </c>
      <c r="N376" s="81">
        <f>IF(BY_MaxWerte!Q380&gt;0,   IF($U$2&gt;0,DATEVALUE(CONCATENATE(LEFT(RIGHT(BY_MaxWerte!R380,3),2),".",TEXT($U$2,"00"),".",TEXT($U$3,"00"))), DATEVALUE(CONCATENATE(MID(BY_MaxWerte!R380,4,2),".",MID(BY_MaxWerte!R380,6,2),".",TEXT($U$3,"00")))    ),"")</f>
        <v>42762</v>
      </c>
      <c r="O376" s="72" t="str">
        <f>IF(BY_MaxWerte!Q380&gt;0,  LEFT(BY_MaxWerte!R380,3),"")</f>
        <v xml:space="preserve"> FR</v>
      </c>
      <c r="P376" s="72">
        <f>IF(BY_MaxWerte!S380&gt;0,BY_MaxWerte!S380,"")</f>
        <v>624</v>
      </c>
      <c r="Q376" s="81">
        <f>IF(BY_MaxWerte!S380&gt;0, IF($U$2&gt;0,DATEVALUE(CONCATENATE(LEFT(RIGHT(BY_MaxWerte!T380,3),2),".",TEXT($U$2,"00"),".",TEXT($U$3,"00"))),DATEVALUE(CONCATENATE(MID(BY_MaxWerte!T380,4,2),".",MID(BY_MaxWerte!T380,6,2),".",TEXT($U$3,"00"))) ),"")</f>
        <v>42736</v>
      </c>
      <c r="R376" s="72" t="str">
        <f>IF(BY_MaxWerte!S380&gt;0,  LEFT(BY_MaxWerte!T380,3),"")</f>
        <v xml:space="preserve"> SO</v>
      </c>
      <c r="S376" s="72">
        <f>IF(BY_MaxWerte!T380&gt;0,  BY_MaxWerte!U380,"")</f>
        <v>15</v>
      </c>
      <c r="T376" s="72"/>
    </row>
    <row r="377" spans="1:20" x14ac:dyDescent="0.2">
      <c r="A377" s="74">
        <v>360</v>
      </c>
      <c r="B377" s="72" t="str">
        <f>IF(ISBLANK(BY_DTV_GQ!S381),"",  CONCATENATE(BY_DTV_GQ!S381,IF(TRIM(BY_DTV_GQ!T381)="VBA","*","")))</f>
        <v/>
      </c>
      <c r="C377" s="72" t="str">
        <f>IF(ISBLANK(BY_DTV_GQ!A381),"",CONCATENATE(BY_DTV_GQ!A381,TEXT(BY_DTV_GQ!B381,"????")))</f>
        <v>S2111</v>
      </c>
      <c r="D377" s="74" t="str">
        <f>IF(ISBLANK(BY_DTV_GQ!U381),"",BY_DTV_GQ!U381)</f>
        <v/>
      </c>
      <c r="E377" s="72" t="str">
        <f>IF(ISBLANK(BY_DTV_GQ!E381),"",BY_DTV_GQ!E381)</f>
        <v xml:space="preserve">Frontenhausen                 </v>
      </c>
      <c r="F377" s="72">
        <f>IF(ISBLANK(BY_DTV_GQ!G381),"",BY_DTV_GQ!G381)</f>
        <v>7355</v>
      </c>
      <c r="G377" s="72" t="str">
        <f>IF(ISBLANK(BY_DTV_GQ!H381),"",    LEFT(BY_DTV_GQ!H381,   LEN(BY_DTV_GQ!H381)-1)    )</f>
        <v xml:space="preserve">(-)  </v>
      </c>
      <c r="H377" s="83">
        <f>IF(BY_DTV_GQ!G381&gt;0,(BY_DTV_GQ!M381/BY_DTV_GQ!G381)*100,"")</f>
        <v>7.8993881713120331</v>
      </c>
      <c r="I377" s="72">
        <f>IF(ISBLANK(BY_RiLaerm!Q381),"",BY_RiLaerm!Q381)</f>
        <v>409</v>
      </c>
      <c r="J377" s="72" t="str">
        <f>IF(ISBLANK(BY_RiLaerm!R381),"", LEFT(BY_RiLaerm!R381,LEN(BY_RiLaerm!R381)-1))</f>
        <v>8,0</v>
      </c>
      <c r="K377" s="72">
        <f>IF(ISBLANK(BY_RiLaerm!S381),"",BY_RiLaerm!S381)</f>
        <v>102</v>
      </c>
      <c r="L377" s="72" t="str">
        <f>IF(ISBLANK(BY_RiLaerm!T381),"",LEFT(BY_RiLaerm!T381,LEN(BY_RiLaerm!T381)-1))</f>
        <v>7,6</v>
      </c>
      <c r="M377" s="72">
        <f>IF(BY_MaxWerte!Q381&gt;0,BY_MaxWerte!Q381,"")</f>
        <v>9714</v>
      </c>
      <c r="N377" s="81">
        <f>IF(BY_MaxWerte!Q381&gt;0,   IF($U$2&gt;0,DATEVALUE(CONCATENATE(LEFT(RIGHT(BY_MaxWerte!R381,3),2),".",TEXT($U$2,"00"),".",TEXT($U$3,"00"))), DATEVALUE(CONCATENATE(MID(BY_MaxWerte!R381,4,2),".",MID(BY_MaxWerte!R381,6,2),".",TEXT($U$3,"00")))    ),"")</f>
        <v>42755</v>
      </c>
      <c r="O377" s="72" t="str">
        <f>IF(BY_MaxWerte!Q381&gt;0,  LEFT(BY_MaxWerte!R381,3),"")</f>
        <v xml:space="preserve"> FR</v>
      </c>
      <c r="P377" s="72">
        <f>IF(BY_MaxWerte!S381&gt;0,BY_MaxWerte!S381,"")</f>
        <v>868</v>
      </c>
      <c r="Q377" s="81">
        <f>IF(BY_MaxWerte!S381&gt;0, IF($U$2&gt;0,DATEVALUE(CONCATENATE(LEFT(RIGHT(BY_MaxWerte!T381,3),2),".",TEXT($U$2,"00"),".",TEXT($U$3,"00"))),DATEVALUE(CONCATENATE(MID(BY_MaxWerte!T381,4,2),".",MID(BY_MaxWerte!T381,6,2),".",TEXT($U$3,"00"))) ),"")</f>
        <v>42755</v>
      </c>
      <c r="R377" s="72" t="str">
        <f>IF(BY_MaxWerte!S381&gt;0,  LEFT(BY_MaxWerte!T381,3),"")</f>
        <v xml:space="preserve"> FR</v>
      </c>
      <c r="S377" s="72">
        <f>IF(BY_MaxWerte!T381&gt;0,  BY_MaxWerte!U381,"")</f>
        <v>15</v>
      </c>
      <c r="T377" s="72"/>
    </row>
    <row r="378" spans="1:20" x14ac:dyDescent="0.2">
      <c r="A378" s="74">
        <v>361</v>
      </c>
      <c r="B378" s="72" t="str">
        <f>IF(ISBLANK(BY_DTV_GQ!S382),"",  CONCATENATE(BY_DTV_GQ!S382,IF(TRIM(BY_DTV_GQ!T382)="VBA","*","")))</f>
        <v/>
      </c>
      <c r="C378" s="72" t="str">
        <f>IF(ISBLANK(BY_DTV_GQ!A382),"",CONCATENATE(BY_DTV_GQ!A382,TEXT(BY_DTV_GQ!B382,"????")))</f>
        <v>S2136</v>
      </c>
      <c r="D378" s="74" t="str">
        <f>IF(ISBLANK(BY_DTV_GQ!U382),"",BY_DTV_GQ!U382)</f>
        <v/>
      </c>
      <c r="E378" s="72" t="str">
        <f>IF(ISBLANK(BY_DTV_GQ!E382),"",BY_DTV_GQ!E382)</f>
        <v xml:space="preserve">Bodenmais                     </v>
      </c>
      <c r="F378" s="72">
        <f>IF(ISBLANK(BY_DTV_GQ!G382),"",BY_DTV_GQ!G382)</f>
        <v>3978</v>
      </c>
      <c r="G378" s="72" t="str">
        <f>IF(ISBLANK(BY_DTV_GQ!H382),"",    LEFT(BY_DTV_GQ!H382,   LEN(BY_DTV_GQ!H382)-1)    )</f>
        <v xml:space="preserve">(-)  </v>
      </c>
      <c r="H378" s="83">
        <f>IF(BY_DTV_GQ!G382&gt;0,(BY_DTV_GQ!M382/BY_DTV_GQ!G382)*100,"")</f>
        <v>3.7204625439919559</v>
      </c>
      <c r="I378" s="72">
        <f>IF(ISBLANK(BY_RiLaerm!Q382),"",BY_RiLaerm!Q382)</f>
        <v>235</v>
      </c>
      <c r="J378" s="72" t="str">
        <f>IF(ISBLANK(BY_RiLaerm!R382),"", LEFT(BY_RiLaerm!R382,LEN(BY_RiLaerm!R382)-1))</f>
        <v>3,7</v>
      </c>
      <c r="K378" s="72">
        <f>IF(ISBLANK(BY_RiLaerm!S382),"",BY_RiLaerm!S382)</f>
        <v>28</v>
      </c>
      <c r="L378" s="72" t="str">
        <f>IF(ISBLANK(BY_RiLaerm!T382),"",LEFT(BY_RiLaerm!T382,LEN(BY_RiLaerm!T382)-1))</f>
        <v>4,1</v>
      </c>
      <c r="M378" s="72">
        <f>IF(BY_MaxWerte!Q382&gt;0,BY_MaxWerte!Q382,"")</f>
        <v>4728</v>
      </c>
      <c r="N378" s="81">
        <f>IF(BY_MaxWerte!Q382&gt;0,   IF($U$2&gt;0,DATEVALUE(CONCATENATE(LEFT(RIGHT(BY_MaxWerte!R382,3),2),".",TEXT($U$2,"00"),".",TEXT($U$3,"00"))), DATEVALUE(CONCATENATE(MID(BY_MaxWerte!R382,4,2),".",MID(BY_MaxWerte!R382,6,2),".",TEXT($U$3,"00")))    ),"")</f>
        <v>42762</v>
      </c>
      <c r="O378" s="72" t="str">
        <f>IF(BY_MaxWerte!Q382&gt;0,  LEFT(BY_MaxWerte!R382,3),"")</f>
        <v xml:space="preserve"> FR</v>
      </c>
      <c r="P378" s="72">
        <f>IF(BY_MaxWerte!S382&gt;0,BY_MaxWerte!S382,"")</f>
        <v>585</v>
      </c>
      <c r="Q378" s="81">
        <f>IF(BY_MaxWerte!S382&gt;0, IF($U$2&gt;0,DATEVALUE(CONCATENATE(LEFT(RIGHT(BY_MaxWerte!T382,3),2),".",TEXT($U$2,"00"),".",TEXT($U$3,"00"))),DATEVALUE(CONCATENATE(MID(BY_MaxWerte!T382,4,2),".",MID(BY_MaxWerte!T382,6,2),".",TEXT($U$3,"00"))) ),"")</f>
        <v>42757</v>
      </c>
      <c r="R378" s="72" t="str">
        <f>IF(BY_MaxWerte!S382&gt;0,  LEFT(BY_MaxWerte!T382,3),"")</f>
        <v xml:space="preserve"> SO</v>
      </c>
      <c r="S378" s="72">
        <f>IF(BY_MaxWerte!T382&gt;0,  BY_MaxWerte!U382,"")</f>
        <v>18</v>
      </c>
      <c r="T378" s="72"/>
    </row>
    <row r="379" spans="1:20" x14ac:dyDescent="0.2">
      <c r="A379" s="74">
        <v>362</v>
      </c>
      <c r="B379" s="72" t="str">
        <f>IF(ISBLANK(BY_DTV_GQ!S383),"",  CONCATENATE(BY_DTV_GQ!S383,IF(TRIM(BY_DTV_GQ!T383)="VBA","*","")))</f>
        <v/>
      </c>
      <c r="C379" s="72" t="str">
        <f>IF(ISBLANK(BY_DTV_GQ!A383),"",CONCATENATE(BY_DTV_GQ!A383,TEXT(BY_DTV_GQ!B383,"????")))</f>
        <v>S2191</v>
      </c>
      <c r="D379" s="74" t="str">
        <f>IF(ISBLANK(BY_DTV_GQ!U383),"",BY_DTV_GQ!U383)</f>
        <v/>
      </c>
      <c r="E379" s="72" t="str">
        <f>IF(ISBLANK(BY_DTV_GQ!E383),"",BY_DTV_GQ!E383)</f>
        <v xml:space="preserve">Marktzeuln-Zettlitz (N)       </v>
      </c>
      <c r="F379" s="72">
        <f>IF(ISBLANK(BY_DTV_GQ!G383),"",BY_DTV_GQ!G383)</f>
        <v>4140</v>
      </c>
      <c r="G379" s="72" t="str">
        <f>IF(ISBLANK(BY_DTV_GQ!H383),"",    LEFT(BY_DTV_GQ!H383,   LEN(BY_DTV_GQ!H383)-1)    )</f>
        <v xml:space="preserve">(-)  </v>
      </c>
      <c r="H379" s="83">
        <f>IF(BY_DTV_GQ!G383&gt;0,(BY_DTV_GQ!M383/BY_DTV_GQ!G383)*100,"")</f>
        <v>5.5072463768115938</v>
      </c>
      <c r="I379" s="72">
        <f>IF(ISBLANK(BY_RiLaerm!Q383),"",BY_RiLaerm!Q383)</f>
        <v>230</v>
      </c>
      <c r="J379" s="72" t="str">
        <f>IF(ISBLANK(BY_RiLaerm!R383),"", LEFT(BY_RiLaerm!R383,LEN(BY_RiLaerm!R383)-1))</f>
        <v>5,5</v>
      </c>
      <c r="K379" s="72">
        <f>IF(ISBLANK(BY_RiLaerm!S383),"",BY_RiLaerm!S383)</f>
        <v>58</v>
      </c>
      <c r="L379" s="72" t="str">
        <f>IF(ISBLANK(BY_RiLaerm!T383),"",LEFT(BY_RiLaerm!T383,LEN(BY_RiLaerm!T383)-1))</f>
        <v>5,2</v>
      </c>
      <c r="M379" s="72" t="str">
        <f>IF(BY_MaxWerte!Q383&gt;0,BY_MaxWerte!Q383,"")</f>
        <v/>
      </c>
      <c r="N379" s="81" t="str">
        <f>IF(BY_MaxWerte!Q383&gt;0,   IF($U$2&gt;0,DATEVALUE(CONCATENATE(LEFT(RIGHT(BY_MaxWerte!R383,3),2),".",TEXT($U$2,"00"),".",TEXT($U$3,"00"))), DATEVALUE(CONCATENATE(MID(BY_MaxWerte!R383,4,2),".",MID(BY_MaxWerte!R383,6,2),".",TEXT($U$3,"00")))    ),"")</f>
        <v/>
      </c>
      <c r="O379" s="72" t="str">
        <f>IF(BY_MaxWerte!Q383&gt;0,  LEFT(BY_MaxWerte!R383,3),"")</f>
        <v/>
      </c>
      <c r="P379" s="72" t="str">
        <f>IF(BY_MaxWerte!S383&gt;0,BY_MaxWerte!S383,"")</f>
        <v/>
      </c>
      <c r="Q379" s="81" t="str">
        <f>IF(BY_MaxWerte!S383&gt;0, IF($U$2&gt;0,DATEVALUE(CONCATENATE(LEFT(RIGHT(BY_MaxWerte!T383,3),2),".",TEXT($U$2,"00"),".",TEXT($U$3,"00"))),DATEVALUE(CONCATENATE(MID(BY_MaxWerte!T383,4,2),".",MID(BY_MaxWerte!T383,6,2),".",TEXT($U$3,"00"))) ),"")</f>
        <v/>
      </c>
      <c r="R379" s="72" t="str">
        <f>IF(BY_MaxWerte!S383&gt;0,  LEFT(BY_MaxWerte!T383,3),"")</f>
        <v/>
      </c>
      <c r="S379" s="72" t="str">
        <f>IF(BY_MaxWerte!T383&gt;0,  BY_MaxWerte!U383,"")</f>
        <v/>
      </c>
      <c r="T379" s="72"/>
    </row>
    <row r="380" spans="1:20" x14ac:dyDescent="0.2">
      <c r="A380" s="74">
        <v>363</v>
      </c>
      <c r="B380" s="72" t="str">
        <f>IF(ISBLANK(BY_DTV_GQ!S384),"",  CONCATENATE(BY_DTV_GQ!S384,IF(TRIM(BY_DTV_GQ!T384)="VBA","*","")))</f>
        <v/>
      </c>
      <c r="C380" s="72" t="str">
        <f>IF(ISBLANK(BY_DTV_GQ!A384),"",CONCATENATE(BY_DTV_GQ!A384,TEXT(BY_DTV_GQ!B384,"????")))</f>
        <v>S2240</v>
      </c>
      <c r="D380" s="74" t="str">
        <f>IF(ISBLANK(BY_DTV_GQ!U384),"",BY_DTV_GQ!U384)</f>
        <v/>
      </c>
      <c r="E380" s="72" t="str">
        <f>IF(ISBLANK(BY_DTV_GQ!E384),"",BY_DTV_GQ!E384)</f>
        <v xml:space="preserve">Heßdorf                       </v>
      </c>
      <c r="F380" s="72">
        <f>IF(ISBLANK(BY_DTV_GQ!G384),"",BY_DTV_GQ!G384)</f>
        <v>11416</v>
      </c>
      <c r="G380" s="72" t="str">
        <f>IF(ISBLANK(BY_DTV_GQ!H384),"",    LEFT(BY_DTV_GQ!H384,   LEN(BY_DTV_GQ!H384)-1)    )</f>
        <v xml:space="preserve">(-)  </v>
      </c>
      <c r="H380" s="83">
        <f>IF(BY_DTV_GQ!G384&gt;0,(BY_DTV_GQ!M384/BY_DTV_GQ!G384)*100,"")</f>
        <v>2.0585143658023828</v>
      </c>
      <c r="I380" s="72">
        <f>IF(ISBLANK(BY_RiLaerm!Q384),"",BY_RiLaerm!Q384)</f>
        <v>663</v>
      </c>
      <c r="J380" s="72" t="str">
        <f>IF(ISBLANK(BY_RiLaerm!R384),"", LEFT(BY_RiLaerm!R384,LEN(BY_RiLaerm!R384)-1))</f>
        <v>2,0</v>
      </c>
      <c r="K380" s="72">
        <f>IF(ISBLANK(BY_RiLaerm!S384),"",BY_RiLaerm!S384)</f>
        <v>101</v>
      </c>
      <c r="L380" s="72" t="str">
        <f>IF(ISBLANK(BY_RiLaerm!T384),"",LEFT(BY_RiLaerm!T384,LEN(BY_RiLaerm!T384)-1))</f>
        <v>2,7</v>
      </c>
      <c r="M380" s="72" t="str">
        <f>IF(BY_MaxWerte!Q384&gt;0,BY_MaxWerte!Q384,"")</f>
        <v/>
      </c>
      <c r="N380" s="81" t="str">
        <f>IF(BY_MaxWerte!Q384&gt;0,   IF($U$2&gt;0,DATEVALUE(CONCATENATE(LEFT(RIGHT(BY_MaxWerte!R384,3),2),".",TEXT($U$2,"00"),".",TEXT($U$3,"00"))), DATEVALUE(CONCATENATE(MID(BY_MaxWerte!R384,4,2),".",MID(BY_MaxWerte!R384,6,2),".",TEXT($U$3,"00")))    ),"")</f>
        <v/>
      </c>
      <c r="O380" s="72" t="str">
        <f>IF(BY_MaxWerte!Q384&gt;0,  LEFT(BY_MaxWerte!R384,3),"")</f>
        <v/>
      </c>
      <c r="P380" s="72" t="str">
        <f>IF(BY_MaxWerte!S384&gt;0,BY_MaxWerte!S384,"")</f>
        <v/>
      </c>
      <c r="Q380" s="81" t="str">
        <f>IF(BY_MaxWerte!S384&gt;0, IF($U$2&gt;0,DATEVALUE(CONCATENATE(LEFT(RIGHT(BY_MaxWerte!T384,3),2),".",TEXT($U$2,"00"),".",TEXT($U$3,"00"))),DATEVALUE(CONCATENATE(MID(BY_MaxWerte!T384,4,2),".",MID(BY_MaxWerte!T384,6,2),".",TEXT($U$3,"00"))) ),"")</f>
        <v/>
      </c>
      <c r="R380" s="72" t="str">
        <f>IF(BY_MaxWerte!S384&gt;0,  LEFT(BY_MaxWerte!T384,3),"")</f>
        <v/>
      </c>
      <c r="S380" s="72" t="str">
        <f>IF(BY_MaxWerte!T384&gt;0,  BY_MaxWerte!U384,"")</f>
        <v/>
      </c>
      <c r="T380" s="72"/>
    </row>
    <row r="381" spans="1:20" x14ac:dyDescent="0.2">
      <c r="A381" s="74">
        <v>364</v>
      </c>
      <c r="B381" s="72" t="str">
        <f>IF(ISBLANK(BY_DTV_GQ!S385),"",  CONCATENATE(BY_DTV_GQ!S385,IF(TRIM(BY_DTV_GQ!T385)="VBA","*","")))</f>
        <v/>
      </c>
      <c r="C381" s="72" t="str">
        <f>IF(ISBLANK(BY_DTV_GQ!A385),"",CONCATENATE(BY_DTV_GQ!A385,TEXT(BY_DTV_GQ!B385,"????")))</f>
        <v>S2240</v>
      </c>
      <c r="D381" s="74" t="str">
        <f>IF(ISBLANK(BY_DTV_GQ!U385),"",BY_DTV_GQ!U385)</f>
        <v/>
      </c>
      <c r="E381" s="72" t="str">
        <f>IF(ISBLANK(BY_DTV_GQ!E385),"",BY_DTV_GQ!E385)</f>
        <v xml:space="preserve">Uttenreuth                    </v>
      </c>
      <c r="F381" s="72">
        <f>IF(ISBLANK(BY_DTV_GQ!G385),"",BY_DTV_GQ!G385)</f>
        <v>10260</v>
      </c>
      <c r="G381" s="72" t="str">
        <f>IF(ISBLANK(BY_DTV_GQ!H385),"",    LEFT(BY_DTV_GQ!H385,   LEN(BY_DTV_GQ!H385)-1)    )</f>
        <v xml:space="preserve">(-)  </v>
      </c>
      <c r="H381" s="83">
        <f>IF(BY_DTV_GQ!G385&gt;0,(BY_DTV_GQ!M385/BY_DTV_GQ!G385)*100,"")</f>
        <v>2.7290448343079921</v>
      </c>
      <c r="I381" s="72">
        <f>IF(ISBLANK(BY_RiLaerm!Q385),"",BY_RiLaerm!Q385)</f>
        <v>604</v>
      </c>
      <c r="J381" s="72" t="str">
        <f>IF(ISBLANK(BY_RiLaerm!R385),"", LEFT(BY_RiLaerm!R385,LEN(BY_RiLaerm!R385)-1))</f>
        <v>2,7</v>
      </c>
      <c r="K381" s="72">
        <f>IF(ISBLANK(BY_RiLaerm!S385),"",BY_RiLaerm!S385)</f>
        <v>75</v>
      </c>
      <c r="L381" s="72" t="str">
        <f>IF(ISBLANK(BY_RiLaerm!T385),"",LEFT(BY_RiLaerm!T385,LEN(BY_RiLaerm!T385)-1))</f>
        <v>3,2</v>
      </c>
      <c r="M381" s="72" t="str">
        <f>IF(BY_MaxWerte!Q385&gt;0,BY_MaxWerte!Q385,"")</f>
        <v/>
      </c>
      <c r="N381" s="81" t="str">
        <f>IF(BY_MaxWerte!Q385&gt;0,   IF($U$2&gt;0,DATEVALUE(CONCATENATE(LEFT(RIGHT(BY_MaxWerte!R385,3),2),".",TEXT($U$2,"00"),".",TEXT($U$3,"00"))), DATEVALUE(CONCATENATE(MID(BY_MaxWerte!R385,4,2),".",MID(BY_MaxWerte!R385,6,2),".",TEXT($U$3,"00")))    ),"")</f>
        <v/>
      </c>
      <c r="O381" s="72" t="str">
        <f>IF(BY_MaxWerte!Q385&gt;0,  LEFT(BY_MaxWerte!R385,3),"")</f>
        <v/>
      </c>
      <c r="P381" s="72" t="str">
        <f>IF(BY_MaxWerte!S385&gt;0,BY_MaxWerte!S385,"")</f>
        <v/>
      </c>
      <c r="Q381" s="81" t="str">
        <f>IF(BY_MaxWerte!S385&gt;0, IF($U$2&gt;0,DATEVALUE(CONCATENATE(LEFT(RIGHT(BY_MaxWerte!T385,3),2),".",TEXT($U$2,"00"),".",TEXT($U$3,"00"))),DATEVALUE(CONCATENATE(MID(BY_MaxWerte!T385,4,2),".",MID(BY_MaxWerte!T385,6,2),".",TEXT($U$3,"00"))) ),"")</f>
        <v/>
      </c>
      <c r="R381" s="72" t="str">
        <f>IF(BY_MaxWerte!S385&gt;0,  LEFT(BY_MaxWerte!T385,3),"")</f>
        <v/>
      </c>
      <c r="S381" s="72" t="str">
        <f>IF(BY_MaxWerte!T385&gt;0,  BY_MaxWerte!U385,"")</f>
        <v/>
      </c>
      <c r="T381" s="72"/>
    </row>
    <row r="382" spans="1:20" x14ac:dyDescent="0.2">
      <c r="A382" s="74">
        <v>365</v>
      </c>
      <c r="B382" s="72" t="str">
        <f>IF(ISBLANK(BY_DTV_GQ!S386),"",  CONCATENATE(BY_DTV_GQ!S386,IF(TRIM(BY_DTV_GQ!T386)="VBA","*","")))</f>
        <v/>
      </c>
      <c r="C382" s="72" t="str">
        <f>IF(ISBLANK(BY_DTV_GQ!A386),"",CONCATENATE(BY_DTV_GQ!A386,TEXT(BY_DTV_GQ!B386,"????")))</f>
        <v>S2241</v>
      </c>
      <c r="D382" s="74" t="str">
        <f>IF(ISBLANK(BY_DTV_GQ!U386),"",BY_DTV_GQ!U386)</f>
        <v/>
      </c>
      <c r="E382" s="72" t="str">
        <f>IF(ISBLANK(BY_DTV_GQ!E386),"",BY_DTV_GQ!E386)</f>
        <v xml:space="preserve">Schwaig b. Nürnberg           </v>
      </c>
      <c r="F382" s="72">
        <f>IF(ISBLANK(BY_DTV_GQ!G386),"",BY_DTV_GQ!G386)</f>
        <v>14020</v>
      </c>
      <c r="G382" s="72" t="str">
        <f>IF(ISBLANK(BY_DTV_GQ!H386),"",    LEFT(BY_DTV_GQ!H386,   LEN(BY_DTV_GQ!H386)-1)    )</f>
        <v xml:space="preserve">(-)  </v>
      </c>
      <c r="H382" s="83">
        <f>IF(BY_DTV_GQ!G386&gt;0,(BY_DTV_GQ!M386/BY_DTV_GQ!G386)*100,"")</f>
        <v>4.5292439372325255</v>
      </c>
      <c r="I382" s="72">
        <f>IF(ISBLANK(BY_RiLaerm!Q386),"",BY_RiLaerm!Q386)</f>
        <v>808</v>
      </c>
      <c r="J382" s="72" t="str">
        <f>IF(ISBLANK(BY_RiLaerm!R386),"", LEFT(BY_RiLaerm!R386,LEN(BY_RiLaerm!R386)-1))</f>
        <v>4,4</v>
      </c>
      <c r="K382" s="72">
        <f>IF(ISBLANK(BY_RiLaerm!S386),"",BY_RiLaerm!S386)</f>
        <v>136</v>
      </c>
      <c r="L382" s="72" t="str">
        <f>IF(ISBLANK(BY_RiLaerm!T386),"",LEFT(BY_RiLaerm!T386,LEN(BY_RiLaerm!T386)-1))</f>
        <v>6,1</v>
      </c>
      <c r="M382" s="72">
        <f>IF(BY_MaxWerte!Q386&gt;0,BY_MaxWerte!Q386,"")</f>
        <v>17963</v>
      </c>
      <c r="N382" s="81">
        <f>IF(BY_MaxWerte!Q386&gt;0,   IF($U$2&gt;0,DATEVALUE(CONCATENATE(LEFT(RIGHT(BY_MaxWerte!R386,3),2),".",TEXT($U$2,"00"),".",TEXT($U$3,"00"))), DATEVALUE(CONCATENATE(MID(BY_MaxWerte!R386,4,2),".",MID(BY_MaxWerte!R386,6,2),".",TEXT($U$3,"00")))    ),"")</f>
        <v>42762</v>
      </c>
      <c r="O382" s="72" t="str">
        <f>IF(BY_MaxWerte!Q386&gt;0,  LEFT(BY_MaxWerte!R386,3),"")</f>
        <v xml:space="preserve"> FR</v>
      </c>
      <c r="P382" s="72">
        <f>IF(BY_MaxWerte!S386&gt;0,BY_MaxWerte!S386,"")</f>
        <v>1496</v>
      </c>
      <c r="Q382" s="81">
        <f>IF(BY_MaxWerte!S386&gt;0, IF($U$2&gt;0,DATEVALUE(CONCATENATE(LEFT(RIGHT(BY_MaxWerte!T386,3),2),".",TEXT($U$2,"00"),".",TEXT($U$3,"00"))),DATEVALUE(CONCATENATE(MID(BY_MaxWerte!T386,4,2),".",MID(BY_MaxWerte!T386,6,2),".",TEXT($U$3,"00"))) ),"")</f>
        <v>42758</v>
      </c>
      <c r="R382" s="72" t="str">
        <f>IF(BY_MaxWerte!S386&gt;0,  LEFT(BY_MaxWerte!T386,3),"")</f>
        <v xml:space="preserve"> MO</v>
      </c>
      <c r="S382" s="72">
        <f>IF(BY_MaxWerte!T386&gt;0,  BY_MaxWerte!U386,"")</f>
        <v>17</v>
      </c>
      <c r="T382" s="72"/>
    </row>
    <row r="383" spans="1:20" x14ac:dyDescent="0.2">
      <c r="A383" s="74">
        <v>366</v>
      </c>
      <c r="B383" s="72" t="str">
        <f>IF(ISBLANK(BY_DTV_GQ!S387),"",  CONCATENATE(BY_DTV_GQ!S387,IF(TRIM(BY_DTV_GQ!T387)="VBA","*","")))</f>
        <v/>
      </c>
      <c r="C383" s="72" t="str">
        <f>IF(ISBLANK(BY_DTV_GQ!A387),"",CONCATENATE(BY_DTV_GQ!A387,TEXT(BY_DTV_GQ!B387,"????")))</f>
        <v>S2242</v>
      </c>
      <c r="D383" s="74" t="str">
        <f>IF(ISBLANK(BY_DTV_GQ!U387),"",BY_DTV_GQ!U387)</f>
        <v/>
      </c>
      <c r="E383" s="72" t="str">
        <f>IF(ISBLANK(BY_DTV_GQ!E387),"",BY_DTV_GQ!E387)</f>
        <v xml:space="preserve">Fürth-Mannhof                 </v>
      </c>
      <c r="F383" s="72">
        <f>IF(ISBLANK(BY_DTV_GQ!G387),"",BY_DTV_GQ!G387)</f>
        <v>7265</v>
      </c>
      <c r="G383" s="72" t="str">
        <f>IF(ISBLANK(BY_DTV_GQ!H387),"",    LEFT(BY_DTV_GQ!H387,   LEN(BY_DTV_GQ!H387)-1)    )</f>
        <v xml:space="preserve">(-)  </v>
      </c>
      <c r="H383" s="83">
        <f>IF(BY_DTV_GQ!G387&gt;0,(BY_DTV_GQ!M387/BY_DTV_GQ!G387)*100,"")</f>
        <v>6.5657260839642113</v>
      </c>
      <c r="I383" s="72">
        <f>IF(ISBLANK(BY_RiLaerm!Q387),"",BY_RiLaerm!Q387)</f>
        <v>427</v>
      </c>
      <c r="J383" s="72" t="str">
        <f>IF(ISBLANK(BY_RiLaerm!R387),"", LEFT(BY_RiLaerm!R387,LEN(BY_RiLaerm!R387)-1))</f>
        <v>6,5</v>
      </c>
      <c r="K383" s="72">
        <f>IF(ISBLANK(BY_RiLaerm!S387),"",BY_RiLaerm!S387)</f>
        <v>55</v>
      </c>
      <c r="L383" s="72" t="str">
        <f>IF(ISBLANK(BY_RiLaerm!T387),"",LEFT(BY_RiLaerm!T387,LEN(BY_RiLaerm!T387)-1))</f>
        <v>7,3</v>
      </c>
      <c r="M383" s="72" t="str">
        <f>IF(BY_MaxWerte!Q387&gt;0,BY_MaxWerte!Q387,"")</f>
        <v/>
      </c>
      <c r="N383" s="81" t="str">
        <f>IF(BY_MaxWerte!Q387&gt;0,   IF($U$2&gt;0,DATEVALUE(CONCATENATE(LEFT(RIGHT(BY_MaxWerte!R387,3),2),".",TEXT($U$2,"00"),".",TEXT($U$3,"00"))), DATEVALUE(CONCATENATE(MID(BY_MaxWerte!R387,4,2),".",MID(BY_MaxWerte!R387,6,2),".",TEXT($U$3,"00")))    ),"")</f>
        <v/>
      </c>
      <c r="O383" s="72" t="str">
        <f>IF(BY_MaxWerte!Q387&gt;0,  LEFT(BY_MaxWerte!R387,3),"")</f>
        <v/>
      </c>
      <c r="P383" s="72" t="str">
        <f>IF(BY_MaxWerte!S387&gt;0,BY_MaxWerte!S387,"")</f>
        <v/>
      </c>
      <c r="Q383" s="81" t="str">
        <f>IF(BY_MaxWerte!S387&gt;0, IF($U$2&gt;0,DATEVALUE(CONCATENATE(LEFT(RIGHT(BY_MaxWerte!T387,3),2),".",TEXT($U$2,"00"),".",TEXT($U$3,"00"))),DATEVALUE(CONCATENATE(MID(BY_MaxWerte!T387,4,2),".",MID(BY_MaxWerte!T387,6,2),".",TEXT($U$3,"00"))) ),"")</f>
        <v/>
      </c>
      <c r="R383" s="72" t="str">
        <f>IF(BY_MaxWerte!S387&gt;0,  LEFT(BY_MaxWerte!T387,3),"")</f>
        <v/>
      </c>
      <c r="S383" s="72" t="str">
        <f>IF(BY_MaxWerte!T387&gt;0,  BY_MaxWerte!U387,"")</f>
        <v/>
      </c>
      <c r="T383" s="72"/>
    </row>
    <row r="384" spans="1:20" x14ac:dyDescent="0.2">
      <c r="A384" s="74">
        <v>367</v>
      </c>
      <c r="B384" s="72" t="str">
        <f>IF(ISBLANK(BY_DTV_GQ!S388),"",  CONCATENATE(BY_DTV_GQ!S388,IF(TRIM(BY_DTV_GQ!T388)="VBA","*","")))</f>
        <v/>
      </c>
      <c r="C384" s="72" t="str">
        <f>IF(ISBLANK(BY_DTV_GQ!A388),"",CONCATENATE(BY_DTV_GQ!A388,TEXT(BY_DTV_GQ!B388,"????")))</f>
        <v>S2244</v>
      </c>
      <c r="D384" s="74" t="str">
        <f>IF(ISBLANK(BY_DTV_GQ!U388),"",BY_DTV_GQ!U388)</f>
        <v/>
      </c>
      <c r="E384" s="72" t="str">
        <f>IF(ISBLANK(BY_DTV_GQ!E388),"",BY_DTV_GQ!E388)</f>
        <v xml:space="preserve">Bubenreuth                    </v>
      </c>
      <c r="F384" s="72">
        <f>IF(ISBLANK(BY_DTV_GQ!G388),"",BY_DTV_GQ!G388)</f>
        <v>8434</v>
      </c>
      <c r="G384" s="72" t="str">
        <f>IF(ISBLANK(BY_DTV_GQ!H388),"",    LEFT(BY_DTV_GQ!H388,   LEN(BY_DTV_GQ!H388)-1)    )</f>
        <v xml:space="preserve">(-)  </v>
      </c>
      <c r="H384" s="83">
        <f>IF(BY_DTV_GQ!G388&gt;0,(BY_DTV_GQ!M388/BY_DTV_GQ!G388)*100,"")</f>
        <v>3.0946170263220298</v>
      </c>
      <c r="I384" s="72">
        <f>IF(ISBLANK(BY_RiLaerm!Q388),"",BY_RiLaerm!Q388)</f>
        <v>494</v>
      </c>
      <c r="J384" s="72" t="str">
        <f>IF(ISBLANK(BY_RiLaerm!R388),"", LEFT(BY_RiLaerm!R388,LEN(BY_RiLaerm!R388)-1))</f>
        <v>3,1</v>
      </c>
      <c r="K384" s="72">
        <f>IF(ISBLANK(BY_RiLaerm!S388),"",BY_RiLaerm!S388)</f>
        <v>66</v>
      </c>
      <c r="L384" s="72" t="str">
        <f>IF(ISBLANK(BY_RiLaerm!T388),"",LEFT(BY_RiLaerm!T388,LEN(BY_RiLaerm!T388)-1))</f>
        <v>3,1</v>
      </c>
      <c r="M384" s="72" t="str">
        <f>IF(BY_MaxWerte!Q388&gt;0,BY_MaxWerte!Q388,"")</f>
        <v/>
      </c>
      <c r="N384" s="81" t="str">
        <f>IF(BY_MaxWerte!Q388&gt;0,   IF($U$2&gt;0,DATEVALUE(CONCATENATE(LEFT(RIGHT(BY_MaxWerte!R388,3),2),".",TEXT($U$2,"00"),".",TEXT($U$3,"00"))), DATEVALUE(CONCATENATE(MID(BY_MaxWerte!R388,4,2),".",MID(BY_MaxWerte!R388,6,2),".",TEXT($U$3,"00")))    ),"")</f>
        <v/>
      </c>
      <c r="O384" s="72" t="str">
        <f>IF(BY_MaxWerte!Q388&gt;0,  LEFT(BY_MaxWerte!R388,3),"")</f>
        <v/>
      </c>
      <c r="P384" s="72" t="str">
        <f>IF(BY_MaxWerte!S388&gt;0,BY_MaxWerte!S388,"")</f>
        <v/>
      </c>
      <c r="Q384" s="81" t="str">
        <f>IF(BY_MaxWerte!S388&gt;0, IF($U$2&gt;0,DATEVALUE(CONCATENATE(LEFT(RIGHT(BY_MaxWerte!T388,3),2),".",TEXT($U$2,"00"),".",TEXT($U$3,"00"))),DATEVALUE(CONCATENATE(MID(BY_MaxWerte!T388,4,2),".",MID(BY_MaxWerte!T388,6,2),".",TEXT($U$3,"00"))) ),"")</f>
        <v/>
      </c>
      <c r="R384" s="72" t="str">
        <f>IF(BY_MaxWerte!S388&gt;0,  LEFT(BY_MaxWerte!T388,3),"")</f>
        <v/>
      </c>
      <c r="S384" s="72" t="str">
        <f>IF(BY_MaxWerte!T388&gt;0,  BY_MaxWerte!U388,"")</f>
        <v/>
      </c>
      <c r="T384" s="72"/>
    </row>
    <row r="385" spans="1:20" x14ac:dyDescent="0.2">
      <c r="A385" s="74">
        <v>368</v>
      </c>
      <c r="B385" s="72" t="str">
        <f>IF(ISBLANK(BY_DTV_GQ!S389),"",  CONCATENATE(BY_DTV_GQ!S389,IF(TRIM(BY_DTV_GQ!T389)="VBA","*","")))</f>
        <v/>
      </c>
      <c r="C385" s="72" t="str">
        <f>IF(ISBLANK(BY_DTV_GQ!A389),"",CONCATENATE(BY_DTV_GQ!A389,TEXT(BY_DTV_GQ!B389,"????")))</f>
        <v>S2245</v>
      </c>
      <c r="D385" s="74" t="str">
        <f>IF(ISBLANK(BY_DTV_GQ!U389),"",BY_DTV_GQ!U389)</f>
        <v/>
      </c>
      <c r="E385" s="72" t="str">
        <f>IF(ISBLANK(BY_DTV_GQ!E389),"",BY_DTV_GQ!E389)</f>
        <v xml:space="preserve">Zirndorf-Wintersdorf          </v>
      </c>
      <c r="F385" s="72">
        <f>IF(ISBLANK(BY_DTV_GQ!G389),"",BY_DTV_GQ!G389)</f>
        <v>11736</v>
      </c>
      <c r="G385" s="72" t="str">
        <f>IF(ISBLANK(BY_DTV_GQ!H389),"",    LEFT(BY_DTV_GQ!H389,   LEN(BY_DTV_GQ!H389)-1)    )</f>
        <v xml:space="preserve">(-)  </v>
      </c>
      <c r="H385" s="83">
        <f>IF(BY_DTV_GQ!G389&gt;0,(BY_DTV_GQ!M389/BY_DTV_GQ!G389)*100,"")</f>
        <v>3.6554192229038858</v>
      </c>
      <c r="I385" s="72">
        <f>IF(ISBLANK(BY_RiLaerm!Q389),"",BY_RiLaerm!Q389)</f>
        <v>680</v>
      </c>
      <c r="J385" s="72" t="str">
        <f>IF(ISBLANK(BY_RiLaerm!R389),"", LEFT(BY_RiLaerm!R389,LEN(BY_RiLaerm!R389)-1))</f>
        <v>3,7</v>
      </c>
      <c r="K385" s="72">
        <f>IF(ISBLANK(BY_RiLaerm!S389),"",BY_RiLaerm!S389)</f>
        <v>107</v>
      </c>
      <c r="L385" s="72" t="str">
        <f>IF(ISBLANK(BY_RiLaerm!T389),"",LEFT(BY_RiLaerm!T389,LEN(BY_RiLaerm!T389)-1))</f>
        <v>2,9</v>
      </c>
      <c r="M385" s="72" t="str">
        <f>IF(BY_MaxWerte!Q389&gt;0,BY_MaxWerte!Q389,"")</f>
        <v/>
      </c>
      <c r="N385" s="81" t="str">
        <f>IF(BY_MaxWerte!Q389&gt;0,   IF($U$2&gt;0,DATEVALUE(CONCATENATE(LEFT(RIGHT(BY_MaxWerte!R389,3),2),".",TEXT($U$2,"00"),".",TEXT($U$3,"00"))), DATEVALUE(CONCATENATE(MID(BY_MaxWerte!R389,4,2),".",MID(BY_MaxWerte!R389,6,2),".",TEXT($U$3,"00")))    ),"")</f>
        <v/>
      </c>
      <c r="O385" s="72" t="str">
        <f>IF(BY_MaxWerte!Q389&gt;0,  LEFT(BY_MaxWerte!R389,3),"")</f>
        <v/>
      </c>
      <c r="P385" s="72" t="str">
        <f>IF(BY_MaxWerte!S389&gt;0,BY_MaxWerte!S389,"")</f>
        <v/>
      </c>
      <c r="Q385" s="81" t="str">
        <f>IF(BY_MaxWerte!S389&gt;0, IF($U$2&gt;0,DATEVALUE(CONCATENATE(LEFT(RIGHT(BY_MaxWerte!T389,3),2),".",TEXT($U$2,"00"),".",TEXT($U$3,"00"))),DATEVALUE(CONCATENATE(MID(BY_MaxWerte!T389,4,2),".",MID(BY_MaxWerte!T389,6,2),".",TEXT($U$3,"00"))) ),"")</f>
        <v/>
      </c>
      <c r="R385" s="72" t="str">
        <f>IF(BY_MaxWerte!S389&gt;0,  LEFT(BY_MaxWerte!T389,3),"")</f>
        <v/>
      </c>
      <c r="S385" s="72" t="str">
        <f>IF(BY_MaxWerte!T389&gt;0,  BY_MaxWerte!U389,"")</f>
        <v/>
      </c>
      <c r="T385" s="72"/>
    </row>
    <row r="386" spans="1:20" x14ac:dyDescent="0.2">
      <c r="A386" s="74">
        <v>369</v>
      </c>
      <c r="B386" s="72" t="str">
        <f>IF(ISBLANK(BY_DTV_GQ!S390),"",  CONCATENATE(BY_DTV_GQ!S390,IF(TRIM(BY_DTV_GQ!T390)="VBA","*","")))</f>
        <v/>
      </c>
      <c r="C386" s="72" t="str">
        <f>IF(ISBLANK(BY_DTV_GQ!A390),"",CONCATENATE(BY_DTV_GQ!A390,TEXT(BY_DTV_GQ!B390,"????")))</f>
        <v>S2259</v>
      </c>
      <c r="D386" s="74" t="str">
        <f>IF(ISBLANK(BY_DTV_GQ!U390),"",BY_DTV_GQ!U390)</f>
        <v/>
      </c>
      <c r="E386" s="72" t="str">
        <f>IF(ISBLANK(BY_DTV_GQ!E390),"",BY_DTV_GQ!E390)</f>
        <v xml:space="preserve">Hemhofen                      </v>
      </c>
      <c r="F386" s="72">
        <f>IF(ISBLANK(BY_DTV_GQ!G390),"",BY_DTV_GQ!G390)</f>
        <v>7851</v>
      </c>
      <c r="G386" s="72" t="str">
        <f>IF(ISBLANK(BY_DTV_GQ!H390),"",    LEFT(BY_DTV_GQ!H390,   LEN(BY_DTV_GQ!H390)-1)    )</f>
        <v xml:space="preserve">(-)  </v>
      </c>
      <c r="H386" s="83">
        <f>IF(BY_DTV_GQ!G390&gt;0,(BY_DTV_GQ!M390/BY_DTV_GQ!G390)*100,"")</f>
        <v>5.4897465291045728</v>
      </c>
      <c r="I386" s="72">
        <f>IF(ISBLANK(BY_RiLaerm!Q390),"",BY_RiLaerm!Q390)</f>
        <v>459</v>
      </c>
      <c r="J386" s="72" t="str">
        <f>IF(ISBLANK(BY_RiLaerm!R390),"", LEFT(BY_RiLaerm!R390,LEN(BY_RiLaerm!R390)-1))</f>
        <v>5,3</v>
      </c>
      <c r="K386" s="72">
        <f>IF(ISBLANK(BY_RiLaerm!S390),"",BY_RiLaerm!S390)</f>
        <v>64</v>
      </c>
      <c r="L386" s="72" t="str">
        <f>IF(ISBLANK(BY_RiLaerm!T390),"",LEFT(BY_RiLaerm!T390,LEN(BY_RiLaerm!T390)-1))</f>
        <v>9,0</v>
      </c>
      <c r="M386" s="72" t="str">
        <f>IF(BY_MaxWerte!Q390&gt;0,BY_MaxWerte!Q390,"")</f>
        <v/>
      </c>
      <c r="N386" s="81" t="str">
        <f>IF(BY_MaxWerte!Q390&gt;0,   IF($U$2&gt;0,DATEVALUE(CONCATENATE(LEFT(RIGHT(BY_MaxWerte!R390,3),2),".",TEXT($U$2,"00"),".",TEXT($U$3,"00"))), DATEVALUE(CONCATENATE(MID(BY_MaxWerte!R390,4,2),".",MID(BY_MaxWerte!R390,6,2),".",TEXT($U$3,"00")))    ),"")</f>
        <v/>
      </c>
      <c r="O386" s="72" t="str">
        <f>IF(BY_MaxWerte!Q390&gt;0,  LEFT(BY_MaxWerte!R390,3),"")</f>
        <v/>
      </c>
      <c r="P386" s="72" t="str">
        <f>IF(BY_MaxWerte!S390&gt;0,BY_MaxWerte!S390,"")</f>
        <v/>
      </c>
      <c r="Q386" s="81" t="str">
        <f>IF(BY_MaxWerte!S390&gt;0, IF($U$2&gt;0,DATEVALUE(CONCATENATE(LEFT(RIGHT(BY_MaxWerte!T390,3),2),".",TEXT($U$2,"00"),".",TEXT($U$3,"00"))),DATEVALUE(CONCATENATE(MID(BY_MaxWerte!T390,4,2),".",MID(BY_MaxWerte!T390,6,2),".",TEXT($U$3,"00"))) ),"")</f>
        <v/>
      </c>
      <c r="R386" s="72" t="str">
        <f>IF(BY_MaxWerte!S390&gt;0,  LEFT(BY_MaxWerte!T390,3),"")</f>
        <v/>
      </c>
      <c r="S386" s="72" t="str">
        <f>IF(BY_MaxWerte!T390&gt;0,  BY_MaxWerte!U390,"")</f>
        <v/>
      </c>
      <c r="T386" s="72"/>
    </row>
    <row r="387" spans="1:20" x14ac:dyDescent="0.2">
      <c r="A387" s="74">
        <v>370</v>
      </c>
      <c r="B387" s="72" t="str">
        <f>IF(ISBLANK(BY_DTV_GQ!S391),"",  CONCATENATE(BY_DTV_GQ!S391,IF(TRIM(BY_DTV_GQ!T391)="VBA","*","")))</f>
        <v/>
      </c>
      <c r="C387" s="72" t="str">
        <f>IF(ISBLANK(BY_DTV_GQ!A391),"",CONCATENATE(BY_DTV_GQ!A391,TEXT(BY_DTV_GQ!B391,"????")))</f>
        <v>S2309</v>
      </c>
      <c r="D387" s="74" t="str">
        <f>IF(ISBLANK(BY_DTV_GQ!U391),"",BY_DTV_GQ!U391)</f>
        <v/>
      </c>
      <c r="E387" s="72" t="str">
        <f>IF(ISBLANK(BY_DTV_GQ!E391),"",BY_DTV_GQ!E391)</f>
        <v xml:space="preserve">Miltenberg 2                  </v>
      </c>
      <c r="F387" s="72">
        <f>IF(ISBLANK(BY_DTV_GQ!G391),"",BY_DTV_GQ!G391)</f>
        <v>7612</v>
      </c>
      <c r="G387" s="72" t="str">
        <f>IF(ISBLANK(BY_DTV_GQ!H391),"",    LEFT(BY_DTV_GQ!H391,   LEN(BY_DTV_GQ!H391)-1)    )</f>
        <v xml:space="preserve">(-)  </v>
      </c>
      <c r="H387" s="83">
        <f>IF(BY_DTV_GQ!G391&gt;0,(BY_DTV_GQ!M391/BY_DTV_GQ!G391)*100,"")</f>
        <v>4.6899632159747764</v>
      </c>
      <c r="I387" s="72">
        <f>IF(ISBLANK(BY_RiLaerm!Q391),"",BY_RiLaerm!Q391)</f>
        <v>444</v>
      </c>
      <c r="J387" s="72" t="str">
        <f>IF(ISBLANK(BY_RiLaerm!R391),"", LEFT(BY_RiLaerm!R391,LEN(BY_RiLaerm!R391)-1))</f>
        <v>4,5</v>
      </c>
      <c r="K387" s="72">
        <f>IF(ISBLANK(BY_RiLaerm!S391),"",BY_RiLaerm!S391)</f>
        <v>63</v>
      </c>
      <c r="L387" s="72" t="str">
        <f>IF(ISBLANK(BY_RiLaerm!T391),"",LEFT(BY_RiLaerm!T391,LEN(BY_RiLaerm!T391)-1))</f>
        <v>7,8</v>
      </c>
      <c r="M387" s="72">
        <f>IF(BY_MaxWerte!Q391&gt;0,BY_MaxWerte!Q391,"")</f>
        <v>9590</v>
      </c>
      <c r="N387" s="81">
        <f>IF(BY_MaxWerte!Q391&gt;0,   IF($U$2&gt;0,DATEVALUE(CONCATENATE(LEFT(RIGHT(BY_MaxWerte!R391,3),2),".",TEXT($U$2,"00"),".",TEXT($U$3,"00"))), DATEVALUE(CONCATENATE(MID(BY_MaxWerte!R391,4,2),".",MID(BY_MaxWerte!R391,6,2),".",TEXT($U$3,"00")))    ),"")</f>
        <v>42762</v>
      </c>
      <c r="O387" s="72" t="str">
        <f>IF(BY_MaxWerte!Q391&gt;0,  LEFT(BY_MaxWerte!R391,3),"")</f>
        <v xml:space="preserve"> FR</v>
      </c>
      <c r="P387" s="72">
        <f>IF(BY_MaxWerte!S391&gt;0,BY_MaxWerte!S391,"")</f>
        <v>872</v>
      </c>
      <c r="Q387" s="81">
        <f>IF(BY_MaxWerte!S391&gt;0, IF($U$2&gt;0,DATEVALUE(CONCATENATE(LEFT(RIGHT(BY_MaxWerte!T391,3),2),".",TEXT($U$2,"00"),".",TEXT($U$3,"00"))),DATEVALUE(CONCATENATE(MID(BY_MaxWerte!T391,4,2),".",MID(BY_MaxWerte!T391,6,2),".",TEXT($U$3,"00"))) ),"")</f>
        <v>42747</v>
      </c>
      <c r="R387" s="72" t="str">
        <f>IF(BY_MaxWerte!S391&gt;0,  LEFT(BY_MaxWerte!T391,3),"")</f>
        <v xml:space="preserve"> DO</v>
      </c>
      <c r="S387" s="72">
        <f>IF(BY_MaxWerte!T391&gt;0,  BY_MaxWerte!U391,"")</f>
        <v>17</v>
      </c>
      <c r="T387" s="72"/>
    </row>
    <row r="388" spans="1:20" x14ac:dyDescent="0.2">
      <c r="A388" s="74">
        <v>371</v>
      </c>
      <c r="B388" s="72" t="str">
        <f>IF(ISBLANK(BY_DTV_GQ!S392),"",  CONCATENATE(BY_DTV_GQ!S392,IF(TRIM(BY_DTV_GQ!T392)="VBA","*","")))</f>
        <v/>
      </c>
      <c r="C388" s="72" t="str">
        <f>IF(ISBLANK(BY_DTV_GQ!A392),"",CONCATENATE(BY_DTV_GQ!A392,TEXT(BY_DTV_GQ!B392,"????")))</f>
        <v>S2309</v>
      </c>
      <c r="D388" s="74" t="str">
        <f>IF(ISBLANK(BY_DTV_GQ!U392),"",BY_DTV_GQ!U392)</f>
        <v/>
      </c>
      <c r="E388" s="72" t="str">
        <f>IF(ISBLANK(BY_DTV_GQ!E392),"",BY_DTV_GQ!E392)</f>
        <v xml:space="preserve">Miltenberg 3                  </v>
      </c>
      <c r="F388" s="72">
        <f>IF(ISBLANK(BY_DTV_GQ!G392),"",BY_DTV_GQ!G392)</f>
        <v>12365</v>
      </c>
      <c r="G388" s="72" t="str">
        <f>IF(ISBLANK(BY_DTV_GQ!H392),"",    LEFT(BY_DTV_GQ!H392,   LEN(BY_DTV_GQ!H392)-1)    )</f>
        <v xml:space="preserve">(-)  </v>
      </c>
      <c r="H388" s="83">
        <f>IF(BY_DTV_GQ!G392&gt;0,(BY_DTV_GQ!M392/BY_DTV_GQ!G392)*100,"")</f>
        <v>5.1354630004043678</v>
      </c>
      <c r="I388" s="72">
        <f>IF(ISBLANK(BY_RiLaerm!Q392),"",BY_RiLaerm!Q392)</f>
        <v>715</v>
      </c>
      <c r="J388" s="72" t="str">
        <f>IF(ISBLANK(BY_RiLaerm!R392),"", LEFT(BY_RiLaerm!R392,LEN(BY_RiLaerm!R392)-1))</f>
        <v>4,8</v>
      </c>
      <c r="K388" s="72">
        <f>IF(ISBLANK(BY_RiLaerm!S392),"",BY_RiLaerm!S392)</f>
        <v>117</v>
      </c>
      <c r="L388" s="72" t="str">
        <f>IF(ISBLANK(BY_RiLaerm!T392),"",LEFT(BY_RiLaerm!T392,LEN(BY_RiLaerm!T392)-1))</f>
        <v>9,5</v>
      </c>
      <c r="M388" s="72">
        <f>IF(BY_MaxWerte!Q392&gt;0,BY_MaxWerte!Q392,"")</f>
        <v>15507</v>
      </c>
      <c r="N388" s="81">
        <f>IF(BY_MaxWerte!Q392&gt;0,   IF($U$2&gt;0,DATEVALUE(CONCATENATE(LEFT(RIGHT(BY_MaxWerte!R392,3),2),".",TEXT($U$2,"00"),".",TEXT($U$3,"00"))), DATEVALUE(CONCATENATE(MID(BY_MaxWerte!R392,4,2),".",MID(BY_MaxWerte!R392,6,2),".",TEXT($U$3,"00")))    ),"")</f>
        <v>42755</v>
      </c>
      <c r="O388" s="72" t="str">
        <f>IF(BY_MaxWerte!Q392&gt;0,  LEFT(BY_MaxWerte!R392,3),"")</f>
        <v xml:space="preserve"> FR</v>
      </c>
      <c r="P388" s="72">
        <f>IF(BY_MaxWerte!S392&gt;0,BY_MaxWerte!S392,"")</f>
        <v>1382</v>
      </c>
      <c r="Q388" s="81">
        <f>IF(BY_MaxWerte!S392&gt;0, IF($U$2&gt;0,DATEVALUE(CONCATENATE(LEFT(RIGHT(BY_MaxWerte!T392,3),2),".",TEXT($U$2,"00"),".",TEXT($U$3,"00"))),DATEVALUE(CONCATENATE(MID(BY_MaxWerte!T392,4,2),".",MID(BY_MaxWerte!T392,6,2),".",TEXT($U$3,"00"))) ),"")</f>
        <v>42766</v>
      </c>
      <c r="R388" s="72" t="str">
        <f>IF(BY_MaxWerte!S392&gt;0,  LEFT(BY_MaxWerte!T392,3),"")</f>
        <v xml:space="preserve"> DI</v>
      </c>
      <c r="S388" s="72">
        <f>IF(BY_MaxWerte!T392&gt;0,  BY_MaxWerte!U392,"")</f>
        <v>17</v>
      </c>
      <c r="T388" s="72"/>
    </row>
    <row r="389" spans="1:20" x14ac:dyDescent="0.2">
      <c r="A389" s="74">
        <v>372</v>
      </c>
      <c r="B389" s="72" t="str">
        <f>IF(ISBLANK(BY_DTV_GQ!S393),"",  CONCATENATE(BY_DTV_GQ!S393,IF(TRIM(BY_DTV_GQ!T393)="VBA","*","")))</f>
        <v/>
      </c>
      <c r="C389" s="72" t="str">
        <f>IF(ISBLANK(BY_DTV_GQ!A393),"",CONCATENATE(BY_DTV_GQ!A393,TEXT(BY_DTV_GQ!B393,"????")))</f>
        <v>S2309</v>
      </c>
      <c r="D389" s="74" t="str">
        <f>IF(ISBLANK(BY_DTV_GQ!U393),"",BY_DTV_GQ!U393)</f>
        <v/>
      </c>
      <c r="E389" s="72" t="str">
        <f>IF(ISBLANK(BY_DTV_GQ!E393),"",BY_DTV_GQ!E393)</f>
        <v xml:space="preserve">Miltenberg 1                  </v>
      </c>
      <c r="F389" s="72">
        <f>IF(ISBLANK(BY_DTV_GQ!G393),"",BY_DTV_GQ!G393)</f>
        <v>13108</v>
      </c>
      <c r="G389" s="72" t="str">
        <f>IF(ISBLANK(BY_DTV_GQ!H393),"",    LEFT(BY_DTV_GQ!H393,   LEN(BY_DTV_GQ!H393)-1)    )</f>
        <v xml:space="preserve">(-)  </v>
      </c>
      <c r="H389" s="83">
        <f>IF(BY_DTV_GQ!G393&gt;0,(BY_DTV_GQ!M393/BY_DTV_GQ!G393)*100,"")</f>
        <v>6.003967043027159</v>
      </c>
      <c r="I389" s="72">
        <f>IF(ISBLANK(BY_RiLaerm!Q393),"",BY_RiLaerm!Q393)</f>
        <v>756</v>
      </c>
      <c r="J389" s="72" t="str">
        <f>IF(ISBLANK(BY_RiLaerm!R393),"", LEFT(BY_RiLaerm!R393,LEN(BY_RiLaerm!R393)-1))</f>
        <v>5,6</v>
      </c>
      <c r="K389" s="72">
        <f>IF(ISBLANK(BY_RiLaerm!S393),"",BY_RiLaerm!S393)</f>
        <v>126</v>
      </c>
      <c r="L389" s="72" t="str">
        <f>IF(ISBLANK(BY_RiLaerm!T393),"",LEFT(BY_RiLaerm!T393,LEN(BY_RiLaerm!T393)-1))</f>
        <v>10,5</v>
      </c>
      <c r="M389" s="72" t="str">
        <f>IF(BY_MaxWerte!Q393&gt;0,BY_MaxWerte!Q393,"")</f>
        <v/>
      </c>
      <c r="N389" s="81" t="str">
        <f>IF(BY_MaxWerte!Q393&gt;0,   IF($U$2&gt;0,DATEVALUE(CONCATENATE(LEFT(RIGHT(BY_MaxWerte!R393,3),2),".",TEXT($U$2,"00"),".",TEXT($U$3,"00"))), DATEVALUE(CONCATENATE(MID(BY_MaxWerte!R393,4,2),".",MID(BY_MaxWerte!R393,6,2),".",TEXT($U$3,"00")))    ),"")</f>
        <v/>
      </c>
      <c r="O389" s="72" t="str">
        <f>IF(BY_MaxWerte!Q393&gt;0,  LEFT(BY_MaxWerte!R393,3),"")</f>
        <v/>
      </c>
      <c r="P389" s="72" t="str">
        <f>IF(BY_MaxWerte!S393&gt;0,BY_MaxWerte!S393,"")</f>
        <v/>
      </c>
      <c r="Q389" s="81" t="str">
        <f>IF(BY_MaxWerte!S393&gt;0, IF($U$2&gt;0,DATEVALUE(CONCATENATE(LEFT(RIGHT(BY_MaxWerte!T393,3),2),".",TEXT($U$2,"00"),".",TEXT($U$3,"00"))),DATEVALUE(CONCATENATE(MID(BY_MaxWerte!T393,4,2),".",MID(BY_MaxWerte!T393,6,2),".",TEXT($U$3,"00"))) ),"")</f>
        <v/>
      </c>
      <c r="R389" s="72" t="str">
        <f>IF(BY_MaxWerte!S393&gt;0,  LEFT(BY_MaxWerte!T393,3),"")</f>
        <v/>
      </c>
      <c r="S389" s="72" t="str">
        <f>IF(BY_MaxWerte!T393&gt;0,  BY_MaxWerte!U393,"")</f>
        <v/>
      </c>
      <c r="T389" s="72"/>
    </row>
    <row r="390" spans="1:20" x14ac:dyDescent="0.2">
      <c r="A390" s="74">
        <v>373</v>
      </c>
      <c r="B390" s="72" t="str">
        <f>IF(ISBLANK(BY_DTV_GQ!S394),"",  CONCATENATE(BY_DTV_GQ!S394,IF(TRIM(BY_DTV_GQ!T394)="VBA","*","")))</f>
        <v/>
      </c>
      <c r="C390" s="72" t="str">
        <f>IF(ISBLANK(BY_DTV_GQ!A394),"",CONCATENATE(BY_DTV_GQ!A394,TEXT(BY_DTV_GQ!B394,"????")))</f>
        <v>S2343</v>
      </c>
      <c r="D390" s="74" t="str">
        <f>IF(ISBLANK(BY_DTV_GQ!U394),"",BY_DTV_GQ!U394)</f>
        <v/>
      </c>
      <c r="E390" s="72" t="str">
        <f>IF(ISBLANK(BY_DTV_GQ!E394),"",BY_DTV_GQ!E394)</f>
        <v xml:space="preserve">Planegg-Martinsried           </v>
      </c>
      <c r="F390" s="72">
        <f>IF(ISBLANK(BY_DTV_GQ!G394),"",BY_DTV_GQ!G394)</f>
        <v>7098</v>
      </c>
      <c r="G390" s="72" t="str">
        <f>IF(ISBLANK(BY_DTV_GQ!H394),"",    LEFT(BY_DTV_GQ!H394,   LEN(BY_DTV_GQ!H394)-1)    )</f>
        <v xml:space="preserve">(-)  </v>
      </c>
      <c r="H390" s="83">
        <f>IF(BY_DTV_GQ!G394&gt;0,(BY_DTV_GQ!M394/BY_DTV_GQ!G394)*100,"")</f>
        <v>5.0577627500704425</v>
      </c>
      <c r="I390" s="72">
        <f>IF(ISBLANK(BY_RiLaerm!Q394),"",BY_RiLaerm!Q394)</f>
        <v>424</v>
      </c>
      <c r="J390" s="72" t="str">
        <f>IF(ISBLANK(BY_RiLaerm!R394),"", LEFT(BY_RiLaerm!R394,LEN(BY_RiLaerm!R394)-1))</f>
        <v>5,1</v>
      </c>
      <c r="K390" s="72">
        <f>IF(ISBLANK(BY_RiLaerm!S394),"",BY_RiLaerm!S394)</f>
        <v>39</v>
      </c>
      <c r="L390" s="72" t="str">
        <f>IF(ISBLANK(BY_RiLaerm!T394),"",LEFT(BY_RiLaerm!T394,LEN(BY_RiLaerm!T394)-1))</f>
        <v>5,2</v>
      </c>
      <c r="M390" s="72" t="str">
        <f>IF(BY_MaxWerte!Q394&gt;0,BY_MaxWerte!Q394,"")</f>
        <v/>
      </c>
      <c r="N390" s="81" t="str">
        <f>IF(BY_MaxWerte!Q394&gt;0,   IF($U$2&gt;0,DATEVALUE(CONCATENATE(LEFT(RIGHT(BY_MaxWerte!R394,3),2),".",TEXT($U$2,"00"),".",TEXT($U$3,"00"))), DATEVALUE(CONCATENATE(MID(BY_MaxWerte!R394,4,2),".",MID(BY_MaxWerte!R394,6,2),".",TEXT($U$3,"00")))    ),"")</f>
        <v/>
      </c>
      <c r="O390" s="72" t="str">
        <f>IF(BY_MaxWerte!Q394&gt;0,  LEFT(BY_MaxWerte!R394,3),"")</f>
        <v/>
      </c>
      <c r="P390" s="72" t="str">
        <f>IF(BY_MaxWerte!S394&gt;0,BY_MaxWerte!S394,"")</f>
        <v/>
      </c>
      <c r="Q390" s="81" t="str">
        <f>IF(BY_MaxWerte!S394&gt;0, IF($U$2&gt;0,DATEVALUE(CONCATENATE(LEFT(RIGHT(BY_MaxWerte!T394,3),2),".",TEXT($U$2,"00"),".",TEXT($U$3,"00"))),DATEVALUE(CONCATENATE(MID(BY_MaxWerte!T394,4,2),".",MID(BY_MaxWerte!T394,6,2),".",TEXT($U$3,"00"))) ),"")</f>
        <v/>
      </c>
      <c r="R390" s="72" t="str">
        <f>IF(BY_MaxWerte!S394&gt;0,  LEFT(BY_MaxWerte!T394,3),"")</f>
        <v/>
      </c>
      <c r="S390" s="72" t="str">
        <f>IF(BY_MaxWerte!T394&gt;0,  BY_MaxWerte!U394,"")</f>
        <v/>
      </c>
      <c r="T390" s="72"/>
    </row>
    <row r="391" spans="1:20" x14ac:dyDescent="0.2">
      <c r="A391" s="74">
        <v>374</v>
      </c>
      <c r="B391" s="72" t="str">
        <f>IF(ISBLANK(BY_DTV_GQ!S395),"",  CONCATENATE(BY_DTV_GQ!S395,IF(TRIM(BY_DTV_GQ!T395)="VBA","*","")))</f>
        <v/>
      </c>
      <c r="C391" s="72" t="str">
        <f>IF(ISBLANK(BY_DTV_GQ!A395),"",CONCATENATE(BY_DTV_GQ!A395,TEXT(BY_DTV_GQ!B395,"????")))</f>
        <v>S2345</v>
      </c>
      <c r="D391" s="74" t="str">
        <f>IF(ISBLANK(BY_DTV_GQ!U395),"",BY_DTV_GQ!U395)</f>
        <v/>
      </c>
      <c r="E391" s="72" t="str">
        <f>IF(ISBLANK(BY_DTV_GQ!E395),"",BY_DTV_GQ!E395)</f>
        <v xml:space="preserve">Gröbenzell                    </v>
      </c>
      <c r="F391" s="72">
        <f>IF(ISBLANK(BY_DTV_GQ!G395),"",BY_DTV_GQ!G395)</f>
        <v>14454</v>
      </c>
      <c r="G391" s="72" t="str">
        <f>IF(ISBLANK(BY_DTV_GQ!H395),"",    LEFT(BY_DTV_GQ!H395,   LEN(BY_DTV_GQ!H395)-1)    )</f>
        <v xml:space="preserve">(-)  </v>
      </c>
      <c r="H391" s="83">
        <f>IF(BY_DTV_GQ!G395&gt;0,(BY_DTV_GQ!M395/BY_DTV_GQ!G395)*100,"")</f>
        <v>5.140445551404456</v>
      </c>
      <c r="I391" s="72">
        <f>IF(ISBLANK(BY_RiLaerm!Q395),"",BY_RiLaerm!Q395)</f>
        <v>844</v>
      </c>
      <c r="J391" s="72" t="str">
        <f>IF(ISBLANK(BY_RiLaerm!R395),"", LEFT(BY_RiLaerm!R395,LEN(BY_RiLaerm!R395)-1))</f>
        <v>4,9</v>
      </c>
      <c r="K391" s="72">
        <f>IF(ISBLANK(BY_RiLaerm!S395),"",BY_RiLaerm!S395)</f>
        <v>119</v>
      </c>
      <c r="L391" s="72" t="str">
        <f>IF(ISBLANK(BY_RiLaerm!T395),"",LEFT(BY_RiLaerm!T395,LEN(BY_RiLaerm!T395)-1))</f>
        <v>9,3</v>
      </c>
      <c r="M391" s="72">
        <f>IF(BY_MaxWerte!Q395&gt;0,BY_MaxWerte!Q395,"")</f>
        <v>18343</v>
      </c>
      <c r="N391" s="81">
        <f>IF(BY_MaxWerte!Q395&gt;0,   IF($U$2&gt;0,DATEVALUE(CONCATENATE(LEFT(RIGHT(BY_MaxWerte!R395,3),2),".",TEXT($U$2,"00"),".",TEXT($U$3,"00"))), DATEVALUE(CONCATENATE(MID(BY_MaxWerte!R395,4,2),".",MID(BY_MaxWerte!R395,6,2),".",TEXT($U$3,"00")))    ),"")</f>
        <v>42755</v>
      </c>
      <c r="O391" s="72" t="str">
        <f>IF(BY_MaxWerte!Q395&gt;0,  LEFT(BY_MaxWerte!R395,3),"")</f>
        <v xml:space="preserve"> FR</v>
      </c>
      <c r="P391" s="72">
        <f>IF(BY_MaxWerte!S395&gt;0,BY_MaxWerte!S395,"")</f>
        <v>1554</v>
      </c>
      <c r="Q391" s="81">
        <f>IF(BY_MaxWerte!S395&gt;0, IF($U$2&gt;0,DATEVALUE(CONCATENATE(LEFT(RIGHT(BY_MaxWerte!T395,3),2),".",TEXT($U$2,"00"),".",TEXT($U$3,"00"))),DATEVALUE(CONCATENATE(MID(BY_MaxWerte!T395,4,2),".",MID(BY_MaxWerte!T395,6,2),".",TEXT($U$3,"00"))) ),"")</f>
        <v>42742</v>
      </c>
      <c r="R391" s="72" t="str">
        <f>IF(BY_MaxWerte!S395&gt;0,  LEFT(BY_MaxWerte!T395,3),"")</f>
        <v xml:space="preserve"> SA</v>
      </c>
      <c r="S391" s="72">
        <f>IF(BY_MaxWerte!T395&gt;0,  BY_MaxWerte!U395,"")</f>
        <v>13</v>
      </c>
      <c r="T391" s="72"/>
    </row>
    <row r="392" spans="1:20" x14ac:dyDescent="0.2">
      <c r="A392" s="74">
        <v>375</v>
      </c>
      <c r="B392" s="72" t="str">
        <f>IF(ISBLANK(BY_DTV_GQ!S396),"",  CONCATENATE(BY_DTV_GQ!S396,IF(TRIM(BY_DTV_GQ!T396)="VBA","*","")))</f>
        <v/>
      </c>
      <c r="C392" s="72" t="str">
        <f>IF(ISBLANK(BY_DTV_GQ!A396),"",CONCATENATE(BY_DTV_GQ!A396,TEXT(BY_DTV_GQ!B396,"????")))</f>
        <v>S2409</v>
      </c>
      <c r="D392" s="74" t="str">
        <f>IF(ISBLANK(BY_DTV_GQ!U396),"",BY_DTV_GQ!U396)</f>
        <v/>
      </c>
      <c r="E392" s="72" t="str">
        <f>IF(ISBLANK(BY_DTV_GQ!E396),"",BY_DTV_GQ!E396)</f>
        <v xml:space="preserve">Rednitzhembach                </v>
      </c>
      <c r="F392" s="72">
        <f>IF(ISBLANK(BY_DTV_GQ!G396),"",BY_DTV_GQ!G396)</f>
        <v>7747</v>
      </c>
      <c r="G392" s="72" t="str">
        <f>IF(ISBLANK(BY_DTV_GQ!H396),"",    LEFT(BY_DTV_GQ!H396,   LEN(BY_DTV_GQ!H396)-1)    )</f>
        <v xml:space="preserve">(-)  </v>
      </c>
      <c r="H392" s="83">
        <f>IF(BY_DTV_GQ!G396&gt;0,(BY_DTV_GQ!M396/BY_DTV_GQ!G396)*100,"")</f>
        <v>3.7950174261004261</v>
      </c>
      <c r="I392" s="72">
        <f>IF(ISBLANK(BY_RiLaerm!Q396),"",BY_RiLaerm!Q396)</f>
        <v>456</v>
      </c>
      <c r="J392" s="72" t="str">
        <f>IF(ISBLANK(BY_RiLaerm!R396),"", LEFT(BY_RiLaerm!R396,LEN(BY_RiLaerm!R396)-1))</f>
        <v>3,6</v>
      </c>
      <c r="K392" s="72">
        <f>IF(ISBLANK(BY_RiLaerm!S396),"",BY_RiLaerm!S396)</f>
        <v>57</v>
      </c>
      <c r="L392" s="72" t="str">
        <f>IF(ISBLANK(BY_RiLaerm!T396),"",LEFT(BY_RiLaerm!T396,LEN(BY_RiLaerm!T396)-1))</f>
        <v>6,9</v>
      </c>
      <c r="M392" s="72">
        <f>IF(BY_MaxWerte!Q396&gt;0,BY_MaxWerte!Q396,"")</f>
        <v>9741</v>
      </c>
      <c r="N392" s="81">
        <f>IF(BY_MaxWerte!Q396&gt;0,   IF($U$2&gt;0,DATEVALUE(CONCATENATE(LEFT(RIGHT(BY_MaxWerte!R396,3),2),".",TEXT($U$2,"00"),".",TEXT($U$3,"00"))), DATEVALUE(CONCATENATE(MID(BY_MaxWerte!R396,4,2),".",MID(BY_MaxWerte!R396,6,2),".",TEXT($U$3,"00")))    ),"")</f>
        <v>42755</v>
      </c>
      <c r="O392" s="72" t="str">
        <f>IF(BY_MaxWerte!Q396&gt;0,  LEFT(BY_MaxWerte!R396,3),"")</f>
        <v xml:space="preserve"> FR</v>
      </c>
      <c r="P392" s="72">
        <f>IF(BY_MaxWerte!S396&gt;0,BY_MaxWerte!S396,"")</f>
        <v>939</v>
      </c>
      <c r="Q392" s="81">
        <f>IF(BY_MaxWerte!S396&gt;0, IF($U$2&gt;0,DATEVALUE(CONCATENATE(LEFT(RIGHT(BY_MaxWerte!T396,3),2),".",TEXT($U$2,"00"),".",TEXT($U$3,"00"))),DATEVALUE(CONCATENATE(MID(BY_MaxWerte!T396,4,2),".",MID(BY_MaxWerte!T396,6,2),".",TEXT($U$3,"00"))) ),"")</f>
        <v>42745</v>
      </c>
      <c r="R392" s="72" t="str">
        <f>IF(BY_MaxWerte!S396&gt;0,  LEFT(BY_MaxWerte!T396,3),"")</f>
        <v xml:space="preserve"> DI</v>
      </c>
      <c r="S392" s="72">
        <f>IF(BY_MaxWerte!T396&gt;0,  BY_MaxWerte!U396,"")</f>
        <v>17</v>
      </c>
      <c r="T392" s="72"/>
    </row>
    <row r="393" spans="1:20" x14ac:dyDescent="0.2">
      <c r="A393" s="74">
        <v>376</v>
      </c>
      <c r="B393" s="72" t="str">
        <f>IF(ISBLANK(BY_DTV_GQ!S397),"",  CONCATENATE(BY_DTV_GQ!S397,IF(TRIM(BY_DTV_GQ!T397)="VBA","*","")))</f>
        <v/>
      </c>
      <c r="C393" s="72" t="str">
        <f>IF(ISBLANK(BY_DTV_GQ!A397),"",CONCATENATE(BY_DTV_GQ!A397,TEXT(BY_DTV_GQ!B397,"????")))</f>
        <v>S2445</v>
      </c>
      <c r="D393" s="74" t="str">
        <f>IF(ISBLANK(BY_DTV_GQ!U397),"",BY_DTV_GQ!U397)</f>
        <v/>
      </c>
      <c r="E393" s="72" t="str">
        <f>IF(ISBLANK(BY_DTV_GQ!E397),"",BY_DTV_GQ!E397)</f>
        <v xml:space="preserve">Waakirchen                    </v>
      </c>
      <c r="F393" s="72">
        <f>IF(ISBLANK(BY_DTV_GQ!G397),"",BY_DTV_GQ!G397)</f>
        <v>7279</v>
      </c>
      <c r="G393" s="72" t="str">
        <f>IF(ISBLANK(BY_DTV_GQ!H397),"",    LEFT(BY_DTV_GQ!H397,   LEN(BY_DTV_GQ!H397)-1)    )</f>
        <v xml:space="preserve">(-)  </v>
      </c>
      <c r="H393" s="83">
        <f>IF(BY_DTV_GQ!G397&gt;0,(BY_DTV_GQ!M397/BY_DTV_GQ!G397)*100,"")</f>
        <v>6.0173100700645694</v>
      </c>
      <c r="I393" s="72">
        <f>IF(ISBLANK(BY_RiLaerm!Q397),"",BY_RiLaerm!Q397)</f>
        <v>427</v>
      </c>
      <c r="J393" s="72" t="str">
        <f>IF(ISBLANK(BY_RiLaerm!R397),"", LEFT(BY_RiLaerm!R397,LEN(BY_RiLaerm!R397)-1))</f>
        <v>5,8</v>
      </c>
      <c r="K393" s="72">
        <f>IF(ISBLANK(BY_RiLaerm!S397),"",BY_RiLaerm!S397)</f>
        <v>57</v>
      </c>
      <c r="L393" s="72" t="str">
        <f>IF(ISBLANK(BY_RiLaerm!T397),"",LEFT(BY_RiLaerm!T397,LEN(BY_RiLaerm!T397)-1))</f>
        <v>9,3</v>
      </c>
      <c r="M393" s="72">
        <f>IF(BY_MaxWerte!Q397&gt;0,BY_MaxWerte!Q397,"")</f>
        <v>9221</v>
      </c>
      <c r="N393" s="81">
        <f>IF(BY_MaxWerte!Q397&gt;0,   IF($U$2&gt;0,DATEVALUE(CONCATENATE(LEFT(RIGHT(BY_MaxWerte!R397,3),2),".",TEXT($U$2,"00"),".",TEXT($U$3,"00"))), DATEVALUE(CONCATENATE(MID(BY_MaxWerte!R397,4,2),".",MID(BY_MaxWerte!R397,6,2),".",TEXT($U$3,"00")))    ),"")</f>
        <v>42762</v>
      </c>
      <c r="O393" s="72" t="str">
        <f>IF(BY_MaxWerte!Q397&gt;0,  LEFT(BY_MaxWerte!R397,3),"")</f>
        <v xml:space="preserve"> FR</v>
      </c>
      <c r="P393" s="72">
        <f>IF(BY_MaxWerte!S397&gt;0,BY_MaxWerte!S397,"")</f>
        <v>843</v>
      </c>
      <c r="Q393" s="81">
        <f>IF(BY_MaxWerte!S397&gt;0, IF($U$2&gt;0,DATEVALUE(CONCATENATE(LEFT(RIGHT(BY_MaxWerte!T397,3),2),".",TEXT($U$2,"00"),".",TEXT($U$3,"00"))),DATEVALUE(CONCATENATE(MID(BY_MaxWerte!T397,4,2),".",MID(BY_MaxWerte!T397,6,2),".",TEXT($U$3,"00"))) ),"")</f>
        <v>42765</v>
      </c>
      <c r="R393" s="72" t="str">
        <f>IF(BY_MaxWerte!S397&gt;0,  LEFT(BY_MaxWerte!T397,3),"")</f>
        <v xml:space="preserve"> MO</v>
      </c>
      <c r="S393" s="72">
        <f>IF(BY_MaxWerte!T397&gt;0,  BY_MaxWerte!U397,"")</f>
        <v>8</v>
      </c>
      <c r="T393" s="72"/>
    </row>
    <row r="394" spans="1:20" x14ac:dyDescent="0.2">
      <c r="A394" s="74">
        <v>377</v>
      </c>
      <c r="B394" s="72" t="str">
        <f>IF(ISBLANK(BY_DTV_GQ!S398),"",  CONCATENATE(BY_DTV_GQ!S398,IF(TRIM(BY_DTV_GQ!T398)="VBA","*","")))</f>
        <v/>
      </c>
      <c r="C394" s="72" t="str">
        <f>IF(ISBLANK(BY_DTV_GQ!A398),"",CONCATENATE(BY_DTV_GQ!A398,TEXT(BY_DTV_GQ!B398,"????")))</f>
        <v>S2580</v>
      </c>
      <c r="D394" s="74" t="str">
        <f>IF(ISBLANK(BY_DTV_GQ!U398),"",BY_DTV_GQ!U398)</f>
        <v/>
      </c>
      <c r="E394" s="72" t="str">
        <f>IF(ISBLANK(BY_DTV_GQ!E398),"",BY_DTV_GQ!E398)</f>
        <v xml:space="preserve">Flughafen                     </v>
      </c>
      <c r="F394" s="72">
        <f>IF(ISBLANK(BY_DTV_GQ!G398),"",BY_DTV_GQ!G398)</f>
        <v>12081</v>
      </c>
      <c r="G394" s="72" t="str">
        <f>IF(ISBLANK(BY_DTV_GQ!H398),"",    LEFT(BY_DTV_GQ!H398,   LEN(BY_DTV_GQ!H398)-1)    )</f>
        <v xml:space="preserve">(-)  </v>
      </c>
      <c r="H394" s="83">
        <f>IF(BY_DTV_GQ!G398&gt;0,(BY_DTV_GQ!M398/BY_DTV_GQ!G398)*100,"")</f>
        <v>7.002731561956792</v>
      </c>
      <c r="I394" s="72">
        <f>IF(ISBLANK(BY_RiLaerm!Q398),"",BY_RiLaerm!Q398)</f>
        <v>694</v>
      </c>
      <c r="J394" s="72" t="str">
        <f>IF(ISBLANK(BY_RiLaerm!R398),"", LEFT(BY_RiLaerm!R398,LEN(BY_RiLaerm!R398)-1))</f>
        <v>6,7</v>
      </c>
      <c r="K394" s="72">
        <f>IF(ISBLANK(BY_RiLaerm!S398),"",BY_RiLaerm!S398)</f>
        <v>122</v>
      </c>
      <c r="L394" s="72" t="str">
        <f>IF(ISBLANK(BY_RiLaerm!T398),"",LEFT(BY_RiLaerm!T398,LEN(BY_RiLaerm!T398)-1))</f>
        <v>10,5</v>
      </c>
      <c r="M394" s="72">
        <f>IF(BY_MaxWerte!Q398&gt;0,BY_MaxWerte!Q398,"")</f>
        <v>15280</v>
      </c>
      <c r="N394" s="81">
        <f>IF(BY_MaxWerte!Q398&gt;0,   IF($U$2&gt;0,DATEVALUE(CONCATENATE(LEFT(RIGHT(BY_MaxWerte!R398,3),2),".",TEXT($U$2,"00"),".",TEXT($U$3,"00"))), DATEVALUE(CONCATENATE(MID(BY_MaxWerte!R398,4,2),".",MID(BY_MaxWerte!R398,6,2),".",TEXT($U$3,"00")))    ),"")</f>
        <v>42754</v>
      </c>
      <c r="O394" s="72" t="str">
        <f>IF(BY_MaxWerte!Q398&gt;0,  LEFT(BY_MaxWerte!R398,3),"")</f>
        <v xml:space="preserve"> DO</v>
      </c>
      <c r="P394" s="72">
        <f>IF(BY_MaxWerte!S398&gt;0,BY_MaxWerte!S398,"")</f>
        <v>1500</v>
      </c>
      <c r="Q394" s="81">
        <f>IF(BY_MaxWerte!S398&gt;0, IF($U$2&gt;0,DATEVALUE(CONCATENATE(LEFT(RIGHT(BY_MaxWerte!T398,3),2),".",TEXT($U$2,"00"),".",TEXT($U$3,"00"))),DATEVALUE(CONCATENATE(MID(BY_MaxWerte!T398,4,2),".",MID(BY_MaxWerte!T398,6,2),".",TEXT($U$3,"00"))) ),"")</f>
        <v>42754</v>
      </c>
      <c r="R394" s="72" t="str">
        <f>IF(BY_MaxWerte!S398&gt;0,  LEFT(BY_MaxWerte!T398,3),"")</f>
        <v xml:space="preserve"> DO</v>
      </c>
      <c r="S394" s="72">
        <f>IF(BY_MaxWerte!T398&gt;0,  BY_MaxWerte!U398,"")</f>
        <v>9</v>
      </c>
      <c r="T394" s="72"/>
    </row>
    <row r="395" spans="1:20" x14ac:dyDescent="0.2">
      <c r="A395" s="74">
        <v>378</v>
      </c>
      <c r="B395" s="72" t="str">
        <f>IF(ISBLANK(BY_DTV_GQ!S399),"",  CONCATENATE(BY_DTV_GQ!S399,IF(TRIM(BY_DTV_GQ!T399)="VBA","*","")))</f>
        <v/>
      </c>
      <c r="C395" s="72" t="str">
        <f>IF(ISBLANK(BY_DTV_GQ!A399),"",CONCATENATE(BY_DTV_GQ!A399,TEXT(BY_DTV_GQ!B399,"????")))</f>
        <v>S2580</v>
      </c>
      <c r="D395" s="74" t="str">
        <f>IF(ISBLANK(BY_DTV_GQ!U399),"",BY_DTV_GQ!U399)</f>
        <v/>
      </c>
      <c r="E395" s="72" t="str">
        <f>IF(ISBLANK(BY_DTV_GQ!E399),"",BY_DTV_GQ!E399)</f>
        <v xml:space="preserve">Ottenhofen                    </v>
      </c>
      <c r="F395" s="72">
        <f>IF(ISBLANK(BY_DTV_GQ!G399),"",BY_DTV_GQ!G399)</f>
        <v>11929</v>
      </c>
      <c r="G395" s="72" t="str">
        <f>IF(ISBLANK(BY_DTV_GQ!H399),"",    LEFT(BY_DTV_GQ!H399,   LEN(BY_DTV_GQ!H399)-1)    )</f>
        <v xml:space="preserve">(-)  </v>
      </c>
      <c r="H395" s="83">
        <f>IF(BY_DTV_GQ!G399&gt;0,(BY_DTV_GQ!M399/BY_DTV_GQ!G399)*100,"")</f>
        <v>8.0476150557464994</v>
      </c>
      <c r="I395" s="72">
        <f>IF(ISBLANK(BY_RiLaerm!Q399),"",BY_RiLaerm!Q399)</f>
        <v>684</v>
      </c>
      <c r="J395" s="72" t="str">
        <f>IF(ISBLANK(BY_RiLaerm!R399),"", LEFT(BY_RiLaerm!R399,LEN(BY_RiLaerm!R399)-1))</f>
        <v>7,8</v>
      </c>
      <c r="K395" s="72">
        <f>IF(ISBLANK(BY_RiLaerm!S399),"",BY_RiLaerm!S399)</f>
        <v>122</v>
      </c>
      <c r="L395" s="72" t="str">
        <f>IF(ISBLANK(BY_RiLaerm!T399),"",LEFT(BY_RiLaerm!T399,LEN(BY_RiLaerm!T399)-1))</f>
        <v>11,5</v>
      </c>
      <c r="M395" s="72" t="str">
        <f>IF(BY_MaxWerte!Q399&gt;0,BY_MaxWerte!Q399,"")</f>
        <v/>
      </c>
      <c r="N395" s="81" t="str">
        <f>IF(BY_MaxWerte!Q399&gt;0,   IF($U$2&gt;0,DATEVALUE(CONCATENATE(LEFT(RIGHT(BY_MaxWerte!R399,3),2),".",TEXT($U$2,"00"),".",TEXT($U$3,"00"))), DATEVALUE(CONCATENATE(MID(BY_MaxWerte!R399,4,2),".",MID(BY_MaxWerte!R399,6,2),".",TEXT($U$3,"00")))    ),"")</f>
        <v/>
      </c>
      <c r="O395" s="72" t="str">
        <f>IF(BY_MaxWerte!Q399&gt;0,  LEFT(BY_MaxWerte!R399,3),"")</f>
        <v/>
      </c>
      <c r="P395" s="72" t="str">
        <f>IF(BY_MaxWerte!S399&gt;0,BY_MaxWerte!S399,"")</f>
        <v/>
      </c>
      <c r="Q395" s="81" t="str">
        <f>IF(BY_MaxWerte!S399&gt;0, IF($U$2&gt;0,DATEVALUE(CONCATENATE(LEFT(RIGHT(BY_MaxWerte!T399,3),2),".",TEXT($U$2,"00"),".",TEXT($U$3,"00"))),DATEVALUE(CONCATENATE(MID(BY_MaxWerte!T399,4,2),".",MID(BY_MaxWerte!T399,6,2),".",TEXT($U$3,"00"))) ),"")</f>
        <v/>
      </c>
      <c r="R395" s="72" t="str">
        <f>IF(BY_MaxWerte!S399&gt;0,  LEFT(BY_MaxWerte!T399,3),"")</f>
        <v/>
      </c>
      <c r="S395" s="72" t="str">
        <f>IF(BY_MaxWerte!T399&gt;0,  BY_MaxWerte!U399,"")</f>
        <v/>
      </c>
      <c r="T395" s="72"/>
    </row>
    <row r="396" spans="1:20" x14ac:dyDescent="0.2">
      <c r="A396" s="74">
        <v>379</v>
      </c>
      <c r="B396" s="72" t="str">
        <f>IF(ISBLANK(BY_DTV_GQ!S400),"",  CONCATENATE(BY_DTV_GQ!S400,IF(TRIM(BY_DTV_GQ!T400)="VBA","*","")))</f>
        <v/>
      </c>
      <c r="C396" s="72" t="str">
        <f>IF(ISBLANK(BY_DTV_GQ!A400),"",CONCATENATE(BY_DTV_GQ!A400,TEXT(BY_DTV_GQ!B400,"????")))</f>
        <v>S2584</v>
      </c>
      <c r="D396" s="74" t="str">
        <f>IF(ISBLANK(BY_DTV_GQ!U400),"",BY_DTV_GQ!U400)</f>
        <v/>
      </c>
      <c r="E396" s="72" t="str">
        <f>IF(ISBLANK(BY_DTV_GQ!E400),"",BY_DTV_GQ!E400)</f>
        <v xml:space="preserve">Halbergmoos (A92)             </v>
      </c>
      <c r="F396" s="72">
        <f>IF(ISBLANK(BY_DTV_GQ!G400),"",BY_DTV_GQ!G400)</f>
        <v>44163</v>
      </c>
      <c r="G396" s="72" t="str">
        <f>IF(ISBLANK(BY_DTV_GQ!H400),"",    LEFT(BY_DTV_GQ!H400,   LEN(BY_DTV_GQ!H400)-1)    )</f>
        <v xml:space="preserve">(-)  </v>
      </c>
      <c r="H396" s="83">
        <f>IF(BY_DTV_GQ!G400&gt;0,(BY_DTV_GQ!M400/BY_DTV_GQ!G400)*100,"")</f>
        <v>6.0706926612775405</v>
      </c>
      <c r="I396" s="72">
        <f>IF(ISBLANK(BY_RiLaerm!Q400),"",BY_RiLaerm!Q400)</f>
        <v>2386</v>
      </c>
      <c r="J396" s="72" t="str">
        <f>IF(ISBLANK(BY_RiLaerm!R400),"", LEFT(BY_RiLaerm!R400,LEN(BY_RiLaerm!R400)-1))</f>
        <v>5,9</v>
      </c>
      <c r="K396" s="72">
        <f>IF(ISBLANK(BY_RiLaerm!S400),"",BY_RiLaerm!S400)</f>
        <v>749</v>
      </c>
      <c r="L396" s="72" t="str">
        <f>IF(ISBLANK(BY_RiLaerm!T400),"",LEFT(BY_RiLaerm!T400,LEN(BY_RiLaerm!T400)-1))</f>
        <v>7,0</v>
      </c>
      <c r="M396" s="72" t="str">
        <f>IF(BY_MaxWerte!Q400&gt;0,BY_MaxWerte!Q400,"")</f>
        <v/>
      </c>
      <c r="N396" s="81" t="str">
        <f>IF(BY_MaxWerte!Q400&gt;0,   IF($U$2&gt;0,DATEVALUE(CONCATENATE(LEFT(RIGHT(BY_MaxWerte!R400,3),2),".",TEXT($U$2,"00"),".",TEXT($U$3,"00"))), DATEVALUE(CONCATENATE(MID(BY_MaxWerte!R400,4,2),".",MID(BY_MaxWerte!R400,6,2),".",TEXT($U$3,"00")))    ),"")</f>
        <v/>
      </c>
      <c r="O396" s="72" t="str">
        <f>IF(BY_MaxWerte!Q400&gt;0,  LEFT(BY_MaxWerte!R400,3),"")</f>
        <v/>
      </c>
      <c r="P396" s="72" t="str">
        <f>IF(BY_MaxWerte!S400&gt;0,BY_MaxWerte!S400,"")</f>
        <v/>
      </c>
      <c r="Q396" s="81" t="str">
        <f>IF(BY_MaxWerte!S400&gt;0, IF($U$2&gt;0,DATEVALUE(CONCATENATE(LEFT(RIGHT(BY_MaxWerte!T400,3),2),".",TEXT($U$2,"00"),".",TEXT($U$3,"00"))),DATEVALUE(CONCATENATE(MID(BY_MaxWerte!T400,4,2),".",MID(BY_MaxWerte!T400,6,2),".",TEXT($U$3,"00"))) ),"")</f>
        <v/>
      </c>
      <c r="R396" s="72" t="str">
        <f>IF(BY_MaxWerte!S400&gt;0,  LEFT(BY_MaxWerte!T400,3),"")</f>
        <v/>
      </c>
      <c r="S396" s="72" t="str">
        <f>IF(BY_MaxWerte!T400&gt;0,  BY_MaxWerte!U400,"")</f>
        <v/>
      </c>
      <c r="T396" s="72"/>
    </row>
    <row r="397" spans="1:20" x14ac:dyDescent="0.2">
      <c r="A397" s="74">
        <v>380</v>
      </c>
      <c r="B397" s="72" t="str">
        <f>IF(ISBLANK(BY_DTV_GQ!S401),"",  CONCATENATE(BY_DTV_GQ!S401,IF(TRIM(BY_DTV_GQ!T401)="VBA","*","")))</f>
        <v/>
      </c>
      <c r="C397" s="72" t="str">
        <f>IF(ISBLANK(BY_DTV_GQ!A401),"",CONCATENATE(BY_DTV_GQ!A401,TEXT(BY_DTV_GQ!B401,"????")))</f>
        <v>S2584</v>
      </c>
      <c r="D397" s="74" t="str">
        <f>IF(ISBLANK(BY_DTV_GQ!U401),"",BY_DTV_GQ!U401)</f>
        <v/>
      </c>
      <c r="E397" s="72" t="str">
        <f>IF(ISBLANK(BY_DTV_GQ!E401),"",BY_DTV_GQ!E401)</f>
        <v xml:space="preserve">Halbergmoos (FS44)            </v>
      </c>
      <c r="F397" s="72">
        <f>IF(ISBLANK(BY_DTV_GQ!G401),"",BY_DTV_GQ!G401)</f>
        <v>8457</v>
      </c>
      <c r="G397" s="72" t="str">
        <f>IF(ISBLANK(BY_DTV_GQ!H401),"",    LEFT(BY_DTV_GQ!H401,   LEN(BY_DTV_GQ!H401)-1)    )</f>
        <v xml:space="preserve">(-)  </v>
      </c>
      <c r="H397" s="83">
        <f>IF(BY_DTV_GQ!G401&gt;0,(BY_DTV_GQ!M401/BY_DTV_GQ!G401)*100,"")</f>
        <v>5.4274565448740688</v>
      </c>
      <c r="I397" s="72">
        <f>IF(ISBLANK(BY_RiLaerm!Q401),"",BY_RiLaerm!Q401)</f>
        <v>450</v>
      </c>
      <c r="J397" s="72" t="str">
        <f>IF(ISBLANK(BY_RiLaerm!R401),"", LEFT(BY_RiLaerm!R401,LEN(BY_RiLaerm!R401)-1))</f>
        <v>5,6</v>
      </c>
      <c r="K397" s="72">
        <f>IF(ISBLANK(BY_RiLaerm!S401),"",BY_RiLaerm!S401)</f>
        <v>158</v>
      </c>
      <c r="L397" s="72" t="str">
        <f>IF(ISBLANK(BY_RiLaerm!T401),"",LEFT(BY_RiLaerm!T401,LEN(BY_RiLaerm!T401)-1))</f>
        <v>4,6</v>
      </c>
      <c r="M397" s="72" t="str">
        <f>IF(BY_MaxWerte!Q401&gt;0,BY_MaxWerte!Q401,"")</f>
        <v/>
      </c>
      <c r="N397" s="81" t="str">
        <f>IF(BY_MaxWerte!Q401&gt;0,   IF($U$2&gt;0,DATEVALUE(CONCATENATE(LEFT(RIGHT(BY_MaxWerte!R401,3),2),".",TEXT($U$2,"00"),".",TEXT($U$3,"00"))), DATEVALUE(CONCATENATE(MID(BY_MaxWerte!R401,4,2),".",MID(BY_MaxWerte!R401,6,2),".",TEXT($U$3,"00")))    ),"")</f>
        <v/>
      </c>
      <c r="O397" s="72" t="str">
        <f>IF(BY_MaxWerte!Q401&gt;0,  LEFT(BY_MaxWerte!R401,3),"")</f>
        <v/>
      </c>
      <c r="P397" s="72" t="str">
        <f>IF(BY_MaxWerte!S401&gt;0,BY_MaxWerte!S401,"")</f>
        <v/>
      </c>
      <c r="Q397" s="81" t="str">
        <f>IF(BY_MaxWerte!S401&gt;0, IF($U$2&gt;0,DATEVALUE(CONCATENATE(LEFT(RIGHT(BY_MaxWerte!T401,3),2),".",TEXT($U$2,"00"),".",TEXT($U$3,"00"))),DATEVALUE(CONCATENATE(MID(BY_MaxWerte!T401,4,2),".",MID(BY_MaxWerte!T401,6,2),".",TEXT($U$3,"00"))) ),"")</f>
        <v/>
      </c>
      <c r="R397" s="72" t="str">
        <f>IF(BY_MaxWerte!S401&gt;0,  LEFT(BY_MaxWerte!T401,3),"")</f>
        <v/>
      </c>
      <c r="S397" s="72" t="str">
        <f>IF(BY_MaxWerte!T401&gt;0,  BY_MaxWerte!U401,"")</f>
        <v/>
      </c>
      <c r="T397" s="72"/>
    </row>
    <row r="398" spans="1:20" x14ac:dyDescent="0.2">
      <c r="A398" s="74">
        <v>381</v>
      </c>
      <c r="B398" s="72" t="str">
        <f>IF(ISBLANK(BY_DTV_GQ!S402),"",  CONCATENATE(BY_DTV_GQ!S402,IF(TRIM(BY_DTV_GQ!T402)="VBA","*","")))</f>
        <v/>
      </c>
      <c r="C398" s="72" t="str">
        <f>IF(ISBLANK(BY_DTV_GQ!A402),"",CONCATENATE(BY_DTV_GQ!A402,TEXT(BY_DTV_GQ!B402,"????")))</f>
        <v>S2584</v>
      </c>
      <c r="D398" s="74" t="str">
        <f>IF(ISBLANK(BY_DTV_GQ!U402),"",BY_DTV_GQ!U402)</f>
        <v/>
      </c>
      <c r="E398" s="72" t="str">
        <f>IF(ISBLANK(BY_DTV_GQ!E402),"",BY_DTV_GQ!E402)</f>
        <v xml:space="preserve">Halbergmoos (Gesamt)          </v>
      </c>
      <c r="F398" s="72">
        <f>IF(ISBLANK(BY_DTV_GQ!G402),"",BY_DTV_GQ!G402)</f>
        <v>53495</v>
      </c>
      <c r="G398" s="72" t="str">
        <f>IF(ISBLANK(BY_DTV_GQ!H402),"",    LEFT(BY_DTV_GQ!H402,   LEN(BY_DTV_GQ!H402)-1)    )</f>
        <v xml:space="preserve">(-)  </v>
      </c>
      <c r="H398" s="83">
        <f>IF(BY_DTV_GQ!G402&gt;0,(BY_DTV_GQ!M402/BY_DTV_GQ!G402)*100,"")</f>
        <v>6.2192728292363775</v>
      </c>
      <c r="I398" s="72">
        <f>IF(ISBLANK(BY_RiLaerm!Q402),"",BY_RiLaerm!Q402)</f>
        <v>2884</v>
      </c>
      <c r="J398" s="72" t="str">
        <f>IF(ISBLANK(BY_RiLaerm!R402),"", LEFT(BY_RiLaerm!R402,LEN(BY_RiLaerm!R402)-1))</f>
        <v>6,1</v>
      </c>
      <c r="K398" s="72">
        <f>IF(ISBLANK(BY_RiLaerm!S402),"",BY_RiLaerm!S402)</f>
        <v>919</v>
      </c>
      <c r="L398" s="72" t="str">
        <f>IF(ISBLANK(BY_RiLaerm!T402),"",LEFT(BY_RiLaerm!T402,LEN(BY_RiLaerm!T402)-1))</f>
        <v>6,8</v>
      </c>
      <c r="M398" s="72" t="str">
        <f>IF(BY_MaxWerte!Q402&gt;0,BY_MaxWerte!Q402,"")</f>
        <v/>
      </c>
      <c r="N398" s="81" t="str">
        <f>IF(BY_MaxWerte!Q402&gt;0,   IF($U$2&gt;0,DATEVALUE(CONCATENATE(LEFT(RIGHT(BY_MaxWerte!R402,3),2),".",TEXT($U$2,"00"),".",TEXT($U$3,"00"))), DATEVALUE(CONCATENATE(MID(BY_MaxWerte!R402,4,2),".",MID(BY_MaxWerte!R402,6,2),".",TEXT($U$3,"00")))    ),"")</f>
        <v/>
      </c>
      <c r="O398" s="72" t="str">
        <f>IF(BY_MaxWerte!Q402&gt;0,  LEFT(BY_MaxWerte!R402,3),"")</f>
        <v/>
      </c>
      <c r="P398" s="72" t="str">
        <f>IF(BY_MaxWerte!S402&gt;0,BY_MaxWerte!S402,"")</f>
        <v/>
      </c>
      <c r="Q398" s="81" t="str">
        <f>IF(BY_MaxWerte!S402&gt;0, IF($U$2&gt;0,DATEVALUE(CONCATENATE(LEFT(RIGHT(BY_MaxWerte!T402,3),2),".",TEXT($U$2,"00"),".",TEXT($U$3,"00"))),DATEVALUE(CONCATENATE(MID(BY_MaxWerte!T402,4,2),".",MID(BY_MaxWerte!T402,6,2),".",TEXT($U$3,"00"))) ),"")</f>
        <v/>
      </c>
      <c r="R398" s="72" t="str">
        <f>IF(BY_MaxWerte!S402&gt;0,  LEFT(BY_MaxWerte!T402,3),"")</f>
        <v/>
      </c>
      <c r="S398" s="72" t="str">
        <f>IF(BY_MaxWerte!T402&gt;0,  BY_MaxWerte!U402,"")</f>
        <v/>
      </c>
      <c r="T398" s="72"/>
    </row>
    <row r="399" spans="1:20" x14ac:dyDescent="0.2">
      <c r="A399" s="74">
        <v>382</v>
      </c>
      <c r="B399" s="72" t="str">
        <f>IF(ISBLANK(BY_DTV_GQ!S403),"",  CONCATENATE(BY_DTV_GQ!S403,IF(TRIM(BY_DTV_GQ!T403)="VBA","*","")))</f>
        <v/>
      </c>
      <c r="C399" s="72" t="str">
        <f>IF(ISBLANK(BY_DTV_GQ!A403),"",CONCATENATE(BY_DTV_GQ!A403,TEXT(BY_DTV_GQ!B403,"????")))</f>
        <v>S2584</v>
      </c>
      <c r="D399" s="74" t="str">
        <f>IF(ISBLANK(BY_DTV_GQ!U403),"",BY_DTV_GQ!U403)</f>
        <v/>
      </c>
      <c r="E399" s="72" t="str">
        <f>IF(ISBLANK(BY_DTV_GQ!E403),"",BY_DTV_GQ!E403)</f>
        <v xml:space="preserve">Schwaig                       </v>
      </c>
      <c r="F399" s="72">
        <f>IF(ISBLANK(BY_DTV_GQ!G403),"",BY_DTV_GQ!G403)</f>
        <v>22855</v>
      </c>
      <c r="G399" s="72" t="str">
        <f>IF(ISBLANK(BY_DTV_GQ!H403),"",    LEFT(BY_DTV_GQ!H403,   LEN(BY_DTV_GQ!H403)-1)    )</f>
        <v xml:space="preserve">(-)  </v>
      </c>
      <c r="H399" s="83">
        <f>IF(BY_DTV_GQ!G403&gt;0,(BY_DTV_GQ!M403/BY_DTV_GQ!G403)*100,"")</f>
        <v>13.187486326843143</v>
      </c>
      <c r="I399" s="72">
        <f>IF(ISBLANK(BY_RiLaerm!Q403),"",BY_RiLaerm!Q403)</f>
        <v>1211</v>
      </c>
      <c r="J399" s="72" t="str">
        <f>IF(ISBLANK(BY_RiLaerm!R403),"", LEFT(BY_RiLaerm!R403,LEN(BY_RiLaerm!R403)-1))</f>
        <v>13,8</v>
      </c>
      <c r="K399" s="72">
        <f>IF(ISBLANK(BY_RiLaerm!S403),"",BY_RiLaerm!S403)</f>
        <v>435</v>
      </c>
      <c r="L399" s="72" t="str">
        <f>IF(ISBLANK(BY_RiLaerm!T403),"",LEFT(BY_RiLaerm!T403,LEN(BY_RiLaerm!T403)-1))</f>
        <v>9,9</v>
      </c>
      <c r="M399" s="72" t="str">
        <f>IF(BY_MaxWerte!Q403&gt;0,BY_MaxWerte!Q403,"")</f>
        <v/>
      </c>
      <c r="N399" s="81" t="str">
        <f>IF(BY_MaxWerte!Q403&gt;0,   IF($U$2&gt;0,DATEVALUE(CONCATENATE(LEFT(RIGHT(BY_MaxWerte!R403,3),2),".",TEXT($U$2,"00"),".",TEXT($U$3,"00"))), DATEVALUE(CONCATENATE(MID(BY_MaxWerte!R403,4,2),".",MID(BY_MaxWerte!R403,6,2),".",TEXT($U$3,"00")))    ),"")</f>
        <v/>
      </c>
      <c r="O399" s="72" t="str">
        <f>IF(BY_MaxWerte!Q403&gt;0,  LEFT(BY_MaxWerte!R403,3),"")</f>
        <v/>
      </c>
      <c r="P399" s="72" t="str">
        <f>IF(BY_MaxWerte!S403&gt;0,BY_MaxWerte!S403,"")</f>
        <v/>
      </c>
      <c r="Q399" s="81" t="str">
        <f>IF(BY_MaxWerte!S403&gt;0, IF($U$2&gt;0,DATEVALUE(CONCATENATE(LEFT(RIGHT(BY_MaxWerte!T403,3),2),".",TEXT($U$2,"00"),".",TEXT($U$3,"00"))),DATEVALUE(CONCATENATE(MID(BY_MaxWerte!T403,4,2),".",MID(BY_MaxWerte!T403,6,2),".",TEXT($U$3,"00"))) ),"")</f>
        <v/>
      </c>
      <c r="R399" s="72" t="str">
        <f>IF(BY_MaxWerte!S403&gt;0,  LEFT(BY_MaxWerte!T403,3),"")</f>
        <v/>
      </c>
      <c r="S399" s="72" t="str">
        <f>IF(BY_MaxWerte!T403&gt;0,  BY_MaxWerte!U403,"")</f>
        <v/>
      </c>
      <c r="T399" s="72"/>
    </row>
    <row r="400" spans="1:20" x14ac:dyDescent="0.2">
      <c r="A400" s="74">
        <v>383</v>
      </c>
      <c r="B400" s="72" t="str">
        <f>IF(ISBLANK(BY_DTV_GQ!S404),"",  CONCATENATE(BY_DTV_GQ!S404,IF(TRIM(BY_DTV_GQ!T404)="VBA","*","")))</f>
        <v/>
      </c>
      <c r="C400" s="72" t="str">
        <f>IF(ISBLANK(BY_DTV_GQ!A404),"",CONCATENATE(BY_DTV_GQ!A404,TEXT(BY_DTV_GQ!B404,"????")))</f>
        <v>K   2</v>
      </c>
      <c r="D400" s="74" t="str">
        <f>IF(ISBLANK(BY_DTV_GQ!U404),"",BY_DTV_GQ!U404)</f>
        <v/>
      </c>
      <c r="E400" s="72" t="str">
        <f>IF(ISBLANK(BY_DTV_GQ!E404),"",BY_DTV_GQ!E404)</f>
        <v xml:space="preserve">Unterhaching                  </v>
      </c>
      <c r="F400" s="72">
        <f>IF(ISBLANK(BY_DTV_GQ!G404),"",BY_DTV_GQ!G404)</f>
        <v>11056</v>
      </c>
      <c r="G400" s="72" t="str">
        <f>IF(ISBLANK(BY_DTV_GQ!H404),"",    LEFT(BY_DTV_GQ!H404,   LEN(BY_DTV_GQ!H404)-1)    )</f>
        <v xml:space="preserve">(-)  </v>
      </c>
      <c r="H400" s="83">
        <f>IF(BY_DTV_GQ!G404&gt;0,(BY_DTV_GQ!M404/BY_DTV_GQ!G404)*100,"")</f>
        <v>2.9395803183791607</v>
      </c>
      <c r="I400" s="72">
        <f>IF(ISBLANK(BY_RiLaerm!Q404),"",BY_RiLaerm!Q404)</f>
        <v>642</v>
      </c>
      <c r="J400" s="72" t="str">
        <f>IF(ISBLANK(BY_RiLaerm!R404),"", LEFT(BY_RiLaerm!R404,LEN(BY_RiLaerm!R404)-1))</f>
        <v>2,8</v>
      </c>
      <c r="K400" s="72">
        <f>IF(ISBLANK(BY_RiLaerm!S404),"",BY_RiLaerm!S404)</f>
        <v>99</v>
      </c>
      <c r="L400" s="72" t="str">
        <f>IF(ISBLANK(BY_RiLaerm!T404),"",LEFT(BY_RiLaerm!T404,LEN(BY_RiLaerm!T404)-1))</f>
        <v>4,6</v>
      </c>
      <c r="M400" s="72">
        <f>IF(BY_MaxWerte!Q404&gt;0,BY_MaxWerte!Q404,"")</f>
        <v>14033</v>
      </c>
      <c r="N400" s="81">
        <f>IF(BY_MaxWerte!Q404&gt;0,   IF($U$2&gt;0,DATEVALUE(CONCATENATE(LEFT(RIGHT(BY_MaxWerte!R404,3),2),".",TEXT($U$2,"00"),".",TEXT($U$3,"00"))), DATEVALUE(CONCATENATE(MID(BY_MaxWerte!R404,4,2),".",MID(BY_MaxWerte!R404,6,2),".",TEXT($U$3,"00")))    ),"")</f>
        <v>42762</v>
      </c>
      <c r="O400" s="72" t="str">
        <f>IF(BY_MaxWerte!Q404&gt;0,  LEFT(BY_MaxWerte!R404,3),"")</f>
        <v xml:space="preserve"> FR</v>
      </c>
      <c r="P400" s="72">
        <f>IF(BY_MaxWerte!S404&gt;0,BY_MaxWerte!S404,"")</f>
        <v>1142</v>
      </c>
      <c r="Q400" s="81">
        <f>IF(BY_MaxWerte!S404&gt;0, IF($U$2&gt;0,DATEVALUE(CONCATENATE(LEFT(RIGHT(BY_MaxWerte!T404,3),2),".",TEXT($U$2,"00"),".",TEXT($U$3,"00"))),DATEVALUE(CONCATENATE(MID(BY_MaxWerte!T404,4,2),".",MID(BY_MaxWerte!T404,6,2),".",TEXT($U$3,"00"))) ),"")</f>
        <v>42758</v>
      </c>
      <c r="R400" s="72" t="str">
        <f>IF(BY_MaxWerte!S404&gt;0,  LEFT(BY_MaxWerte!T404,3),"")</f>
        <v xml:space="preserve"> MO</v>
      </c>
      <c r="S400" s="72">
        <f>IF(BY_MaxWerte!T404&gt;0,  BY_MaxWerte!U404,"")</f>
        <v>18</v>
      </c>
      <c r="T400" s="72"/>
    </row>
    <row r="401" spans="1:20" x14ac:dyDescent="0.2">
      <c r="A401" s="74">
        <v>384</v>
      </c>
      <c r="B401" s="72" t="str">
        <f>IF(ISBLANK(BY_DTV_GQ!S405),"",  CONCATENATE(BY_DTV_GQ!S405,IF(TRIM(BY_DTV_GQ!T405)="VBA","*","")))</f>
        <v/>
      </c>
      <c r="C401" s="72" t="str">
        <f>IF(ISBLANK(BY_DTV_GQ!A405),"",CONCATENATE(BY_DTV_GQ!A405,TEXT(BY_DTV_GQ!B405,"????")))</f>
        <v>K  11</v>
      </c>
      <c r="D401" s="74" t="str">
        <f>IF(ISBLANK(BY_DTV_GQ!U405),"",BY_DTV_GQ!U405)</f>
        <v/>
      </c>
      <c r="E401" s="72" t="str">
        <f>IF(ISBLANK(BY_DTV_GQ!E405),"",BY_DTV_GQ!E405)</f>
        <v xml:space="preserve">Grünwald                      </v>
      </c>
      <c r="F401" s="72">
        <f>IF(ISBLANK(BY_DTV_GQ!G405),"",BY_DTV_GQ!G405)</f>
        <v>11399</v>
      </c>
      <c r="G401" s="72" t="str">
        <f>IF(ISBLANK(BY_DTV_GQ!H405),"",    LEFT(BY_DTV_GQ!H405,   LEN(BY_DTV_GQ!H405)-1)    )</f>
        <v xml:space="preserve">(-)  </v>
      </c>
      <c r="H401" s="83">
        <f>IF(BY_DTV_GQ!G405&gt;0,(BY_DTV_GQ!M405/BY_DTV_GQ!G405)*100,"")</f>
        <v>3.8950785156592684</v>
      </c>
      <c r="I401" s="72">
        <f>IF(ISBLANK(BY_RiLaerm!Q405),"",BY_RiLaerm!Q405)</f>
        <v>680</v>
      </c>
      <c r="J401" s="72" t="str">
        <f>IF(ISBLANK(BY_RiLaerm!R405),"", LEFT(BY_RiLaerm!R405,LEN(BY_RiLaerm!R405)-1))</f>
        <v>3,8</v>
      </c>
      <c r="K401" s="72">
        <f>IF(ISBLANK(BY_RiLaerm!S405),"",BY_RiLaerm!S405)</f>
        <v>64</v>
      </c>
      <c r="L401" s="72" t="str">
        <f>IF(ISBLANK(BY_RiLaerm!T405),"",LEFT(BY_RiLaerm!T405,LEN(BY_RiLaerm!T405)-1))</f>
        <v>6,9</v>
      </c>
      <c r="M401" s="72">
        <f>IF(BY_MaxWerte!Q405&gt;0,BY_MaxWerte!Q405,"")</f>
        <v>15237</v>
      </c>
      <c r="N401" s="81">
        <f>IF(BY_MaxWerte!Q405&gt;0,   IF($U$2&gt;0,DATEVALUE(CONCATENATE(LEFT(RIGHT(BY_MaxWerte!R405,3),2),".",TEXT($U$2,"00"),".",TEXT($U$3,"00"))), DATEVALUE(CONCATENATE(MID(BY_MaxWerte!R405,4,2),".",MID(BY_MaxWerte!R405,6,2),".",TEXT($U$3,"00")))    ),"")</f>
        <v>42761</v>
      </c>
      <c r="O401" s="72" t="str">
        <f>IF(BY_MaxWerte!Q405&gt;0,  LEFT(BY_MaxWerte!R405,3),"")</f>
        <v xml:space="preserve"> DO</v>
      </c>
      <c r="P401" s="72">
        <f>IF(BY_MaxWerte!S405&gt;0,BY_MaxWerte!S405,"")</f>
        <v>1430</v>
      </c>
      <c r="Q401" s="81">
        <f>IF(BY_MaxWerte!S405&gt;0, IF($U$2&gt;0,DATEVALUE(CONCATENATE(LEFT(RIGHT(BY_MaxWerte!T405,3),2),".",TEXT($U$2,"00"),".",TEXT($U$3,"00"))),DATEVALUE(CONCATENATE(MID(BY_MaxWerte!T405,4,2),".",MID(BY_MaxWerte!T405,6,2),".",TEXT($U$3,"00"))) ),"")</f>
        <v>42765</v>
      </c>
      <c r="R401" s="72" t="str">
        <f>IF(BY_MaxWerte!S405&gt;0,  LEFT(BY_MaxWerte!T405,3),"")</f>
        <v xml:space="preserve"> MO</v>
      </c>
      <c r="S401" s="72">
        <f>IF(BY_MaxWerte!T405&gt;0,  BY_MaxWerte!U405,"")</f>
        <v>9</v>
      </c>
      <c r="T401" s="72"/>
    </row>
    <row r="402" spans="1:20" x14ac:dyDescent="0.2">
      <c r="A402" s="74">
        <v>385</v>
      </c>
      <c r="B402" s="72" t="str">
        <f>IF(ISBLANK(BY_DTV_GQ!S406),"",  CONCATENATE(BY_DTV_GQ!S406,IF(TRIM(BY_DTV_GQ!T406)="VBA","*","")))</f>
        <v/>
      </c>
      <c r="C402" s="72" t="str">
        <f>IF(ISBLANK(BY_DTV_GQ!A406),"",CONCATENATE(BY_DTV_GQ!A406,TEXT(BY_DTV_GQ!B406,"????")))</f>
        <v>K  16</v>
      </c>
      <c r="D402" s="74" t="str">
        <f>IF(ISBLANK(BY_DTV_GQ!U406),"",BY_DTV_GQ!U406)</f>
        <v/>
      </c>
      <c r="E402" s="72" t="str">
        <f>IF(ISBLANK(BY_DTV_GQ!E406),"",BY_DTV_GQ!E406)</f>
        <v xml:space="preserve">Nonnenhorn                    </v>
      </c>
      <c r="F402" s="72">
        <f>IF(ISBLANK(BY_DTV_GQ!G406),"",BY_DTV_GQ!G406)</f>
        <v>8328</v>
      </c>
      <c r="G402" s="72" t="str">
        <f>IF(ISBLANK(BY_DTV_GQ!H406),"",    LEFT(BY_DTV_GQ!H406,   LEN(BY_DTV_GQ!H406)-1)    )</f>
        <v xml:space="preserve">(-)  </v>
      </c>
      <c r="H402" s="83">
        <f>IF(BY_DTV_GQ!G406&gt;0,(BY_DTV_GQ!M406/BY_DTV_GQ!G406)*100,"")</f>
        <v>2.0653218059558118</v>
      </c>
      <c r="I402" s="72">
        <f>IF(ISBLANK(BY_RiLaerm!Q406),"",BY_RiLaerm!Q406)</f>
        <v>485</v>
      </c>
      <c r="J402" s="72" t="str">
        <f>IF(ISBLANK(BY_RiLaerm!R406),"", LEFT(BY_RiLaerm!R406,LEN(BY_RiLaerm!R406)-1))</f>
        <v>2,1</v>
      </c>
      <c r="K402" s="72">
        <f>IF(ISBLANK(BY_RiLaerm!S406),"",BY_RiLaerm!S406)</f>
        <v>70</v>
      </c>
      <c r="L402" s="72" t="str">
        <f>IF(ISBLANK(BY_RiLaerm!T406),"",LEFT(BY_RiLaerm!T406,LEN(BY_RiLaerm!T406)-1))</f>
        <v>1,4</v>
      </c>
      <c r="M402" s="72">
        <f>IF(BY_MaxWerte!Q406&gt;0,BY_MaxWerte!Q406,"")</f>
        <v>10713</v>
      </c>
      <c r="N402" s="81">
        <f>IF(BY_MaxWerte!Q406&gt;0,   IF($U$2&gt;0,DATEVALUE(CONCATENATE(LEFT(RIGHT(BY_MaxWerte!R406,3),2),".",TEXT($U$2,"00"),".",TEXT($U$3,"00"))), DATEVALUE(CONCATENATE(MID(BY_MaxWerte!R406,4,2),".",MID(BY_MaxWerte!R406,6,2),".",TEXT($U$3,"00")))    ),"")</f>
        <v>42759</v>
      </c>
      <c r="O402" s="72" t="str">
        <f>IF(BY_MaxWerte!Q406&gt;0,  LEFT(BY_MaxWerte!R406,3),"")</f>
        <v xml:space="preserve"> DI</v>
      </c>
      <c r="P402" s="72">
        <f>IF(BY_MaxWerte!S406&gt;0,BY_MaxWerte!S406,"")</f>
        <v>930</v>
      </c>
      <c r="Q402" s="81">
        <f>IF(BY_MaxWerte!S406&gt;0, IF($U$2&gt;0,DATEVALUE(CONCATENATE(LEFT(RIGHT(BY_MaxWerte!T406,3),2),".",TEXT($U$2,"00"),".",TEXT($U$3,"00"))),DATEVALUE(CONCATENATE(MID(BY_MaxWerte!T406,4,2),".",MID(BY_MaxWerte!T406,6,2),".",TEXT($U$3,"00"))) ),"")</f>
        <v>42748</v>
      </c>
      <c r="R402" s="72" t="str">
        <f>IF(BY_MaxWerte!S406&gt;0,  LEFT(BY_MaxWerte!T406,3),"")</f>
        <v xml:space="preserve"> FR</v>
      </c>
      <c r="S402" s="72">
        <f>IF(BY_MaxWerte!T406&gt;0,  BY_MaxWerte!U406,"")</f>
        <v>17</v>
      </c>
      <c r="T402" s="72"/>
    </row>
    <row r="403" spans="1:20" x14ac:dyDescent="0.2">
      <c r="A403" s="74">
        <v>386</v>
      </c>
      <c r="B403" s="72" t="str">
        <f>IF(ISBLANK(BY_DTV_GQ!S407),"",  CONCATENATE(BY_DTV_GQ!S407,IF(TRIM(BY_DTV_GQ!T407)="VBA","*","")))</f>
        <v/>
      </c>
      <c r="C403" s="72" t="str">
        <f>IF(ISBLANK(BY_DTV_GQ!A407),"",CONCATENATE(BY_DTV_GQ!A407,TEXT(BY_DTV_GQ!B407,"????")))</f>
        <v>K  18</v>
      </c>
      <c r="D403" s="74" t="str">
        <f>IF(ISBLANK(BY_DTV_GQ!U407),"",BY_DTV_GQ!U407)</f>
        <v/>
      </c>
      <c r="E403" s="72" t="str">
        <f>IF(ISBLANK(BY_DTV_GQ!E407),"",BY_DTV_GQ!E407)</f>
        <v xml:space="preserve">Feldkirchen                   </v>
      </c>
      <c r="F403" s="72">
        <f>IF(ISBLANK(BY_DTV_GQ!G407),"",BY_DTV_GQ!G407)</f>
        <v>6930</v>
      </c>
      <c r="G403" s="72" t="str">
        <f>IF(ISBLANK(BY_DTV_GQ!H407),"",    LEFT(BY_DTV_GQ!H407,   LEN(BY_DTV_GQ!H407)-1)    )</f>
        <v xml:space="preserve">(-)  </v>
      </c>
      <c r="H403" s="83">
        <f>IF(BY_DTV_GQ!G407&gt;0,(BY_DTV_GQ!M407/BY_DTV_GQ!G407)*100,"")</f>
        <v>7.6190476190476195</v>
      </c>
      <c r="I403" s="72">
        <f>IF(ISBLANK(BY_RiLaerm!Q407),"",BY_RiLaerm!Q407)</f>
        <v>409</v>
      </c>
      <c r="J403" s="72" t="str">
        <f>IF(ISBLANK(BY_RiLaerm!R407),"", LEFT(BY_RiLaerm!R407,LEN(BY_RiLaerm!R407)-1))</f>
        <v>7,7</v>
      </c>
      <c r="K403" s="72">
        <f>IF(ISBLANK(BY_RiLaerm!S407),"",BY_RiLaerm!S407)</f>
        <v>48</v>
      </c>
      <c r="L403" s="72" t="str">
        <f>IF(ISBLANK(BY_RiLaerm!T407),"",LEFT(BY_RiLaerm!T407,LEN(BY_RiLaerm!T407)-1))</f>
        <v>6,4</v>
      </c>
      <c r="M403" s="72" t="str">
        <f>IF(BY_MaxWerte!Q407&gt;0,BY_MaxWerte!Q407,"")</f>
        <v/>
      </c>
      <c r="N403" s="81" t="str">
        <f>IF(BY_MaxWerte!Q407&gt;0,   IF($U$2&gt;0,DATEVALUE(CONCATENATE(LEFT(RIGHT(BY_MaxWerte!R407,3),2),".",TEXT($U$2,"00"),".",TEXT($U$3,"00"))), DATEVALUE(CONCATENATE(MID(BY_MaxWerte!R407,4,2),".",MID(BY_MaxWerte!R407,6,2),".",TEXT($U$3,"00")))    ),"")</f>
        <v/>
      </c>
      <c r="O403" s="72" t="str">
        <f>IF(BY_MaxWerte!Q407&gt;0,  LEFT(BY_MaxWerte!R407,3),"")</f>
        <v/>
      </c>
      <c r="P403" s="72" t="str">
        <f>IF(BY_MaxWerte!S407&gt;0,BY_MaxWerte!S407,"")</f>
        <v/>
      </c>
      <c r="Q403" s="81" t="str">
        <f>IF(BY_MaxWerte!S407&gt;0, IF($U$2&gt;0,DATEVALUE(CONCATENATE(LEFT(RIGHT(BY_MaxWerte!T407,3),2),".",TEXT($U$2,"00"),".",TEXT($U$3,"00"))),DATEVALUE(CONCATENATE(MID(BY_MaxWerte!T407,4,2),".",MID(BY_MaxWerte!T407,6,2),".",TEXT($U$3,"00"))) ),"")</f>
        <v/>
      </c>
      <c r="R403" s="72" t="str">
        <f>IF(BY_MaxWerte!S407&gt;0,  LEFT(BY_MaxWerte!T407,3),"")</f>
        <v/>
      </c>
      <c r="S403" s="72" t="str">
        <f>IF(BY_MaxWerte!T407&gt;0,  BY_MaxWerte!U407,"")</f>
        <v/>
      </c>
      <c r="T403" s="72"/>
    </row>
    <row r="404" spans="1:20" x14ac:dyDescent="0.2">
      <c r="A404" s="74">
        <v>387</v>
      </c>
      <c r="B404" s="72" t="str">
        <f>IF(ISBLANK(BY_DTV_GQ!S408),"",  CONCATENATE(BY_DTV_GQ!S408,IF(TRIM(BY_DTV_GQ!T408)="VBA","*","")))</f>
        <v/>
      </c>
      <c r="C404" s="72" t="str">
        <f>IF(ISBLANK(BY_DTV_GQ!A408),"",CONCATENATE(BY_DTV_GQ!A408,TEXT(BY_DTV_GQ!B408,"????")))</f>
        <v>K  21</v>
      </c>
      <c r="D404" s="74" t="str">
        <f>IF(ISBLANK(BY_DTV_GQ!U408),"",BY_DTV_GQ!U408)</f>
        <v/>
      </c>
      <c r="E404" s="72" t="str">
        <f>IF(ISBLANK(BY_DTV_GQ!E408),"",BY_DTV_GQ!E408)</f>
        <v xml:space="preserve">Planegg                       </v>
      </c>
      <c r="F404" s="72">
        <f>IF(ISBLANK(BY_DTV_GQ!G408),"",BY_DTV_GQ!G408)</f>
        <v>13553</v>
      </c>
      <c r="G404" s="72" t="str">
        <f>IF(ISBLANK(BY_DTV_GQ!H408),"",    LEFT(BY_DTV_GQ!H408,   LEN(BY_DTV_GQ!H408)-1)    )</f>
        <v xml:space="preserve">(-)  </v>
      </c>
      <c r="H404" s="83">
        <f>IF(BY_DTV_GQ!G408&gt;0,(BY_DTV_GQ!M408/BY_DTV_GQ!G408)*100,"")</f>
        <v>5.7551833542389135</v>
      </c>
      <c r="I404" s="72">
        <f>IF(ISBLANK(BY_RiLaerm!Q408),"",BY_RiLaerm!Q408)</f>
        <v>798</v>
      </c>
      <c r="J404" s="72" t="str">
        <f>IF(ISBLANK(BY_RiLaerm!R408),"", LEFT(BY_RiLaerm!R408,LEN(BY_RiLaerm!R408)-1))</f>
        <v>5,6</v>
      </c>
      <c r="K404" s="72">
        <f>IF(ISBLANK(BY_RiLaerm!S408),"",BY_RiLaerm!S408)</f>
        <v>99</v>
      </c>
      <c r="L404" s="72" t="str">
        <f>IF(ISBLANK(BY_RiLaerm!T408),"",LEFT(BY_RiLaerm!T408,LEN(BY_RiLaerm!T408)-1))</f>
        <v>8,6</v>
      </c>
      <c r="M404" s="72">
        <f>IF(BY_MaxWerte!Q408&gt;0,BY_MaxWerte!Q408,"")</f>
        <v>17634</v>
      </c>
      <c r="N404" s="81">
        <f>IF(BY_MaxWerte!Q408&gt;0,   IF($U$2&gt;0,DATEVALUE(CONCATENATE(LEFT(RIGHT(BY_MaxWerte!R408,3),2),".",TEXT($U$2,"00"),".",TEXT($U$3,"00"))), DATEVALUE(CONCATENATE(MID(BY_MaxWerte!R408,4,2),".",MID(BY_MaxWerte!R408,6,2),".",TEXT($U$3,"00")))    ),"")</f>
        <v>42754</v>
      </c>
      <c r="O404" s="72" t="str">
        <f>IF(BY_MaxWerte!Q408&gt;0,  LEFT(BY_MaxWerte!R408,3),"")</f>
        <v xml:space="preserve"> DO</v>
      </c>
      <c r="P404" s="72">
        <f>IF(BY_MaxWerte!S408&gt;0,BY_MaxWerte!S408,"")</f>
        <v>1619</v>
      </c>
      <c r="Q404" s="81">
        <f>IF(BY_MaxWerte!S408&gt;0, IF($U$2&gt;0,DATEVALUE(CONCATENATE(LEFT(RIGHT(BY_MaxWerte!T408,3),2),".",TEXT($U$2,"00"),".",TEXT($U$3,"00"))),DATEVALUE(CONCATENATE(MID(BY_MaxWerte!T408,4,2),".",MID(BY_MaxWerte!T408,6,2),".",TEXT($U$3,"00"))) ),"")</f>
        <v>42765</v>
      </c>
      <c r="R404" s="72" t="str">
        <f>IF(BY_MaxWerte!S408&gt;0,  LEFT(BY_MaxWerte!T408,3),"")</f>
        <v xml:space="preserve"> MO</v>
      </c>
      <c r="S404" s="72">
        <f>IF(BY_MaxWerte!T408&gt;0,  BY_MaxWerte!U408,"")</f>
        <v>8</v>
      </c>
      <c r="T404" s="72"/>
    </row>
    <row r="405" spans="1:20" x14ac:dyDescent="0.2">
      <c r="A405" s="74">
        <v>388</v>
      </c>
      <c r="B405" s="72" t="str">
        <f>IF(ISBLANK(BY_DTV_GQ!S409),"",  CONCATENATE(BY_DTV_GQ!S409,IF(TRIM(BY_DTV_GQ!T409)="VBA","*","")))</f>
        <v/>
      </c>
      <c r="C405" s="72" t="str">
        <f>IF(ISBLANK(BY_DTV_GQ!A409),"",CONCATENATE(BY_DTV_GQ!A409,TEXT(BY_DTV_GQ!B409,"????")))</f>
        <v>K  22</v>
      </c>
      <c r="D405" s="74" t="str">
        <f>IF(ISBLANK(BY_DTV_GQ!U409),"",BY_DTV_GQ!U409)</f>
        <v/>
      </c>
      <c r="E405" s="72" t="str">
        <f>IF(ISBLANK(BY_DTV_GQ!E409),"",BY_DTV_GQ!E409)</f>
        <v xml:space="preserve">Ottobrunn                     </v>
      </c>
      <c r="F405" s="72">
        <f>IF(ISBLANK(BY_DTV_GQ!G409),"",BY_DTV_GQ!G409)</f>
        <v>13806</v>
      </c>
      <c r="G405" s="72" t="str">
        <f>IF(ISBLANK(BY_DTV_GQ!H409),"",    LEFT(BY_DTV_GQ!H409,   LEN(BY_DTV_GQ!H409)-1)    )</f>
        <v xml:space="preserve">(-)  </v>
      </c>
      <c r="H405" s="83">
        <f>IF(BY_DTV_GQ!G409&gt;0,(BY_DTV_GQ!M409/BY_DTV_GQ!G409)*100,"")</f>
        <v>2.8828045777198321</v>
      </c>
      <c r="I405" s="72">
        <f>IF(ISBLANK(BY_RiLaerm!Q409),"",BY_RiLaerm!Q409)</f>
        <v>805</v>
      </c>
      <c r="J405" s="72" t="str">
        <f>IF(ISBLANK(BY_RiLaerm!R409),"", LEFT(BY_RiLaerm!R409,LEN(BY_RiLaerm!R409)-1))</f>
        <v>2,7</v>
      </c>
      <c r="K405" s="72">
        <f>IF(ISBLANK(BY_RiLaerm!S409),"",BY_RiLaerm!S409)</f>
        <v>115</v>
      </c>
      <c r="L405" s="72" t="str">
        <f>IF(ISBLANK(BY_RiLaerm!T409),"",LEFT(BY_RiLaerm!T409,LEN(BY_RiLaerm!T409)-1))</f>
        <v>5,0</v>
      </c>
      <c r="M405" s="72">
        <f>IF(BY_MaxWerte!Q409&gt;0,BY_MaxWerte!Q409,"")</f>
        <v>17749</v>
      </c>
      <c r="N405" s="81">
        <f>IF(BY_MaxWerte!Q409&gt;0,   IF($U$2&gt;0,DATEVALUE(CONCATENATE(LEFT(RIGHT(BY_MaxWerte!R409,3),2),".",TEXT($U$2,"00"),".",TEXT($U$3,"00"))), DATEVALUE(CONCATENATE(MID(BY_MaxWerte!R409,4,2),".",MID(BY_MaxWerte!R409,6,2),".",TEXT($U$3,"00")))    ),"")</f>
        <v>42762</v>
      </c>
      <c r="O405" s="72" t="str">
        <f>IF(BY_MaxWerte!Q409&gt;0,  LEFT(BY_MaxWerte!R409,3),"")</f>
        <v xml:space="preserve"> FR</v>
      </c>
      <c r="P405" s="72">
        <f>IF(BY_MaxWerte!S409&gt;0,BY_MaxWerte!S409,"")</f>
        <v>1416</v>
      </c>
      <c r="Q405" s="81">
        <f>IF(BY_MaxWerte!S409&gt;0, IF($U$2&gt;0,DATEVALUE(CONCATENATE(LEFT(RIGHT(BY_MaxWerte!T409,3),2),".",TEXT($U$2,"00"),".",TEXT($U$3,"00"))),DATEVALUE(CONCATENATE(MID(BY_MaxWerte!T409,4,2),".",MID(BY_MaxWerte!T409,6,2),".",TEXT($U$3,"00"))) ),"")</f>
        <v>42753</v>
      </c>
      <c r="R405" s="72" t="str">
        <f>IF(BY_MaxWerte!S409&gt;0,  LEFT(BY_MaxWerte!T409,3),"")</f>
        <v xml:space="preserve"> MI</v>
      </c>
      <c r="S405" s="72">
        <f>IF(BY_MaxWerte!T409&gt;0,  BY_MaxWerte!U409,"")</f>
        <v>18</v>
      </c>
      <c r="T405" s="72"/>
    </row>
    <row r="406" spans="1:20" x14ac:dyDescent="0.2">
      <c r="A406" s="74">
        <v>389</v>
      </c>
      <c r="B406" s="72" t="str">
        <f>IF(ISBLANK(BY_DTV_GQ!S410),"",  CONCATENATE(BY_DTV_GQ!S410,IF(TRIM(BY_DTV_GQ!T410)="VBA","*","")))</f>
        <v/>
      </c>
      <c r="C406" s="72" t="str">
        <f>IF(ISBLANK(BY_DTV_GQ!A410),"",CONCATENATE(BY_DTV_GQ!A410,TEXT(BY_DTV_GQ!B410,"????")))</f>
        <v>K  27</v>
      </c>
      <c r="D406" s="74" t="str">
        <f>IF(ISBLANK(BY_DTV_GQ!U410),"",BY_DTV_GQ!U410)</f>
        <v/>
      </c>
      <c r="E406" s="72" t="str">
        <f>IF(ISBLANK(BY_DTV_GQ!E410),"",BY_DTV_GQ!E410)</f>
        <v xml:space="preserve">Lautertal-Rottenbach          </v>
      </c>
      <c r="F406" s="72">
        <f>IF(ISBLANK(BY_DTV_GQ!G410),"",BY_DTV_GQ!G410)</f>
        <v>427</v>
      </c>
      <c r="G406" s="72" t="str">
        <f>IF(ISBLANK(BY_DTV_GQ!H410),"",    LEFT(BY_DTV_GQ!H410,   LEN(BY_DTV_GQ!H410)-1)    )</f>
        <v xml:space="preserve">(-)  </v>
      </c>
      <c r="H406" s="83">
        <f>IF(BY_DTV_GQ!G410&gt;0,(BY_DTV_GQ!M410/BY_DTV_GQ!G410)*100,"")</f>
        <v>4.918032786885246</v>
      </c>
      <c r="I406" s="72">
        <f>IF(ISBLANK(BY_RiLaerm!Q410),"",BY_RiLaerm!Q410)</f>
        <v>25</v>
      </c>
      <c r="J406" s="72" t="str">
        <f>IF(ISBLANK(BY_RiLaerm!R410),"", LEFT(BY_RiLaerm!R410,LEN(BY_RiLaerm!R410)-1))</f>
        <v>4,5</v>
      </c>
      <c r="K406" s="72">
        <f>IF(ISBLANK(BY_RiLaerm!S410),"",BY_RiLaerm!S410)</f>
        <v>3</v>
      </c>
      <c r="L406" s="72" t="str">
        <f>IF(ISBLANK(BY_RiLaerm!T410),"",LEFT(BY_RiLaerm!T410,LEN(BY_RiLaerm!T410)-1))</f>
        <v>7,5</v>
      </c>
      <c r="M406" s="72">
        <f>IF(BY_MaxWerte!Q410&gt;0,BY_MaxWerte!Q410,"")</f>
        <v>538</v>
      </c>
      <c r="N406" s="81">
        <f>IF(BY_MaxWerte!Q410&gt;0,   IF($U$2&gt;0,DATEVALUE(CONCATENATE(LEFT(RIGHT(BY_MaxWerte!R410,3),2),".",TEXT($U$2,"00"),".",TEXT($U$3,"00"))), DATEVALUE(CONCATENATE(MID(BY_MaxWerte!R410,4,2),".",MID(BY_MaxWerte!R410,6,2),".",TEXT($U$3,"00")))    ),"")</f>
        <v>42757</v>
      </c>
      <c r="O406" s="72" t="str">
        <f>IF(BY_MaxWerte!Q410&gt;0,  LEFT(BY_MaxWerte!R410,3),"")</f>
        <v xml:space="preserve"> SO</v>
      </c>
      <c r="P406" s="72">
        <f>IF(BY_MaxWerte!S410&gt;0,BY_MaxWerte!S410,"")</f>
        <v>104</v>
      </c>
      <c r="Q406" s="81">
        <f>IF(BY_MaxWerte!S410&gt;0, IF($U$2&gt;0,DATEVALUE(CONCATENATE(LEFT(RIGHT(BY_MaxWerte!T410,3),2),".",TEXT($U$2,"00"),".",TEXT($U$3,"00"))),DATEVALUE(CONCATENATE(MID(BY_MaxWerte!T410,4,2),".",MID(BY_MaxWerte!T410,6,2),".",TEXT($U$3,"00"))) ),"")</f>
        <v>42757</v>
      </c>
      <c r="R406" s="72" t="str">
        <f>IF(BY_MaxWerte!S410&gt;0,  LEFT(BY_MaxWerte!T410,3),"")</f>
        <v xml:space="preserve"> SO</v>
      </c>
      <c r="S406" s="72">
        <f>IF(BY_MaxWerte!T410&gt;0,  BY_MaxWerte!U410,"")</f>
        <v>17</v>
      </c>
      <c r="T406" s="72"/>
    </row>
    <row r="407" spans="1:20" x14ac:dyDescent="0.2">
      <c r="A407" s="74">
        <v>390</v>
      </c>
      <c r="B407" s="72" t="str">
        <f>IF(ISBLANK(BY_DTV_GQ!S411),"",  CONCATENATE(BY_DTV_GQ!S411,IF(TRIM(BY_DTV_GQ!T411)="VBA","*","")))</f>
        <v/>
      </c>
      <c r="C407" s="72" t="str">
        <f>IF(ISBLANK(BY_DTV_GQ!A411),"",CONCATENATE(BY_DTV_GQ!A411,TEXT(BY_DTV_GQ!B411,"????")))</f>
        <v/>
      </c>
      <c r="D407" s="74"/>
      <c r="E407" s="72" t="str">
        <f>IF(ISBLANK(BY_DTV_GQ!E411),"",BY_DTV_GQ!E411)</f>
        <v/>
      </c>
      <c r="F407" s="72" t="str">
        <f>IF(ISBLANK(BY_DTV_GQ!G411),"",BY_DTV_GQ!G411)</f>
        <v/>
      </c>
      <c r="G407" s="72" t="str">
        <f>IF(ISBLANK(BY_DTV_GQ!H411),"",BY_DTV_GQ!H411)</f>
        <v/>
      </c>
      <c r="H407" s="83" t="str">
        <f>IF(BY_DTV_GQ!G411&gt;0,(BY_DTV_GQ!M411/BY_DTV_GQ!G411)*100,"")</f>
        <v/>
      </c>
      <c r="I407" s="72" t="str">
        <f>IF(ISBLANK(BY_RiLaerm!Q411),"",BY_RiLaerm!Q411)</f>
        <v/>
      </c>
      <c r="J407" s="72" t="str">
        <f>IF(ISBLANK(BY_RiLaerm!R411),"",BY_RiLaerm!R411)</f>
        <v/>
      </c>
      <c r="K407" s="72" t="str">
        <f>IF(ISBLANK(BY_RiLaerm!S411),"",BY_RiLaerm!S411)</f>
        <v/>
      </c>
      <c r="L407" s="72" t="str">
        <f>IF(ISBLANK(BY_RiLaerm!T411),"",BY_RiLaerm!T411)</f>
        <v/>
      </c>
      <c r="M407" s="72" t="str">
        <f>IF(BY_MaxWerte!Q411&gt;0,BY_MaxWerte!Q411,"")</f>
        <v/>
      </c>
      <c r="N407" s="81" t="str">
        <f>IF(BY_MaxWerte!Q411&gt;0,   IF($U$2&gt;0,DATEVALUE(CONCATENATE(LEFT(RIGHT(BY_MaxWerte!R411,3),2),".",TEXT($U$2,"00"),".",TEXT($U$3,"00"))), DATEVALUE(CONCATENATE(MID(BY_MaxWerte!R411,3,2),".",MID(BY_MaxWerte!R411,5,2),".",TEXT($U$3,"00")))    ),"")</f>
        <v/>
      </c>
      <c r="O407" s="72" t="str">
        <f>IF(BY_MaxWerte!Q411&gt;0,  LEFT(BY_MaxWerte!R411,3),"")</f>
        <v/>
      </c>
      <c r="P407" s="72" t="str">
        <f>IF(BY_MaxWerte!S411&gt;0,BY_MaxWerte!S411,"")</f>
        <v/>
      </c>
      <c r="Q407" s="81" t="str">
        <f>IF(BY_MaxWerte!S411&gt;0, IF($U$2&gt;0,DATEVALUE(CONCATENATE(LEFT(RIGHT(BY_MaxWerte!T411,3),2),".",TEXT($U$2,"00"),".",TEXT($U$3,"00"))),DATEVALUE(CONCATENATE(MID(BY_MaxWerte!T411,3,2),".",MID(BY_MaxWerte!T411,5,2),".",TEXT($U$3,"00"))) ),"")</f>
        <v/>
      </c>
      <c r="R407" s="72" t="str">
        <f>IF(BY_MaxWerte!S411&gt;0,  LEFT(BY_MaxWerte!T411,3),"")</f>
        <v/>
      </c>
      <c r="S407" s="72" t="str">
        <f>IF(BY_MaxWerte!T411&gt;0,  BY_MaxWerte!U411,"")</f>
        <v/>
      </c>
      <c r="T407" s="72"/>
    </row>
    <row r="408" spans="1:20" x14ac:dyDescent="0.2">
      <c r="A408" s="74">
        <v>391</v>
      </c>
      <c r="B408" s="72" t="str">
        <f>IF(ISBLANK(BY_DTV_GQ!S412),"",  CONCATENATE(BY_DTV_GQ!S412,IF(TRIM(BY_DTV_GQ!T412)="VBA","*","")))</f>
        <v/>
      </c>
      <c r="C408" s="72" t="str">
        <f>IF(ISBLANK(BY_DTV_GQ!A412),"",CONCATENATE(BY_DTV_GQ!A412,TEXT(BY_DTV_GQ!B412,"????")))</f>
        <v/>
      </c>
      <c r="D408" s="74"/>
      <c r="E408" s="72" t="str">
        <f>IF(ISBLANK(BY_DTV_GQ!E412),"",BY_DTV_GQ!E412)</f>
        <v/>
      </c>
      <c r="F408" s="72" t="str">
        <f>IF(ISBLANK(BY_DTV_GQ!G412),"",BY_DTV_GQ!G412)</f>
        <v/>
      </c>
      <c r="G408" s="72" t="str">
        <f>IF(ISBLANK(BY_DTV_GQ!H412),"",BY_DTV_GQ!H412)</f>
        <v/>
      </c>
      <c r="H408" s="83" t="str">
        <f>IF(BY_DTV_GQ!G412&gt;0,(BY_DTV_GQ!M412/BY_DTV_GQ!G412)*100,"")</f>
        <v/>
      </c>
      <c r="I408" s="72" t="str">
        <f>IF(ISBLANK(BY_RiLaerm!Q412),"",BY_RiLaerm!Q412)</f>
        <v/>
      </c>
      <c r="J408" s="72" t="str">
        <f>IF(ISBLANK(BY_RiLaerm!R412),"",BY_RiLaerm!R412)</f>
        <v/>
      </c>
      <c r="K408" s="72" t="str">
        <f>IF(ISBLANK(BY_RiLaerm!S412),"",BY_RiLaerm!S412)</f>
        <v/>
      </c>
      <c r="L408" s="72" t="str">
        <f>IF(ISBLANK(BY_RiLaerm!T412),"",BY_RiLaerm!T412)</f>
        <v/>
      </c>
      <c r="M408" s="72" t="str">
        <f>IF(BY_MaxWerte!Q412&gt;0,BY_MaxWerte!Q412,"")</f>
        <v/>
      </c>
      <c r="N408" s="81" t="str">
        <f>IF(BY_MaxWerte!Q412&gt;0,   DATEVALUE(CONCATENATE(LEFT(RIGHT(BY_MaxWerte!R412,3),2),".",TEXT($U$2,"00"),".",TEXT($U$3,"00"))),"")</f>
        <v/>
      </c>
      <c r="O408" s="72" t="str">
        <f>IF(BY_MaxWerte!Q412&gt;0,  LEFT(BY_MaxWerte!R412,3),"")</f>
        <v/>
      </c>
      <c r="P408" s="72" t="str">
        <f>IF(BY_MaxWerte!S412&gt;0,BY_MaxWerte!S412,"")</f>
        <v/>
      </c>
      <c r="Q408" s="81" t="str">
        <f>IF(BY_MaxWerte!S412&gt;0,DATEVALUE(CONCATENATE(LEFT(RIGHT(BY_MaxWerte!T412,3),2),".",TEXT($U$2,"00"),".",TEXT($U$3,"00"))),"")</f>
        <v/>
      </c>
      <c r="R408" s="72" t="str">
        <f>IF(BY_MaxWerte!S412&gt;0,  LEFT(BY_MaxWerte!T412,3),"")</f>
        <v/>
      </c>
      <c r="S408" s="72" t="str">
        <f>IF(BY_MaxWerte!T412&gt;0,  BY_MaxWerte!U412,"")</f>
        <v/>
      </c>
      <c r="T408" s="72"/>
    </row>
    <row r="409" spans="1:20" x14ac:dyDescent="0.2">
      <c r="A409" s="74">
        <v>392</v>
      </c>
      <c r="B409" s="72" t="str">
        <f>IF(ISBLANK(BY_DTV_GQ!S413),"",  CONCATENATE(BY_DTV_GQ!S413,IF(TRIM(BY_DTV_GQ!T413)="VBA","*","")))</f>
        <v/>
      </c>
      <c r="C409" s="72" t="str">
        <f>IF(ISBLANK(BY_DTV_GQ!A413),"",CONCATENATE(BY_DTV_GQ!A413,TEXT(BY_DTV_GQ!B413,"????")))</f>
        <v/>
      </c>
      <c r="D409" s="72"/>
      <c r="E409" s="72" t="str">
        <f>IF(ISBLANK(BY_DTV_GQ!E413),"",BY_DTV_GQ!E413)</f>
        <v/>
      </c>
      <c r="F409" s="72" t="str">
        <f>IF(ISBLANK(BY_DTV_GQ!G413),"",BY_DTV_GQ!G413)</f>
        <v/>
      </c>
      <c r="G409" s="72" t="str">
        <f>IF(ISBLANK(BY_DTV_GQ!H413),"",BY_DTV_GQ!H413)</f>
        <v/>
      </c>
      <c r="H409" s="83" t="str">
        <f>IF(BY_DTV_GQ!G413&gt;0,(BY_DTV_GQ!M413/BY_DTV_GQ!G413)*100,"")</f>
        <v/>
      </c>
      <c r="I409" s="72" t="str">
        <f>IF(ISBLANK(BY_RiLaerm!Q413),"",BY_RiLaerm!Q413)</f>
        <v/>
      </c>
      <c r="J409" s="72" t="str">
        <f>IF(ISBLANK(BY_RiLaerm!R413),"",BY_RiLaerm!R413)</f>
        <v/>
      </c>
      <c r="K409" s="72" t="str">
        <f>IF(ISBLANK(BY_RiLaerm!S413),"",BY_RiLaerm!S413)</f>
        <v/>
      </c>
      <c r="L409" s="72" t="str">
        <f>IF(ISBLANK(BY_RiLaerm!T413),"",BY_RiLaerm!T413)</f>
        <v/>
      </c>
      <c r="M409" s="72" t="str">
        <f>IF(BY_MaxWerte!Q413&gt;0,BY_MaxWerte!Q413,"")</f>
        <v/>
      </c>
      <c r="N409" s="81" t="str">
        <f>IF(BY_MaxWerte!Q413&gt;0,   DATEVALUE(CONCATENATE(LEFT(RIGHT(BY_MaxWerte!R413,3),2),".",TEXT($U$2,"00"),".",TEXT($U$3,"00"))),"")</f>
        <v/>
      </c>
      <c r="O409" s="72" t="str">
        <f>IF(BY_MaxWerte!Q413&gt;0,  LEFT(BY_MaxWerte!R413,3),"")</f>
        <v/>
      </c>
      <c r="P409" s="72" t="str">
        <f>IF(BY_MaxWerte!S413&gt;0,BY_MaxWerte!S413,"")</f>
        <v/>
      </c>
      <c r="Q409" s="81" t="str">
        <f>IF(BY_MaxWerte!S413&gt;0,DATEVALUE(CONCATENATE(LEFT(RIGHT(BY_MaxWerte!T413,3),2),".",TEXT($U$2,"00"),".",TEXT($U$3,"00"))),"")</f>
        <v/>
      </c>
      <c r="R409" s="72" t="str">
        <f>IF(BY_MaxWerte!S413&gt;0,  LEFT(BY_MaxWerte!T413,3),"")</f>
        <v/>
      </c>
      <c r="S409" s="72" t="str">
        <f>IF(BY_MaxWerte!T413&gt;0,  BY_MaxWerte!U413,"")</f>
        <v/>
      </c>
      <c r="T409" s="72"/>
    </row>
    <row r="410" spans="1:20" x14ac:dyDescent="0.2">
      <c r="A410" s="74">
        <v>393</v>
      </c>
      <c r="B410" s="72" t="str">
        <f>IF(ISBLANK(BY_DTV_GQ!S414),"",  CONCATENATE(BY_DTV_GQ!S414,IF(TRIM(BY_DTV_GQ!T414)="VBA","*","")))</f>
        <v/>
      </c>
      <c r="C410" s="72" t="str">
        <f>IF(ISBLANK(BY_DTV_GQ!A414),"",CONCATENATE(BY_DTV_GQ!A414,TEXT(BY_DTV_GQ!B414,"????")))</f>
        <v/>
      </c>
      <c r="D410" s="72"/>
      <c r="E410" s="72" t="str">
        <f>IF(ISBLANK(BY_DTV_GQ!E414),"",BY_DTV_GQ!E414)</f>
        <v/>
      </c>
      <c r="F410" s="72" t="str">
        <f>IF(ISBLANK(BY_DTV_GQ!G414),"",BY_DTV_GQ!G414)</f>
        <v/>
      </c>
      <c r="G410" s="72" t="str">
        <f>IF(ISBLANK(BY_DTV_GQ!H414),"",BY_DTV_GQ!H414)</f>
        <v/>
      </c>
      <c r="H410" s="83" t="str">
        <f>IF(BY_DTV_GQ!G414&gt;0,(BY_DTV_GQ!M414/BY_DTV_GQ!G414)*100,"")</f>
        <v/>
      </c>
      <c r="I410" s="72" t="str">
        <f>IF(ISBLANK(BY_RiLaerm!Q414),"",BY_RiLaerm!Q414)</f>
        <v/>
      </c>
      <c r="J410" s="72" t="str">
        <f>IF(ISBLANK(BY_RiLaerm!R414),"",BY_RiLaerm!R414)</f>
        <v/>
      </c>
      <c r="K410" s="72" t="str">
        <f>IF(ISBLANK(BY_RiLaerm!S414),"",BY_RiLaerm!S414)</f>
        <v/>
      </c>
      <c r="L410" s="72" t="str">
        <f>IF(ISBLANK(BY_RiLaerm!T414),"",BY_RiLaerm!T414)</f>
        <v/>
      </c>
      <c r="M410" s="72" t="str">
        <f>IF(BY_MaxWerte!Q414&gt;0,BY_MaxWerte!Q414,"")</f>
        <v/>
      </c>
      <c r="N410" s="81" t="str">
        <f>IF(BY_MaxWerte!Q414&gt;0,   DATEVALUE(CONCATENATE(LEFT(RIGHT(BY_MaxWerte!R414,3),2),".",TEXT($U$2,"00"),".",TEXT($U$3,"00"))),"")</f>
        <v/>
      </c>
      <c r="O410" s="72" t="str">
        <f>IF(BY_MaxWerte!Q414&gt;0,  LEFT(BY_MaxWerte!R414,3),"")</f>
        <v/>
      </c>
      <c r="P410" s="72" t="str">
        <f>IF(BY_MaxWerte!S414&gt;0,BY_MaxWerte!S414,"")</f>
        <v/>
      </c>
      <c r="Q410" s="81" t="str">
        <f>IF(BY_MaxWerte!S414&gt;0,DATEVALUE(CONCATENATE(LEFT(RIGHT(BY_MaxWerte!T414,3),2),".",TEXT($U$2,"00"),".",TEXT($U$3,"00"))),"")</f>
        <v/>
      </c>
      <c r="R410" s="72" t="str">
        <f>IF(BY_MaxWerte!S414&gt;0,  LEFT(BY_MaxWerte!T414,3),"")</f>
        <v/>
      </c>
      <c r="S410" s="72" t="str">
        <f>IF(BY_MaxWerte!T414&gt;0,  BY_MaxWerte!U414,"")</f>
        <v/>
      </c>
      <c r="T410" s="72"/>
    </row>
    <row r="411" spans="1:20" x14ac:dyDescent="0.2">
      <c r="A411" s="74">
        <v>394</v>
      </c>
      <c r="B411" s="72" t="str">
        <f>IF(ISBLANK(BY_DTV_GQ!S415),"",  CONCATENATE(BY_DTV_GQ!S415,IF(TRIM(BY_DTV_GQ!T415)="VBA","*","")))</f>
        <v/>
      </c>
      <c r="C411" s="72" t="str">
        <f>IF(ISBLANK(BY_DTV_GQ!A415),"",CONCATENATE(BY_DTV_GQ!A415,TEXT(BY_DTV_GQ!B415,"????")))</f>
        <v/>
      </c>
      <c r="D411" s="72"/>
      <c r="E411" s="72" t="str">
        <f>IF(ISBLANK(BY_DTV_GQ!E415),"",BY_DTV_GQ!E415)</f>
        <v/>
      </c>
      <c r="F411" s="72" t="str">
        <f>IF(ISBLANK(BY_DTV_GQ!G415),"",BY_DTV_GQ!G415)</f>
        <v/>
      </c>
      <c r="G411" s="72" t="str">
        <f>IF(ISBLANK(BY_DTV_GQ!H415),"",BY_DTV_GQ!H415)</f>
        <v/>
      </c>
      <c r="H411" s="83" t="str">
        <f>IF(BY_DTV_GQ!G415&gt;0,(BY_DTV_GQ!M415/BY_DTV_GQ!G415)*100,"")</f>
        <v/>
      </c>
      <c r="I411" s="72" t="str">
        <f>IF(ISBLANK(BY_RiLaerm!Q415),"",BY_RiLaerm!Q415)</f>
        <v/>
      </c>
      <c r="J411" s="72" t="str">
        <f>IF(ISBLANK(BY_RiLaerm!R415),"",BY_RiLaerm!R415)</f>
        <v/>
      </c>
      <c r="K411" s="72" t="str">
        <f>IF(ISBLANK(BY_RiLaerm!S415),"",BY_RiLaerm!S415)</f>
        <v/>
      </c>
      <c r="L411" s="72" t="str">
        <f>IF(ISBLANK(BY_RiLaerm!T415),"",BY_RiLaerm!T415)</f>
        <v/>
      </c>
      <c r="M411" s="72" t="str">
        <f>IF(BY_MaxWerte!Q415&gt;0,BY_MaxWerte!Q415,"")</f>
        <v/>
      </c>
      <c r="N411" s="81" t="str">
        <f>IF(BY_MaxWerte!Q415&gt;0,   DATEVALUE(CONCATENATE(LEFT(RIGHT(BY_MaxWerte!R415,3),2),".",TEXT($U$2,"00"),".",TEXT($U$3,"00"))),"")</f>
        <v/>
      </c>
      <c r="O411" s="72" t="str">
        <f>IF(BY_MaxWerte!Q415&gt;0,  LEFT(BY_MaxWerte!R415,3),"")</f>
        <v/>
      </c>
      <c r="P411" s="72" t="str">
        <f>IF(BY_MaxWerte!S415&gt;0,BY_MaxWerte!S415,"")</f>
        <v/>
      </c>
      <c r="Q411" s="81" t="str">
        <f>IF(BY_MaxWerte!S415&gt;0,DATEVALUE(CONCATENATE(LEFT(RIGHT(BY_MaxWerte!T415,3),2),".",TEXT($U$2,"00"),".",TEXT($U$3,"00"))),"")</f>
        <v/>
      </c>
      <c r="R411" s="72" t="str">
        <f>IF(BY_MaxWerte!S415&gt;0,  LEFT(BY_MaxWerte!T415,3),"")</f>
        <v/>
      </c>
      <c r="S411" s="72" t="str">
        <f>IF(BY_MaxWerte!T415&gt;0,  BY_MaxWerte!U415,"")</f>
        <v/>
      </c>
      <c r="T411" s="72"/>
    </row>
    <row r="412" spans="1:20" x14ac:dyDescent="0.2">
      <c r="A412" s="74">
        <v>395</v>
      </c>
      <c r="B412" s="72" t="str">
        <f>IF(ISBLANK(BY_DTV_GQ!S416),"",  CONCATENATE(BY_DTV_GQ!S416,IF(TRIM(BY_DTV_GQ!T416)="VBA","*","")))</f>
        <v/>
      </c>
      <c r="C412" s="72" t="str">
        <f>IF(ISBLANK(BY_DTV_GQ!A416),"",CONCATENATE(BY_DTV_GQ!A416,TEXT(BY_DTV_GQ!B416,"????")))</f>
        <v/>
      </c>
      <c r="D412" s="72"/>
      <c r="E412" s="72" t="str">
        <f>IF(ISBLANK(BY_DTV_GQ!E416),"",BY_DTV_GQ!E416)</f>
        <v/>
      </c>
      <c r="F412" s="72" t="str">
        <f>IF(ISBLANK(BY_DTV_GQ!G416),"",BY_DTV_GQ!G416)</f>
        <v/>
      </c>
      <c r="G412" s="72" t="str">
        <f>IF(ISBLANK(BY_DTV_GQ!H416),"",BY_DTV_GQ!H416)</f>
        <v/>
      </c>
      <c r="H412" s="83" t="str">
        <f>IF(BY_DTV_GQ!G416&gt;0,(BY_DTV_GQ!M416/BY_DTV_GQ!G416)*100,"")</f>
        <v/>
      </c>
      <c r="I412" s="72" t="str">
        <f>IF(ISBLANK(BY_RiLaerm!Q416),"",BY_RiLaerm!Q416)</f>
        <v/>
      </c>
      <c r="J412" s="72" t="str">
        <f>IF(ISBLANK(BY_RiLaerm!R416),"",BY_RiLaerm!R416)</f>
        <v/>
      </c>
      <c r="K412" s="72" t="str">
        <f>IF(ISBLANK(BY_RiLaerm!S416),"",BY_RiLaerm!S416)</f>
        <v/>
      </c>
      <c r="L412" s="72" t="str">
        <f>IF(ISBLANK(BY_RiLaerm!T416),"",BY_RiLaerm!T416)</f>
        <v/>
      </c>
      <c r="M412" s="72" t="str">
        <f>IF(BY_MaxWerte!Q416&gt;0,BY_MaxWerte!Q416,"")</f>
        <v/>
      </c>
      <c r="N412" s="81" t="str">
        <f>IF(BY_MaxWerte!Q416&gt;0,   DATEVALUE(CONCATENATE(LEFT(RIGHT(BY_MaxWerte!R416,3),2),".",TEXT($U$2,"00"),".",TEXT($U$3,"00"))),"")</f>
        <v/>
      </c>
      <c r="O412" s="72" t="str">
        <f>IF(BY_MaxWerte!Q416&gt;0,  LEFT(BY_MaxWerte!R416,3),"")</f>
        <v/>
      </c>
      <c r="P412" s="72" t="str">
        <f>IF(BY_MaxWerte!S416&gt;0,BY_MaxWerte!S416,"")</f>
        <v/>
      </c>
      <c r="Q412" s="81" t="str">
        <f>IF(BY_MaxWerte!S416&gt;0,DATEVALUE(CONCATENATE(LEFT(RIGHT(BY_MaxWerte!T416,3),2),".",TEXT($U$2,"00"),".",TEXT($U$3,"00"))),"")</f>
        <v/>
      </c>
      <c r="R412" s="72" t="str">
        <f>IF(BY_MaxWerte!S416&gt;0,  LEFT(BY_MaxWerte!T416,3),"")</f>
        <v/>
      </c>
      <c r="S412" s="72" t="str">
        <f>IF(BY_MaxWerte!T416&gt;0,  BY_MaxWerte!U416,"")</f>
        <v/>
      </c>
      <c r="T412" s="72"/>
    </row>
    <row r="413" spans="1:20" x14ac:dyDescent="0.2">
      <c r="A413" s="75">
        <v>396</v>
      </c>
    </row>
    <row r="414" spans="1:20" x14ac:dyDescent="0.2">
      <c r="A414" s="75">
        <v>397</v>
      </c>
    </row>
    <row r="415" spans="1:20" x14ac:dyDescent="0.2">
      <c r="A415" s="75">
        <v>398</v>
      </c>
    </row>
    <row r="416" spans="1:20" x14ac:dyDescent="0.2">
      <c r="A416" s="75">
        <v>399</v>
      </c>
    </row>
    <row r="417" spans="1:1" x14ac:dyDescent="0.2">
      <c r="A417" s="75">
        <v>400</v>
      </c>
    </row>
    <row r="418" spans="1:1" x14ac:dyDescent="0.2">
      <c r="A418" s="75">
        <v>401</v>
      </c>
    </row>
    <row r="419" spans="1:1" x14ac:dyDescent="0.2">
      <c r="A419" s="75">
        <v>402</v>
      </c>
    </row>
    <row r="420" spans="1:1" x14ac:dyDescent="0.2">
      <c r="A420" s="75">
        <v>403</v>
      </c>
    </row>
    <row r="421" spans="1:1" x14ac:dyDescent="0.2">
      <c r="A421" s="75">
        <v>404</v>
      </c>
    </row>
    <row r="422" spans="1:1" x14ac:dyDescent="0.2">
      <c r="A422" s="75">
        <v>405</v>
      </c>
    </row>
    <row r="423" spans="1:1" x14ac:dyDescent="0.2">
      <c r="A423" s="75">
        <v>406</v>
      </c>
    </row>
    <row r="424" spans="1:1" x14ac:dyDescent="0.2">
      <c r="A424" s="75">
        <v>407</v>
      </c>
    </row>
    <row r="425" spans="1:1" x14ac:dyDescent="0.2">
      <c r="A425" s="75">
        <v>408</v>
      </c>
    </row>
    <row r="426" spans="1:1" x14ac:dyDescent="0.2">
      <c r="A426" s="75">
        <v>409</v>
      </c>
    </row>
    <row r="427" spans="1:1" x14ac:dyDescent="0.2">
      <c r="A427" s="75">
        <v>410</v>
      </c>
    </row>
    <row r="428" spans="1:1" x14ac:dyDescent="0.2">
      <c r="A428" s="75">
        <v>411</v>
      </c>
    </row>
    <row r="429" spans="1:1" x14ac:dyDescent="0.2">
      <c r="A429" s="75">
        <v>412</v>
      </c>
    </row>
    <row r="430" spans="1:1" x14ac:dyDescent="0.2">
      <c r="A430" s="75">
        <v>413</v>
      </c>
    </row>
    <row r="431" spans="1:1" x14ac:dyDescent="0.2">
      <c r="A431" s="75">
        <v>414</v>
      </c>
    </row>
    <row r="432" spans="1:1" x14ac:dyDescent="0.2">
      <c r="A432" s="75">
        <v>415</v>
      </c>
    </row>
    <row r="433" spans="1:1" x14ac:dyDescent="0.2">
      <c r="A433" s="75">
        <v>416</v>
      </c>
    </row>
    <row r="434" spans="1:1" x14ac:dyDescent="0.2">
      <c r="A434" s="75">
        <v>417</v>
      </c>
    </row>
    <row r="435" spans="1:1" x14ac:dyDescent="0.2">
      <c r="A435" s="75">
        <v>418</v>
      </c>
    </row>
    <row r="436" spans="1:1" x14ac:dyDescent="0.2">
      <c r="A436" s="75">
        <v>419</v>
      </c>
    </row>
    <row r="437" spans="1:1" x14ac:dyDescent="0.2">
      <c r="A437" s="75">
        <v>420</v>
      </c>
    </row>
    <row r="438" spans="1:1" x14ac:dyDescent="0.2">
      <c r="A438" s="75">
        <v>421</v>
      </c>
    </row>
    <row r="439" spans="1:1" x14ac:dyDescent="0.2">
      <c r="A439" s="75">
        <v>422</v>
      </c>
    </row>
    <row r="440" spans="1:1" x14ac:dyDescent="0.2">
      <c r="A440" s="75">
        <v>423</v>
      </c>
    </row>
    <row r="441" spans="1:1" x14ac:dyDescent="0.2">
      <c r="A441" s="75">
        <v>424</v>
      </c>
    </row>
    <row r="442" spans="1:1" x14ac:dyDescent="0.2">
      <c r="A442" s="75">
        <v>425</v>
      </c>
    </row>
    <row r="443" spans="1:1" x14ac:dyDescent="0.2">
      <c r="A443" s="75">
        <v>426</v>
      </c>
    </row>
    <row r="444" spans="1:1" x14ac:dyDescent="0.2">
      <c r="A444" s="75">
        <v>427</v>
      </c>
    </row>
    <row r="445" spans="1:1" x14ac:dyDescent="0.2">
      <c r="A445" s="75">
        <v>428</v>
      </c>
    </row>
    <row r="446" spans="1:1" x14ac:dyDescent="0.2">
      <c r="A446" s="75">
        <v>429</v>
      </c>
    </row>
    <row r="447" spans="1:1" x14ac:dyDescent="0.2">
      <c r="A447" s="75">
        <v>430</v>
      </c>
    </row>
    <row r="448" spans="1:1" x14ac:dyDescent="0.2">
      <c r="A448" s="75">
        <v>431</v>
      </c>
    </row>
    <row r="449" spans="1:1" x14ac:dyDescent="0.2">
      <c r="A449" s="75">
        <v>432</v>
      </c>
    </row>
    <row r="450" spans="1:1" x14ac:dyDescent="0.2">
      <c r="A450" s="75">
        <v>433</v>
      </c>
    </row>
    <row r="451" spans="1:1" x14ac:dyDescent="0.2">
      <c r="A451" s="75">
        <v>434</v>
      </c>
    </row>
    <row r="452" spans="1:1" x14ac:dyDescent="0.2">
      <c r="A452" s="75">
        <v>435</v>
      </c>
    </row>
    <row r="453" spans="1:1" x14ac:dyDescent="0.2">
      <c r="A453" s="75">
        <v>436</v>
      </c>
    </row>
    <row r="454" spans="1:1" x14ac:dyDescent="0.2">
      <c r="A454" s="75">
        <v>437</v>
      </c>
    </row>
    <row r="455" spans="1:1" x14ac:dyDescent="0.2">
      <c r="A455" s="75">
        <v>438</v>
      </c>
    </row>
    <row r="456" spans="1:1" x14ac:dyDescent="0.2">
      <c r="A456" s="75">
        <v>439</v>
      </c>
    </row>
    <row r="457" spans="1:1" x14ac:dyDescent="0.2">
      <c r="A457" s="75">
        <v>440</v>
      </c>
    </row>
    <row r="458" spans="1:1" x14ac:dyDescent="0.2">
      <c r="A458" s="75">
        <v>441</v>
      </c>
    </row>
    <row r="459" spans="1:1" x14ac:dyDescent="0.2">
      <c r="A459" s="75">
        <v>442</v>
      </c>
    </row>
    <row r="460" spans="1:1" x14ac:dyDescent="0.2">
      <c r="A460" s="75">
        <v>443</v>
      </c>
    </row>
  </sheetData>
  <mergeCells count="5">
    <mergeCell ref="I1:J1"/>
    <mergeCell ref="F1:H1"/>
    <mergeCell ref="K1:L1"/>
    <mergeCell ref="M1:O1"/>
    <mergeCell ref="P1:S1"/>
  </mergeCells>
  <pageMargins left="0.43307086614173201" right="0.35433070866141703" top="1.1811023622047201" bottom="0.94488188976378007" header="0.511811023622047" footer="0.59055118110236204"/>
  <pageSetup paperSize="9" scale="95" orientation="landscape" cellComments="atEnd" r:id="rId1"/>
  <headerFooter>
    <oddHeader xml:space="preserve">&amp;L&amp;"Arial,Fett"Bayerische Staatsbauverwaltung
&amp;"Arial,Standard"Zentralstelle für Informationssysteme (ZIS)&amp;"Arial,Fett"
&amp;R&amp;"Arial,Fett Kursiv"Dauerzählstellen
Januar 2017 </oddHeader>
    <oddFooter xml:space="preserve">&amp;L&amp;9* VBA-Messstelle&amp;R&amp;"Arial,Fett Kursiv" Januar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8</vt:i4>
      </vt:variant>
    </vt:vector>
  </HeadingPairs>
  <TitlesOfParts>
    <vt:vector size="12" baseType="lpstr">
      <vt:lpstr>BY_DTV_GQ</vt:lpstr>
      <vt:lpstr>BY_RiLaerm</vt:lpstr>
      <vt:lpstr>BY_MaxWerte</vt:lpstr>
      <vt:lpstr>Tab_ZIS</vt:lpstr>
      <vt:lpstr>BY_DTV_GQ!Druckbereich</vt:lpstr>
      <vt:lpstr>BY_MaxWerte!Druckbereich</vt:lpstr>
      <vt:lpstr>BY_RiLaerm!Druckbereich</vt:lpstr>
      <vt:lpstr>Tab_ZIS!Druckbereich</vt:lpstr>
      <vt:lpstr>BY_DTV_GQ!Drucktitel</vt:lpstr>
      <vt:lpstr>BY_MaxWerte!Drucktitel</vt:lpstr>
      <vt:lpstr>BY_RiLaerm!Drucktitel</vt:lpstr>
      <vt:lpstr>Tab_ZIS!Drucktitel</vt:lpstr>
    </vt:vector>
  </TitlesOfParts>
  <Company>BAS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Völl</dc:creator>
  <cp:lastModifiedBy>Hellweger Franz</cp:lastModifiedBy>
  <cp:lastPrinted>2017-02-01T13:42:52Z</cp:lastPrinted>
  <dcterms:created xsi:type="dcterms:W3CDTF">1999-03-17T10:41:29Z</dcterms:created>
  <dcterms:modified xsi:type="dcterms:W3CDTF">2017-12-21T05:37:09Z</dcterms:modified>
</cp:coreProperties>
</file>