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3040" windowHeight="909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79017"/>
  <fileRecoveryPr autoRecover="0"/>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<sst xmlns="http://schemas.openxmlformats.org/spreadsheetml/2006/main" count="2541" uniqueCount="572">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</sst>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_(* \(#,##0\);_(* &quot;-&quot;_);_(@_)"/>
    <numFmt numFmtId="4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70">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xf numFmtId="41" fontId="2" fillId="0" borderId="0" xfId="1" applyNumberFormat="1" applyFont="1" applyAlignment="1">
      <alignment vertical="center"/>
    </xf>
    <xf numFmtId="41" fontId="2" fillId="2" borderId="0" xfId="1" applyNumberFormat="1" applyFont="1" applyFill="1" applyBorder="1" applyAlignment="1">
      <alignment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xmlns:c16r2="http://schemas.microsoft.com/office/drawing/2015/06/char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xmlns:c16r2="http://schemas.microsoft.com/office/drawing/2015/06/char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xmlns:c16r2="http://schemas.microsoft.com/office/drawing/2015/06/char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xmlns:c16r2="http://schemas.microsoft.com/office/drawing/2015/06/char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xmlns:c16r2="http://schemas.microsoft.com/office/drawing/2015/06/char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1972864"/>
        <c:axId val="61974400"/>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xmlns:c16r2="http://schemas.microsoft.com/office/drawing/2015/06/char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3112320"/>
        <c:axId val="61975936"/>
      </c:lineChart>
      <c:catAx>
        <c:axId val="619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974400"/>
        <c:crosses val="autoZero"/>
        <c:auto val="1"/>
        <c:lblAlgn val="ctr"/>
        <c:lblOffset val="100"/>
        <c:noMultiLvlLbl val="0"/>
      </c:catAx>
      <c:valAx>
        <c:axId val="6197440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972864"/>
        <c:crosses val="autoZero"/>
        <c:crossBetween val="between"/>
      </c:valAx>
      <c:valAx>
        <c:axId val="61975936"/>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112320"/>
        <c:crosses val="max"/>
        <c:crossBetween val="between"/>
      </c:valAx>
      <c:catAx>
        <c:axId val="63112320"/>
        <c:scaling>
          <c:orientation val="minMax"/>
        </c:scaling>
        <c:delete val="1"/>
        <c:axPos val="b"/>
        <c:numFmt formatCode="General" sourceLinked="1"/>
        <c:majorTickMark val="out"/>
        <c:minorTickMark val="none"/>
        <c:tickLblPos val="nextTo"/>
        <c:crossAx val="6197593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xmlns:c16r2="http://schemas.microsoft.com/office/drawing/2015/06/char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64235776"/>
        <c:axId val="64237568"/>
      </c:barChart>
      <c:catAx>
        <c:axId val="6423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7568"/>
        <c:crosses val="autoZero"/>
        <c:auto val="1"/>
        <c:lblAlgn val="ctr"/>
        <c:lblOffset val="100"/>
        <c:noMultiLvlLbl val="0"/>
      </c:catAx>
      <c:valAx>
        <c:axId val="642375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5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#,##0_);_(* \(#,##0\);_(*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xmlns:c16r2="http://schemas.microsoft.com/office/drawing/2015/06/char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64268160"/>
        <c:axId val="64282624"/>
      </c:scatterChart>
      <c:valAx>
        <c:axId val="64268160"/>
        <c:scaling>
          <c:orientation val="minMax"/>
        </c:scaling>
        <c:delete val="0"/>
        <c:axPos val="b"/>
        <c:majorGridlines>
          <c:spPr>
            <a:ln w="9525" cap="flat" cmpd="sng" algn="ctr">
              <a:no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282624"/>
        <c:crosses val="autoZero"/>
        <c:crossBetween val="midCat"/>
      </c:valAx>
      <c:valAx>
        <c:axId val="642826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26816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xmlns=""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xmlns=""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3457575" y="495300"/>
              <a:ext cx="4572000" cy="3105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xmlns=""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xmlns=""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tabSelected="1" zoomScale="102" zoomScaleNormal="102" workbookViewId="0">
      <pane ySplit="5" topLeftCell="A6" activePane="bottomLeft" state="frozen"/>
      <selection pane="bottomLeft" activeCell="I14" sqref="I14"/>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1"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528</v>
      </c>
      <c r="M1" s="14"/>
      <c r="W1" s="14"/>
    </row>
    <row r="2" spans="2:27" ht="12" x14ac:dyDescent="0.25">
      <c r="B2" s="21" t="s">
        <v>182</v>
      </c>
      <c r="M2" s="14"/>
      <c r="W2" s="14"/>
    </row>
    <row r="3" spans="2:27" ht="12" x14ac:dyDescent="0.25">
      <c r="B3" s="21"/>
      <c r="M3" s="14"/>
      <c r="W3" s="14"/>
    </row>
    <row r="4" spans="2:27" ht="15" customHeight="1" x14ac:dyDescent="0.25">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9" customHeight="1" thickBot="1" x14ac:dyDescent="0.3">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25">
      <c r="B6" s="47">
        <f t="shared" ref="B6:B37" si="0">C6*1000+G6</f>
        <v>1030</v>
      </c>
      <c r="C6" s="4">
        <v>1</v>
      </c>
      <c r="D6" s="4">
        <v>2005</v>
      </c>
      <c r="E6" s="4">
        <v>11</v>
      </c>
      <c r="F6" s="3" t="s">
        <v>1</v>
      </c>
      <c r="G6" s="5">
        <v>30</v>
      </c>
      <c r="H6" s="7">
        <v>743.0856</v>
      </c>
      <c r="I6" s="68">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25">
      <c r="B7" s="47">
        <f t="shared" si="0"/>
        <v>1029</v>
      </c>
      <c r="C7" s="4">
        <v>1</v>
      </c>
      <c r="D7" s="4">
        <v>2005</v>
      </c>
      <c r="E7" s="4">
        <v>10</v>
      </c>
      <c r="F7" s="3" t="s">
        <v>1</v>
      </c>
      <c r="G7" s="5">
        <v>29</v>
      </c>
      <c r="H7" s="7">
        <v>756.21280000000002</v>
      </c>
      <c r="I7" s="68">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25">
      <c r="B8" s="47">
        <f t="shared" si="0"/>
        <v>2002</v>
      </c>
      <c r="C8" s="4">
        <v>2</v>
      </c>
      <c r="D8" s="4">
        <v>2007</v>
      </c>
      <c r="E8" s="4">
        <v>7</v>
      </c>
      <c r="F8" s="3" t="s">
        <v>1</v>
      </c>
      <c r="G8" s="5">
        <v>2</v>
      </c>
      <c r="H8" s="7">
        <v>587.2808</v>
      </c>
      <c r="I8" s="68">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25">
      <c r="B9" s="47">
        <f t="shared" si="0"/>
        <v>2031</v>
      </c>
      <c r="C9" s="4">
        <v>2</v>
      </c>
      <c r="D9" s="4">
        <v>2007</v>
      </c>
      <c r="E9" s="4">
        <v>12</v>
      </c>
      <c r="F9" s="3" t="s">
        <v>1</v>
      </c>
      <c r="G9" s="5">
        <v>31</v>
      </c>
      <c r="H9" s="7">
        <v>1604.7463999999998</v>
      </c>
      <c r="I9" s="68">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25">
      <c r="B10" s="47">
        <f t="shared" si="0"/>
        <v>1049</v>
      </c>
      <c r="C10" s="4">
        <v>1</v>
      </c>
      <c r="D10" s="4">
        <v>2004</v>
      </c>
      <c r="E10" s="4">
        <v>11</v>
      </c>
      <c r="F10" s="3" t="s">
        <v>1</v>
      </c>
      <c r="G10" s="5">
        <v>49</v>
      </c>
      <c r="H10" s="7">
        <v>1375.4507999999998</v>
      </c>
      <c r="I10" s="68">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47">
        <f t="shared" si="0"/>
        <v>3011</v>
      </c>
      <c r="C11" s="4">
        <v>3</v>
      </c>
      <c r="D11" s="4">
        <v>2007</v>
      </c>
      <c r="E11" s="12">
        <v>9</v>
      </c>
      <c r="F11" s="3" t="s">
        <v>1</v>
      </c>
      <c r="G11" s="4">
        <v>11</v>
      </c>
      <c r="H11" s="7">
        <v>675.18999999999994</v>
      </c>
      <c r="I11" s="68">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25">
      <c r="B12" s="47">
        <f t="shared" si="0"/>
        <v>3026</v>
      </c>
      <c r="C12" s="4">
        <v>3</v>
      </c>
      <c r="D12" s="4">
        <v>2007</v>
      </c>
      <c r="E12" s="12">
        <v>9</v>
      </c>
      <c r="F12" s="3" t="s">
        <v>1</v>
      </c>
      <c r="G12" s="4">
        <v>26</v>
      </c>
      <c r="H12" s="7">
        <v>670.88599999999997</v>
      </c>
      <c r="I12" s="68">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47">
        <f t="shared" si="0"/>
        <v>3023</v>
      </c>
      <c r="C13" s="4">
        <v>3</v>
      </c>
      <c r="D13" s="4">
        <v>2008</v>
      </c>
      <c r="E13" s="12">
        <v>1</v>
      </c>
      <c r="F13" s="3" t="s">
        <v>1</v>
      </c>
      <c r="G13" s="4">
        <v>23</v>
      </c>
      <c r="H13" s="7">
        <v>720.81239999999991</v>
      </c>
      <c r="I13" s="68">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25">
      <c r="B14" s="47">
        <f t="shared" si="0"/>
        <v>1031</v>
      </c>
      <c r="C14" s="4">
        <v>1</v>
      </c>
      <c r="D14" s="4">
        <v>2006</v>
      </c>
      <c r="E14" s="4">
        <v>6</v>
      </c>
      <c r="F14" s="3" t="s">
        <v>1</v>
      </c>
      <c r="G14" s="5">
        <v>31</v>
      </c>
      <c r="H14" s="7">
        <v>782.25200000000007</v>
      </c>
      <c r="I14" s="68">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25">
      <c r="B15" s="47">
        <f t="shared" si="0"/>
        <v>4023</v>
      </c>
      <c r="C15" s="4">
        <v>4</v>
      </c>
      <c r="D15" s="4">
        <v>2006</v>
      </c>
      <c r="E15" s="4">
        <v>3</v>
      </c>
      <c r="F15" s="3" t="s">
        <v>1</v>
      </c>
      <c r="G15" s="5">
        <v>23</v>
      </c>
      <c r="H15" s="7">
        <v>794.51840000000004</v>
      </c>
      <c r="I15" s="68">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47">
        <f t="shared" si="0"/>
        <v>1036</v>
      </c>
      <c r="C16" s="4">
        <v>1</v>
      </c>
      <c r="D16" s="4">
        <v>2004</v>
      </c>
      <c r="E16" s="4">
        <v>10</v>
      </c>
      <c r="F16" s="3" t="s">
        <v>1</v>
      </c>
      <c r="G16" s="5">
        <v>36</v>
      </c>
      <c r="H16" s="7">
        <v>1160.3584000000001</v>
      </c>
      <c r="I16" s="68">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47">
        <f t="shared" si="0"/>
        <v>1046</v>
      </c>
      <c r="C17" s="4">
        <v>1</v>
      </c>
      <c r="D17" s="4">
        <v>2006</v>
      </c>
      <c r="E17" s="4">
        <v>8</v>
      </c>
      <c r="F17" s="3" t="s">
        <v>1</v>
      </c>
      <c r="G17" s="5">
        <v>46</v>
      </c>
      <c r="H17" s="7">
        <v>1942.5028</v>
      </c>
      <c r="I17" s="68">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25">
      <c r="B18" s="47">
        <f t="shared" si="0"/>
        <v>4035</v>
      </c>
      <c r="C18" s="4">
        <v>4</v>
      </c>
      <c r="D18" s="4">
        <v>2007</v>
      </c>
      <c r="E18" s="4">
        <v>10</v>
      </c>
      <c r="F18" s="3" t="s">
        <v>1</v>
      </c>
      <c r="G18" s="5">
        <v>35</v>
      </c>
      <c r="H18" s="7">
        <v>794.51840000000004</v>
      </c>
      <c r="I18" s="68">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25">
      <c r="B19" s="47">
        <f t="shared" si="0"/>
        <v>2036</v>
      </c>
      <c r="C19" s="4">
        <v>2</v>
      </c>
      <c r="D19" s="4">
        <v>2006</v>
      </c>
      <c r="E19" s="4">
        <v>11</v>
      </c>
      <c r="F19" s="3" t="s">
        <v>1</v>
      </c>
      <c r="G19" s="5">
        <v>36</v>
      </c>
      <c r="H19" s="7">
        <v>1109.2483999999999</v>
      </c>
      <c r="I19" s="68">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25">
      <c r="B20" s="47">
        <f t="shared" si="0"/>
        <v>2056</v>
      </c>
      <c r="C20" s="4">
        <v>2</v>
      </c>
      <c r="D20" s="4">
        <v>2007</v>
      </c>
      <c r="E20" s="4">
        <v>4</v>
      </c>
      <c r="F20" s="3" t="s">
        <v>1</v>
      </c>
      <c r="G20" s="5">
        <v>56</v>
      </c>
      <c r="H20" s="7">
        <v>1400.9519999999998</v>
      </c>
      <c r="I20" s="68">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47">
        <f t="shared" si="0"/>
        <v>1047</v>
      </c>
      <c r="C21" s="4">
        <v>1</v>
      </c>
      <c r="D21" s="4">
        <v>2007</v>
      </c>
      <c r="E21" s="4">
        <v>12</v>
      </c>
      <c r="F21" s="3" t="s">
        <v>1</v>
      </c>
      <c r="G21" s="5">
        <v>47</v>
      </c>
      <c r="H21" s="7">
        <v>1479.7152000000001</v>
      </c>
      <c r="I21" s="68">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25">
      <c r="B22" s="47">
        <f t="shared" si="0"/>
        <v>5051</v>
      </c>
      <c r="C22" s="4">
        <v>5</v>
      </c>
      <c r="D22" s="4">
        <v>2006</v>
      </c>
      <c r="E22" s="4">
        <v>3</v>
      </c>
      <c r="F22" s="3" t="s">
        <v>1</v>
      </c>
      <c r="G22" s="5">
        <v>51</v>
      </c>
      <c r="H22" s="7">
        <v>790.53719999999998</v>
      </c>
      <c r="I22" s="68">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25">
      <c r="B23" s="47">
        <f t="shared" si="0"/>
        <v>2007</v>
      </c>
      <c r="C23" s="4">
        <v>2</v>
      </c>
      <c r="D23" s="4">
        <v>2006</v>
      </c>
      <c r="E23" s="4">
        <v>8</v>
      </c>
      <c r="F23" s="3" t="s">
        <v>1</v>
      </c>
      <c r="G23" s="5">
        <v>7</v>
      </c>
      <c r="H23" s="7">
        <v>723.93280000000004</v>
      </c>
      <c r="I23" s="68">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47">
        <f t="shared" si="0"/>
        <v>3020</v>
      </c>
      <c r="C24" s="4">
        <v>3</v>
      </c>
      <c r="D24" s="4">
        <v>2007</v>
      </c>
      <c r="E24" s="12">
        <v>4</v>
      </c>
      <c r="F24" s="3" t="s">
        <v>1</v>
      </c>
      <c r="G24" s="4">
        <v>20</v>
      </c>
      <c r="H24" s="7">
        <v>781.0684</v>
      </c>
      <c r="I24" s="68">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25">
      <c r="B25" s="47">
        <f t="shared" si="0"/>
        <v>3029</v>
      </c>
      <c r="C25" s="4">
        <v>3</v>
      </c>
      <c r="D25" s="4">
        <v>2007</v>
      </c>
      <c r="E25" s="12">
        <v>4</v>
      </c>
      <c r="F25" s="3" t="s">
        <v>1</v>
      </c>
      <c r="G25" s="4">
        <v>29</v>
      </c>
      <c r="H25" s="7">
        <v>1127.7556</v>
      </c>
      <c r="I25" s="68">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25">
      <c r="B26" s="47">
        <f t="shared" si="0"/>
        <v>3015</v>
      </c>
      <c r="C26" s="4">
        <v>3</v>
      </c>
      <c r="D26" s="4">
        <v>2006</v>
      </c>
      <c r="E26" s="12">
        <v>10</v>
      </c>
      <c r="F26" s="3" t="s">
        <v>1</v>
      </c>
      <c r="G26" s="4">
        <v>15</v>
      </c>
      <c r="H26" s="7">
        <v>720.70479999999998</v>
      </c>
      <c r="I26" s="68">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25">
      <c r="B27" s="47">
        <f t="shared" si="0"/>
        <v>2004</v>
      </c>
      <c r="C27" s="4">
        <v>2</v>
      </c>
      <c r="D27" s="4">
        <v>2006</v>
      </c>
      <c r="E27" s="4">
        <v>12</v>
      </c>
      <c r="F27" s="3" t="s">
        <v>1</v>
      </c>
      <c r="G27" s="5">
        <v>4</v>
      </c>
      <c r="H27" s="7">
        <v>649.68880000000001</v>
      </c>
      <c r="I27" s="68">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47">
        <f t="shared" si="0"/>
        <v>2006</v>
      </c>
      <c r="C28" s="4">
        <v>2</v>
      </c>
      <c r="D28" s="4">
        <v>2006</v>
      </c>
      <c r="E28" s="4">
        <v>12</v>
      </c>
      <c r="F28" s="3" t="s">
        <v>1</v>
      </c>
      <c r="G28" s="5">
        <v>6</v>
      </c>
      <c r="H28" s="7">
        <v>1307.4476</v>
      </c>
      <c r="I28" s="68">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47">
        <f t="shared" si="0"/>
        <v>5013</v>
      </c>
      <c r="C29" s="4">
        <v>5</v>
      </c>
      <c r="D29" s="4">
        <v>2007</v>
      </c>
      <c r="E29" s="4">
        <v>9</v>
      </c>
      <c r="F29" s="3" t="s">
        <v>1</v>
      </c>
      <c r="G29" s="5">
        <v>13</v>
      </c>
      <c r="H29" s="7">
        <v>618.37720000000002</v>
      </c>
      <c r="I29" s="68">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47">
        <f t="shared" si="0"/>
        <v>1026</v>
      </c>
      <c r="C30" s="4">
        <v>1</v>
      </c>
      <c r="D30" s="4">
        <v>2005</v>
      </c>
      <c r="E30" s="4">
        <v>3</v>
      </c>
      <c r="F30" s="3" t="s">
        <v>1</v>
      </c>
      <c r="G30" s="5">
        <v>26</v>
      </c>
      <c r="H30" s="7">
        <v>625.80160000000001</v>
      </c>
      <c r="I30" s="68">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25">
      <c r="B31" s="47">
        <f t="shared" si="0"/>
        <v>2054</v>
      </c>
      <c r="C31" s="4">
        <v>2</v>
      </c>
      <c r="D31" s="4">
        <v>2006</v>
      </c>
      <c r="E31" s="4">
        <v>6</v>
      </c>
      <c r="F31" s="3" t="s">
        <v>1</v>
      </c>
      <c r="G31" s="5">
        <v>54</v>
      </c>
      <c r="H31" s="7">
        <v>1203.2908</v>
      </c>
      <c r="I31" s="68">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25">
      <c r="B32" s="47">
        <f t="shared" si="0"/>
        <v>3033</v>
      </c>
      <c r="C32" s="4">
        <v>3</v>
      </c>
      <c r="D32" s="4">
        <v>2007</v>
      </c>
      <c r="E32" s="12">
        <v>9</v>
      </c>
      <c r="F32" s="3" t="s">
        <v>1</v>
      </c>
      <c r="G32" s="4">
        <v>33</v>
      </c>
      <c r="H32" s="7">
        <v>670.88599999999997</v>
      </c>
      <c r="I32" s="68">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25">
      <c r="B33" s="47">
        <f t="shared" si="0"/>
        <v>1025</v>
      </c>
      <c r="C33" s="4">
        <v>1</v>
      </c>
      <c r="D33" s="4">
        <v>2005</v>
      </c>
      <c r="E33" s="4">
        <v>3</v>
      </c>
      <c r="F33" s="3" t="s">
        <v>1</v>
      </c>
      <c r="G33" s="5">
        <v>25</v>
      </c>
      <c r="H33" s="7">
        <v>1434.0927999999999</v>
      </c>
      <c r="I33" s="68">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47">
        <f t="shared" si="0"/>
        <v>3027</v>
      </c>
      <c r="C34" s="4">
        <v>3</v>
      </c>
      <c r="D34" s="4">
        <v>2006</v>
      </c>
      <c r="E34" s="12">
        <v>8</v>
      </c>
      <c r="F34" s="3" t="s">
        <v>1</v>
      </c>
      <c r="G34" s="4">
        <v>27</v>
      </c>
      <c r="H34" s="7">
        <v>781.0684</v>
      </c>
      <c r="I34" s="68">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25">
      <c r="B35" s="47">
        <f t="shared" si="0"/>
        <v>3031</v>
      </c>
      <c r="C35" s="4">
        <v>3</v>
      </c>
      <c r="D35" s="4">
        <v>2007</v>
      </c>
      <c r="E35" s="12">
        <v>3</v>
      </c>
      <c r="F35" s="3" t="s">
        <v>1</v>
      </c>
      <c r="G35" s="4">
        <v>31</v>
      </c>
      <c r="H35" s="7">
        <v>1596.3536000000001</v>
      </c>
      <c r="I35" s="68">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25">
      <c r="B36" s="47">
        <f t="shared" si="0"/>
        <v>2043</v>
      </c>
      <c r="C36" s="4">
        <v>2</v>
      </c>
      <c r="D36" s="4">
        <v>2007</v>
      </c>
      <c r="E36" s="4">
        <v>4</v>
      </c>
      <c r="F36" s="3" t="s">
        <v>1</v>
      </c>
      <c r="G36" s="5">
        <v>43</v>
      </c>
      <c r="H36" s="7">
        <v>1110.3244</v>
      </c>
      <c r="I36" s="68">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25">
      <c r="B37" s="47">
        <f t="shared" si="0"/>
        <v>3034</v>
      </c>
      <c r="C37" s="4">
        <v>3</v>
      </c>
      <c r="D37" s="4">
        <v>2007</v>
      </c>
      <c r="E37" s="12">
        <v>4</v>
      </c>
      <c r="F37" s="3" t="s">
        <v>1</v>
      </c>
      <c r="G37" s="4">
        <v>34</v>
      </c>
      <c r="H37" s="7">
        <v>781.0684</v>
      </c>
      <c r="I37" s="68">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25">
      <c r="B38" s="47">
        <f t="shared" ref="B38:B69" si="7">C38*1000+G38</f>
        <v>3016</v>
      </c>
      <c r="C38" s="4">
        <v>3</v>
      </c>
      <c r="D38" s="4">
        <v>2007</v>
      </c>
      <c r="E38" s="12">
        <v>4</v>
      </c>
      <c r="F38" s="3" t="s">
        <v>1</v>
      </c>
      <c r="G38" s="4">
        <v>16</v>
      </c>
      <c r="H38" s="7">
        <v>697.89359999999999</v>
      </c>
      <c r="I38" s="68">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47">
        <f t="shared" si="7"/>
        <v>1018</v>
      </c>
      <c r="C39" s="4">
        <v>1</v>
      </c>
      <c r="D39" s="4">
        <v>2004</v>
      </c>
      <c r="E39" s="4">
        <v>10</v>
      </c>
      <c r="F39" s="3" t="s">
        <v>1</v>
      </c>
      <c r="G39" s="5">
        <v>18</v>
      </c>
      <c r="H39" s="7">
        <v>625.80160000000001</v>
      </c>
      <c r="I39" s="68">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25">
      <c r="B40" s="47">
        <f t="shared" si="7"/>
        <v>2050</v>
      </c>
      <c r="C40" s="4">
        <v>2</v>
      </c>
      <c r="D40" s="4">
        <v>2006</v>
      </c>
      <c r="E40" s="4">
        <v>9</v>
      </c>
      <c r="F40" s="3" t="s">
        <v>1</v>
      </c>
      <c r="G40" s="5">
        <v>50</v>
      </c>
      <c r="H40" s="7">
        <v>957.53239999999994</v>
      </c>
      <c r="I40" s="68">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47">
        <f t="shared" si="7"/>
        <v>2044</v>
      </c>
      <c r="C41" s="4">
        <v>2</v>
      </c>
      <c r="D41" s="4">
        <v>2007</v>
      </c>
      <c r="E41" s="4">
        <v>1</v>
      </c>
      <c r="F41" s="3" t="s">
        <v>1</v>
      </c>
      <c r="G41" s="5">
        <v>44</v>
      </c>
      <c r="H41" s="7">
        <v>722.96439999999996</v>
      </c>
      <c r="I41" s="68">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47">
        <f t="shared" si="7"/>
        <v>3039</v>
      </c>
      <c r="C42" s="4">
        <v>3</v>
      </c>
      <c r="D42" s="4">
        <v>2007</v>
      </c>
      <c r="E42" s="12">
        <v>5</v>
      </c>
      <c r="F42" s="3" t="s">
        <v>1</v>
      </c>
      <c r="G42" s="4">
        <v>39</v>
      </c>
      <c r="H42" s="7">
        <v>923.20799999999997</v>
      </c>
      <c r="I42" s="68">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25">
      <c r="B43" s="47">
        <f t="shared" si="7"/>
        <v>3053</v>
      </c>
      <c r="C43" s="4">
        <v>3</v>
      </c>
      <c r="D43" s="4">
        <v>2007</v>
      </c>
      <c r="E43" s="12">
        <v>12</v>
      </c>
      <c r="F43" s="3" t="s">
        <v>1</v>
      </c>
      <c r="G43" s="4">
        <v>53</v>
      </c>
      <c r="H43" s="7">
        <v>670.24040000000002</v>
      </c>
      <c r="I43" s="68">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47">
        <f t="shared" si="7"/>
        <v>2041</v>
      </c>
      <c r="C44" s="4">
        <v>2</v>
      </c>
      <c r="D44" s="4">
        <v>2006</v>
      </c>
      <c r="E44" s="4">
        <v>7</v>
      </c>
      <c r="F44" s="3" t="s">
        <v>1</v>
      </c>
      <c r="G44" s="5">
        <v>41</v>
      </c>
      <c r="H44" s="7">
        <v>785.48</v>
      </c>
      <c r="I44" s="68">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25">
      <c r="B45" s="47">
        <f t="shared" si="7"/>
        <v>5035</v>
      </c>
      <c r="C45" s="4">
        <v>5</v>
      </c>
      <c r="D45" s="4">
        <v>2008</v>
      </c>
      <c r="E45" s="4">
        <v>5</v>
      </c>
      <c r="F45" s="3" t="s">
        <v>1</v>
      </c>
      <c r="G45" s="5">
        <v>35</v>
      </c>
      <c r="H45" s="7">
        <v>798.28440000000001</v>
      </c>
      <c r="I45" s="68">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25">
      <c r="B46" s="47">
        <f t="shared" si="7"/>
        <v>4005</v>
      </c>
      <c r="C46" s="4">
        <v>4</v>
      </c>
      <c r="D46" s="4">
        <v>2007</v>
      </c>
      <c r="E46" s="4">
        <v>11</v>
      </c>
      <c r="F46" s="3" t="s">
        <v>1</v>
      </c>
      <c r="G46" s="5">
        <v>5</v>
      </c>
      <c r="H46" s="7">
        <v>1121.9451999999999</v>
      </c>
      <c r="I46" s="68">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25">
      <c r="B47" s="47">
        <f t="shared" si="7"/>
        <v>1032</v>
      </c>
      <c r="C47" s="4">
        <v>1</v>
      </c>
      <c r="D47" s="4">
        <v>2005</v>
      </c>
      <c r="E47" s="4">
        <v>1</v>
      </c>
      <c r="F47" s="3" t="s">
        <v>1</v>
      </c>
      <c r="G47" s="5">
        <v>32</v>
      </c>
      <c r="H47" s="7">
        <v>782.25200000000007</v>
      </c>
      <c r="I47" s="68">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47">
        <f t="shared" si="7"/>
        <v>3046</v>
      </c>
      <c r="C48" s="4">
        <v>3</v>
      </c>
      <c r="D48" s="4">
        <v>2007</v>
      </c>
      <c r="E48" s="12">
        <v>8</v>
      </c>
      <c r="F48" s="3" t="s">
        <v>1</v>
      </c>
      <c r="G48" s="4">
        <v>46</v>
      </c>
      <c r="H48" s="7">
        <v>923.20799999999997</v>
      </c>
      <c r="I48" s="68">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25">
      <c r="B49" s="47">
        <f t="shared" si="7"/>
        <v>1041</v>
      </c>
      <c r="C49" s="4">
        <v>1</v>
      </c>
      <c r="D49" s="4">
        <v>2005</v>
      </c>
      <c r="E49" s="4">
        <v>3</v>
      </c>
      <c r="F49" s="3" t="s">
        <v>1</v>
      </c>
      <c r="G49" s="5">
        <v>41</v>
      </c>
      <c r="H49" s="7">
        <v>1434.0927999999999</v>
      </c>
      <c r="I49" s="68">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25">
      <c r="B50" s="47">
        <f t="shared" si="7"/>
        <v>1012</v>
      </c>
      <c r="C50" s="4">
        <v>1</v>
      </c>
      <c r="D50" s="4">
        <v>2005</v>
      </c>
      <c r="E50" s="4">
        <v>3</v>
      </c>
      <c r="F50" s="3" t="s">
        <v>1</v>
      </c>
      <c r="G50" s="5">
        <v>12</v>
      </c>
      <c r="H50" s="7">
        <v>1160.3584000000001</v>
      </c>
      <c r="I50" s="68">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25">
      <c r="A51" s="11" t="s">
        <v>565</v>
      </c>
      <c r="B51" s="47">
        <f t="shared" si="7"/>
        <v>5033</v>
      </c>
      <c r="C51" s="4">
        <v>5</v>
      </c>
      <c r="D51" s="4">
        <v>2008</v>
      </c>
      <c r="E51" s="4">
        <v>5</v>
      </c>
      <c r="F51" s="3" t="s">
        <v>1</v>
      </c>
      <c r="G51" s="5">
        <v>33</v>
      </c>
      <c r="H51" s="7">
        <v>798.28440000000001</v>
      </c>
      <c r="I51" s="68">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25">
      <c r="B52" s="47">
        <f t="shared" si="7"/>
        <v>4006</v>
      </c>
      <c r="C52" s="4">
        <v>4</v>
      </c>
      <c r="D52" s="4">
        <v>2006</v>
      </c>
      <c r="E52" s="4">
        <v>7</v>
      </c>
      <c r="F52" s="3" t="s">
        <v>1</v>
      </c>
      <c r="G52" s="5">
        <v>6</v>
      </c>
      <c r="H52" s="7">
        <v>733.18639999999994</v>
      </c>
      <c r="I52" s="68">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25">
      <c r="B53" s="47">
        <f t="shared" si="7"/>
        <v>5040</v>
      </c>
      <c r="C53" s="4">
        <v>5</v>
      </c>
      <c r="D53" s="4">
        <v>2007</v>
      </c>
      <c r="E53" s="4">
        <v>12</v>
      </c>
      <c r="F53" s="3" t="s">
        <v>1</v>
      </c>
      <c r="G53" s="5">
        <v>40</v>
      </c>
      <c r="H53" s="7">
        <v>798.28440000000001</v>
      </c>
      <c r="I53" s="68">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25">
      <c r="B54" s="47">
        <f t="shared" si="7"/>
        <v>4013</v>
      </c>
      <c r="C54" s="4">
        <v>4</v>
      </c>
      <c r="D54" s="4">
        <v>2007</v>
      </c>
      <c r="E54" s="4">
        <v>1</v>
      </c>
      <c r="F54" s="3" t="s">
        <v>1</v>
      </c>
      <c r="G54" s="5">
        <v>13</v>
      </c>
      <c r="H54" s="7">
        <v>733.18639999999994</v>
      </c>
      <c r="I54" s="68">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47">
        <f t="shared" si="7"/>
        <v>1003</v>
      </c>
      <c r="C55" s="4">
        <v>1</v>
      </c>
      <c r="D55" s="4">
        <v>2005</v>
      </c>
      <c r="E55" s="4">
        <v>6</v>
      </c>
      <c r="F55" s="3" t="s">
        <v>0</v>
      </c>
      <c r="G55" s="5">
        <v>3</v>
      </c>
      <c r="H55" s="7">
        <v>717.04639999999995</v>
      </c>
      <c r="I55" s="68">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25">
      <c r="B56" s="47">
        <f t="shared" si="7"/>
        <v>2009</v>
      </c>
      <c r="C56" s="4">
        <v>2</v>
      </c>
      <c r="D56" s="4">
        <v>2007</v>
      </c>
      <c r="E56" s="4">
        <v>3</v>
      </c>
      <c r="F56" s="3" t="s">
        <v>1</v>
      </c>
      <c r="G56" s="5">
        <v>9</v>
      </c>
      <c r="H56" s="7">
        <v>747.49720000000002</v>
      </c>
      <c r="I56" s="68">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47">
        <f t="shared" si="7"/>
        <v>4024</v>
      </c>
      <c r="C57" s="4">
        <v>4</v>
      </c>
      <c r="D57" s="4">
        <v>2007</v>
      </c>
      <c r="E57" s="4">
        <v>11</v>
      </c>
      <c r="F57" s="3" t="s">
        <v>1</v>
      </c>
      <c r="G57" s="5">
        <v>24</v>
      </c>
      <c r="H57" s="7">
        <v>1121.9451999999999</v>
      </c>
      <c r="I57" s="68">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25">
      <c r="B58" s="47">
        <f t="shared" si="7"/>
        <v>4012</v>
      </c>
      <c r="C58" s="4">
        <v>4</v>
      </c>
      <c r="D58" s="4">
        <v>2007</v>
      </c>
      <c r="E58" s="4">
        <v>11</v>
      </c>
      <c r="F58" s="3" t="s">
        <v>1</v>
      </c>
      <c r="G58" s="5">
        <v>12</v>
      </c>
      <c r="H58" s="7">
        <v>1121.9451999999999</v>
      </c>
      <c r="I58" s="68">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25">
      <c r="B59" s="47">
        <f t="shared" si="7"/>
        <v>1035</v>
      </c>
      <c r="C59" s="4">
        <v>1</v>
      </c>
      <c r="D59" s="4">
        <v>2004</v>
      </c>
      <c r="E59" s="4">
        <v>10</v>
      </c>
      <c r="F59" s="3" t="s">
        <v>1</v>
      </c>
      <c r="G59" s="5">
        <v>35</v>
      </c>
      <c r="H59" s="7">
        <v>827.87439999999992</v>
      </c>
      <c r="I59" s="68">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47">
        <f t="shared" si="7"/>
        <v>2017</v>
      </c>
      <c r="C60" s="4">
        <v>2</v>
      </c>
      <c r="D60" s="4">
        <v>2007</v>
      </c>
      <c r="E60" s="4">
        <v>3</v>
      </c>
      <c r="F60" s="3" t="s">
        <v>1</v>
      </c>
      <c r="G60" s="5">
        <v>17</v>
      </c>
      <c r="H60" s="7">
        <v>747.49720000000002</v>
      </c>
      <c r="I60" s="68">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47">
        <f t="shared" si="7"/>
        <v>4051</v>
      </c>
      <c r="C61" s="4">
        <v>4</v>
      </c>
      <c r="D61" s="4">
        <v>2007</v>
      </c>
      <c r="E61" s="4">
        <v>3</v>
      </c>
      <c r="F61" s="3" t="s">
        <v>1</v>
      </c>
      <c r="G61" s="5">
        <v>51</v>
      </c>
      <c r="H61" s="7">
        <v>1608.8352</v>
      </c>
      <c r="I61" s="68">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25">
      <c r="B62" s="47">
        <f t="shared" si="7"/>
        <v>3014</v>
      </c>
      <c r="C62" s="4">
        <v>3</v>
      </c>
      <c r="D62" s="4">
        <v>2007</v>
      </c>
      <c r="E62" s="12">
        <v>7</v>
      </c>
      <c r="F62" s="3" t="s">
        <v>1</v>
      </c>
      <c r="G62" s="4">
        <v>14</v>
      </c>
      <c r="H62" s="7">
        <v>1132.0595999999998</v>
      </c>
      <c r="I62" s="68">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25">
      <c r="B63" s="47">
        <f t="shared" si="7"/>
        <v>2051</v>
      </c>
      <c r="C63" s="4">
        <v>2</v>
      </c>
      <c r="D63" s="4">
        <v>2007</v>
      </c>
      <c r="E63" s="4">
        <v>9</v>
      </c>
      <c r="F63" s="3" t="s">
        <v>1</v>
      </c>
      <c r="G63" s="5">
        <v>51</v>
      </c>
      <c r="H63" s="7">
        <v>1383.8436000000002</v>
      </c>
      <c r="I63" s="68">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25">
      <c r="B64" s="47">
        <f t="shared" si="7"/>
        <v>2025</v>
      </c>
      <c r="C64" s="4">
        <v>2</v>
      </c>
      <c r="D64" s="4">
        <v>2007</v>
      </c>
      <c r="E64" s="4">
        <v>2</v>
      </c>
      <c r="F64" s="3" t="s">
        <v>1</v>
      </c>
      <c r="G64" s="5">
        <v>25</v>
      </c>
      <c r="H64" s="7">
        <v>927.83479999999997</v>
      </c>
      <c r="I64" s="68">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47">
        <f t="shared" si="7"/>
        <v>3047</v>
      </c>
      <c r="C65" s="4">
        <v>3</v>
      </c>
      <c r="D65" s="4">
        <v>2007</v>
      </c>
      <c r="E65" s="12">
        <v>3</v>
      </c>
      <c r="F65" s="3" t="s">
        <v>1</v>
      </c>
      <c r="G65" s="4">
        <v>47</v>
      </c>
      <c r="H65" s="7">
        <v>669.1644</v>
      </c>
      <c r="I65" s="68">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47">
        <f t="shared" si="7"/>
        <v>2046</v>
      </c>
      <c r="C66" s="4">
        <v>2</v>
      </c>
      <c r="D66" s="4">
        <v>2007</v>
      </c>
      <c r="E66" s="4">
        <v>3</v>
      </c>
      <c r="F66" s="3" t="s">
        <v>1</v>
      </c>
      <c r="G66" s="5">
        <v>46</v>
      </c>
      <c r="H66" s="7">
        <v>928.1576</v>
      </c>
      <c r="I66" s="68">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47">
        <f t="shared" si="7"/>
        <v>5016</v>
      </c>
      <c r="C67" s="4">
        <v>5</v>
      </c>
      <c r="D67" s="4">
        <v>2007</v>
      </c>
      <c r="E67" s="4">
        <v>6</v>
      </c>
      <c r="F67" s="3" t="s">
        <v>1</v>
      </c>
      <c r="G67" s="5">
        <v>16</v>
      </c>
      <c r="H67" s="7">
        <v>798.49959999999987</v>
      </c>
      <c r="I67" s="68">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25">
      <c r="B68" s="47">
        <f t="shared" si="7"/>
        <v>4041</v>
      </c>
      <c r="C68" s="4">
        <v>4</v>
      </c>
      <c r="D68" s="4">
        <v>2007</v>
      </c>
      <c r="E68" s="4">
        <v>10</v>
      </c>
      <c r="F68" s="3" t="s">
        <v>1</v>
      </c>
      <c r="G68" s="5">
        <v>41</v>
      </c>
      <c r="H68" s="7">
        <v>1305.6184000000001</v>
      </c>
      <c r="I68" s="68">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47">
        <f t="shared" si="7"/>
        <v>4018</v>
      </c>
      <c r="C69" s="4">
        <v>4</v>
      </c>
      <c r="D69" s="4">
        <v>2007</v>
      </c>
      <c r="E69" s="4">
        <v>11</v>
      </c>
      <c r="F69" s="3" t="s">
        <v>1</v>
      </c>
      <c r="G69" s="5">
        <v>18</v>
      </c>
      <c r="H69" s="7">
        <v>1121.9451999999999</v>
      </c>
      <c r="I69" s="68">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25">
      <c r="B70" s="47">
        <f t="shared" ref="B70:B101" si="12">C70*1000+G70</f>
        <v>2005</v>
      </c>
      <c r="C70" s="4">
        <v>2</v>
      </c>
      <c r="D70" s="4">
        <v>2006</v>
      </c>
      <c r="E70" s="4">
        <v>9</v>
      </c>
      <c r="F70" s="3" t="s">
        <v>1</v>
      </c>
      <c r="G70" s="5">
        <v>5</v>
      </c>
      <c r="H70" s="7">
        <v>785.48</v>
      </c>
      <c r="I70" s="68">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47">
        <f t="shared" si="12"/>
        <v>2010</v>
      </c>
      <c r="C71" s="4">
        <v>2</v>
      </c>
      <c r="D71" s="4">
        <v>2006</v>
      </c>
      <c r="E71" s="4">
        <v>11</v>
      </c>
      <c r="F71" s="3" t="s">
        <v>1</v>
      </c>
      <c r="G71" s="5">
        <v>10</v>
      </c>
      <c r="H71" s="7">
        <v>927.08159999999998</v>
      </c>
      <c r="I71" s="68">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47">
        <f t="shared" si="12"/>
        <v>2022</v>
      </c>
      <c r="C72" s="4">
        <v>2</v>
      </c>
      <c r="D72" s="4">
        <v>2007</v>
      </c>
      <c r="E72" s="4">
        <v>1</v>
      </c>
      <c r="F72" s="3" t="s">
        <v>1</v>
      </c>
      <c r="G72" s="5">
        <v>22</v>
      </c>
      <c r="H72" s="7">
        <v>1109.2483999999999</v>
      </c>
      <c r="I72" s="68">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47">
        <f t="shared" si="12"/>
        <v>2047</v>
      </c>
      <c r="C73" s="4">
        <v>2</v>
      </c>
      <c r="D73" s="4">
        <v>2007</v>
      </c>
      <c r="E73" s="4">
        <v>2</v>
      </c>
      <c r="F73" s="3" t="s">
        <v>1</v>
      </c>
      <c r="G73" s="5">
        <v>47</v>
      </c>
      <c r="H73" s="7">
        <v>649.79639999999995</v>
      </c>
      <c r="I73" s="68">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47">
        <f t="shared" si="12"/>
        <v>2012</v>
      </c>
      <c r="C74" s="4">
        <v>2</v>
      </c>
      <c r="D74" s="4">
        <v>2007</v>
      </c>
      <c r="E74" s="4">
        <v>4</v>
      </c>
      <c r="F74" s="3" t="s">
        <v>1</v>
      </c>
      <c r="G74" s="5">
        <v>12</v>
      </c>
      <c r="H74" s="7">
        <v>785.48</v>
      </c>
      <c r="I74" s="68">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25">
      <c r="B75" s="47">
        <f t="shared" si="12"/>
        <v>3038</v>
      </c>
      <c r="C75" s="4">
        <v>3</v>
      </c>
      <c r="D75" s="4">
        <v>2007</v>
      </c>
      <c r="E75" s="12">
        <v>5</v>
      </c>
      <c r="F75" s="3" t="s">
        <v>1</v>
      </c>
      <c r="G75" s="4">
        <v>38</v>
      </c>
      <c r="H75" s="7">
        <v>1596.3536000000001</v>
      </c>
      <c r="I75" s="68">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25">
      <c r="B76" s="47">
        <f t="shared" si="12"/>
        <v>4030</v>
      </c>
      <c r="C76" s="4">
        <v>4</v>
      </c>
      <c r="D76" s="4">
        <v>2007</v>
      </c>
      <c r="E76" s="4">
        <v>11</v>
      </c>
      <c r="F76" s="3" t="s">
        <v>1</v>
      </c>
      <c r="G76" s="5">
        <v>30</v>
      </c>
      <c r="H76" s="7">
        <v>1121.9451999999999</v>
      </c>
      <c r="I76" s="68">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47">
        <f t="shared" si="12"/>
        <v>3017</v>
      </c>
      <c r="C77" s="4">
        <v>3</v>
      </c>
      <c r="D77" s="4">
        <v>2007</v>
      </c>
      <c r="E77" s="12">
        <v>12</v>
      </c>
      <c r="F77" s="3" t="s">
        <v>1</v>
      </c>
      <c r="G77" s="4">
        <v>17</v>
      </c>
      <c r="H77" s="7">
        <v>743.40840000000003</v>
      </c>
      <c r="I77" s="68">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47">
        <f t="shared" si="12"/>
        <v>1045</v>
      </c>
      <c r="C78" s="4">
        <v>1</v>
      </c>
      <c r="D78" s="4">
        <v>2004</v>
      </c>
      <c r="E78" s="4">
        <v>10</v>
      </c>
      <c r="F78" s="3" t="s">
        <v>1</v>
      </c>
      <c r="G78" s="5">
        <v>45</v>
      </c>
      <c r="H78" s="7">
        <v>756.21280000000002</v>
      </c>
      <c r="I78" s="68">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25">
      <c r="B79" s="47">
        <f t="shared" si="12"/>
        <v>2040</v>
      </c>
      <c r="C79" s="4">
        <v>2</v>
      </c>
      <c r="D79" s="4">
        <v>2006</v>
      </c>
      <c r="E79" s="4">
        <v>10</v>
      </c>
      <c r="F79" s="3" t="s">
        <v>1</v>
      </c>
      <c r="G79" s="5">
        <v>40</v>
      </c>
      <c r="H79" s="7">
        <v>649.79639999999995</v>
      </c>
      <c r="I79" s="68">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47">
        <f t="shared" si="12"/>
        <v>2042</v>
      </c>
      <c r="C80" s="4">
        <v>2</v>
      </c>
      <c r="D80" s="4">
        <v>2006</v>
      </c>
      <c r="E80" s="4">
        <v>11</v>
      </c>
      <c r="F80" s="3" t="s">
        <v>1</v>
      </c>
      <c r="G80" s="5">
        <v>42</v>
      </c>
      <c r="H80" s="7">
        <v>785.48</v>
      </c>
      <c r="I80" s="68">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25">
      <c r="B81" s="47">
        <f t="shared" si="12"/>
        <v>2048</v>
      </c>
      <c r="C81" s="4">
        <v>2</v>
      </c>
      <c r="D81" s="4">
        <v>2007</v>
      </c>
      <c r="E81" s="4">
        <v>3</v>
      </c>
      <c r="F81" s="3" t="s">
        <v>1</v>
      </c>
      <c r="G81" s="5">
        <v>48</v>
      </c>
      <c r="H81" s="7">
        <v>785.48</v>
      </c>
      <c r="I81" s="68">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25">
      <c r="B82" s="47">
        <f t="shared" si="12"/>
        <v>3049</v>
      </c>
      <c r="C82" s="4">
        <v>3</v>
      </c>
      <c r="D82" s="4">
        <v>2007</v>
      </c>
      <c r="E82" s="12">
        <v>4</v>
      </c>
      <c r="F82" s="3" t="s">
        <v>1</v>
      </c>
      <c r="G82" s="4">
        <v>49</v>
      </c>
      <c r="H82" s="7">
        <v>1283.4528</v>
      </c>
      <c r="I82" s="68">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47">
        <f t="shared" si="12"/>
        <v>1017</v>
      </c>
      <c r="C83" s="4">
        <v>1</v>
      </c>
      <c r="D83" s="4">
        <v>2005</v>
      </c>
      <c r="E83" s="4">
        <v>2</v>
      </c>
      <c r="F83" s="3" t="s">
        <v>1</v>
      </c>
      <c r="G83" s="5">
        <v>17</v>
      </c>
      <c r="H83" s="7">
        <v>1434.0927999999999</v>
      </c>
      <c r="I83" s="68">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25">
      <c r="B84" s="47">
        <f t="shared" si="12"/>
        <v>1039</v>
      </c>
      <c r="C84" s="4">
        <v>1</v>
      </c>
      <c r="D84" s="4">
        <v>2006</v>
      </c>
      <c r="E84" s="4">
        <v>6</v>
      </c>
      <c r="F84" s="3" t="s">
        <v>1</v>
      </c>
      <c r="G84" s="5">
        <v>39</v>
      </c>
      <c r="H84" s="7">
        <v>782.25200000000007</v>
      </c>
      <c r="I84" s="68">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25">
      <c r="B85" s="47">
        <f t="shared" si="12"/>
        <v>2049</v>
      </c>
      <c r="C85" s="4">
        <v>2</v>
      </c>
      <c r="D85" s="4">
        <v>2006</v>
      </c>
      <c r="E85" s="4">
        <v>11</v>
      </c>
      <c r="F85" s="3" t="s">
        <v>1</v>
      </c>
      <c r="G85" s="5">
        <v>49</v>
      </c>
      <c r="H85" s="7">
        <v>1288.6176</v>
      </c>
      <c r="I85" s="68">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47">
        <f t="shared" si="12"/>
        <v>3054</v>
      </c>
      <c r="C86" s="4">
        <v>3</v>
      </c>
      <c r="D86" s="4">
        <v>2007</v>
      </c>
      <c r="E86" s="12">
        <v>5</v>
      </c>
      <c r="F86" s="3" t="s">
        <v>1</v>
      </c>
      <c r="G86" s="4">
        <v>54</v>
      </c>
      <c r="H86" s="7">
        <v>781.0684</v>
      </c>
      <c r="I86" s="68">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47">
        <f t="shared" si="12"/>
        <v>3055</v>
      </c>
      <c r="C87" s="4">
        <v>3</v>
      </c>
      <c r="D87" s="4">
        <v>2007</v>
      </c>
      <c r="E87" s="12">
        <v>5</v>
      </c>
      <c r="F87" s="3" t="s">
        <v>1</v>
      </c>
      <c r="G87" s="4">
        <v>55</v>
      </c>
      <c r="H87" s="7">
        <v>1222.336</v>
      </c>
      <c r="I87" s="68">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47">
        <f t="shared" si="12"/>
        <v>3042</v>
      </c>
      <c r="C88" s="4">
        <v>3</v>
      </c>
      <c r="D88" s="4">
        <v>2007</v>
      </c>
      <c r="E88" s="12">
        <v>7</v>
      </c>
      <c r="F88" s="3" t="s">
        <v>1</v>
      </c>
      <c r="G88" s="4">
        <v>42</v>
      </c>
      <c r="H88" s="7">
        <v>781.0684</v>
      </c>
      <c r="I88" s="68">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47">
        <f t="shared" si="12"/>
        <v>1038</v>
      </c>
      <c r="C89" s="4">
        <v>1</v>
      </c>
      <c r="D89" s="4">
        <v>2004</v>
      </c>
      <c r="E89" s="4">
        <v>8</v>
      </c>
      <c r="F89" s="3" t="s">
        <v>1</v>
      </c>
      <c r="G89" s="5">
        <v>38</v>
      </c>
      <c r="H89" s="7">
        <v>743.0856</v>
      </c>
      <c r="I89" s="68">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25">
      <c r="B90" s="47">
        <f t="shared" si="12"/>
        <v>2020</v>
      </c>
      <c r="C90" s="4">
        <v>2</v>
      </c>
      <c r="D90" s="4">
        <v>2006</v>
      </c>
      <c r="E90" s="4">
        <v>10</v>
      </c>
      <c r="F90" s="3" t="s">
        <v>1</v>
      </c>
      <c r="G90" s="5">
        <v>20</v>
      </c>
      <c r="H90" s="7">
        <v>785.48</v>
      </c>
      <c r="I90" s="68">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25">
      <c r="B91" s="47">
        <f t="shared" si="12"/>
        <v>2014</v>
      </c>
      <c r="C91" s="4">
        <v>2</v>
      </c>
      <c r="D91" s="4">
        <v>2007</v>
      </c>
      <c r="E91" s="4">
        <v>2</v>
      </c>
      <c r="F91" s="3" t="s">
        <v>1</v>
      </c>
      <c r="G91" s="5">
        <v>14</v>
      </c>
      <c r="H91" s="7">
        <v>1109.2483999999999</v>
      </c>
      <c r="I91" s="68">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25">
      <c r="B92" s="47">
        <f t="shared" si="12"/>
        <v>3001</v>
      </c>
      <c r="C92" s="4">
        <v>3</v>
      </c>
      <c r="D92" s="5">
        <v>2007</v>
      </c>
      <c r="E92" s="12">
        <v>8</v>
      </c>
      <c r="F92" s="3" t="s">
        <v>1</v>
      </c>
      <c r="G92" s="4">
        <v>1</v>
      </c>
      <c r="H92" s="7">
        <v>579.74879999999996</v>
      </c>
      <c r="I92" s="68">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25">
      <c r="B93" s="47">
        <f t="shared" si="12"/>
        <v>3043</v>
      </c>
      <c r="C93" s="4">
        <v>3</v>
      </c>
      <c r="D93" s="4">
        <v>2007</v>
      </c>
      <c r="E93" s="12">
        <v>11</v>
      </c>
      <c r="F93" s="3" t="s">
        <v>1</v>
      </c>
      <c r="G93" s="4">
        <v>43</v>
      </c>
      <c r="H93" s="7">
        <v>1128.4012</v>
      </c>
      <c r="I93" s="68">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25">
      <c r="B94" s="47">
        <f t="shared" si="12"/>
        <v>2016</v>
      </c>
      <c r="C94" s="4">
        <v>2</v>
      </c>
      <c r="D94" s="4">
        <v>2007</v>
      </c>
      <c r="E94" s="4">
        <v>3</v>
      </c>
      <c r="F94" s="3" t="s">
        <v>1</v>
      </c>
      <c r="G94" s="5">
        <v>16</v>
      </c>
      <c r="H94" s="7">
        <v>701.65959999999995</v>
      </c>
      <c r="I94" s="68">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25">
      <c r="B95" s="47">
        <f t="shared" si="12"/>
        <v>4049</v>
      </c>
      <c r="C95" s="4">
        <v>4</v>
      </c>
      <c r="D95" s="4">
        <v>2008</v>
      </c>
      <c r="E95" s="4">
        <v>1</v>
      </c>
      <c r="F95" s="3" t="s">
        <v>1</v>
      </c>
      <c r="G95" s="5">
        <v>49</v>
      </c>
      <c r="H95" s="7">
        <v>1336.93</v>
      </c>
      <c r="I95" s="68">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25">
      <c r="B96" s="47">
        <f t="shared" si="12"/>
        <v>4022</v>
      </c>
      <c r="C96" s="4">
        <v>4</v>
      </c>
      <c r="D96" s="4">
        <v>2007</v>
      </c>
      <c r="E96" s="4">
        <v>8</v>
      </c>
      <c r="F96" s="3" t="s">
        <v>1</v>
      </c>
      <c r="G96" s="5">
        <v>22</v>
      </c>
      <c r="H96" s="7">
        <v>794.51840000000004</v>
      </c>
      <c r="I96" s="68">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25">
      <c r="B97" s="47">
        <f t="shared" si="12"/>
        <v>3059</v>
      </c>
      <c r="C97" s="4">
        <v>3</v>
      </c>
      <c r="D97" s="4">
        <v>2007</v>
      </c>
      <c r="E97" s="12">
        <v>6</v>
      </c>
      <c r="F97" s="3" t="s">
        <v>1</v>
      </c>
      <c r="G97" s="4">
        <v>59</v>
      </c>
      <c r="H97" s="7">
        <v>1171.5488</v>
      </c>
      <c r="I97" s="68">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47">
        <f t="shared" si="12"/>
        <v>4034</v>
      </c>
      <c r="C98" s="4">
        <v>4</v>
      </c>
      <c r="D98" s="4">
        <v>2007</v>
      </c>
      <c r="E98" s="4">
        <v>10</v>
      </c>
      <c r="F98" s="3" t="s">
        <v>1</v>
      </c>
      <c r="G98" s="5">
        <v>34</v>
      </c>
      <c r="H98" s="7">
        <v>794.51840000000004</v>
      </c>
      <c r="I98" s="68">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25">
      <c r="B99" s="47">
        <f t="shared" si="12"/>
        <v>5027</v>
      </c>
      <c r="C99" s="4">
        <v>5</v>
      </c>
      <c r="D99" s="4">
        <v>2007</v>
      </c>
      <c r="E99" s="4">
        <v>11</v>
      </c>
      <c r="F99" s="3" t="s">
        <v>1</v>
      </c>
      <c r="G99" s="5">
        <v>27</v>
      </c>
      <c r="H99" s="7">
        <v>798.28440000000001</v>
      </c>
      <c r="I99" s="68">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25">
      <c r="B100" s="47">
        <f t="shared" si="12"/>
        <v>5028</v>
      </c>
      <c r="C100" s="4">
        <v>5</v>
      </c>
      <c r="D100" s="4">
        <v>2007</v>
      </c>
      <c r="E100" s="4">
        <v>11</v>
      </c>
      <c r="F100" s="3" t="s">
        <v>1</v>
      </c>
      <c r="G100" s="5">
        <v>28</v>
      </c>
      <c r="H100" s="7">
        <v>798.28440000000001</v>
      </c>
      <c r="I100" s="68">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25">
      <c r="B101" s="47">
        <f t="shared" si="12"/>
        <v>2026</v>
      </c>
      <c r="C101" s="4">
        <v>2</v>
      </c>
      <c r="D101" s="4">
        <v>2006</v>
      </c>
      <c r="E101" s="4">
        <v>9</v>
      </c>
      <c r="F101" s="3" t="s">
        <v>1</v>
      </c>
      <c r="G101" s="5">
        <v>26</v>
      </c>
      <c r="H101" s="7">
        <v>649.79639999999995</v>
      </c>
      <c r="I101" s="68">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25">
      <c r="B102" s="47">
        <f t="shared" ref="B102:B133" si="15">C102*1000+G102</f>
        <v>3022</v>
      </c>
      <c r="C102" s="4">
        <v>3</v>
      </c>
      <c r="D102" s="4">
        <v>2007</v>
      </c>
      <c r="E102" s="12">
        <v>5</v>
      </c>
      <c r="F102" s="3" t="s">
        <v>1</v>
      </c>
      <c r="G102" s="4">
        <v>22</v>
      </c>
      <c r="H102" s="7">
        <v>1137.4395999999999</v>
      </c>
      <c r="I102" s="68">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25">
      <c r="B103" s="47">
        <f t="shared" si="15"/>
        <v>2024</v>
      </c>
      <c r="C103" s="4">
        <v>2</v>
      </c>
      <c r="D103" s="4">
        <v>2005</v>
      </c>
      <c r="E103" s="4">
        <v>6</v>
      </c>
      <c r="F103" s="3" t="s">
        <v>1</v>
      </c>
      <c r="G103" s="5">
        <v>24</v>
      </c>
      <c r="H103" s="7">
        <v>1604.7463999999998</v>
      </c>
      <c r="I103" s="68">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25">
      <c r="B104" s="47">
        <f t="shared" si="15"/>
        <v>3003</v>
      </c>
      <c r="C104" s="4">
        <v>3</v>
      </c>
      <c r="D104" s="4">
        <v>2007</v>
      </c>
      <c r="E104" s="12">
        <v>11</v>
      </c>
      <c r="F104" s="3" t="s">
        <v>1</v>
      </c>
      <c r="G104" s="4">
        <v>3</v>
      </c>
      <c r="H104" s="7">
        <v>675.18999999999994</v>
      </c>
      <c r="I104" s="68">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47">
        <f t="shared" si="15"/>
        <v>2011</v>
      </c>
      <c r="C105" s="4">
        <v>2</v>
      </c>
      <c r="D105" s="4">
        <v>2007</v>
      </c>
      <c r="E105" s="4">
        <v>1</v>
      </c>
      <c r="F105" s="3" t="s">
        <v>1</v>
      </c>
      <c r="G105" s="5">
        <v>11</v>
      </c>
      <c r="H105" s="7">
        <v>649.68880000000001</v>
      </c>
      <c r="I105" s="68">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25">
      <c r="B106" s="47">
        <f t="shared" si="15"/>
        <v>2028</v>
      </c>
      <c r="C106" s="4">
        <v>2</v>
      </c>
      <c r="D106" s="4">
        <v>2007</v>
      </c>
      <c r="E106" s="4">
        <v>4</v>
      </c>
      <c r="F106" s="3" t="s">
        <v>1</v>
      </c>
      <c r="G106" s="5">
        <v>28</v>
      </c>
      <c r="H106" s="7">
        <v>785.48</v>
      </c>
      <c r="I106" s="68">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25">
      <c r="B107" s="47">
        <f t="shared" si="15"/>
        <v>3028</v>
      </c>
      <c r="C107" s="4">
        <v>3</v>
      </c>
      <c r="D107" s="4">
        <v>2007</v>
      </c>
      <c r="E107" s="12">
        <v>7</v>
      </c>
      <c r="F107" s="3" t="s">
        <v>1</v>
      </c>
      <c r="G107" s="4">
        <v>28</v>
      </c>
      <c r="H107" s="7">
        <v>781.0684</v>
      </c>
      <c r="I107" s="68">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25">
      <c r="B108" s="47">
        <f t="shared" si="15"/>
        <v>3036</v>
      </c>
      <c r="C108" s="4">
        <v>3</v>
      </c>
      <c r="D108" s="4">
        <v>2007</v>
      </c>
      <c r="E108" s="12">
        <v>10</v>
      </c>
      <c r="F108" s="3" t="s">
        <v>1</v>
      </c>
      <c r="G108" s="4">
        <v>36</v>
      </c>
      <c r="H108" s="7">
        <v>1127.7556</v>
      </c>
      <c r="I108" s="68">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47">
        <f t="shared" si="15"/>
        <v>4010</v>
      </c>
      <c r="C109" s="4">
        <v>4</v>
      </c>
      <c r="D109" s="4">
        <v>2007</v>
      </c>
      <c r="E109" s="4">
        <v>11</v>
      </c>
      <c r="F109" s="3" t="s">
        <v>1</v>
      </c>
      <c r="G109" s="5">
        <v>10</v>
      </c>
      <c r="H109" s="7">
        <v>794.51840000000004</v>
      </c>
      <c r="I109" s="68">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25">
      <c r="B110" s="47">
        <f t="shared" si="15"/>
        <v>4011</v>
      </c>
      <c r="C110" s="4">
        <v>4</v>
      </c>
      <c r="D110" s="4">
        <v>2007</v>
      </c>
      <c r="E110" s="4">
        <v>11</v>
      </c>
      <c r="F110" s="3" t="s">
        <v>1</v>
      </c>
      <c r="G110" s="5">
        <v>11</v>
      </c>
      <c r="H110" s="7">
        <v>794.51840000000004</v>
      </c>
      <c r="I110" s="68">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25">
      <c r="B111" s="47">
        <f t="shared" si="15"/>
        <v>3035</v>
      </c>
      <c r="C111" s="4">
        <v>3</v>
      </c>
      <c r="D111" s="4">
        <v>2007</v>
      </c>
      <c r="E111" s="12">
        <v>12</v>
      </c>
      <c r="F111" s="3" t="s">
        <v>1</v>
      </c>
      <c r="G111" s="4">
        <v>35</v>
      </c>
      <c r="H111" s="7">
        <v>781.0684</v>
      </c>
      <c r="I111" s="68">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47">
        <f t="shared" si="15"/>
        <v>3037</v>
      </c>
      <c r="C112" s="4">
        <v>3</v>
      </c>
      <c r="D112" s="4">
        <v>2007</v>
      </c>
      <c r="E112" s="12">
        <v>12</v>
      </c>
      <c r="F112" s="3" t="s">
        <v>1</v>
      </c>
      <c r="G112" s="4">
        <v>37</v>
      </c>
      <c r="H112" s="7">
        <v>720.81239999999991</v>
      </c>
      <c r="I112" s="68">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25">
      <c r="B113" s="47">
        <f t="shared" si="15"/>
        <v>2032</v>
      </c>
      <c r="C113" s="4">
        <v>2</v>
      </c>
      <c r="D113" s="4">
        <v>2006</v>
      </c>
      <c r="E113" s="4">
        <v>8</v>
      </c>
      <c r="F113" s="3" t="s">
        <v>1</v>
      </c>
      <c r="G113" s="5">
        <v>32</v>
      </c>
      <c r="H113" s="7">
        <v>927.83479999999997</v>
      </c>
      <c r="I113" s="68">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47">
        <f t="shared" si="15"/>
        <v>2018</v>
      </c>
      <c r="C114" s="4">
        <v>2</v>
      </c>
      <c r="D114" s="4">
        <v>2007</v>
      </c>
      <c r="E114" s="4">
        <v>2</v>
      </c>
      <c r="F114" s="3" t="s">
        <v>1</v>
      </c>
      <c r="G114" s="5">
        <v>18</v>
      </c>
      <c r="H114" s="7">
        <v>927.83479999999997</v>
      </c>
      <c r="I114" s="68">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25">
      <c r="B115" s="47">
        <f t="shared" si="15"/>
        <v>2035</v>
      </c>
      <c r="C115" s="4">
        <v>2</v>
      </c>
      <c r="D115" s="4">
        <v>2007</v>
      </c>
      <c r="E115" s="4">
        <v>5</v>
      </c>
      <c r="F115" s="3" t="s">
        <v>1</v>
      </c>
      <c r="G115" s="5">
        <v>35</v>
      </c>
      <c r="H115" s="7">
        <v>785.48</v>
      </c>
      <c r="I115" s="68">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25">
      <c r="B116" s="47">
        <f t="shared" si="15"/>
        <v>5025</v>
      </c>
      <c r="C116" s="4">
        <v>5</v>
      </c>
      <c r="D116" s="4">
        <v>2008</v>
      </c>
      <c r="E116" s="4">
        <v>12</v>
      </c>
      <c r="F116" s="3" t="s">
        <v>1</v>
      </c>
      <c r="G116" s="5">
        <v>25</v>
      </c>
      <c r="H116" s="7">
        <v>618.16200000000003</v>
      </c>
      <c r="I116" s="68">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47">
        <f t="shared" si="15"/>
        <v>2029</v>
      </c>
      <c r="C117" s="4">
        <v>2</v>
      </c>
      <c r="D117" s="4">
        <v>2006</v>
      </c>
      <c r="E117" s="4">
        <v>9</v>
      </c>
      <c r="F117" s="3" t="s">
        <v>1</v>
      </c>
      <c r="G117" s="5">
        <v>29</v>
      </c>
      <c r="H117" s="7">
        <v>1109.2483999999999</v>
      </c>
      <c r="I117" s="68">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25">
      <c r="B118" s="47">
        <f t="shared" si="15"/>
        <v>3007</v>
      </c>
      <c r="C118" s="4">
        <v>3</v>
      </c>
      <c r="D118" s="4">
        <v>2006</v>
      </c>
      <c r="E118" s="12">
        <v>10</v>
      </c>
      <c r="F118" s="3" t="s">
        <v>1</v>
      </c>
      <c r="G118" s="4">
        <v>7</v>
      </c>
      <c r="H118" s="7">
        <v>720.70479999999998</v>
      </c>
      <c r="I118" s="68">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47">
        <f t="shared" si="15"/>
        <v>3030</v>
      </c>
      <c r="C119" s="4">
        <v>3</v>
      </c>
      <c r="D119" s="4">
        <v>2006</v>
      </c>
      <c r="E119" s="12">
        <v>10</v>
      </c>
      <c r="F119" s="3" t="s">
        <v>1</v>
      </c>
      <c r="G119" s="4">
        <v>30</v>
      </c>
      <c r="H119" s="7">
        <v>720.81239999999991</v>
      </c>
      <c r="I119" s="68">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47">
        <f t="shared" si="15"/>
        <v>2003</v>
      </c>
      <c r="C120" s="4">
        <v>2</v>
      </c>
      <c r="D120" s="4">
        <v>2006</v>
      </c>
      <c r="E120" s="4">
        <v>12</v>
      </c>
      <c r="F120" s="3" t="s">
        <v>1</v>
      </c>
      <c r="G120" s="5">
        <v>3</v>
      </c>
      <c r="H120" s="7">
        <v>927.08159999999998</v>
      </c>
      <c r="I120" s="68">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47">
        <f t="shared" si="15"/>
        <v>5039</v>
      </c>
      <c r="C121" s="4">
        <v>5</v>
      </c>
      <c r="D121" s="4">
        <v>2008</v>
      </c>
      <c r="E121" s="4">
        <v>5</v>
      </c>
      <c r="F121" s="3" t="s">
        <v>1</v>
      </c>
      <c r="G121" s="5">
        <v>39</v>
      </c>
      <c r="H121" s="7">
        <v>798.28440000000001</v>
      </c>
      <c r="I121" s="68">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25">
      <c r="B122" s="47">
        <f t="shared" si="15"/>
        <v>5030</v>
      </c>
      <c r="C122" s="4">
        <v>5</v>
      </c>
      <c r="D122" s="4">
        <v>2010</v>
      </c>
      <c r="E122" s="4">
        <v>5</v>
      </c>
      <c r="F122" s="3" t="s">
        <v>1</v>
      </c>
      <c r="G122" s="5">
        <v>30</v>
      </c>
      <c r="H122" s="7">
        <v>1057.9232</v>
      </c>
      <c r="I122" s="68">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25">
      <c r="B123" s="47">
        <f t="shared" si="15"/>
        <v>3041</v>
      </c>
      <c r="C123" s="4">
        <v>3</v>
      </c>
      <c r="D123" s="4">
        <v>2008</v>
      </c>
      <c r="E123" s="12">
        <v>1</v>
      </c>
      <c r="F123" s="3" t="s">
        <v>1</v>
      </c>
      <c r="G123" s="4">
        <v>41</v>
      </c>
      <c r="H123" s="7">
        <v>781.0684</v>
      </c>
      <c r="I123" s="68">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25">
      <c r="B124" s="47">
        <f t="shared" si="15"/>
        <v>2057</v>
      </c>
      <c r="C124" s="4">
        <v>2</v>
      </c>
      <c r="D124" s="4">
        <v>2006</v>
      </c>
      <c r="E124" s="4">
        <v>9</v>
      </c>
      <c r="F124" s="6" t="s">
        <v>1</v>
      </c>
      <c r="G124" s="5">
        <v>57</v>
      </c>
      <c r="H124" s="7">
        <v>1396.8632</v>
      </c>
      <c r="I124" s="68">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47">
        <f t="shared" si="15"/>
        <v>4028</v>
      </c>
      <c r="C125" s="4">
        <v>4</v>
      </c>
      <c r="D125" s="4">
        <v>2007</v>
      </c>
      <c r="E125" s="4">
        <v>2</v>
      </c>
      <c r="F125" s="3" t="s">
        <v>1</v>
      </c>
      <c r="G125" s="5">
        <v>28</v>
      </c>
      <c r="H125" s="7">
        <v>794.51840000000004</v>
      </c>
      <c r="I125" s="68">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25">
      <c r="B126" s="47">
        <f t="shared" si="15"/>
        <v>3032</v>
      </c>
      <c r="C126" s="4">
        <v>3</v>
      </c>
      <c r="D126" s="4">
        <v>2007</v>
      </c>
      <c r="E126" s="12">
        <v>8</v>
      </c>
      <c r="F126" s="3" t="s">
        <v>1</v>
      </c>
      <c r="G126" s="4">
        <v>32</v>
      </c>
      <c r="H126" s="7">
        <v>923.20799999999997</v>
      </c>
      <c r="I126" s="68">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25">
      <c r="B127" s="47">
        <f t="shared" si="15"/>
        <v>3013</v>
      </c>
      <c r="C127" s="4">
        <v>3</v>
      </c>
      <c r="D127" s="4">
        <v>2007</v>
      </c>
      <c r="E127" s="12">
        <v>8</v>
      </c>
      <c r="F127" s="3" t="s">
        <v>1</v>
      </c>
      <c r="G127" s="4">
        <v>13</v>
      </c>
      <c r="H127" s="7">
        <v>781.0684</v>
      </c>
      <c r="I127" s="68">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47">
        <f t="shared" si="15"/>
        <v>1040</v>
      </c>
      <c r="C128" s="4">
        <v>1</v>
      </c>
      <c r="D128" s="4">
        <v>2006</v>
      </c>
      <c r="E128" s="4">
        <v>4</v>
      </c>
      <c r="F128" s="3" t="s">
        <v>1</v>
      </c>
      <c r="G128" s="5">
        <v>40</v>
      </c>
      <c r="H128" s="7">
        <v>782.25200000000007</v>
      </c>
      <c r="I128" s="68">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25">
      <c r="B129" s="47">
        <f t="shared" si="15"/>
        <v>4031</v>
      </c>
      <c r="C129" s="4">
        <v>4</v>
      </c>
      <c r="D129" s="4">
        <v>2007</v>
      </c>
      <c r="E129" s="4">
        <v>6</v>
      </c>
      <c r="F129" s="3" t="s">
        <v>1</v>
      </c>
      <c r="G129" s="5">
        <v>31</v>
      </c>
      <c r="H129" s="7">
        <v>733.18639999999994</v>
      </c>
      <c r="I129" s="68">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25">
      <c r="B130" s="47">
        <f t="shared" si="15"/>
        <v>4019</v>
      </c>
      <c r="C130" s="4">
        <v>4</v>
      </c>
      <c r="D130" s="4">
        <v>2007</v>
      </c>
      <c r="E130" s="4">
        <v>12</v>
      </c>
      <c r="F130" s="3" t="s">
        <v>1</v>
      </c>
      <c r="G130" s="5">
        <v>19</v>
      </c>
      <c r="H130" s="7">
        <v>733.18639999999994</v>
      </c>
      <c r="I130" s="68">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25">
      <c r="B131" s="47">
        <f t="shared" si="15"/>
        <v>4029</v>
      </c>
      <c r="C131" s="4">
        <v>4</v>
      </c>
      <c r="D131" s="4">
        <v>2007</v>
      </c>
      <c r="E131" s="4">
        <v>11</v>
      </c>
      <c r="F131" s="3" t="s">
        <v>1</v>
      </c>
      <c r="G131" s="5">
        <v>29</v>
      </c>
      <c r="H131" s="7">
        <v>794.51840000000004</v>
      </c>
      <c r="I131" s="68">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25">
      <c r="B132" s="47">
        <f t="shared" si="15"/>
        <v>1021</v>
      </c>
      <c r="C132" s="4">
        <v>1</v>
      </c>
      <c r="D132" s="4">
        <v>2004</v>
      </c>
      <c r="E132" s="4">
        <v>10</v>
      </c>
      <c r="F132" s="3" t="s">
        <v>1</v>
      </c>
      <c r="G132" s="5">
        <v>21</v>
      </c>
      <c r="H132" s="7">
        <v>756.21280000000002</v>
      </c>
      <c r="I132" s="68">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47">
        <f t="shared" si="15"/>
        <v>1006</v>
      </c>
      <c r="C133" s="4">
        <v>1</v>
      </c>
      <c r="D133" s="4">
        <v>2005</v>
      </c>
      <c r="E133" s="4">
        <v>8</v>
      </c>
      <c r="F133" s="3" t="s">
        <v>1</v>
      </c>
      <c r="G133" s="5">
        <v>6</v>
      </c>
      <c r="H133" s="7">
        <v>736.62959999999987</v>
      </c>
      <c r="I133" s="68">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25">
      <c r="B134" s="47">
        <f t="shared" ref="B134:B165" si="18">C134*1000+G134</f>
        <v>2034</v>
      </c>
      <c r="C134" s="4">
        <v>2</v>
      </c>
      <c r="D134" s="4">
        <v>2007</v>
      </c>
      <c r="E134" s="4">
        <v>7</v>
      </c>
      <c r="F134" s="3" t="s">
        <v>1</v>
      </c>
      <c r="G134" s="5">
        <v>34</v>
      </c>
      <c r="H134" s="7">
        <v>785.48</v>
      </c>
      <c r="I134" s="68">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25">
      <c r="B135" s="47">
        <f t="shared" si="18"/>
        <v>3021</v>
      </c>
      <c r="C135" s="4">
        <v>3</v>
      </c>
      <c r="D135" s="4">
        <v>2007</v>
      </c>
      <c r="E135" s="12">
        <v>7</v>
      </c>
      <c r="F135" s="3" t="s">
        <v>1</v>
      </c>
      <c r="G135" s="4">
        <v>21</v>
      </c>
      <c r="H135" s="7">
        <v>781.0684</v>
      </c>
      <c r="I135" s="68">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25">
      <c r="B136" s="47">
        <f t="shared" si="18"/>
        <v>5021</v>
      </c>
      <c r="C136" s="4">
        <v>5</v>
      </c>
      <c r="D136" s="4">
        <v>2008</v>
      </c>
      <c r="E136" s="4">
        <v>12</v>
      </c>
      <c r="F136" s="3" t="s">
        <v>1</v>
      </c>
      <c r="G136" s="5">
        <v>21</v>
      </c>
      <c r="H136" s="7">
        <v>798.28440000000001</v>
      </c>
      <c r="I136" s="68">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25">
      <c r="B137" s="47">
        <f t="shared" si="18"/>
        <v>5022</v>
      </c>
      <c r="C137" s="4">
        <v>5</v>
      </c>
      <c r="D137" s="4">
        <v>2008</v>
      </c>
      <c r="E137" s="4">
        <v>12</v>
      </c>
      <c r="F137" s="3" t="s">
        <v>1</v>
      </c>
      <c r="G137" s="5">
        <v>22</v>
      </c>
      <c r="H137" s="7">
        <v>798.28440000000001</v>
      </c>
      <c r="I137" s="68">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25">
      <c r="B138" s="47">
        <f t="shared" si="18"/>
        <v>1044</v>
      </c>
      <c r="C138" s="4">
        <v>1</v>
      </c>
      <c r="D138" s="4">
        <v>2004</v>
      </c>
      <c r="E138" s="4">
        <v>6</v>
      </c>
      <c r="F138" s="3" t="s">
        <v>1</v>
      </c>
      <c r="G138" s="5">
        <v>44</v>
      </c>
      <c r="H138" s="7">
        <v>827.87439999999992</v>
      </c>
      <c r="I138" s="68">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25">
      <c r="B139" s="47">
        <f t="shared" si="18"/>
        <v>1043</v>
      </c>
      <c r="C139" s="4">
        <v>1</v>
      </c>
      <c r="D139" s="4">
        <v>2004</v>
      </c>
      <c r="E139" s="4">
        <v>6</v>
      </c>
      <c r="F139" s="3" t="s">
        <v>1</v>
      </c>
      <c r="G139" s="5">
        <v>43</v>
      </c>
      <c r="H139" s="7">
        <v>1160.3584000000001</v>
      </c>
      <c r="I139" s="68">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25">
      <c r="B140" s="47">
        <f t="shared" si="18"/>
        <v>1027</v>
      </c>
      <c r="C140" s="4">
        <v>1</v>
      </c>
      <c r="D140" s="4">
        <v>2005</v>
      </c>
      <c r="E140" s="4">
        <v>8</v>
      </c>
      <c r="F140" s="3" t="s">
        <v>1</v>
      </c>
      <c r="G140" s="5">
        <v>27</v>
      </c>
      <c r="H140" s="7">
        <v>827.87439999999992</v>
      </c>
      <c r="I140" s="68">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47">
        <f t="shared" si="18"/>
        <v>2023</v>
      </c>
      <c r="C141" s="4">
        <v>2</v>
      </c>
      <c r="D141" s="4">
        <v>2005</v>
      </c>
      <c r="E141" s="4">
        <v>12</v>
      </c>
      <c r="F141" s="3" t="s">
        <v>1</v>
      </c>
      <c r="G141" s="5">
        <v>23</v>
      </c>
      <c r="H141" s="7">
        <v>723.8252</v>
      </c>
      <c r="I141" s="68">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25">
      <c r="B142" s="47">
        <f t="shared" si="18"/>
        <v>5046</v>
      </c>
      <c r="C142" s="4">
        <v>5</v>
      </c>
      <c r="D142" s="4">
        <v>2007</v>
      </c>
      <c r="E142" s="4">
        <v>11</v>
      </c>
      <c r="F142" s="3" t="s">
        <v>1</v>
      </c>
      <c r="G142" s="5">
        <v>46</v>
      </c>
      <c r="H142" s="7">
        <v>798.28440000000001</v>
      </c>
      <c r="I142" s="68">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25">
      <c r="B143" s="47">
        <f t="shared" si="18"/>
        <v>1002</v>
      </c>
      <c r="C143" s="4">
        <v>1</v>
      </c>
      <c r="D143" s="4">
        <v>2004</v>
      </c>
      <c r="E143" s="4">
        <v>3</v>
      </c>
      <c r="F143" s="3" t="s">
        <v>0</v>
      </c>
      <c r="G143" s="5">
        <v>2</v>
      </c>
      <c r="H143" s="7">
        <v>1238.5835999999999</v>
      </c>
      <c r="I143" s="68">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25">
      <c r="B144" s="47">
        <f t="shared" si="18"/>
        <v>2030</v>
      </c>
      <c r="C144" s="4">
        <v>2</v>
      </c>
      <c r="D144" s="4">
        <v>2005</v>
      </c>
      <c r="E144" s="4">
        <v>12</v>
      </c>
      <c r="F144" s="3" t="s">
        <v>1</v>
      </c>
      <c r="G144" s="5">
        <v>30</v>
      </c>
      <c r="H144" s="7">
        <v>723.8252</v>
      </c>
      <c r="I144" s="68">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25">
      <c r="B145" s="47">
        <f t="shared" si="18"/>
        <v>3050</v>
      </c>
      <c r="C145" s="4">
        <v>3</v>
      </c>
      <c r="D145" s="4">
        <v>2006</v>
      </c>
      <c r="E145" s="12">
        <v>11</v>
      </c>
      <c r="F145" s="3" t="s">
        <v>1</v>
      </c>
      <c r="G145" s="4">
        <v>50</v>
      </c>
      <c r="H145" s="7">
        <v>977.86879999999996</v>
      </c>
      <c r="I145" s="68">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47">
        <f t="shared" si="18"/>
        <v>5050</v>
      </c>
      <c r="C146" s="4">
        <v>5</v>
      </c>
      <c r="D146" s="4">
        <v>2007</v>
      </c>
      <c r="E146" s="4">
        <v>11</v>
      </c>
      <c r="F146" s="3" t="s">
        <v>1</v>
      </c>
      <c r="G146" s="5">
        <v>50</v>
      </c>
      <c r="H146" s="7">
        <v>1093.0008</v>
      </c>
      <c r="I146" s="68">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25">
      <c r="B147" s="47">
        <f t="shared" si="18"/>
        <v>2039</v>
      </c>
      <c r="C147" s="4">
        <v>2</v>
      </c>
      <c r="D147" s="4">
        <v>2006</v>
      </c>
      <c r="E147" s="4">
        <v>8</v>
      </c>
      <c r="F147" s="3" t="s">
        <v>1</v>
      </c>
      <c r="G147" s="5">
        <v>39</v>
      </c>
      <c r="H147" s="7">
        <v>927.83479999999997</v>
      </c>
      <c r="I147" s="68">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25">
      <c r="B148" s="47">
        <f t="shared" si="18"/>
        <v>2008</v>
      </c>
      <c r="C148" s="4">
        <v>2</v>
      </c>
      <c r="D148" s="4">
        <v>2007</v>
      </c>
      <c r="E148" s="4">
        <v>3</v>
      </c>
      <c r="F148" s="3" t="s">
        <v>1</v>
      </c>
      <c r="G148" s="5">
        <v>8</v>
      </c>
      <c r="H148" s="7">
        <v>701.65959999999995</v>
      </c>
      <c r="I148" s="68">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47">
        <f t="shared" si="18"/>
        <v>3019</v>
      </c>
      <c r="C149" s="4">
        <v>3</v>
      </c>
      <c r="D149" s="4">
        <v>2007</v>
      </c>
      <c r="E149" s="12">
        <v>9</v>
      </c>
      <c r="F149" s="3" t="s">
        <v>1</v>
      </c>
      <c r="G149" s="4">
        <v>19</v>
      </c>
      <c r="H149" s="7">
        <v>680.56999999999994</v>
      </c>
      <c r="I149" s="68">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47">
        <f t="shared" si="18"/>
        <v>2015</v>
      </c>
      <c r="C150" s="4">
        <v>2</v>
      </c>
      <c r="D150" s="4">
        <v>2006</v>
      </c>
      <c r="E150" s="4">
        <v>9</v>
      </c>
      <c r="F150" s="3" t="s">
        <v>1</v>
      </c>
      <c r="G150" s="5">
        <v>15</v>
      </c>
      <c r="H150" s="7">
        <v>723.93280000000004</v>
      </c>
      <c r="I150" s="68">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47">
        <f t="shared" si="18"/>
        <v>2033</v>
      </c>
      <c r="C151" s="4">
        <v>2</v>
      </c>
      <c r="D151" s="4">
        <v>2006</v>
      </c>
      <c r="E151" s="4">
        <v>9</v>
      </c>
      <c r="F151" s="3" t="s">
        <v>1</v>
      </c>
      <c r="G151" s="5">
        <v>33</v>
      </c>
      <c r="H151" s="7">
        <v>649.79639999999995</v>
      </c>
      <c r="I151" s="68">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47">
        <f t="shared" si="18"/>
        <v>2019</v>
      </c>
      <c r="C152" s="4">
        <v>2</v>
      </c>
      <c r="D152" s="4">
        <v>2007</v>
      </c>
      <c r="E152" s="4">
        <v>3</v>
      </c>
      <c r="F152" s="3" t="s">
        <v>1</v>
      </c>
      <c r="G152" s="5">
        <v>19</v>
      </c>
      <c r="H152" s="7">
        <v>649.79639999999995</v>
      </c>
      <c r="I152" s="68">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25">
      <c r="B153" s="47">
        <f t="shared" si="18"/>
        <v>2021</v>
      </c>
      <c r="C153" s="4">
        <v>2</v>
      </c>
      <c r="D153" s="4">
        <v>2007</v>
      </c>
      <c r="E153" s="4">
        <v>4</v>
      </c>
      <c r="F153" s="3" t="s">
        <v>1</v>
      </c>
      <c r="G153" s="5">
        <v>21</v>
      </c>
      <c r="H153" s="7">
        <v>785.48</v>
      </c>
      <c r="I153" s="68">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25">
      <c r="B154" s="47">
        <f t="shared" si="18"/>
        <v>2027</v>
      </c>
      <c r="C154" s="4">
        <v>2</v>
      </c>
      <c r="D154" s="4">
        <v>2007</v>
      </c>
      <c r="E154" s="4">
        <v>4</v>
      </c>
      <c r="F154" s="3" t="s">
        <v>1</v>
      </c>
      <c r="G154" s="5">
        <v>27</v>
      </c>
      <c r="H154" s="7">
        <v>785.48</v>
      </c>
      <c r="I154" s="68">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25">
      <c r="B155" s="47">
        <f t="shared" si="18"/>
        <v>2052</v>
      </c>
      <c r="C155" s="4">
        <v>2</v>
      </c>
      <c r="D155" s="4">
        <v>2007</v>
      </c>
      <c r="E155" s="4">
        <v>3</v>
      </c>
      <c r="F155" s="3" t="s">
        <v>1</v>
      </c>
      <c r="G155" s="5">
        <v>52</v>
      </c>
      <c r="H155" s="7">
        <v>1615.2912000000001</v>
      </c>
      <c r="I155" s="68">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25">
      <c r="B156" s="47">
        <f t="shared" si="18"/>
        <v>3006</v>
      </c>
      <c r="C156" s="4">
        <v>3</v>
      </c>
      <c r="D156" s="14">
        <v>2007</v>
      </c>
      <c r="E156" s="14">
        <v>2</v>
      </c>
      <c r="F156" s="3" t="s">
        <v>1</v>
      </c>
      <c r="G156" s="4">
        <v>6</v>
      </c>
      <c r="H156" s="7">
        <v>1132.0595999999998</v>
      </c>
      <c r="I156" s="68">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25">
      <c r="B157" s="47">
        <f t="shared" si="18"/>
        <v>3044</v>
      </c>
      <c r="C157" s="4">
        <v>3</v>
      </c>
      <c r="D157" s="4">
        <v>2007</v>
      </c>
      <c r="E157" s="12">
        <v>3</v>
      </c>
      <c r="F157" s="3" t="s">
        <v>1</v>
      </c>
      <c r="G157" s="4">
        <v>44</v>
      </c>
      <c r="H157" s="7">
        <v>720.38200000000006</v>
      </c>
      <c r="I157" s="68">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25">
      <c r="B158" s="47">
        <f t="shared" si="18"/>
        <v>4025</v>
      </c>
      <c r="C158" s="4">
        <v>4</v>
      </c>
      <c r="D158" s="4">
        <v>2007</v>
      </c>
      <c r="E158" s="4">
        <v>12</v>
      </c>
      <c r="F158" s="3" t="s">
        <v>1</v>
      </c>
      <c r="G158" s="5">
        <v>25</v>
      </c>
      <c r="H158" s="7">
        <v>733.18639999999994</v>
      </c>
      <c r="I158" s="68">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25">
      <c r="B159" s="47">
        <f t="shared" si="18"/>
        <v>1015</v>
      </c>
      <c r="C159" s="4">
        <v>1</v>
      </c>
      <c r="D159" s="4">
        <v>2004</v>
      </c>
      <c r="E159" s="4">
        <v>11</v>
      </c>
      <c r="F159" s="3" t="s">
        <v>1</v>
      </c>
      <c r="G159" s="5">
        <v>15</v>
      </c>
      <c r="H159" s="7">
        <v>782.25200000000007</v>
      </c>
      <c r="I159" s="68">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25">
      <c r="B160" s="47">
        <f t="shared" si="18"/>
        <v>5041</v>
      </c>
      <c r="C160" s="4">
        <v>5</v>
      </c>
      <c r="D160" s="4">
        <v>2007</v>
      </c>
      <c r="E160" s="4">
        <v>11</v>
      </c>
      <c r="F160" s="3" t="s">
        <v>1</v>
      </c>
      <c r="G160" s="5">
        <v>41</v>
      </c>
      <c r="H160" s="7">
        <v>798.28440000000001</v>
      </c>
      <c r="I160" s="68">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47">
        <f t="shared" si="18"/>
        <v>5036</v>
      </c>
      <c r="C161" s="4">
        <v>5</v>
      </c>
      <c r="D161" s="4">
        <v>2007</v>
      </c>
      <c r="E161" s="4">
        <v>11</v>
      </c>
      <c r="F161" s="3" t="s">
        <v>1</v>
      </c>
      <c r="G161" s="5">
        <v>36</v>
      </c>
      <c r="H161" s="7">
        <v>1057.9232</v>
      </c>
      <c r="I161" s="68">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25">
      <c r="B162" s="47">
        <f t="shared" si="18"/>
        <v>2037</v>
      </c>
      <c r="C162" s="4">
        <v>2</v>
      </c>
      <c r="D162" s="4">
        <v>2006</v>
      </c>
      <c r="E162" s="4">
        <v>9</v>
      </c>
      <c r="F162" s="3" t="s">
        <v>1</v>
      </c>
      <c r="G162" s="5">
        <v>37</v>
      </c>
      <c r="H162" s="7">
        <v>723.8252</v>
      </c>
      <c r="I162" s="68">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47">
        <f t="shared" si="18"/>
        <v>5034</v>
      </c>
      <c r="C163" s="4">
        <v>5</v>
      </c>
      <c r="D163" s="4">
        <v>2007</v>
      </c>
      <c r="E163" s="4">
        <v>10</v>
      </c>
      <c r="F163" s="3" t="s">
        <v>1</v>
      </c>
      <c r="G163" s="5">
        <v>34</v>
      </c>
      <c r="H163" s="7">
        <v>798.28440000000001</v>
      </c>
      <c r="I163" s="68">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25">
      <c r="B164" s="47">
        <f t="shared" si="18"/>
        <v>4016</v>
      </c>
      <c r="C164" s="4">
        <v>4</v>
      </c>
      <c r="D164" s="4">
        <v>2007</v>
      </c>
      <c r="E164" s="4">
        <v>11</v>
      </c>
      <c r="F164" s="3" t="s">
        <v>1</v>
      </c>
      <c r="G164" s="5">
        <v>16</v>
      </c>
      <c r="H164" s="7">
        <v>794.51840000000004</v>
      </c>
      <c r="I164" s="68">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25">
      <c r="B165" s="47">
        <f t="shared" si="18"/>
        <v>4040</v>
      </c>
      <c r="C165" s="4">
        <v>4</v>
      </c>
      <c r="D165" s="4">
        <v>2007</v>
      </c>
      <c r="E165" s="4">
        <v>12</v>
      </c>
      <c r="F165" s="3" t="s">
        <v>1</v>
      </c>
      <c r="G165" s="5">
        <v>40</v>
      </c>
      <c r="H165" s="7">
        <v>794.51840000000004</v>
      </c>
      <c r="I165" s="68">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25">
      <c r="B166" s="47">
        <f t="shared" ref="B166:B183" si="23">C166*1000+G166</f>
        <v>1024</v>
      </c>
      <c r="C166" s="4">
        <v>1</v>
      </c>
      <c r="D166" s="4">
        <v>2006</v>
      </c>
      <c r="E166" s="4">
        <v>6</v>
      </c>
      <c r="F166" s="3" t="s">
        <v>1</v>
      </c>
      <c r="G166" s="5">
        <v>24</v>
      </c>
      <c r="H166" s="7">
        <v>782.25200000000007</v>
      </c>
      <c r="I166" s="68">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25">
      <c r="B167" s="47">
        <f t="shared" si="23"/>
        <v>2013</v>
      </c>
      <c r="C167" s="4">
        <v>2</v>
      </c>
      <c r="D167" s="4">
        <v>2007</v>
      </c>
      <c r="E167" s="4">
        <v>3</v>
      </c>
      <c r="F167" s="3" t="s">
        <v>1</v>
      </c>
      <c r="G167" s="5">
        <v>13</v>
      </c>
      <c r="H167" s="7">
        <v>785.48</v>
      </c>
      <c r="I167" s="68">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25">
      <c r="B168" s="47">
        <f t="shared" si="23"/>
        <v>3010</v>
      </c>
      <c r="C168" s="4">
        <v>3</v>
      </c>
      <c r="D168" s="4">
        <v>2007</v>
      </c>
      <c r="E168" s="12">
        <v>8</v>
      </c>
      <c r="F168" s="3" t="s">
        <v>1</v>
      </c>
      <c r="G168" s="4">
        <v>10</v>
      </c>
      <c r="H168" s="7">
        <v>923.20799999999997</v>
      </c>
      <c r="I168" s="68">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25">
      <c r="B169" s="47">
        <f t="shared" si="23"/>
        <v>3018</v>
      </c>
      <c r="C169" s="4">
        <v>3</v>
      </c>
      <c r="D169" s="4">
        <v>2007</v>
      </c>
      <c r="E169" s="12">
        <v>8</v>
      </c>
      <c r="F169" s="3" t="s">
        <v>1</v>
      </c>
      <c r="G169" s="4">
        <v>18</v>
      </c>
      <c r="H169" s="7">
        <v>923.20799999999997</v>
      </c>
      <c r="I169" s="68">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25">
      <c r="B170" s="47">
        <f t="shared" si="23"/>
        <v>1033</v>
      </c>
      <c r="C170" s="4">
        <v>1</v>
      </c>
      <c r="D170" s="4">
        <v>2004</v>
      </c>
      <c r="E170" s="4">
        <v>8</v>
      </c>
      <c r="F170" s="3" t="s">
        <v>1</v>
      </c>
      <c r="G170" s="5">
        <v>33</v>
      </c>
      <c r="H170" s="7">
        <v>1434.0927999999999</v>
      </c>
      <c r="I170" s="68">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25">
      <c r="B171" s="47">
        <f t="shared" si="23"/>
        <v>1016</v>
      </c>
      <c r="C171" s="4">
        <v>1</v>
      </c>
      <c r="D171" s="4">
        <v>2006</v>
      </c>
      <c r="E171" s="4">
        <v>2</v>
      </c>
      <c r="F171" s="3" t="s">
        <v>1</v>
      </c>
      <c r="G171" s="5">
        <v>16</v>
      </c>
      <c r="H171" s="7">
        <v>782.25200000000007</v>
      </c>
      <c r="I171" s="68">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25">
      <c r="B172" s="47">
        <f t="shared" si="23"/>
        <v>3005</v>
      </c>
      <c r="C172" s="4">
        <v>3</v>
      </c>
      <c r="D172" s="4">
        <v>2006</v>
      </c>
      <c r="E172" s="14">
        <v>3</v>
      </c>
      <c r="F172" s="3" t="s">
        <v>1</v>
      </c>
      <c r="G172" s="4">
        <v>5</v>
      </c>
      <c r="H172" s="7">
        <v>781.0684</v>
      </c>
      <c r="I172" s="68">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25">
      <c r="B173" s="47">
        <f t="shared" si="23"/>
        <v>5019</v>
      </c>
      <c r="C173" s="4">
        <v>5</v>
      </c>
      <c r="D173" s="4">
        <v>2007</v>
      </c>
      <c r="E173" s="4">
        <v>6</v>
      </c>
      <c r="F173" s="3" t="s">
        <v>1</v>
      </c>
      <c r="G173" s="5">
        <v>19</v>
      </c>
      <c r="H173" s="7">
        <v>618.37720000000002</v>
      </c>
      <c r="I173" s="68">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47">
        <f t="shared" si="23"/>
        <v>3002</v>
      </c>
      <c r="C174" s="4">
        <v>3</v>
      </c>
      <c r="D174" s="4">
        <v>2007</v>
      </c>
      <c r="E174" s="12">
        <v>8</v>
      </c>
      <c r="F174" s="3" t="s">
        <v>1</v>
      </c>
      <c r="G174" s="4">
        <v>2</v>
      </c>
      <c r="H174" s="7">
        <v>923.20799999999997</v>
      </c>
      <c r="I174" s="68">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25">
      <c r="B175" s="47">
        <f t="shared" si="23"/>
        <v>3004</v>
      </c>
      <c r="C175" s="4">
        <v>3</v>
      </c>
      <c r="D175" s="4">
        <v>2007</v>
      </c>
      <c r="E175" s="12">
        <v>8</v>
      </c>
      <c r="F175" s="3" t="s">
        <v>1</v>
      </c>
      <c r="G175" s="4">
        <v>4</v>
      </c>
      <c r="H175" s="7">
        <v>781.0684</v>
      </c>
      <c r="I175" s="68">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25">
      <c r="B176" s="47">
        <f t="shared" si="23"/>
        <v>3012</v>
      </c>
      <c r="C176" s="4">
        <v>3</v>
      </c>
      <c r="D176" s="4">
        <v>2007</v>
      </c>
      <c r="E176" s="12">
        <v>10</v>
      </c>
      <c r="F176" s="3" t="s">
        <v>1</v>
      </c>
      <c r="G176" s="4">
        <v>12</v>
      </c>
      <c r="H176" s="7">
        <v>781.0684</v>
      </c>
      <c r="I176" s="68">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25">
      <c r="B177" s="47">
        <f t="shared" si="23"/>
        <v>3048</v>
      </c>
      <c r="C177" s="4">
        <v>3</v>
      </c>
      <c r="D177" s="4">
        <v>2007</v>
      </c>
      <c r="E177" s="12">
        <v>10</v>
      </c>
      <c r="F177" s="3" t="s">
        <v>1</v>
      </c>
      <c r="G177" s="4">
        <v>48</v>
      </c>
      <c r="H177" s="7">
        <v>781.0684</v>
      </c>
      <c r="I177" s="68">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25">
      <c r="B178" s="47">
        <f t="shared" si="23"/>
        <v>3008</v>
      </c>
      <c r="C178" s="4">
        <v>3</v>
      </c>
      <c r="D178" s="4">
        <v>2007</v>
      </c>
      <c r="E178" s="12">
        <v>6</v>
      </c>
      <c r="F178" s="3" t="s">
        <v>1</v>
      </c>
      <c r="G178" s="4">
        <v>8</v>
      </c>
      <c r="H178" s="7">
        <v>697.89359999999999</v>
      </c>
      <c r="I178" s="68">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25">
      <c r="B179" s="47">
        <f t="shared" si="23"/>
        <v>3040</v>
      </c>
      <c r="C179" s="4">
        <v>3</v>
      </c>
      <c r="D179" s="4">
        <v>2007</v>
      </c>
      <c r="E179" s="12">
        <v>6</v>
      </c>
      <c r="F179" s="3" t="s">
        <v>1</v>
      </c>
      <c r="G179" s="4">
        <v>40</v>
      </c>
      <c r="H179" s="7">
        <v>670.88599999999997</v>
      </c>
      <c r="I179" s="68">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25">
      <c r="B180" s="47">
        <f t="shared" si="23"/>
        <v>1023</v>
      </c>
      <c r="C180" s="4">
        <v>1</v>
      </c>
      <c r="D180" s="4">
        <v>2005</v>
      </c>
      <c r="E180" s="4">
        <v>4</v>
      </c>
      <c r="F180" s="3" t="s">
        <v>1</v>
      </c>
      <c r="G180" s="5">
        <v>23</v>
      </c>
      <c r="H180" s="7">
        <v>782.25200000000007</v>
      </c>
      <c r="I180" s="68">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25">
      <c r="B181" s="47">
        <f t="shared" si="23"/>
        <v>3009</v>
      </c>
      <c r="C181" s="4">
        <v>3</v>
      </c>
      <c r="D181" s="4">
        <v>2006</v>
      </c>
      <c r="E181" s="14">
        <v>5</v>
      </c>
      <c r="F181" s="3" t="s">
        <v>1</v>
      </c>
      <c r="G181" s="4">
        <v>9</v>
      </c>
      <c r="H181" s="7">
        <v>743.40840000000003</v>
      </c>
      <c r="I181" s="68">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47">
        <f t="shared" si="23"/>
        <v>3052</v>
      </c>
      <c r="C182" s="4">
        <v>3</v>
      </c>
      <c r="D182" s="4">
        <v>2006</v>
      </c>
      <c r="E182" s="14">
        <v>3</v>
      </c>
      <c r="F182" s="3" t="s">
        <v>1</v>
      </c>
      <c r="G182" s="4">
        <v>52</v>
      </c>
      <c r="H182" s="7">
        <v>923.20799999999997</v>
      </c>
      <c r="I182" s="68">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47">
        <f t="shared" si="23"/>
        <v>3025</v>
      </c>
      <c r="C183" s="4">
        <v>3</v>
      </c>
      <c r="D183" s="4">
        <v>2007</v>
      </c>
      <c r="E183" s="12">
        <v>6</v>
      </c>
      <c r="F183" s="3" t="s">
        <v>1</v>
      </c>
      <c r="G183" s="4">
        <v>25</v>
      </c>
      <c r="H183" s="7">
        <v>923.20799999999997</v>
      </c>
      <c r="I183" s="68">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25">
      <c r="B184" s="47">
        <v>5052</v>
      </c>
      <c r="C184" s="18">
        <v>5</v>
      </c>
      <c r="D184" s="4"/>
      <c r="E184" s="4"/>
      <c r="F184" s="3" t="s">
        <v>1</v>
      </c>
      <c r="G184" s="5" t="str">
        <f>RIGHT(B184,2)</f>
        <v>52</v>
      </c>
      <c r="H184" s="7">
        <v>1769.4819999999997</v>
      </c>
      <c r="I184" s="69">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47">
        <f>C185*1000+G185</f>
        <v>1005</v>
      </c>
      <c r="C185" s="4">
        <v>1</v>
      </c>
      <c r="D185" s="4">
        <v>2004</v>
      </c>
      <c r="E185" s="4">
        <v>3</v>
      </c>
      <c r="F185" s="3" t="s">
        <v>0</v>
      </c>
      <c r="G185" s="5">
        <v>5</v>
      </c>
      <c r="H185" s="7">
        <v>410.70920000000001</v>
      </c>
      <c r="I185" s="68">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25">
      <c r="B186" s="47">
        <v>1009</v>
      </c>
      <c r="C186" s="4">
        <v>1</v>
      </c>
      <c r="D186" s="4">
        <v>2004</v>
      </c>
      <c r="E186" s="4">
        <v>11</v>
      </c>
      <c r="F186" s="3" t="s">
        <v>0</v>
      </c>
      <c r="G186" s="5">
        <v>9</v>
      </c>
      <c r="H186" s="7">
        <v>1200.82</v>
      </c>
      <c r="I186" s="68">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25">
      <c r="B187" s="47">
        <v>1009</v>
      </c>
      <c r="C187" s="4">
        <v>1</v>
      </c>
      <c r="D187" s="4">
        <v>2004</v>
      </c>
      <c r="E187" s="4">
        <v>11</v>
      </c>
      <c r="F187" s="3" t="s">
        <v>0</v>
      </c>
      <c r="G187" s="5">
        <v>10</v>
      </c>
      <c r="H187" s="7">
        <v>800.96</v>
      </c>
      <c r="I187" s="68">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25">
      <c r="B188" s="47">
        <f t="shared" ref="B188:B201" si="26">C188*1000+G188</f>
        <v>1011</v>
      </c>
      <c r="C188" s="4">
        <v>1</v>
      </c>
      <c r="D188" s="4">
        <v>2005</v>
      </c>
      <c r="E188" s="4">
        <v>9</v>
      </c>
      <c r="F188" s="3" t="s">
        <v>0</v>
      </c>
      <c r="G188" s="5">
        <v>11</v>
      </c>
      <c r="H188" s="7">
        <v>827.87439999999992</v>
      </c>
      <c r="I188" s="68">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25">
      <c r="B189" s="47">
        <f t="shared" si="26"/>
        <v>1007</v>
      </c>
      <c r="C189" s="4">
        <v>1</v>
      </c>
      <c r="D189" s="4">
        <v>2005</v>
      </c>
      <c r="E189" s="4">
        <v>12</v>
      </c>
      <c r="F189" s="3" t="s">
        <v>1</v>
      </c>
      <c r="G189" s="5">
        <v>7</v>
      </c>
      <c r="H189" s="7">
        <v>775.6884</v>
      </c>
      <c r="I189" s="68">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25">
      <c r="B190" s="47">
        <f t="shared" si="26"/>
        <v>1008</v>
      </c>
      <c r="C190" s="4">
        <v>1</v>
      </c>
      <c r="D190" s="4">
        <v>2005</v>
      </c>
      <c r="E190" s="4">
        <v>12</v>
      </c>
      <c r="F190" s="3" t="s">
        <v>0</v>
      </c>
      <c r="G190" s="5">
        <v>8</v>
      </c>
      <c r="H190" s="7">
        <v>775.6884</v>
      </c>
      <c r="I190" s="68">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25">
      <c r="B191" s="47">
        <f t="shared" si="26"/>
        <v>2038</v>
      </c>
      <c r="C191" s="4">
        <v>2</v>
      </c>
      <c r="D191" s="4">
        <v>2006</v>
      </c>
      <c r="E191" s="4">
        <v>10</v>
      </c>
      <c r="F191" s="3" t="s">
        <v>1</v>
      </c>
      <c r="G191" s="5">
        <v>38</v>
      </c>
      <c r="H191" s="7">
        <v>1604.7463999999998</v>
      </c>
      <c r="I191" s="68">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25">
      <c r="B192" s="47">
        <f t="shared" si="26"/>
        <v>2001</v>
      </c>
      <c r="C192" s="4">
        <v>2</v>
      </c>
      <c r="D192" s="4">
        <v>2004</v>
      </c>
      <c r="E192" s="4">
        <v>3</v>
      </c>
      <c r="F192" s="3" t="s">
        <v>1</v>
      </c>
      <c r="G192" s="5">
        <v>1</v>
      </c>
      <c r="H192" s="7">
        <v>587.2808</v>
      </c>
      <c r="I192" s="68">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25">
      <c r="B193" s="47">
        <f t="shared" si="26"/>
        <v>1013</v>
      </c>
      <c r="C193" s="4">
        <v>1</v>
      </c>
      <c r="D193" s="4">
        <v>2005</v>
      </c>
      <c r="E193" s="4">
        <v>7</v>
      </c>
      <c r="F193" s="3" t="s">
        <v>1</v>
      </c>
      <c r="G193" s="5">
        <v>13</v>
      </c>
      <c r="H193" s="7">
        <v>756.21280000000002</v>
      </c>
      <c r="I193" s="68">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25">
      <c r="B194" s="47">
        <f t="shared" si="26"/>
        <v>1014</v>
      </c>
      <c r="C194" s="4">
        <v>1</v>
      </c>
      <c r="D194" s="4">
        <v>2005</v>
      </c>
      <c r="E194" s="4">
        <v>7</v>
      </c>
      <c r="F194" s="3" t="s">
        <v>1</v>
      </c>
      <c r="G194" s="5">
        <v>14</v>
      </c>
      <c r="H194" s="7">
        <v>743.0856</v>
      </c>
      <c r="I194" s="68">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25">
      <c r="B195" s="47">
        <f t="shared" si="26"/>
        <v>1019</v>
      </c>
      <c r="C195" s="4">
        <v>1</v>
      </c>
      <c r="D195" s="4">
        <v>2005</v>
      </c>
      <c r="E195" s="4">
        <v>7</v>
      </c>
      <c r="F195" s="3" t="s">
        <v>1</v>
      </c>
      <c r="G195" s="5">
        <v>19</v>
      </c>
      <c r="H195" s="7">
        <v>827.87439999999992</v>
      </c>
      <c r="I195" s="68">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25">
      <c r="B196" s="47">
        <f t="shared" si="26"/>
        <v>1020</v>
      </c>
      <c r="C196" s="4">
        <v>1</v>
      </c>
      <c r="D196" s="4">
        <v>2005</v>
      </c>
      <c r="E196" s="4">
        <v>7</v>
      </c>
      <c r="F196" s="3" t="s">
        <v>1</v>
      </c>
      <c r="G196" s="5">
        <v>20</v>
      </c>
      <c r="H196" s="7">
        <v>1160.3584000000001</v>
      </c>
      <c r="I196" s="68">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25">
      <c r="B197" s="47">
        <f t="shared" si="26"/>
        <v>1022</v>
      </c>
      <c r="C197" s="4">
        <v>1</v>
      </c>
      <c r="D197" s="4">
        <v>2005</v>
      </c>
      <c r="E197" s="4">
        <v>7</v>
      </c>
      <c r="F197" s="3" t="s">
        <v>1</v>
      </c>
      <c r="G197" s="5">
        <v>22</v>
      </c>
      <c r="H197" s="7">
        <v>743.0856</v>
      </c>
      <c r="I197" s="68">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25">
      <c r="B198" s="47">
        <f t="shared" si="26"/>
        <v>1028</v>
      </c>
      <c r="C198" s="4">
        <v>1</v>
      </c>
      <c r="D198" s="4">
        <v>2005</v>
      </c>
      <c r="E198" s="4">
        <v>7</v>
      </c>
      <c r="F198" s="3" t="s">
        <v>1</v>
      </c>
      <c r="G198" s="5">
        <v>28</v>
      </c>
      <c r="H198" s="7">
        <v>1160.3584000000001</v>
      </c>
      <c r="I198" s="68">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25">
      <c r="B199" s="47">
        <f t="shared" si="26"/>
        <v>1034</v>
      </c>
      <c r="C199" s="4">
        <v>1</v>
      </c>
      <c r="D199" s="4">
        <v>2005</v>
      </c>
      <c r="E199" s="4">
        <v>7</v>
      </c>
      <c r="F199" s="3" t="s">
        <v>1</v>
      </c>
      <c r="G199" s="5">
        <v>34</v>
      </c>
      <c r="H199" s="7">
        <v>625.80160000000001</v>
      </c>
      <c r="I199" s="68">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25">
      <c r="B200" s="47">
        <f t="shared" si="26"/>
        <v>1037</v>
      </c>
      <c r="C200" s="4">
        <v>1</v>
      </c>
      <c r="D200" s="4">
        <v>2005</v>
      </c>
      <c r="E200" s="4">
        <v>7</v>
      </c>
      <c r="F200" s="3" t="s">
        <v>1</v>
      </c>
      <c r="G200" s="5">
        <v>37</v>
      </c>
      <c r="H200" s="7">
        <v>756.21280000000002</v>
      </c>
      <c r="I200" s="68">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25">
      <c r="B201" s="47">
        <f t="shared" si="26"/>
        <v>1042</v>
      </c>
      <c r="C201" s="4">
        <v>1</v>
      </c>
      <c r="D201" s="4">
        <v>2005</v>
      </c>
      <c r="E201" s="4">
        <v>7</v>
      </c>
      <c r="F201" s="3" t="s">
        <v>1</v>
      </c>
      <c r="G201" s="5">
        <v>42</v>
      </c>
      <c r="H201" s="7">
        <v>625.80160000000001</v>
      </c>
      <c r="I201" s="68">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25">
      <c r="B202" s="47">
        <v>1002</v>
      </c>
      <c r="C202" s="18">
        <v>1</v>
      </c>
      <c r="D202" s="4"/>
      <c r="E202" s="4"/>
      <c r="F202" s="3" t="s">
        <v>1</v>
      </c>
      <c r="G202" s="5">
        <v>2</v>
      </c>
      <c r="H202" s="7">
        <v>1238.5835999999999</v>
      </c>
      <c r="I202" s="69">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47">
        <v>1003</v>
      </c>
      <c r="C203" s="18">
        <v>1</v>
      </c>
      <c r="D203" s="4"/>
      <c r="E203" s="4"/>
      <c r="F203" s="3" t="s">
        <v>0</v>
      </c>
      <c r="G203" s="5">
        <v>3</v>
      </c>
      <c r="H203" s="7">
        <v>713.71079999999995</v>
      </c>
      <c r="I203" s="69">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47">
        <v>1008</v>
      </c>
      <c r="C204" s="18">
        <v>1</v>
      </c>
      <c r="D204" s="4"/>
      <c r="E204" s="4"/>
      <c r="F204" s="3" t="s">
        <v>1</v>
      </c>
      <c r="G204" s="5">
        <v>8</v>
      </c>
      <c r="H204" s="7">
        <v>763.20680000000004</v>
      </c>
      <c r="I204" s="69">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47">
        <v>1019</v>
      </c>
      <c r="C205" s="18">
        <v>1</v>
      </c>
      <c r="D205" s="4"/>
      <c r="E205" s="4"/>
      <c r="F205" s="3" t="s">
        <v>1</v>
      </c>
      <c r="G205" s="5" t="str">
        <f t="shared" ref="G205:G210" si="27">RIGHT(B205,2)</f>
        <v>19</v>
      </c>
      <c r="H205" s="7">
        <v>798.49959999999987</v>
      </c>
      <c r="I205" s="69">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47">
        <v>1042</v>
      </c>
      <c r="C206" s="18">
        <v>1</v>
      </c>
      <c r="D206" s="4"/>
      <c r="E206" s="4"/>
      <c r="F206" s="3" t="s">
        <v>1</v>
      </c>
      <c r="G206" s="5" t="str">
        <f t="shared" si="27"/>
        <v>42</v>
      </c>
      <c r="H206" s="7">
        <v>618.37720000000002</v>
      </c>
      <c r="I206" s="69">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47">
        <v>1047</v>
      </c>
      <c r="C207" s="18">
        <v>1</v>
      </c>
      <c r="D207" s="4"/>
      <c r="F207" s="3" t="s">
        <v>1</v>
      </c>
      <c r="G207" s="5" t="str">
        <f t="shared" si="27"/>
        <v>47</v>
      </c>
      <c r="H207" s="7">
        <v>1479.7152000000001</v>
      </c>
      <c r="I207" s="69">
        <v>401302.81920000003</v>
      </c>
      <c r="J207" s="16"/>
      <c r="K207" s="16"/>
      <c r="L207" s="4"/>
      <c r="M207" s="4"/>
      <c r="P207" s="11"/>
      <c r="Q207" s="4"/>
      <c r="R207" s="7"/>
      <c r="S207" s="17"/>
      <c r="T207" s="4"/>
      <c r="U207" s="3"/>
      <c r="V207" s="3"/>
      <c r="W207" s="3"/>
      <c r="X207" s="3"/>
      <c r="Y207" s="3"/>
      <c r="Z207" s="3"/>
      <c r="AA207" s="3"/>
    </row>
    <row r="208" spans="2:27" ht="14.25" customHeight="1" x14ac:dyDescent="0.25">
      <c r="B208" s="47">
        <v>2045</v>
      </c>
      <c r="C208" s="18">
        <v>2</v>
      </c>
      <c r="D208" s="4"/>
      <c r="F208" s="3" t="s">
        <v>1</v>
      </c>
      <c r="G208" s="5" t="str">
        <f t="shared" si="27"/>
        <v>45</v>
      </c>
      <c r="H208" s="7">
        <v>1603.9931999999999</v>
      </c>
      <c r="I208" s="69">
        <v>538271.73560000001</v>
      </c>
      <c r="J208" s="16"/>
      <c r="K208" s="16"/>
      <c r="L208" s="4"/>
      <c r="M208" s="4"/>
      <c r="P208" s="11"/>
      <c r="Q208" s="4"/>
      <c r="R208" s="7"/>
      <c r="S208" s="17"/>
      <c r="T208" s="4"/>
      <c r="U208" s="3"/>
      <c r="V208" s="3"/>
      <c r="W208" s="3"/>
      <c r="X208" s="3"/>
      <c r="Y208" s="3"/>
      <c r="Z208" s="3"/>
      <c r="AA208" s="3"/>
    </row>
    <row r="209" spans="2:27" ht="14.25" customHeight="1" x14ac:dyDescent="0.25">
      <c r="B209" s="47">
        <v>2052</v>
      </c>
      <c r="C209" s="18">
        <v>2</v>
      </c>
      <c r="D209" s="4"/>
      <c r="E209" s="4"/>
      <c r="F209" s="3" t="s">
        <v>1</v>
      </c>
      <c r="G209" s="5" t="str">
        <f t="shared" si="27"/>
        <v>52</v>
      </c>
      <c r="H209" s="7">
        <v>1615.2912000000001</v>
      </c>
      <c r="I209" s="69">
        <v>461464.99200000003</v>
      </c>
      <c r="J209" s="16"/>
      <c r="K209" s="16"/>
      <c r="L209" s="4"/>
      <c r="M209" s="4"/>
      <c r="P209" s="4"/>
      <c r="Q209" s="4"/>
      <c r="R209" s="4"/>
      <c r="S209" s="4"/>
      <c r="T209" s="4"/>
      <c r="U209" s="3"/>
      <c r="V209" s="3"/>
      <c r="W209" s="3"/>
      <c r="X209" s="3"/>
      <c r="Y209" s="3"/>
      <c r="Z209" s="3"/>
      <c r="AA209" s="3"/>
    </row>
    <row r="210" spans="2:27" ht="14.25" customHeight="1" x14ac:dyDescent="0.25">
      <c r="B210" s="47">
        <v>2053</v>
      </c>
      <c r="C210" s="18">
        <v>2</v>
      </c>
      <c r="D210" s="4"/>
      <c r="E210" s="4"/>
      <c r="F210" s="3" t="s">
        <v>1</v>
      </c>
      <c r="G210" s="5" t="str">
        <f t="shared" si="27"/>
        <v>53</v>
      </c>
      <c r="H210" s="7">
        <v>784.1887999999999</v>
      </c>
      <c r="I210" s="69">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47">
        <v>3007</v>
      </c>
      <c r="C211" s="18">
        <v>3</v>
      </c>
      <c r="D211" s="4"/>
      <c r="E211" s="4"/>
      <c r="F211" s="3" t="s">
        <v>1</v>
      </c>
      <c r="G211" s="5">
        <v>7</v>
      </c>
      <c r="H211" s="7">
        <v>720.38200000000006</v>
      </c>
      <c r="I211" s="69">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47">
        <v>3024</v>
      </c>
      <c r="C212" s="18">
        <v>3</v>
      </c>
      <c r="D212" s="4"/>
      <c r="F212" s="3" t="s">
        <v>1</v>
      </c>
      <c r="G212" s="5" t="str">
        <f t="shared" ref="G212:G220" si="28">RIGHT(B212,2)</f>
        <v>24</v>
      </c>
      <c r="H212" s="7">
        <v>1596.3536000000001</v>
      </c>
      <c r="I212" s="69">
        <v>495570.44480000006</v>
      </c>
      <c r="J212" s="16"/>
      <c r="K212" s="16"/>
      <c r="L212" s="4"/>
      <c r="M212" s="4"/>
      <c r="P212" s="11"/>
      <c r="Q212" s="4"/>
      <c r="R212" s="7"/>
      <c r="S212" s="17"/>
      <c r="T212" s="4"/>
      <c r="U212" s="3"/>
      <c r="V212" s="3"/>
      <c r="W212" s="3"/>
      <c r="X212" s="3"/>
      <c r="Y212" s="3"/>
      <c r="Z212" s="3"/>
      <c r="AA212" s="3"/>
    </row>
    <row r="213" spans="2:27" ht="14.25" customHeight="1" x14ac:dyDescent="0.25">
      <c r="B213" s="47">
        <v>3029</v>
      </c>
      <c r="C213" s="18">
        <v>3</v>
      </c>
      <c r="D213" s="4"/>
      <c r="E213" s="4"/>
      <c r="F213" s="3" t="s">
        <v>1</v>
      </c>
      <c r="G213" s="5" t="str">
        <f t="shared" si="28"/>
        <v>29</v>
      </c>
      <c r="H213" s="7">
        <v>1121.9451999999999</v>
      </c>
      <c r="I213" s="69">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47">
        <v>3031</v>
      </c>
      <c r="C214" s="18">
        <v>3</v>
      </c>
      <c r="D214" s="4"/>
      <c r="F214" s="3" t="s">
        <v>1</v>
      </c>
      <c r="G214" s="5" t="str">
        <f t="shared" si="28"/>
        <v>31</v>
      </c>
      <c r="H214" s="7">
        <v>1596.3536000000001</v>
      </c>
      <c r="I214" s="69">
        <v>495024.09120000002</v>
      </c>
      <c r="J214" s="16"/>
      <c r="K214" s="16"/>
      <c r="L214" s="4"/>
      <c r="M214" s="4"/>
      <c r="P214" s="11"/>
      <c r="Q214" s="4"/>
      <c r="R214" s="7"/>
      <c r="S214" s="17"/>
      <c r="T214" s="4"/>
      <c r="U214" s="3"/>
      <c r="V214" s="3"/>
      <c r="W214" s="3"/>
      <c r="X214" s="3"/>
      <c r="Y214" s="3"/>
      <c r="Z214" s="3"/>
      <c r="AA214" s="3"/>
    </row>
    <row r="215" spans="2:27" ht="14.25" customHeight="1" x14ac:dyDescent="0.25">
      <c r="B215" s="47">
        <v>3038</v>
      </c>
      <c r="C215" s="18">
        <v>3</v>
      </c>
      <c r="D215" s="4"/>
      <c r="E215" s="4"/>
      <c r="F215" s="3" t="s">
        <v>1</v>
      </c>
      <c r="G215" s="5" t="str">
        <f t="shared" si="28"/>
        <v>38</v>
      </c>
      <c r="H215" s="7">
        <v>1596.3536000000001</v>
      </c>
      <c r="I215" s="69">
        <v>526947.16320000007</v>
      </c>
      <c r="J215" s="16"/>
      <c r="K215" s="16"/>
      <c r="L215" s="4"/>
      <c r="M215" s="4"/>
      <c r="P215" s="11"/>
      <c r="Q215" s="4"/>
      <c r="R215" s="7"/>
      <c r="S215" s="17"/>
      <c r="T215" s="4"/>
      <c r="U215" s="3"/>
      <c r="V215" s="3"/>
      <c r="W215" s="3"/>
      <c r="X215" s="3"/>
      <c r="Y215" s="3"/>
      <c r="Z215" s="3"/>
      <c r="AA215" s="3"/>
    </row>
    <row r="216" spans="2:27" ht="14.25" customHeight="1" x14ac:dyDescent="0.25">
      <c r="B216" s="47">
        <v>3049</v>
      </c>
      <c r="C216" s="18">
        <v>3</v>
      </c>
      <c r="D216" s="4"/>
      <c r="E216" s="4"/>
      <c r="F216" s="3" t="s">
        <v>1</v>
      </c>
      <c r="G216" s="5" t="str">
        <f t="shared" si="28"/>
        <v>49</v>
      </c>
      <c r="H216" s="7">
        <v>1273.8763999999999</v>
      </c>
      <c r="I216" s="69">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47">
        <v>3050</v>
      </c>
      <c r="C217" s="18">
        <v>3</v>
      </c>
      <c r="D217" s="4"/>
      <c r="E217" s="4"/>
      <c r="F217" s="3" t="s">
        <v>1</v>
      </c>
      <c r="G217" s="5" t="str">
        <f t="shared" si="28"/>
        <v>50</v>
      </c>
      <c r="H217" s="7">
        <v>966.57079999999996</v>
      </c>
      <c r="I217" s="69">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47">
        <v>3051</v>
      </c>
      <c r="C218" s="18">
        <v>3</v>
      </c>
      <c r="D218" s="4"/>
      <c r="E218" s="4"/>
      <c r="F218" s="3" t="s">
        <v>1</v>
      </c>
      <c r="G218" s="5" t="str">
        <f t="shared" si="28"/>
        <v>51</v>
      </c>
      <c r="H218" s="7">
        <v>1357.1587999999999</v>
      </c>
      <c r="I218" s="69">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47">
        <v>3056</v>
      </c>
      <c r="C219" s="18">
        <v>3</v>
      </c>
      <c r="D219" s="4"/>
      <c r="E219" s="4"/>
      <c r="F219" s="3" t="s">
        <v>1</v>
      </c>
      <c r="G219" s="5" t="str">
        <f t="shared" si="28"/>
        <v>56</v>
      </c>
      <c r="H219" s="7">
        <v>1343.386</v>
      </c>
      <c r="I219" s="69">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47">
        <v>3058</v>
      </c>
      <c r="C220" s="18">
        <v>3</v>
      </c>
      <c r="D220" s="4"/>
      <c r="E220" s="4"/>
      <c r="F220" s="3" t="s">
        <v>1</v>
      </c>
      <c r="G220" s="5" t="str">
        <f t="shared" si="28"/>
        <v>58</v>
      </c>
      <c r="H220" s="7">
        <v>758.68760000000009</v>
      </c>
      <c r="I220" s="69">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47">
        <v>4002</v>
      </c>
      <c r="C221" s="18">
        <v>4</v>
      </c>
      <c r="D221" s="4"/>
      <c r="E221" s="4"/>
      <c r="F221" s="3" t="s">
        <v>1</v>
      </c>
      <c r="G221" s="5">
        <v>2</v>
      </c>
      <c r="H221" s="7">
        <v>789.24599999999987</v>
      </c>
      <c r="I221" s="69">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47">
        <v>4009</v>
      </c>
      <c r="C222" s="18">
        <v>4</v>
      </c>
      <c r="D222" s="4"/>
      <c r="E222" s="4"/>
      <c r="F222" s="3" t="s">
        <v>1</v>
      </c>
      <c r="G222" s="5" t="str">
        <f t="shared" ref="G222:G240" si="29">RIGHT(B222,2)</f>
        <v>09</v>
      </c>
      <c r="H222" s="7">
        <v>789.24599999999987</v>
      </c>
      <c r="I222" s="69">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47">
        <v>4013</v>
      </c>
      <c r="C223" s="18">
        <v>4</v>
      </c>
      <c r="D223" s="4"/>
      <c r="E223" s="4"/>
      <c r="F223" s="3" t="s">
        <v>1</v>
      </c>
      <c r="G223" s="5" t="str">
        <f t="shared" si="29"/>
        <v>13</v>
      </c>
      <c r="H223" s="7">
        <v>733.18639999999994</v>
      </c>
      <c r="I223" s="69">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47">
        <v>4014</v>
      </c>
      <c r="C224" s="18">
        <v>4</v>
      </c>
      <c r="D224" s="4"/>
      <c r="F224" s="3" t="s">
        <v>1</v>
      </c>
      <c r="G224" s="5" t="str">
        <f t="shared" si="29"/>
        <v>14</v>
      </c>
      <c r="H224" s="7">
        <v>1611.8480000000002</v>
      </c>
      <c r="I224" s="69">
        <v>482404.31200000003</v>
      </c>
      <c r="J224" s="16"/>
      <c r="K224" s="16"/>
      <c r="L224" s="4"/>
      <c r="M224" s="4"/>
      <c r="P224" s="4"/>
      <c r="Q224" s="4"/>
      <c r="R224" s="4"/>
      <c r="S224" s="4"/>
      <c r="T224" s="4"/>
      <c r="U224" s="3"/>
      <c r="V224" s="3"/>
      <c r="W224" s="3"/>
      <c r="X224" s="3"/>
      <c r="Y224" s="3"/>
      <c r="Z224" s="3"/>
      <c r="AA224" s="3"/>
    </row>
    <row r="225" spans="2:27" ht="14.25" customHeight="1" x14ac:dyDescent="0.25">
      <c r="B225" s="47">
        <v>4015</v>
      </c>
      <c r="C225" s="18">
        <v>4</v>
      </c>
      <c r="D225" s="4"/>
      <c r="E225" s="4"/>
      <c r="F225" s="3" t="s">
        <v>1</v>
      </c>
      <c r="G225" s="5" t="str">
        <f t="shared" si="29"/>
        <v>15</v>
      </c>
      <c r="H225" s="7">
        <v>789.24599999999987</v>
      </c>
      <c r="I225" s="69">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47">
        <v>4020</v>
      </c>
      <c r="C226" s="18">
        <v>4</v>
      </c>
      <c r="D226" s="4"/>
      <c r="E226" s="4"/>
      <c r="F226" s="3" t="s">
        <v>1</v>
      </c>
      <c r="G226" s="5" t="str">
        <f t="shared" si="29"/>
        <v>20</v>
      </c>
      <c r="H226" s="7">
        <v>1611.8480000000002</v>
      </c>
      <c r="I226" s="69">
        <v>498994.03200000006</v>
      </c>
      <c r="J226" s="16"/>
      <c r="K226" s="16"/>
      <c r="L226" s="4"/>
      <c r="M226" s="4"/>
      <c r="P226" s="4"/>
      <c r="Q226" s="4"/>
      <c r="R226" s="4"/>
      <c r="S226" s="4"/>
      <c r="T226" s="4"/>
      <c r="U226" s="3"/>
      <c r="V226" s="3"/>
      <c r="W226" s="3"/>
      <c r="X226" s="3"/>
      <c r="Y226" s="3"/>
      <c r="Z226" s="3"/>
      <c r="AA226" s="3"/>
    </row>
    <row r="227" spans="2:27" ht="14.25" customHeight="1" x14ac:dyDescent="0.25">
      <c r="B227" s="47">
        <v>4021</v>
      </c>
      <c r="C227" s="18">
        <v>4</v>
      </c>
      <c r="D227" s="4"/>
      <c r="E227" s="4"/>
      <c r="F227" s="3" t="s">
        <v>1</v>
      </c>
      <c r="G227" s="5" t="str">
        <f t="shared" si="29"/>
        <v>21</v>
      </c>
      <c r="H227" s="7">
        <v>789.24599999999987</v>
      </c>
      <c r="I227" s="69">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47">
        <v>4023</v>
      </c>
      <c r="C228" s="18">
        <v>4</v>
      </c>
      <c r="D228" s="4"/>
      <c r="E228" s="4"/>
      <c r="F228" s="3" t="s">
        <v>1</v>
      </c>
      <c r="G228" s="5" t="str">
        <f t="shared" si="29"/>
        <v>23</v>
      </c>
      <c r="H228" s="7">
        <v>794.51840000000004</v>
      </c>
      <c r="I228" s="69">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47">
        <v>4026</v>
      </c>
      <c r="C229" s="18">
        <v>4</v>
      </c>
      <c r="D229" s="4"/>
      <c r="F229" s="3" t="s">
        <v>1</v>
      </c>
      <c r="G229" s="5" t="str">
        <f t="shared" si="29"/>
        <v>26</v>
      </c>
      <c r="H229" s="7">
        <v>1611.8480000000002</v>
      </c>
      <c r="I229" s="69">
        <v>506786.66400000005</v>
      </c>
      <c r="J229" s="16"/>
      <c r="K229" s="16"/>
      <c r="L229" s="4"/>
      <c r="M229" s="4"/>
      <c r="P229" s="11"/>
      <c r="Q229" s="4"/>
      <c r="R229" s="7"/>
      <c r="S229" s="17"/>
      <c r="T229" s="4"/>
      <c r="U229" s="3"/>
      <c r="V229" s="3"/>
      <c r="W229" s="3"/>
      <c r="X229" s="3"/>
      <c r="Y229" s="3"/>
      <c r="Z229" s="3"/>
      <c r="AA229" s="3"/>
    </row>
    <row r="230" spans="2:27" ht="14.25" customHeight="1" x14ac:dyDescent="0.25">
      <c r="B230" s="47">
        <v>4027</v>
      </c>
      <c r="C230" s="18">
        <v>4</v>
      </c>
      <c r="D230" s="4"/>
      <c r="E230" s="4"/>
      <c r="F230" s="3" t="s">
        <v>1</v>
      </c>
      <c r="G230" s="5" t="str">
        <f t="shared" si="29"/>
        <v>27</v>
      </c>
      <c r="H230" s="7">
        <v>789.24599999999987</v>
      </c>
      <c r="I230" s="69">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47">
        <v>4029</v>
      </c>
      <c r="C231" s="18">
        <v>4</v>
      </c>
      <c r="D231" s="4"/>
      <c r="E231" s="4"/>
      <c r="F231" s="3" t="s">
        <v>1</v>
      </c>
      <c r="G231" s="5" t="str">
        <f t="shared" si="29"/>
        <v>29</v>
      </c>
      <c r="H231" s="7">
        <v>794.51840000000004</v>
      </c>
      <c r="I231" s="69">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47">
        <v>4032</v>
      </c>
      <c r="C232" s="18">
        <v>4</v>
      </c>
      <c r="D232" s="4"/>
      <c r="E232" s="4"/>
      <c r="F232" s="3" t="s">
        <v>1</v>
      </c>
      <c r="G232" s="5" t="str">
        <f t="shared" si="29"/>
        <v>32</v>
      </c>
      <c r="H232" s="7">
        <v>1611.8480000000002</v>
      </c>
      <c r="I232" s="69">
        <v>523373.44800000009</v>
      </c>
      <c r="J232" s="16"/>
      <c r="K232" s="16"/>
      <c r="L232" s="4"/>
      <c r="M232" s="4"/>
      <c r="P232" s="11"/>
      <c r="Q232" s="4"/>
      <c r="R232" s="7"/>
      <c r="S232" s="17"/>
      <c r="T232" s="4"/>
      <c r="U232" s="3"/>
      <c r="V232" s="3"/>
      <c r="W232" s="3"/>
      <c r="X232" s="3"/>
      <c r="Y232" s="3"/>
      <c r="Z232" s="3"/>
      <c r="AA232" s="3"/>
    </row>
    <row r="233" spans="2:27" ht="14.25" customHeight="1" x14ac:dyDescent="0.25">
      <c r="B233" s="47">
        <v>4033</v>
      </c>
      <c r="C233" s="18">
        <v>4</v>
      </c>
      <c r="D233" s="4"/>
      <c r="E233" s="4"/>
      <c r="F233" s="3" t="s">
        <v>1</v>
      </c>
      <c r="G233" s="5" t="str">
        <f t="shared" si="29"/>
        <v>33</v>
      </c>
      <c r="H233" s="7">
        <v>789.24599999999987</v>
      </c>
      <c r="I233" s="69">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47">
        <v>4034</v>
      </c>
      <c r="C234" s="18">
        <v>4</v>
      </c>
      <c r="D234" s="4"/>
      <c r="E234" s="4"/>
      <c r="F234" s="3" t="s">
        <v>1</v>
      </c>
      <c r="G234" s="5" t="str">
        <f t="shared" si="29"/>
        <v>34</v>
      </c>
      <c r="H234" s="7">
        <v>794.51840000000004</v>
      </c>
      <c r="I234" s="69">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47">
        <v>4036</v>
      </c>
      <c r="C235" s="18">
        <v>4</v>
      </c>
      <c r="D235" s="4"/>
      <c r="E235" s="4"/>
      <c r="F235" s="3" t="s">
        <v>1</v>
      </c>
      <c r="G235" s="5" t="str">
        <f t="shared" si="29"/>
        <v>36</v>
      </c>
      <c r="H235" s="7">
        <v>1111.7231999999999</v>
      </c>
      <c r="I235" s="69">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47">
        <v>4039</v>
      </c>
      <c r="C236" s="18">
        <v>4</v>
      </c>
      <c r="D236" s="4"/>
      <c r="E236" s="4"/>
      <c r="F236" s="3" t="s">
        <v>1</v>
      </c>
      <c r="G236" s="5" t="str">
        <f t="shared" si="29"/>
        <v>39</v>
      </c>
      <c r="H236" s="7">
        <v>785.48</v>
      </c>
      <c r="I236" s="69">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47">
        <v>4044</v>
      </c>
      <c r="C237" s="18">
        <v>4</v>
      </c>
      <c r="D237" s="4"/>
      <c r="E237" s="4"/>
      <c r="F237" s="3" t="s">
        <v>1</v>
      </c>
      <c r="G237" s="5" t="str">
        <f t="shared" si="29"/>
        <v>44</v>
      </c>
      <c r="H237" s="7">
        <v>1058.2459999999999</v>
      </c>
      <c r="I237" s="69">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47">
        <v>4046</v>
      </c>
      <c r="C238" s="18">
        <v>4</v>
      </c>
      <c r="D238" s="4"/>
      <c r="E238" s="4"/>
      <c r="F238" s="3" t="s">
        <v>1</v>
      </c>
      <c r="G238" s="5" t="str">
        <f t="shared" si="29"/>
        <v>46</v>
      </c>
      <c r="H238" s="7">
        <v>791.72079999999994</v>
      </c>
      <c r="I238" s="69">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47">
        <v>4048</v>
      </c>
      <c r="C239" s="18">
        <v>4</v>
      </c>
      <c r="D239" s="4"/>
      <c r="E239" s="4"/>
      <c r="F239" s="3" t="s">
        <v>1</v>
      </c>
      <c r="G239" s="5" t="str">
        <f t="shared" si="29"/>
        <v>48</v>
      </c>
      <c r="H239" s="7">
        <v>1068.5755999999999</v>
      </c>
      <c r="I239" s="69">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47">
        <v>4049</v>
      </c>
      <c r="C240" s="18">
        <v>4</v>
      </c>
      <c r="D240" s="4"/>
      <c r="E240" s="4"/>
      <c r="F240" s="3" t="s">
        <v>1</v>
      </c>
      <c r="G240" s="5" t="str">
        <f t="shared" si="29"/>
        <v>49</v>
      </c>
      <c r="H240" s="7">
        <v>1325.3091999999999</v>
      </c>
      <c r="I240" s="69">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47">
        <v>5002</v>
      </c>
      <c r="C241" s="18">
        <v>5</v>
      </c>
      <c r="D241" s="4"/>
      <c r="E241" s="4"/>
      <c r="F241" s="3" t="s">
        <v>1</v>
      </c>
      <c r="G241" s="5">
        <v>2</v>
      </c>
      <c r="H241" s="7">
        <v>1273.8763999999999</v>
      </c>
      <c r="I241" s="69">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47">
        <v>5003</v>
      </c>
      <c r="C242" s="18">
        <v>5</v>
      </c>
      <c r="D242" s="4"/>
      <c r="E242" s="4"/>
      <c r="F242" s="3" t="s">
        <v>1</v>
      </c>
      <c r="G242" s="5">
        <v>3</v>
      </c>
      <c r="H242" s="7">
        <v>798.49959999999987</v>
      </c>
      <c r="I242" s="69">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47">
        <v>5004</v>
      </c>
      <c r="C243" s="18">
        <v>5</v>
      </c>
      <c r="D243" s="4"/>
      <c r="E243" s="4"/>
      <c r="F243" s="3" t="s">
        <v>1</v>
      </c>
      <c r="G243" s="5">
        <v>4</v>
      </c>
      <c r="H243" s="7">
        <v>798.49959999999987</v>
      </c>
      <c r="I243" s="69">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47">
        <v>5005</v>
      </c>
      <c r="C244" s="18">
        <v>5</v>
      </c>
      <c r="D244" s="4"/>
      <c r="E244" s="4"/>
      <c r="F244" s="3" t="s">
        <v>1</v>
      </c>
      <c r="G244" s="5">
        <v>5</v>
      </c>
      <c r="H244" s="7">
        <v>798.49959999999987</v>
      </c>
      <c r="I244" s="69">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47">
        <v>5006</v>
      </c>
      <c r="C245" s="18">
        <v>5</v>
      </c>
      <c r="D245" s="4"/>
      <c r="E245" s="4"/>
      <c r="F245" s="3" t="s">
        <v>1</v>
      </c>
      <c r="G245" s="5">
        <v>6</v>
      </c>
      <c r="H245" s="7">
        <v>1058.2459999999999</v>
      </c>
      <c r="I245" s="69">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47">
        <v>5007</v>
      </c>
      <c r="C246" s="18">
        <v>5</v>
      </c>
      <c r="D246" s="4"/>
      <c r="E246" s="4"/>
      <c r="F246" s="3" t="s">
        <v>1</v>
      </c>
      <c r="G246" s="5">
        <v>7</v>
      </c>
      <c r="H246" s="7">
        <v>618.16200000000003</v>
      </c>
      <c r="I246" s="69">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47">
        <v>5008</v>
      </c>
      <c r="C247" s="18">
        <v>5</v>
      </c>
      <c r="D247" s="4"/>
      <c r="E247" s="4"/>
      <c r="F247" s="3" t="s">
        <v>1</v>
      </c>
      <c r="G247" s="5" t="str">
        <f>RIGHT(B247,2)</f>
        <v>08</v>
      </c>
      <c r="H247" s="7">
        <v>1273.8763999999999</v>
      </c>
      <c r="I247" s="69">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47">
        <v>5009</v>
      </c>
      <c r="C248" s="18">
        <v>5</v>
      </c>
      <c r="D248" s="4"/>
      <c r="E248" s="4"/>
      <c r="F248" s="3" t="s">
        <v>1</v>
      </c>
      <c r="G248" s="5">
        <v>9</v>
      </c>
      <c r="H248" s="7">
        <v>798.49959999999987</v>
      </c>
      <c r="I248" s="69">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47">
        <v>5010</v>
      </c>
      <c r="C249" s="18">
        <v>5</v>
      </c>
      <c r="D249" s="4"/>
      <c r="E249" s="4"/>
      <c r="F249" s="3" t="s">
        <v>1</v>
      </c>
      <c r="G249" s="5" t="str">
        <f t="shared" ref="G249:G272" si="30">RIGHT(B249,2)</f>
        <v>10</v>
      </c>
      <c r="H249" s="7">
        <v>798.49959999999987</v>
      </c>
      <c r="I249" s="69">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47">
        <v>5011</v>
      </c>
      <c r="C250" s="18">
        <v>5</v>
      </c>
      <c r="D250" s="4"/>
      <c r="E250" s="4"/>
      <c r="F250" s="3" t="s">
        <v>1</v>
      </c>
      <c r="G250" s="5" t="str">
        <f t="shared" si="30"/>
        <v>11</v>
      </c>
      <c r="H250" s="7">
        <v>798.49959999999987</v>
      </c>
      <c r="I250" s="69">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47">
        <v>5012</v>
      </c>
      <c r="C251" s="18">
        <v>5</v>
      </c>
      <c r="D251" s="4"/>
      <c r="E251" s="4"/>
      <c r="F251" s="3" t="s">
        <v>1</v>
      </c>
      <c r="G251" s="5" t="str">
        <f t="shared" si="30"/>
        <v>12</v>
      </c>
      <c r="H251" s="7">
        <v>1058.2459999999999</v>
      </c>
      <c r="I251" s="69">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47">
        <v>5014</v>
      </c>
      <c r="C252" s="18">
        <v>5</v>
      </c>
      <c r="D252" s="4"/>
      <c r="E252" s="4"/>
      <c r="F252" s="3" t="s">
        <v>1</v>
      </c>
      <c r="G252" s="5" t="str">
        <f t="shared" si="30"/>
        <v>14</v>
      </c>
      <c r="H252" s="7">
        <v>1273.5536</v>
      </c>
      <c r="I252" s="69">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47">
        <v>5015</v>
      </c>
      <c r="C253" s="18">
        <v>5</v>
      </c>
      <c r="D253" s="4"/>
      <c r="E253" s="4"/>
      <c r="F253" s="3" t="s">
        <v>1</v>
      </c>
      <c r="G253" s="5" t="str">
        <f t="shared" si="30"/>
        <v>15</v>
      </c>
      <c r="H253" s="7">
        <v>798.49959999999987</v>
      </c>
      <c r="I253" s="69">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47">
        <v>5016</v>
      </c>
      <c r="C254" s="18">
        <v>5</v>
      </c>
      <c r="D254" s="4"/>
      <c r="E254" s="4"/>
      <c r="F254" s="3" t="s">
        <v>1</v>
      </c>
      <c r="G254" s="5" t="str">
        <f t="shared" si="30"/>
        <v>16</v>
      </c>
      <c r="H254" s="7">
        <v>798.49959999999987</v>
      </c>
      <c r="I254" s="69">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47">
        <v>5017</v>
      </c>
      <c r="C255" s="18">
        <v>5</v>
      </c>
      <c r="D255" s="4"/>
      <c r="E255" s="4"/>
      <c r="F255" s="3" t="s">
        <v>1</v>
      </c>
      <c r="G255" s="5" t="str">
        <f t="shared" si="30"/>
        <v>17</v>
      </c>
      <c r="H255" s="7">
        <v>798.28440000000001</v>
      </c>
      <c r="I255" s="69">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47">
        <v>5018</v>
      </c>
      <c r="C256" s="18">
        <v>5</v>
      </c>
      <c r="D256" s="4"/>
      <c r="E256" s="4"/>
      <c r="F256" s="3" t="s">
        <v>1</v>
      </c>
      <c r="G256" s="5" t="str">
        <f t="shared" si="30"/>
        <v>18</v>
      </c>
      <c r="H256" s="7">
        <v>1057.9232</v>
      </c>
      <c r="I256" s="69">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47">
        <v>5020</v>
      </c>
      <c r="C257" s="18">
        <v>5</v>
      </c>
      <c r="D257" s="4"/>
      <c r="E257" s="4"/>
      <c r="F257" s="3" t="s">
        <v>1</v>
      </c>
      <c r="G257" s="5" t="str">
        <f t="shared" si="30"/>
        <v>20</v>
      </c>
      <c r="H257" s="7">
        <v>1273.5536</v>
      </c>
      <c r="I257" s="69">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47">
        <v>5025</v>
      </c>
      <c r="C258" s="18">
        <v>5</v>
      </c>
      <c r="D258" s="4"/>
      <c r="E258" s="4"/>
      <c r="F258" s="3" t="s">
        <v>1</v>
      </c>
      <c r="G258" s="5" t="str">
        <f t="shared" si="30"/>
        <v>25</v>
      </c>
      <c r="H258" s="7">
        <v>618.16200000000003</v>
      </c>
      <c r="I258" s="69">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47">
        <v>5026</v>
      </c>
      <c r="C259" s="18">
        <v>5</v>
      </c>
      <c r="D259" s="4"/>
      <c r="E259" s="4"/>
      <c r="F259" s="3" t="s">
        <v>1</v>
      </c>
      <c r="G259" s="5" t="str">
        <f t="shared" si="30"/>
        <v>26</v>
      </c>
      <c r="H259" s="7">
        <v>1273.5536</v>
      </c>
      <c r="I259" s="69">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47">
        <v>5030</v>
      </c>
      <c r="C260" s="18">
        <v>5</v>
      </c>
      <c r="D260" s="4"/>
      <c r="E260" s="4"/>
      <c r="F260" s="3" t="s">
        <v>1</v>
      </c>
      <c r="G260" s="5" t="str">
        <f t="shared" si="30"/>
        <v>30</v>
      </c>
      <c r="H260" s="7">
        <v>1057.9232</v>
      </c>
      <c r="I260" s="69">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47">
        <v>5032</v>
      </c>
      <c r="C261" s="18">
        <v>5</v>
      </c>
      <c r="D261" s="4"/>
      <c r="E261" s="4"/>
      <c r="F261" s="3" t="s">
        <v>1</v>
      </c>
      <c r="G261" s="5" t="str">
        <f t="shared" si="30"/>
        <v>32</v>
      </c>
      <c r="H261" s="7">
        <v>1273.5536</v>
      </c>
      <c r="I261" s="69">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47">
        <v>5034</v>
      </c>
      <c r="C262" s="18">
        <v>5</v>
      </c>
      <c r="D262" s="4"/>
      <c r="E262" s="4"/>
      <c r="F262" s="3" t="s">
        <v>1</v>
      </c>
      <c r="G262" s="5" t="str">
        <f t="shared" si="30"/>
        <v>34</v>
      </c>
      <c r="H262" s="7">
        <v>798.28440000000001</v>
      </c>
      <c r="I262" s="69">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47">
        <v>5036</v>
      </c>
      <c r="C263" s="18">
        <v>5</v>
      </c>
      <c r="D263" s="4"/>
      <c r="E263" s="4"/>
      <c r="F263" s="3" t="s">
        <v>1</v>
      </c>
      <c r="G263" s="5" t="str">
        <f t="shared" si="30"/>
        <v>36</v>
      </c>
      <c r="H263" s="7">
        <v>1057.9232</v>
      </c>
      <c r="I263" s="69">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47">
        <v>5037</v>
      </c>
      <c r="C264" s="18">
        <v>5</v>
      </c>
      <c r="D264" s="4"/>
      <c r="E264" s="4"/>
      <c r="F264" s="3" t="s">
        <v>1</v>
      </c>
      <c r="G264" s="5" t="str">
        <f t="shared" si="30"/>
        <v>37</v>
      </c>
      <c r="H264" s="7">
        <v>606.32600000000002</v>
      </c>
      <c r="I264" s="69">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47">
        <v>5038</v>
      </c>
      <c r="C265" s="18">
        <v>5</v>
      </c>
      <c r="D265" s="4"/>
      <c r="E265" s="4"/>
      <c r="F265" s="3" t="s">
        <v>1</v>
      </c>
      <c r="G265" s="5" t="str">
        <f t="shared" si="30"/>
        <v>38</v>
      </c>
      <c r="H265" s="7">
        <v>1273.5536</v>
      </c>
      <c r="I265" s="69">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47">
        <v>5041</v>
      </c>
      <c r="C266" s="18">
        <v>5</v>
      </c>
      <c r="D266" s="4"/>
      <c r="E266" s="4"/>
      <c r="F266" s="3" t="s">
        <v>1</v>
      </c>
      <c r="G266" s="5" t="str">
        <f t="shared" si="30"/>
        <v>41</v>
      </c>
      <c r="H266" s="7">
        <v>798.28440000000001</v>
      </c>
      <c r="I266" s="69">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47">
        <v>5043</v>
      </c>
      <c r="C267" s="18">
        <v>5</v>
      </c>
      <c r="D267" s="4"/>
      <c r="E267" s="4"/>
      <c r="F267" s="3" t="s">
        <v>1</v>
      </c>
      <c r="G267" s="5" t="str">
        <f t="shared" si="30"/>
        <v>43</v>
      </c>
      <c r="H267" s="7">
        <v>598.5788</v>
      </c>
      <c r="I267" s="69">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47">
        <v>5044</v>
      </c>
      <c r="C268" s="18">
        <v>5</v>
      </c>
      <c r="D268" s="4"/>
      <c r="E268" s="4"/>
      <c r="F268" s="3" t="s">
        <v>1</v>
      </c>
      <c r="G268" s="5" t="str">
        <f t="shared" si="30"/>
        <v>44</v>
      </c>
      <c r="H268" s="7">
        <v>1238.5835999999999</v>
      </c>
      <c r="I268" s="69">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47">
        <v>5047</v>
      </c>
      <c r="C269" s="18">
        <v>5</v>
      </c>
      <c r="D269" s="4"/>
      <c r="E269" s="4"/>
      <c r="F269" s="3" t="s">
        <v>1</v>
      </c>
      <c r="G269" s="5" t="str">
        <f t="shared" si="30"/>
        <v>47</v>
      </c>
      <c r="H269" s="7">
        <v>794.51840000000004</v>
      </c>
      <c r="I269" s="69">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47">
        <v>5048</v>
      </c>
      <c r="C270" s="18">
        <v>5</v>
      </c>
      <c r="D270" s="4"/>
      <c r="E270" s="4"/>
      <c r="F270" s="3" t="s">
        <v>1</v>
      </c>
      <c r="G270" s="5" t="str">
        <f t="shared" si="30"/>
        <v>48</v>
      </c>
      <c r="H270" s="7">
        <v>1013.2692</v>
      </c>
      <c r="I270" s="69">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47">
        <v>5050</v>
      </c>
      <c r="C271" s="18">
        <v>5</v>
      </c>
      <c r="D271" s="4"/>
      <c r="E271" s="4"/>
      <c r="F271" s="3" t="s">
        <v>1</v>
      </c>
      <c r="G271" s="5" t="str">
        <f t="shared" si="30"/>
        <v>50</v>
      </c>
      <c r="H271" s="7">
        <v>1074.7087999999999</v>
      </c>
      <c r="I271" s="69">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47">
        <v>5051</v>
      </c>
      <c r="C272" s="18">
        <v>5</v>
      </c>
      <c r="D272" s="4"/>
      <c r="E272" s="4"/>
      <c r="F272" s="3" t="s">
        <v>1</v>
      </c>
      <c r="G272" s="5" t="str">
        <f t="shared" si="30"/>
        <v>51</v>
      </c>
      <c r="H272" s="7">
        <v>789.24599999999987</v>
      </c>
      <c r="I272" s="69">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workbookViewId="0"/>
  </sheetViews>
  <sheetFormatPr defaultColWidth="8.85546875" defaultRowHeight="12" x14ac:dyDescent="0.2"/>
  <cols>
    <col min="1" max="1" width="2" style="38" customWidth="1"/>
    <col min="2" max="2" width="8.85546875" style="38"/>
    <col min="3" max="3" width="0" style="38" hidden="1" customWidth="1"/>
    <col min="4" max="4" width="8.7109375" style="38" customWidth="1"/>
    <col min="5" max="5" width="15.7109375" style="38" bestFit="1" customWidth="1"/>
    <col min="6" max="16384" width="8.85546875" style="38"/>
  </cols>
  <sheetData>
    <row r="1" spans="2:5" ht="15.75" x14ac:dyDescent="0.2">
      <c r="B1" s="24" t="s">
        <v>528</v>
      </c>
      <c r="C1" s="24"/>
    </row>
    <row r="2" spans="2:5" x14ac:dyDescent="0.2">
      <c r="B2" s="25" t="s">
        <v>25</v>
      </c>
      <c r="C2" s="21"/>
    </row>
    <row r="4" spans="2:5" x14ac:dyDescent="0.2">
      <c r="B4" s="39" t="s">
        <v>529</v>
      </c>
      <c r="C4" s="39"/>
    </row>
    <row r="6" spans="2:5" ht="12.75" thickBot="1" x14ac:dyDescent="0.25">
      <c r="B6" s="29"/>
      <c r="C6" s="29"/>
      <c r="D6" s="30" t="s">
        <v>530</v>
      </c>
      <c r="E6" s="30" t="s">
        <v>531</v>
      </c>
    </row>
    <row r="7" spans="2:5" x14ac:dyDescent="0.2">
      <c r="B7" s="26" t="s">
        <v>535</v>
      </c>
      <c r="C7" s="26" t="s">
        <v>176</v>
      </c>
      <c r="D7" s="31">
        <f>COUNTIF('365RE'!$U$6:$U$272,C7)</f>
        <v>108</v>
      </c>
      <c r="E7" s="32">
        <f>D7/$D$10</f>
        <v>0.55384615384615388</v>
      </c>
    </row>
    <row r="8" spans="2:5" x14ac:dyDescent="0.2">
      <c r="B8" s="26" t="s">
        <v>536</v>
      </c>
      <c r="C8" s="26" t="s">
        <v>178</v>
      </c>
      <c r="D8" s="31">
        <f>COUNTIF('365RE'!$U$6:$U$272,C8)</f>
        <v>70</v>
      </c>
      <c r="E8" s="32">
        <f t="shared" ref="E8:E9" si="0">D8/$D$10</f>
        <v>0.35897435897435898</v>
      </c>
    </row>
    <row r="9" spans="2:5" ht="12.75" thickBot="1" x14ac:dyDescent="0.25">
      <c r="B9" s="26" t="s">
        <v>537</v>
      </c>
      <c r="C9" s="26" t="s">
        <v>563</v>
      </c>
      <c r="D9" s="31">
        <f>COUNTIF('365RE'!$U$6:$U$272,C9)</f>
        <v>17</v>
      </c>
      <c r="E9" s="32">
        <f t="shared" si="0"/>
        <v>8.7179487179487175E-2</v>
      </c>
    </row>
    <row r="10" spans="2:5" ht="12.75" thickBot="1" x14ac:dyDescent="0.25">
      <c r="B10" s="35" t="s">
        <v>532</v>
      </c>
      <c r="C10" s="35"/>
      <c r="D10" s="35">
        <f>SUM(D7:D9)</f>
        <v>195</v>
      </c>
      <c r="E10" s="36">
        <f>SUM(E7:E9)</f>
        <v>1</v>
      </c>
    </row>
    <row r="11" spans="2:5" ht="12.75" thickTop="1" x14ac:dyDescent="0.2">
      <c r="B11" s="26"/>
      <c r="C11" s="26"/>
      <c r="D11" s="31"/>
      <c r="E11" s="28"/>
    </row>
    <row r="12" spans="2:5" x14ac:dyDescent="0.2">
      <c r="D12" s="33"/>
      <c r="E12" s="37"/>
    </row>
    <row r="13" spans="2:5" x14ac:dyDescent="0.2">
      <c r="B13" s="26"/>
      <c r="C13" s="26"/>
      <c r="D13" s="31"/>
      <c r="E13" s="28"/>
    </row>
    <row r="14" spans="2:5" x14ac:dyDescent="0.2">
      <c r="B14" s="26"/>
      <c r="C14" s="26"/>
      <c r="D14" s="31"/>
      <c r="E14" s="28"/>
    </row>
    <row r="24" spans="2:3" x14ac:dyDescent="0.2">
      <c r="B24" s="26" t="s">
        <v>538</v>
      </c>
      <c r="C24" s="26"/>
    </row>
  </sheetData>
  <dataValidations count="1">
    <dataValidation allowBlank="1" showErrorMessage="1" sqref="B1:C2"/>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6"/>
  <sheetViews>
    <sheetView zoomScaleNormal="100" workbookViewId="0"/>
  </sheetViews>
  <sheetFormatPr defaultColWidth="8.85546875" defaultRowHeight="14.25" customHeight="1" x14ac:dyDescent="0.25"/>
  <cols>
    <col min="1" max="1" width="2" style="28" customWidth="1"/>
    <col min="2" max="2" width="12.5703125" style="28" customWidth="1"/>
    <col min="3" max="3" width="8.85546875" style="28"/>
    <col min="4" max="4" width="15.7109375" style="28" bestFit="1" customWidth="1"/>
    <col min="5" max="5" width="18.42578125" style="28" bestFit="1" customWidth="1"/>
    <col min="6" max="6" width="16.28515625" style="28" bestFit="1" customWidth="1"/>
    <col min="7" max="16384" width="8.85546875" style="28"/>
  </cols>
  <sheetData>
    <row r="1" spans="1:8" ht="15.75" x14ac:dyDescent="0.25">
      <c r="A1" s="27"/>
      <c r="B1" s="24" t="s">
        <v>528</v>
      </c>
    </row>
    <row r="2" spans="1:8" ht="14.25" customHeight="1" x14ac:dyDescent="0.25">
      <c r="A2" s="27"/>
      <c r="B2" s="25" t="s">
        <v>541</v>
      </c>
    </row>
    <row r="3" spans="1:8" ht="14.25" customHeight="1" x14ac:dyDescent="0.25">
      <c r="A3" s="27"/>
      <c r="B3" s="9"/>
    </row>
    <row r="4" spans="1:8" ht="14.25" customHeight="1" x14ac:dyDescent="0.25">
      <c r="A4" s="27"/>
      <c r="B4" s="25" t="s">
        <v>529</v>
      </c>
    </row>
    <row r="5" spans="1:8" ht="14.25" customHeight="1" x14ac:dyDescent="0.25">
      <c r="A5" s="27"/>
      <c r="B5" s="9"/>
    </row>
    <row r="6" spans="1:8" ht="14.25" customHeight="1" thickBot="1" x14ac:dyDescent="0.3">
      <c r="A6" s="27"/>
      <c r="B6" s="29"/>
      <c r="C6" s="30" t="s">
        <v>530</v>
      </c>
      <c r="D6" s="30" t="s">
        <v>531</v>
      </c>
      <c r="E6" s="30" t="s">
        <v>539</v>
      </c>
      <c r="F6" s="30" t="s">
        <v>543</v>
      </c>
    </row>
    <row r="7" spans="1:8" ht="14.25" customHeight="1" x14ac:dyDescent="0.25">
      <c r="A7" s="27"/>
      <c r="B7" s="26" t="s">
        <v>14</v>
      </c>
      <c r="C7" s="31">
        <f>COUNTIF('365RE'!$W$6:$W$272,B7)</f>
        <v>119</v>
      </c>
      <c r="D7" s="32">
        <f t="shared" ref="D7:D16" si="0">C7/$C$17</f>
        <v>0.44569288389513106</v>
      </c>
      <c r="E7" s="41">
        <f>D7</f>
        <v>0.44569288389513106</v>
      </c>
      <c r="F7" s="42">
        <f>C7/($C$17-$C$16)</f>
        <v>0.65745856353591159</v>
      </c>
    </row>
    <row r="8" spans="1:8" ht="14.25" customHeight="1" x14ac:dyDescent="0.25">
      <c r="A8" s="27"/>
      <c r="B8" s="26" t="s">
        <v>15</v>
      </c>
      <c r="C8" s="31">
        <f>COUNTIF('365RE'!$W$6:$W$272,B8)</f>
        <v>17</v>
      </c>
      <c r="D8" s="32">
        <f t="shared" si="0"/>
        <v>6.3670411985018729E-2</v>
      </c>
      <c r="E8" s="41">
        <f>D8+E7</f>
        <v>0.50936329588014984</v>
      </c>
      <c r="F8" s="43">
        <f>C8/($C$17-$C$16)+F7</f>
        <v>0.75138121546961323</v>
      </c>
    </row>
    <row r="9" spans="1:8" ht="14.25" customHeight="1" x14ac:dyDescent="0.25">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25">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25">
      <c r="A11" s="27"/>
      <c r="B11" s="26" t="s">
        <v>20</v>
      </c>
      <c r="C11" s="31">
        <f>COUNTIF('365RE'!$W$6:$W$272,B11)</f>
        <v>11</v>
      </c>
      <c r="D11" s="32">
        <f t="shared" si="0"/>
        <v>4.1198501872659173E-2</v>
      </c>
      <c r="E11" s="41">
        <f t="shared" si="1"/>
        <v>0.63295880149812733</v>
      </c>
      <c r="F11" s="43">
        <f t="shared" si="2"/>
        <v>0.93370165745856337</v>
      </c>
    </row>
    <row r="12" spans="1:8" ht="14.25" customHeight="1" x14ac:dyDescent="0.25">
      <c r="A12" s="27"/>
      <c r="B12" s="26" t="s">
        <v>18</v>
      </c>
      <c r="C12" s="31">
        <f>COUNTIF('365RE'!$W$6:$W$272,B12)</f>
        <v>6</v>
      </c>
      <c r="D12" s="32">
        <f t="shared" si="0"/>
        <v>2.247191011235955E-2</v>
      </c>
      <c r="E12" s="41">
        <f t="shared" si="1"/>
        <v>0.65543071161048694</v>
      </c>
      <c r="F12" s="43">
        <f t="shared" si="2"/>
        <v>0.96685082872928163</v>
      </c>
    </row>
    <row r="13" spans="1:8" ht="14.25" customHeight="1" x14ac:dyDescent="0.25">
      <c r="A13" s="27"/>
      <c r="B13" s="26" t="s">
        <v>17</v>
      </c>
      <c r="C13" s="31">
        <f>COUNTIF('365RE'!$W$6:$W$272,B13)</f>
        <v>4</v>
      </c>
      <c r="D13" s="32">
        <f t="shared" si="0"/>
        <v>1.4981273408239701E-2</v>
      </c>
      <c r="E13" s="41">
        <f t="shared" si="1"/>
        <v>0.67041198501872667</v>
      </c>
      <c r="F13" s="43">
        <f t="shared" si="2"/>
        <v>0.98895027624309373</v>
      </c>
    </row>
    <row r="14" spans="1:8" ht="14.25" customHeight="1" x14ac:dyDescent="0.25">
      <c r="A14" s="27"/>
      <c r="B14" s="26" t="s">
        <v>21</v>
      </c>
      <c r="C14" s="31">
        <f>COUNTIF('365RE'!$W$6:$W$272,B14)</f>
        <v>1</v>
      </c>
      <c r="D14" s="32">
        <f t="shared" si="0"/>
        <v>3.7453183520599251E-3</v>
      </c>
      <c r="E14" s="41">
        <f t="shared" si="1"/>
        <v>0.67415730337078661</v>
      </c>
      <c r="F14" s="43">
        <f t="shared" si="2"/>
        <v>0.99447513812154675</v>
      </c>
    </row>
    <row r="15" spans="1:8" ht="14.25" customHeight="1" x14ac:dyDescent="0.25">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3">
      <c r="A16" s="27"/>
      <c r="B16" s="26" t="s">
        <v>566</v>
      </c>
      <c r="C16" s="31">
        <f>COUNTIF('365RE'!$W$6:$W$272,"")</f>
        <v>86</v>
      </c>
      <c r="D16" s="32">
        <f t="shared" si="0"/>
        <v>0.32209737827715357</v>
      </c>
      <c r="E16" s="41">
        <f t="shared" si="1"/>
        <v>1</v>
      </c>
      <c r="F16" s="43"/>
    </row>
    <row r="17" spans="1:6" ht="14.25" customHeight="1" thickBot="1" x14ac:dyDescent="0.3">
      <c r="A17" s="27"/>
      <c r="B17" s="35" t="s">
        <v>532</v>
      </c>
      <c r="C17" s="35">
        <f>SUM(C7:C16)</f>
        <v>267</v>
      </c>
      <c r="D17" s="40">
        <f>SUM(D7:D16)</f>
        <v>1</v>
      </c>
      <c r="E17" s="40"/>
      <c r="F17" s="40"/>
    </row>
    <row r="18" spans="1:6" ht="14.25" customHeight="1" thickTop="1" x14ac:dyDescent="0.25">
      <c r="A18" s="27"/>
    </row>
    <row r="19" spans="1:6" ht="14.25" customHeight="1" x14ac:dyDescent="0.25">
      <c r="A19" s="27"/>
      <c r="B19" s="9"/>
    </row>
    <row r="20" spans="1:6" ht="14.25" customHeight="1" x14ac:dyDescent="0.25">
      <c r="A20" s="27"/>
      <c r="B20" s="9"/>
    </row>
    <row r="21" spans="1:6" ht="14.25" customHeight="1" x14ac:dyDescent="0.25">
      <c r="A21" s="27"/>
      <c r="B21" s="10" t="s">
        <v>542</v>
      </c>
    </row>
    <row r="22" spans="1:6" ht="14.25" customHeight="1" x14ac:dyDescent="0.25">
      <c r="A22" s="27"/>
      <c r="B22" s="10" t="s">
        <v>544</v>
      </c>
    </row>
    <row r="23" spans="1:6" ht="14.25" customHeight="1" x14ac:dyDescent="0.25">
      <c r="A23" s="27"/>
      <c r="B23" s="9"/>
    </row>
    <row r="24" spans="1:6" ht="14.25" customHeight="1" x14ac:dyDescent="0.25">
      <c r="A24" s="27"/>
      <c r="B24" s="9"/>
    </row>
    <row r="25" spans="1:6" ht="14.25" customHeight="1" x14ac:dyDescent="0.25">
      <c r="A25" s="27"/>
      <c r="B25" s="9"/>
    </row>
    <row r="26" spans="1:6" ht="14.25" customHeight="1" x14ac:dyDescent="0.25">
      <c r="A26" s="27"/>
      <c r="B26" s="9"/>
      <c r="C26" s="3"/>
    </row>
    <row r="27" spans="1:6" ht="14.25" customHeight="1" x14ac:dyDescent="0.25">
      <c r="A27" s="27"/>
      <c r="B27" s="26" t="s">
        <v>540</v>
      </c>
      <c r="C27" s="3"/>
    </row>
    <row r="28" spans="1:6" ht="14.25" customHeight="1" x14ac:dyDescent="0.25">
      <c r="A28" s="27"/>
      <c r="B28" s="10" t="s">
        <v>567</v>
      </c>
      <c r="C28" s="3"/>
    </row>
    <row r="29" spans="1:6" ht="14.25" customHeight="1" x14ac:dyDescent="0.25">
      <c r="A29" s="27"/>
      <c r="B29" s="9"/>
      <c r="C29" s="3"/>
    </row>
    <row r="30" spans="1:6" ht="14.25" customHeight="1" x14ac:dyDescent="0.25">
      <c r="A30" s="27"/>
      <c r="B30" s="9"/>
      <c r="C30" s="3"/>
    </row>
    <row r="31" spans="1:6" ht="14.25" customHeight="1" x14ac:dyDescent="0.25">
      <c r="A31" s="27"/>
      <c r="B31" s="9"/>
      <c r="C31" s="3"/>
    </row>
    <row r="32" spans="1:6" ht="14.25" customHeight="1" x14ac:dyDescent="0.25">
      <c r="A32" s="27"/>
      <c r="B32" s="9"/>
      <c r="C32" s="3"/>
    </row>
    <row r="33" spans="1:3" ht="14.25" customHeight="1" x14ac:dyDescent="0.25">
      <c r="A33" s="27"/>
      <c r="B33" s="9"/>
      <c r="C33" s="3"/>
    </row>
    <row r="34" spans="1:3" ht="14.25" customHeight="1" x14ac:dyDescent="0.25">
      <c r="A34" s="27"/>
      <c r="B34" s="9"/>
      <c r="C34" s="3"/>
    </row>
    <row r="35" spans="1:3" ht="14.25" customHeight="1" x14ac:dyDescent="0.25">
      <c r="A35" s="27"/>
      <c r="B35" s="9"/>
      <c r="C35" s="3"/>
    </row>
    <row r="36" spans="1:3" ht="14.25" customHeight="1" x14ac:dyDescent="0.25">
      <c r="A36" s="27"/>
      <c r="B36" s="9"/>
      <c r="C36" s="3"/>
    </row>
    <row r="37" spans="1:3" ht="14.25" customHeight="1" x14ac:dyDescent="0.25">
      <c r="A37" s="27"/>
      <c r="B37" s="9"/>
      <c r="C37" s="3"/>
    </row>
    <row r="38" spans="1:3" ht="14.25" customHeight="1" x14ac:dyDescent="0.25">
      <c r="A38" s="27"/>
      <c r="B38" s="9"/>
      <c r="C38" s="3"/>
    </row>
    <row r="39" spans="1:3" ht="14.25" customHeight="1" x14ac:dyDescent="0.25">
      <c r="A39" s="27"/>
      <c r="B39" s="9"/>
      <c r="C39" s="3"/>
    </row>
    <row r="40" spans="1:3" ht="14.25" customHeight="1" x14ac:dyDescent="0.25">
      <c r="A40" s="27"/>
      <c r="B40" s="9"/>
      <c r="C40" s="3"/>
    </row>
    <row r="41" spans="1:3" ht="14.25" customHeight="1" x14ac:dyDescent="0.25">
      <c r="A41" s="27"/>
      <c r="B41" s="9"/>
      <c r="C41" s="3"/>
    </row>
    <row r="42" spans="1:3" ht="14.25" customHeight="1" x14ac:dyDescent="0.25">
      <c r="A42" s="27"/>
      <c r="B42" s="9"/>
      <c r="C42" s="3"/>
    </row>
    <row r="43" spans="1:3" ht="14.25" customHeight="1" x14ac:dyDescent="0.25">
      <c r="A43" s="27"/>
      <c r="B43" s="9"/>
      <c r="C43" s="3"/>
    </row>
    <row r="44" spans="1:3" ht="14.25" customHeight="1" x14ac:dyDescent="0.25">
      <c r="A44" s="27"/>
      <c r="B44" s="9"/>
      <c r="C44" s="3"/>
    </row>
    <row r="45" spans="1:3" ht="14.25" customHeight="1" x14ac:dyDescent="0.25">
      <c r="A45" s="27"/>
      <c r="B45" s="9"/>
      <c r="C45" s="3"/>
    </row>
    <row r="46" spans="1:3" ht="14.25" customHeight="1" x14ac:dyDescent="0.25">
      <c r="A46" s="27"/>
      <c r="B46" s="9"/>
      <c r="C46" s="3"/>
    </row>
    <row r="47" spans="1:3" ht="14.25" customHeight="1" x14ac:dyDescent="0.25">
      <c r="A47" s="27"/>
      <c r="B47" s="9"/>
      <c r="C47" s="3"/>
    </row>
    <row r="48" spans="1:3" ht="14.25" customHeight="1" x14ac:dyDescent="0.25">
      <c r="A48" s="27"/>
      <c r="B48" s="9"/>
      <c r="C48" s="3"/>
    </row>
    <row r="49" spans="1:3" ht="14.25" customHeight="1" x14ac:dyDescent="0.25">
      <c r="A49" s="27"/>
      <c r="B49" s="9"/>
      <c r="C49" s="3"/>
    </row>
    <row r="50" spans="1:3" ht="14.25" customHeight="1" x14ac:dyDescent="0.25">
      <c r="A50" s="27"/>
      <c r="B50" s="9"/>
      <c r="C50" s="3"/>
    </row>
    <row r="51" spans="1:3" ht="14.25" customHeight="1" x14ac:dyDescent="0.25">
      <c r="A51" s="27"/>
      <c r="B51" s="9"/>
      <c r="C51" s="3"/>
    </row>
    <row r="52" spans="1:3" ht="14.25" customHeight="1" x14ac:dyDescent="0.25">
      <c r="A52" s="27"/>
      <c r="B52" s="9"/>
      <c r="C52" s="3"/>
    </row>
    <row r="53" spans="1:3" ht="14.25" customHeight="1" x14ac:dyDescent="0.25">
      <c r="A53" s="27"/>
      <c r="B53" s="9"/>
      <c r="C53" s="3"/>
    </row>
    <row r="54" spans="1:3" ht="14.25" customHeight="1" x14ac:dyDescent="0.25">
      <c r="A54" s="27"/>
      <c r="B54" s="9"/>
      <c r="C54" s="3"/>
    </row>
    <row r="55" spans="1:3" ht="14.25" customHeight="1" x14ac:dyDescent="0.25">
      <c r="A55" s="27"/>
      <c r="B55" s="9"/>
      <c r="C55" s="3"/>
    </row>
    <row r="56" spans="1:3" ht="14.25" customHeight="1" x14ac:dyDescent="0.25">
      <c r="A56" s="27"/>
      <c r="B56" s="9"/>
      <c r="C56" s="3"/>
    </row>
    <row r="57" spans="1:3" ht="14.25" customHeight="1" x14ac:dyDescent="0.25">
      <c r="A57" s="27"/>
      <c r="B57" s="9"/>
      <c r="C57" s="3"/>
    </row>
    <row r="58" spans="1:3" ht="14.25" customHeight="1" x14ac:dyDescent="0.25">
      <c r="A58" s="27"/>
      <c r="B58" s="9"/>
      <c r="C58" s="3"/>
    </row>
    <row r="59" spans="1:3" ht="14.25" customHeight="1" x14ac:dyDescent="0.25">
      <c r="A59" s="27"/>
      <c r="B59" s="9"/>
      <c r="C59" s="3"/>
    </row>
    <row r="60" spans="1:3" ht="14.25" customHeight="1" x14ac:dyDescent="0.25">
      <c r="A60" s="27"/>
      <c r="B60" s="9"/>
      <c r="C60" s="3"/>
    </row>
    <row r="61" spans="1:3" ht="14.25" customHeight="1" x14ac:dyDescent="0.25">
      <c r="A61" s="27"/>
      <c r="B61" s="9"/>
      <c r="C61" s="3"/>
    </row>
    <row r="62" spans="1:3" ht="14.25" customHeight="1" x14ac:dyDescent="0.25">
      <c r="A62" s="27"/>
      <c r="B62" s="9"/>
      <c r="C62" s="3"/>
    </row>
    <row r="63" spans="1:3" ht="14.25" customHeight="1" x14ac:dyDescent="0.25">
      <c r="A63" s="27"/>
      <c r="B63" s="9"/>
      <c r="C63" s="3"/>
    </row>
    <row r="64" spans="1:3" ht="14.25" customHeight="1" x14ac:dyDescent="0.25">
      <c r="A64" s="27"/>
      <c r="B64" s="9"/>
      <c r="C64" s="3"/>
    </row>
    <row r="65" spans="1:3" ht="14.25" customHeight="1" x14ac:dyDescent="0.25">
      <c r="A65" s="27"/>
      <c r="B65" s="9"/>
      <c r="C65" s="3"/>
    </row>
    <row r="66" spans="1:3" ht="14.25" customHeight="1" x14ac:dyDescent="0.25">
      <c r="A66" s="27"/>
      <c r="B66" s="9"/>
      <c r="C66" s="3"/>
    </row>
    <row r="67" spans="1:3" ht="14.25" customHeight="1" x14ac:dyDescent="0.25">
      <c r="A67" s="27"/>
      <c r="B67" s="9"/>
      <c r="C67" s="3"/>
    </row>
    <row r="68" spans="1:3" ht="14.25" customHeight="1" x14ac:dyDescent="0.25">
      <c r="A68" s="27"/>
      <c r="B68" s="9"/>
      <c r="C68" s="3"/>
    </row>
    <row r="69" spans="1:3" ht="14.25" customHeight="1" x14ac:dyDescent="0.25">
      <c r="A69" s="27"/>
      <c r="B69" s="9"/>
      <c r="C69" s="3"/>
    </row>
    <row r="70" spans="1:3" ht="14.25" customHeight="1" x14ac:dyDescent="0.25">
      <c r="A70" s="27"/>
      <c r="B70" s="9"/>
      <c r="C70" s="3"/>
    </row>
    <row r="71" spans="1:3" ht="14.25" customHeight="1" x14ac:dyDescent="0.25">
      <c r="A71" s="27"/>
      <c r="B71" s="9"/>
      <c r="C71" s="3"/>
    </row>
    <row r="72" spans="1:3" ht="14.25" customHeight="1" x14ac:dyDescent="0.25">
      <c r="A72" s="27"/>
      <c r="B72" s="9"/>
      <c r="C72" s="3"/>
    </row>
    <row r="73" spans="1:3" ht="14.25" customHeight="1" x14ac:dyDescent="0.25">
      <c r="A73" s="27"/>
      <c r="B73" s="9"/>
      <c r="C73" s="3"/>
    </row>
    <row r="74" spans="1:3" ht="14.25" customHeight="1" x14ac:dyDescent="0.25">
      <c r="A74" s="27"/>
      <c r="B74" s="9"/>
      <c r="C74" s="3"/>
    </row>
    <row r="75" spans="1:3" ht="14.25" customHeight="1" x14ac:dyDescent="0.25">
      <c r="A75" s="27"/>
      <c r="B75" s="9"/>
      <c r="C75" s="3"/>
    </row>
    <row r="76" spans="1:3" ht="14.25" customHeight="1" x14ac:dyDescent="0.25">
      <c r="A76" s="27"/>
      <c r="B76" s="9"/>
      <c r="C76" s="3"/>
    </row>
    <row r="77" spans="1:3" ht="14.25" customHeight="1" x14ac:dyDescent="0.25">
      <c r="A77" s="27"/>
      <c r="B77" s="9"/>
      <c r="C77" s="3"/>
    </row>
    <row r="78" spans="1:3" ht="14.25" customHeight="1" x14ac:dyDescent="0.25">
      <c r="A78" s="27"/>
      <c r="B78" s="9"/>
      <c r="C78" s="3"/>
    </row>
    <row r="79" spans="1:3" ht="14.25" customHeight="1" x14ac:dyDescent="0.25">
      <c r="A79" s="27"/>
      <c r="B79" s="9"/>
      <c r="C79" s="3"/>
    </row>
    <row r="80" spans="1:3" ht="14.25" customHeight="1" x14ac:dyDescent="0.25">
      <c r="A80" s="27"/>
      <c r="B80" s="9"/>
      <c r="C80" s="3"/>
    </row>
    <row r="81" spans="1:3" ht="14.25" customHeight="1" x14ac:dyDescent="0.25">
      <c r="A81" s="27"/>
      <c r="B81" s="9"/>
      <c r="C81" s="3"/>
    </row>
    <row r="82" spans="1:3" ht="14.25" customHeight="1" x14ac:dyDescent="0.25">
      <c r="A82" s="27"/>
      <c r="B82" s="9"/>
      <c r="C82" s="3"/>
    </row>
    <row r="83" spans="1:3" ht="14.25" customHeight="1" x14ac:dyDescent="0.25">
      <c r="A83" s="27"/>
      <c r="B83" s="9"/>
      <c r="C83" s="3"/>
    </row>
    <row r="84" spans="1:3" ht="14.25" customHeight="1" x14ac:dyDescent="0.25">
      <c r="A84" s="27"/>
      <c r="B84" s="9"/>
      <c r="C84" s="3"/>
    </row>
    <row r="85" spans="1:3" ht="14.25" customHeight="1" x14ac:dyDescent="0.25">
      <c r="A85" s="27"/>
      <c r="B85" s="9"/>
      <c r="C85" s="3"/>
    </row>
    <row r="86" spans="1:3" ht="14.25" customHeight="1" x14ac:dyDescent="0.25">
      <c r="A86" s="27"/>
      <c r="B86" s="9"/>
      <c r="C86" s="3"/>
    </row>
    <row r="87" spans="1:3" ht="14.25" customHeight="1" x14ac:dyDescent="0.25">
      <c r="A87" s="27"/>
      <c r="B87" s="9"/>
      <c r="C87" s="3"/>
    </row>
    <row r="88" spans="1:3" ht="14.25" customHeight="1" x14ac:dyDescent="0.25">
      <c r="A88" s="27"/>
      <c r="B88" s="9"/>
      <c r="C88" s="3"/>
    </row>
    <row r="89" spans="1:3" ht="14.25" customHeight="1" x14ac:dyDescent="0.25">
      <c r="A89" s="27"/>
      <c r="B89" s="9"/>
      <c r="C89" s="3"/>
    </row>
    <row r="90" spans="1:3" ht="14.25" customHeight="1" x14ac:dyDescent="0.25">
      <c r="A90" s="27"/>
      <c r="B90" s="9"/>
      <c r="C90" s="3"/>
    </row>
    <row r="91" spans="1:3" ht="14.25" customHeight="1" x14ac:dyDescent="0.25">
      <c r="A91" s="27"/>
      <c r="B91" s="9"/>
      <c r="C91" s="3"/>
    </row>
    <row r="92" spans="1:3" ht="14.25" customHeight="1" x14ac:dyDescent="0.25">
      <c r="A92" s="27"/>
      <c r="B92" s="9"/>
      <c r="C92" s="3"/>
    </row>
    <row r="93" spans="1:3" ht="14.25" customHeight="1" x14ac:dyDescent="0.25">
      <c r="A93" s="27"/>
      <c r="B93" s="9"/>
      <c r="C93" s="3"/>
    </row>
    <row r="94" spans="1:3" ht="14.25" customHeight="1" x14ac:dyDescent="0.25">
      <c r="A94" s="27"/>
      <c r="B94" s="9"/>
      <c r="C94" s="3"/>
    </row>
    <row r="95" spans="1:3" ht="14.25" customHeight="1" x14ac:dyDescent="0.25">
      <c r="A95" s="27"/>
      <c r="B95" s="9"/>
      <c r="C95" s="3"/>
    </row>
    <row r="96" spans="1:3" ht="14.25" customHeight="1" x14ac:dyDescent="0.25">
      <c r="A96" s="27"/>
      <c r="B96" s="9"/>
      <c r="C96" s="3"/>
    </row>
    <row r="97" spans="1:3" ht="14.25" customHeight="1" x14ac:dyDescent="0.25">
      <c r="A97" s="27"/>
      <c r="B97" s="9"/>
      <c r="C97" s="3"/>
    </row>
    <row r="98" spans="1:3" ht="14.25" customHeight="1" x14ac:dyDescent="0.25">
      <c r="A98" s="27"/>
      <c r="B98" s="9"/>
      <c r="C98" s="3"/>
    </row>
    <row r="99" spans="1:3" ht="14.25" customHeight="1" x14ac:dyDescent="0.25">
      <c r="A99" s="27"/>
      <c r="B99" s="9"/>
      <c r="C99" s="3"/>
    </row>
    <row r="100" spans="1:3" ht="14.25" customHeight="1" x14ac:dyDescent="0.25">
      <c r="A100" s="27"/>
      <c r="B100" s="9"/>
      <c r="C100" s="3"/>
    </row>
    <row r="101" spans="1:3" ht="14.25" customHeight="1" x14ac:dyDescent="0.25">
      <c r="A101" s="27"/>
      <c r="B101" s="9"/>
      <c r="C101" s="3"/>
    </row>
    <row r="102" spans="1:3" ht="14.25" customHeight="1" x14ac:dyDescent="0.25">
      <c r="A102" s="27"/>
      <c r="B102" s="9"/>
      <c r="C102" s="3"/>
    </row>
    <row r="103" spans="1:3" ht="14.25" customHeight="1" x14ac:dyDescent="0.25">
      <c r="A103" s="27"/>
      <c r="B103" s="9"/>
      <c r="C103" s="3"/>
    </row>
    <row r="104" spans="1:3" ht="14.25" customHeight="1" x14ac:dyDescent="0.25">
      <c r="A104" s="27"/>
      <c r="B104" s="9"/>
      <c r="C104" s="3"/>
    </row>
    <row r="105" spans="1:3" ht="14.25" customHeight="1" x14ac:dyDescent="0.25">
      <c r="A105" s="27"/>
      <c r="B105" s="9"/>
      <c r="C105" s="3"/>
    </row>
    <row r="106" spans="1:3" ht="14.25" customHeight="1" x14ac:dyDescent="0.25">
      <c r="A106" s="27"/>
      <c r="B106" s="9"/>
      <c r="C106" s="3"/>
    </row>
    <row r="107" spans="1:3" ht="14.25" customHeight="1" x14ac:dyDescent="0.25">
      <c r="A107" s="27"/>
      <c r="B107" s="9"/>
      <c r="C107" s="3"/>
    </row>
    <row r="108" spans="1:3" ht="14.25" customHeight="1" x14ac:dyDescent="0.25">
      <c r="A108" s="27"/>
      <c r="B108" s="9"/>
      <c r="C108" s="3"/>
    </row>
    <row r="109" spans="1:3" ht="14.25" customHeight="1" x14ac:dyDescent="0.25">
      <c r="A109" s="27"/>
      <c r="B109" s="9"/>
      <c r="C109" s="3"/>
    </row>
    <row r="110" spans="1:3" ht="14.25" customHeight="1" x14ac:dyDescent="0.25">
      <c r="A110" s="27"/>
      <c r="B110" s="9"/>
      <c r="C110" s="3"/>
    </row>
    <row r="111" spans="1:3" ht="14.25" customHeight="1" x14ac:dyDescent="0.25">
      <c r="A111" s="27"/>
      <c r="B111" s="9"/>
      <c r="C111" s="3"/>
    </row>
    <row r="112" spans="1:3" ht="14.25" customHeight="1" x14ac:dyDescent="0.25">
      <c r="A112" s="27"/>
      <c r="B112" s="9"/>
      <c r="C112" s="3"/>
    </row>
    <row r="113" spans="1:3" ht="14.25" customHeight="1" x14ac:dyDescent="0.25">
      <c r="A113" s="27"/>
      <c r="B113" s="9"/>
      <c r="C113" s="3"/>
    </row>
    <row r="114" spans="1:3" ht="14.25" customHeight="1" x14ac:dyDescent="0.25">
      <c r="A114" s="27"/>
      <c r="B114" s="9"/>
      <c r="C114" s="3"/>
    </row>
    <row r="115" spans="1:3" ht="14.25" customHeight="1" x14ac:dyDescent="0.25">
      <c r="A115" s="27"/>
      <c r="B115" s="9"/>
      <c r="C115" s="3"/>
    </row>
    <row r="116" spans="1:3" ht="14.25" customHeight="1" x14ac:dyDescent="0.25">
      <c r="A116" s="27"/>
      <c r="B116" s="9"/>
      <c r="C116" s="3"/>
    </row>
    <row r="117" spans="1:3" ht="14.25" customHeight="1" x14ac:dyDescent="0.25">
      <c r="A117" s="27"/>
      <c r="B117" s="9"/>
      <c r="C117" s="3"/>
    </row>
    <row r="118" spans="1:3" ht="14.25" customHeight="1" x14ac:dyDescent="0.25">
      <c r="A118" s="27"/>
      <c r="B118" s="9"/>
      <c r="C118" s="3"/>
    </row>
    <row r="119" spans="1:3" ht="14.25" customHeight="1" x14ac:dyDescent="0.25">
      <c r="A119" s="27"/>
      <c r="B119" s="9"/>
      <c r="C119" s="3"/>
    </row>
    <row r="120" spans="1:3" ht="14.25" customHeight="1" x14ac:dyDescent="0.25">
      <c r="A120" s="27"/>
      <c r="B120" s="9"/>
      <c r="C120" s="3"/>
    </row>
    <row r="121" spans="1:3" ht="14.25" customHeight="1" x14ac:dyDescent="0.25">
      <c r="A121" s="27"/>
      <c r="B121" s="9"/>
      <c r="C121" s="3"/>
    </row>
    <row r="122" spans="1:3" ht="14.25" customHeight="1" x14ac:dyDescent="0.25">
      <c r="A122" s="27"/>
      <c r="B122" s="9"/>
      <c r="C122" s="3"/>
    </row>
    <row r="123" spans="1:3" ht="14.25" customHeight="1" x14ac:dyDescent="0.25">
      <c r="A123" s="27"/>
      <c r="B123" s="9"/>
      <c r="C123" s="3"/>
    </row>
    <row r="124" spans="1:3" ht="14.25" customHeight="1" x14ac:dyDescent="0.25">
      <c r="A124" s="27"/>
      <c r="B124" s="9"/>
      <c r="C124" s="3"/>
    </row>
    <row r="125" spans="1:3" ht="14.25" customHeight="1" x14ac:dyDescent="0.25">
      <c r="A125" s="27"/>
      <c r="B125" s="9"/>
      <c r="C125" s="3"/>
    </row>
    <row r="126" spans="1:3" ht="14.25" customHeight="1" x14ac:dyDescent="0.25">
      <c r="A126" s="27"/>
      <c r="B126" s="9"/>
      <c r="C126" s="3"/>
    </row>
    <row r="127" spans="1:3" ht="14.25" customHeight="1" x14ac:dyDescent="0.25">
      <c r="A127" s="27"/>
      <c r="B127" s="9"/>
      <c r="C127" s="3"/>
    </row>
    <row r="128" spans="1:3" ht="14.25" customHeight="1" x14ac:dyDescent="0.25">
      <c r="A128" s="27"/>
      <c r="B128" s="9"/>
      <c r="C128" s="3"/>
    </row>
    <row r="129" spans="1:3" ht="14.25" customHeight="1" x14ac:dyDescent="0.25">
      <c r="A129" s="27"/>
      <c r="B129" s="9"/>
      <c r="C129" s="3"/>
    </row>
    <row r="130" spans="1:3" ht="14.25" customHeight="1" x14ac:dyDescent="0.25">
      <c r="A130" s="27"/>
      <c r="B130" s="9"/>
      <c r="C130" s="3"/>
    </row>
    <row r="131" spans="1:3" ht="14.25" customHeight="1" x14ac:dyDescent="0.25">
      <c r="A131" s="27"/>
      <c r="B131" s="9"/>
      <c r="C131" s="3"/>
    </row>
    <row r="132" spans="1:3" ht="14.25" customHeight="1" x14ac:dyDescent="0.25">
      <c r="A132" s="27"/>
      <c r="B132" s="9"/>
      <c r="C132" s="3"/>
    </row>
    <row r="133" spans="1:3" ht="14.25" customHeight="1" x14ac:dyDescent="0.25">
      <c r="A133" s="27"/>
      <c r="B133" s="9"/>
      <c r="C133" s="3"/>
    </row>
    <row r="134" spans="1:3" ht="14.25" customHeight="1" x14ac:dyDescent="0.25">
      <c r="A134" s="27"/>
      <c r="B134" s="9"/>
      <c r="C134" s="3"/>
    </row>
    <row r="135" spans="1:3" ht="14.25" customHeight="1" x14ac:dyDescent="0.25">
      <c r="A135" s="27"/>
      <c r="B135" s="9"/>
      <c r="C135" s="3"/>
    </row>
    <row r="136" spans="1:3" ht="14.25" customHeight="1" x14ac:dyDescent="0.25">
      <c r="A136" s="27"/>
      <c r="B136" s="9"/>
      <c r="C136" s="3"/>
    </row>
    <row r="137" spans="1:3" ht="14.25" customHeight="1" x14ac:dyDescent="0.25">
      <c r="A137" s="27"/>
      <c r="B137" s="9"/>
      <c r="C137" s="3"/>
    </row>
    <row r="138" spans="1:3" ht="14.25" customHeight="1" x14ac:dyDescent="0.25">
      <c r="A138" s="27"/>
      <c r="B138" s="9"/>
      <c r="C138" s="3"/>
    </row>
    <row r="139" spans="1:3" ht="14.25" customHeight="1" x14ac:dyDescent="0.25">
      <c r="A139" s="27"/>
      <c r="B139" s="9"/>
      <c r="C139" s="3"/>
    </row>
    <row r="140" spans="1:3" ht="14.25" customHeight="1" x14ac:dyDescent="0.25">
      <c r="A140" s="27"/>
      <c r="B140" s="9"/>
      <c r="C140" s="3"/>
    </row>
    <row r="141" spans="1:3" ht="14.25" customHeight="1" x14ac:dyDescent="0.25">
      <c r="A141" s="27"/>
      <c r="B141" s="9"/>
      <c r="C141" s="3"/>
    </row>
    <row r="142" spans="1:3" ht="14.25" customHeight="1" x14ac:dyDescent="0.25">
      <c r="A142" s="27"/>
      <c r="B142" s="9"/>
      <c r="C142" s="3"/>
    </row>
    <row r="143" spans="1:3" ht="14.25" customHeight="1" x14ac:dyDescent="0.25">
      <c r="A143" s="27"/>
      <c r="B143" s="9"/>
      <c r="C143" s="3"/>
    </row>
    <row r="144" spans="1:3" ht="14.25" customHeight="1" x14ac:dyDescent="0.25">
      <c r="A144" s="27"/>
      <c r="B144" s="9"/>
      <c r="C144" s="3"/>
    </row>
    <row r="145" spans="1:3" ht="14.25" customHeight="1" x14ac:dyDescent="0.25">
      <c r="A145" s="27"/>
      <c r="B145" s="9"/>
      <c r="C145" s="3"/>
    </row>
    <row r="146" spans="1:3" ht="14.25" customHeight="1" x14ac:dyDescent="0.25">
      <c r="A146" s="27"/>
      <c r="B146" s="9"/>
      <c r="C146" s="3"/>
    </row>
    <row r="147" spans="1:3" ht="14.25" customHeight="1" x14ac:dyDescent="0.25">
      <c r="A147" s="27"/>
      <c r="B147" s="9"/>
      <c r="C147" s="3"/>
    </row>
    <row r="148" spans="1:3" ht="14.25" customHeight="1" x14ac:dyDescent="0.25">
      <c r="A148" s="27"/>
      <c r="B148" s="9"/>
      <c r="C148" s="3"/>
    </row>
    <row r="149" spans="1:3" ht="14.25" customHeight="1" x14ac:dyDescent="0.25">
      <c r="A149" s="27"/>
      <c r="B149" s="9"/>
      <c r="C149" s="3"/>
    </row>
    <row r="150" spans="1:3" ht="14.25" customHeight="1" x14ac:dyDescent="0.25">
      <c r="A150" s="27"/>
      <c r="B150" s="9"/>
      <c r="C150" s="3"/>
    </row>
    <row r="151" spans="1:3" ht="14.25" customHeight="1" x14ac:dyDescent="0.25">
      <c r="A151" s="27"/>
      <c r="B151" s="9"/>
      <c r="C151" s="3"/>
    </row>
    <row r="152" spans="1:3" ht="14.25" customHeight="1" x14ac:dyDescent="0.25">
      <c r="A152" s="27"/>
      <c r="B152" s="9"/>
      <c r="C152" s="3"/>
    </row>
    <row r="153" spans="1:3" ht="14.25" customHeight="1" x14ac:dyDescent="0.25">
      <c r="A153" s="27"/>
      <c r="B153" s="9"/>
      <c r="C153" s="3"/>
    </row>
    <row r="154" spans="1:3" ht="14.25" customHeight="1" x14ac:dyDescent="0.25">
      <c r="A154" s="27"/>
      <c r="B154" s="9"/>
      <c r="C154" s="3"/>
    </row>
    <row r="155" spans="1:3" ht="14.25" customHeight="1" x14ac:dyDescent="0.25">
      <c r="A155" s="27"/>
      <c r="B155" s="9"/>
      <c r="C155" s="3"/>
    </row>
    <row r="156" spans="1:3" ht="14.25" customHeight="1" x14ac:dyDescent="0.25">
      <c r="A156" s="27"/>
      <c r="B156" s="9"/>
      <c r="C156" s="3"/>
    </row>
    <row r="157" spans="1:3" ht="14.25" customHeight="1" x14ac:dyDescent="0.25">
      <c r="A157" s="27"/>
      <c r="B157" s="9"/>
      <c r="C157" s="3"/>
    </row>
    <row r="158" spans="1:3" ht="14.25" customHeight="1" x14ac:dyDescent="0.25">
      <c r="A158" s="27"/>
      <c r="B158" s="9"/>
      <c r="C158" s="3"/>
    </row>
    <row r="159" spans="1:3" ht="14.25" customHeight="1" x14ac:dyDescent="0.25">
      <c r="A159" s="27"/>
      <c r="B159" s="9"/>
      <c r="C159" s="3"/>
    </row>
    <row r="160" spans="1:3" ht="14.25" customHeight="1" x14ac:dyDescent="0.25">
      <c r="A160" s="27"/>
      <c r="B160" s="9"/>
      <c r="C160" s="3"/>
    </row>
    <row r="161" spans="1:3" ht="14.25" customHeight="1" x14ac:dyDescent="0.25">
      <c r="A161" s="27"/>
      <c r="B161" s="9"/>
      <c r="C161" s="3"/>
    </row>
    <row r="162" spans="1:3" ht="14.25" customHeight="1" x14ac:dyDescent="0.25">
      <c r="A162" s="27"/>
      <c r="B162" s="9"/>
      <c r="C162" s="3"/>
    </row>
    <row r="163" spans="1:3" ht="14.25" customHeight="1" x14ac:dyDescent="0.25">
      <c r="A163" s="27"/>
      <c r="B163" s="9"/>
      <c r="C163" s="3"/>
    </row>
    <row r="164" spans="1:3" ht="14.25" customHeight="1" x14ac:dyDescent="0.25">
      <c r="A164" s="27"/>
      <c r="B164" s="9"/>
      <c r="C164" s="3"/>
    </row>
    <row r="165" spans="1:3" ht="14.25" customHeight="1" x14ac:dyDescent="0.25">
      <c r="A165" s="27"/>
      <c r="B165" s="9"/>
      <c r="C165" s="3"/>
    </row>
    <row r="166" spans="1:3" ht="14.25" customHeight="1" x14ac:dyDescent="0.25">
      <c r="A166" s="27"/>
      <c r="B166" s="9"/>
      <c r="C166" s="3"/>
    </row>
    <row r="167" spans="1:3" ht="14.25" customHeight="1" x14ac:dyDescent="0.25">
      <c r="A167" s="27"/>
      <c r="B167" s="9"/>
      <c r="C167" s="3"/>
    </row>
    <row r="168" spans="1:3" ht="14.25" customHeight="1" x14ac:dyDescent="0.25">
      <c r="A168" s="27"/>
      <c r="B168" s="9"/>
      <c r="C168" s="3"/>
    </row>
    <row r="169" spans="1:3" ht="14.25" customHeight="1" x14ac:dyDescent="0.25">
      <c r="A169" s="27"/>
      <c r="B169" s="9"/>
      <c r="C169" s="3"/>
    </row>
    <row r="170" spans="1:3" ht="14.25" customHeight="1" x14ac:dyDescent="0.25">
      <c r="A170" s="27"/>
      <c r="B170" s="9"/>
      <c r="C170" s="3"/>
    </row>
    <row r="171" spans="1:3" ht="14.25" customHeight="1" x14ac:dyDescent="0.25">
      <c r="A171" s="27"/>
      <c r="B171" s="9"/>
      <c r="C171" s="3"/>
    </row>
    <row r="172" spans="1:3" ht="14.25" customHeight="1" x14ac:dyDescent="0.25">
      <c r="A172" s="27"/>
      <c r="B172" s="9"/>
      <c r="C172" s="3"/>
    </row>
    <row r="173" spans="1:3" ht="14.25" customHeight="1" x14ac:dyDescent="0.25">
      <c r="A173" s="27"/>
      <c r="B173" s="9"/>
      <c r="C173" s="3"/>
    </row>
    <row r="174" spans="1:3" ht="14.25" customHeight="1" x14ac:dyDescent="0.25">
      <c r="A174" s="27"/>
      <c r="B174" s="9"/>
      <c r="C174" s="3"/>
    </row>
    <row r="175" spans="1:3" ht="14.25" customHeight="1" x14ac:dyDescent="0.25">
      <c r="A175" s="27"/>
      <c r="B175" s="9"/>
      <c r="C175" s="3"/>
    </row>
    <row r="176" spans="1:3" ht="14.25" customHeight="1" x14ac:dyDescent="0.25">
      <c r="A176" s="27"/>
      <c r="B176" s="9"/>
      <c r="C176" s="3"/>
    </row>
    <row r="177" spans="1:3" ht="14.25" customHeight="1" x14ac:dyDescent="0.25">
      <c r="A177" s="27"/>
      <c r="B177" s="9"/>
      <c r="C177" s="3"/>
    </row>
    <row r="178" spans="1:3" ht="14.25" customHeight="1" x14ac:dyDescent="0.25">
      <c r="A178" s="27"/>
      <c r="B178" s="9"/>
      <c r="C178" s="3"/>
    </row>
    <row r="179" spans="1:3" ht="14.25" customHeight="1" x14ac:dyDescent="0.25">
      <c r="A179" s="27"/>
      <c r="B179" s="9"/>
      <c r="C179" s="3"/>
    </row>
    <row r="180" spans="1:3" ht="14.25" customHeight="1" x14ac:dyDescent="0.25">
      <c r="A180" s="27"/>
      <c r="B180" s="9"/>
      <c r="C180" s="3"/>
    </row>
    <row r="181" spans="1:3" ht="14.25" customHeight="1" x14ac:dyDescent="0.25">
      <c r="A181" s="27"/>
      <c r="B181" s="9"/>
      <c r="C181" s="3"/>
    </row>
    <row r="182" spans="1:3" ht="14.25" customHeight="1" x14ac:dyDescent="0.25">
      <c r="A182" s="27"/>
      <c r="B182" s="9"/>
      <c r="C182" s="3"/>
    </row>
    <row r="183" spans="1:3" ht="14.25" customHeight="1" x14ac:dyDescent="0.25">
      <c r="A183" s="27"/>
      <c r="B183" s="9"/>
      <c r="C183" s="3"/>
    </row>
    <row r="184" spans="1:3" ht="14.25" customHeight="1" x14ac:dyDescent="0.25">
      <c r="A184" s="27"/>
      <c r="B184" s="9"/>
      <c r="C184" s="3"/>
    </row>
    <row r="185" spans="1:3" ht="14.25" customHeight="1" x14ac:dyDescent="0.25">
      <c r="A185" s="27"/>
      <c r="B185" s="9"/>
      <c r="C185" s="3"/>
    </row>
    <row r="186" spans="1:3" ht="14.25" customHeight="1" x14ac:dyDescent="0.25">
      <c r="A186" s="27"/>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ref="B7:E16">
    <sortCondition descending="1" ref="C9"/>
  </sortState>
  <dataValidations count="1">
    <dataValidation allowBlank="1" showErrorMessage="1" sqref="B4 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0"/>
  <sheetViews>
    <sheetView topLeftCell="A2" workbookViewId="0">
      <selection activeCell="B24" sqref="B24"/>
    </sheetView>
  </sheetViews>
  <sheetFormatPr defaultColWidth="8.85546875" defaultRowHeight="12" x14ac:dyDescent="0.2"/>
  <cols>
    <col min="1" max="1" width="2" style="53" customWidth="1"/>
    <col min="2" max="2" width="8.85546875" style="53"/>
    <col min="3" max="3" width="9.140625" style="53" bestFit="1" customWidth="1"/>
    <col min="4" max="4" width="15.7109375" style="53" bestFit="1" customWidth="1"/>
    <col min="5" max="16384" width="8.85546875" style="53"/>
  </cols>
  <sheetData>
    <row r="1" spans="2:8" ht="15.75" x14ac:dyDescent="0.2">
      <c r="B1" s="52" t="s">
        <v>528</v>
      </c>
    </row>
    <row r="2" spans="2:8" x14ac:dyDescent="0.2">
      <c r="B2" s="54" t="s">
        <v>545</v>
      </c>
    </row>
    <row r="4" spans="2:8" x14ac:dyDescent="0.2">
      <c r="B4" s="54" t="s">
        <v>529</v>
      </c>
    </row>
    <row r="6" spans="2:8" ht="12.75" thickBot="1" x14ac:dyDescent="0.25">
      <c r="B6" s="55"/>
      <c r="C6" s="56" t="s">
        <v>530</v>
      </c>
      <c r="D6" s="56" t="s">
        <v>531</v>
      </c>
    </row>
    <row r="7" spans="2:8" x14ac:dyDescent="0.2">
      <c r="B7" s="53" t="s">
        <v>551</v>
      </c>
      <c r="C7" s="57">
        <f>COUNTIF('365RE'!$Q$6:$Q$272,B7)</f>
        <v>5</v>
      </c>
      <c r="D7" s="58">
        <f>C7/$C$13</f>
        <v>2.8089887640449437E-2</v>
      </c>
    </row>
    <row r="8" spans="2:8" x14ac:dyDescent="0.2">
      <c r="B8" s="53" t="s">
        <v>549</v>
      </c>
      <c r="C8" s="57">
        <f>COUNTIF('365RE'!$Q$6:$Q$272,B8)</f>
        <v>36</v>
      </c>
      <c r="D8" s="58">
        <f t="shared" ref="D8:D12" si="0">C8/$C$13</f>
        <v>0.20224719101123595</v>
      </c>
    </row>
    <row r="9" spans="2:8" x14ac:dyDescent="0.2">
      <c r="B9" s="53" t="s">
        <v>548</v>
      </c>
      <c r="C9" s="57">
        <f>COUNTIF('365RE'!$Q$6:$Q$272,B9)</f>
        <v>52</v>
      </c>
      <c r="D9" s="58">
        <f t="shared" si="0"/>
        <v>0.29213483146067415</v>
      </c>
    </row>
    <row r="10" spans="2:8" x14ac:dyDescent="0.2">
      <c r="B10" s="53" t="s">
        <v>550</v>
      </c>
      <c r="C10" s="57">
        <f>COUNTIF('365RE'!$Q$6:$Q$272,B10)</f>
        <v>41</v>
      </c>
      <c r="D10" s="58">
        <f t="shared" si="0"/>
        <v>0.2303370786516854</v>
      </c>
    </row>
    <row r="11" spans="2:8" x14ac:dyDescent="0.2">
      <c r="B11" s="53" t="s">
        <v>546</v>
      </c>
      <c r="C11" s="57">
        <f>COUNTIF('365RE'!$Q$6:$Q$272,B11)</f>
        <v>26</v>
      </c>
      <c r="D11" s="58">
        <f t="shared" si="0"/>
        <v>0.14606741573033707</v>
      </c>
    </row>
    <row r="12" spans="2:8" ht="12.75" thickBot="1" x14ac:dyDescent="0.25">
      <c r="B12" s="53" t="s">
        <v>547</v>
      </c>
      <c r="C12" s="57">
        <f>COUNTIF('365RE'!$Q$6:$Q$272,B12)</f>
        <v>18</v>
      </c>
      <c r="D12" s="58">
        <f t="shared" si="0"/>
        <v>0.10112359550561797</v>
      </c>
    </row>
    <row r="13" spans="2:8" ht="12.75" thickBot="1" x14ac:dyDescent="0.25">
      <c r="B13" s="59" t="s">
        <v>532</v>
      </c>
      <c r="C13" s="59">
        <f>SUM(C7:C12)</f>
        <v>178</v>
      </c>
      <c r="D13" s="60">
        <f>SUM(D7:D12)</f>
        <v>1</v>
      </c>
    </row>
    <row r="14" spans="2:8" ht="15.75" thickTop="1" x14ac:dyDescent="0.25">
      <c r="B14" s="61"/>
      <c r="C14" s="57"/>
      <c r="D14" s="58"/>
      <c r="H14" s="62"/>
    </row>
    <row r="15" spans="2:8" ht="15" x14ac:dyDescent="0.25">
      <c r="B15" s="63" t="s">
        <v>552</v>
      </c>
      <c r="C15" s="64">
        <f>AVERAGE('365RE'!$P$6:$P$200)</f>
        <v>46.151685393258425</v>
      </c>
      <c r="D15" s="65"/>
      <c r="H15" s="62"/>
    </row>
    <row r="16" spans="2:8" ht="15" x14ac:dyDescent="0.25">
      <c r="B16" s="63" t="s">
        <v>553</v>
      </c>
      <c r="C16" s="64">
        <f>MEDIAN('365RE'!$P$6:$P$200)</f>
        <v>45</v>
      </c>
      <c r="D16" s="58"/>
      <c r="H16" s="62"/>
    </row>
    <row r="17" spans="2:8" ht="15" x14ac:dyDescent="0.25">
      <c r="B17" s="66" t="s">
        <v>554</v>
      </c>
      <c r="C17" s="64">
        <f>_xlfn.MODE.SNGL('365RE'!$P$6:$P$200)</f>
        <v>48</v>
      </c>
      <c r="H17" s="62"/>
    </row>
    <row r="18" spans="2:8" ht="15" x14ac:dyDescent="0.25">
      <c r="B18" s="66" t="s">
        <v>557</v>
      </c>
      <c r="C18" s="64">
        <f>SKEW('365RE'!$P$6:$P$200)</f>
        <v>0.23853812208261232</v>
      </c>
      <c r="H18" s="62"/>
    </row>
    <row r="19" spans="2:8" ht="15" x14ac:dyDescent="0.25">
      <c r="B19" s="66" t="s">
        <v>555</v>
      </c>
      <c r="C19" s="64">
        <f>_xlfn.VAR.S('365RE'!$P$6:$P$200)</f>
        <v>164.90906494001149</v>
      </c>
      <c r="H19" s="62"/>
    </row>
    <row r="20" spans="2:8" ht="15" x14ac:dyDescent="0.25">
      <c r="B20" s="66" t="s">
        <v>556</v>
      </c>
      <c r="C20" s="64">
        <f>_xlfn.STDEV.S('365RE'!$P$6:$P$200)</f>
        <v>12.841692448427953</v>
      </c>
      <c r="H20" s="62"/>
    </row>
    <row r="21" spans="2:8" ht="15" x14ac:dyDescent="0.25">
      <c r="H21" s="62"/>
    </row>
    <row r="22" spans="2:8" ht="15" x14ac:dyDescent="0.25">
      <c r="H22" s="62"/>
    </row>
    <row r="23" spans="2:8" ht="15" x14ac:dyDescent="0.25">
      <c r="H23" s="62"/>
    </row>
    <row r="24" spans="2:8" ht="15" x14ac:dyDescent="0.25">
      <c r="H24" s="62"/>
    </row>
    <row r="25" spans="2:8" ht="15" x14ac:dyDescent="0.25">
      <c r="B25" s="53" t="s">
        <v>569</v>
      </c>
      <c r="H25" s="62"/>
    </row>
    <row r="26" spans="2:8" ht="15" x14ac:dyDescent="0.25">
      <c r="B26" s="53" t="s">
        <v>570</v>
      </c>
      <c r="H26" s="62"/>
    </row>
    <row r="27" spans="2:8" ht="15" x14ac:dyDescent="0.25">
      <c r="B27" s="53" t="s">
        <v>571</v>
      </c>
      <c r="H27" s="62"/>
    </row>
    <row r="28" spans="2:8" ht="15" x14ac:dyDescent="0.25">
      <c r="H28" s="62"/>
    </row>
    <row r="29" spans="2:8" ht="15" x14ac:dyDescent="0.25">
      <c r="H29" s="62"/>
    </row>
    <row r="30" spans="2:8" ht="15" x14ac:dyDescent="0.25">
      <c r="H30" s="62"/>
    </row>
    <row r="31" spans="2:8" ht="15" x14ac:dyDescent="0.25">
      <c r="H31" s="62"/>
    </row>
    <row r="32" spans="2:8" ht="15" x14ac:dyDescent="0.25">
      <c r="H32" s="62"/>
    </row>
    <row r="33" spans="8:8" ht="15" x14ac:dyDescent="0.25">
      <c r="H33" s="62"/>
    </row>
    <row r="34" spans="8:8" ht="15" x14ac:dyDescent="0.25">
      <c r="H34" s="62"/>
    </row>
    <row r="35" spans="8:8" ht="15" x14ac:dyDescent="0.25">
      <c r="H35" s="62"/>
    </row>
    <row r="36" spans="8:8" ht="15" x14ac:dyDescent="0.25">
      <c r="H36" s="62"/>
    </row>
    <row r="37" spans="8:8" ht="15" x14ac:dyDescent="0.25">
      <c r="H37" s="62"/>
    </row>
    <row r="38" spans="8:8" ht="15" x14ac:dyDescent="0.25">
      <c r="H38" s="62"/>
    </row>
    <row r="39" spans="8:8" ht="15" x14ac:dyDescent="0.25">
      <c r="H39" s="62"/>
    </row>
    <row r="40" spans="8:8" ht="15" x14ac:dyDescent="0.25">
      <c r="H40" s="62"/>
    </row>
    <row r="41" spans="8:8" ht="15" x14ac:dyDescent="0.25">
      <c r="H41" s="62"/>
    </row>
    <row r="42" spans="8:8" ht="15" x14ac:dyDescent="0.25">
      <c r="H42" s="62"/>
    </row>
    <row r="43" spans="8:8" ht="15" x14ac:dyDescent="0.25">
      <c r="H43" s="62"/>
    </row>
    <row r="44" spans="8:8" ht="15" x14ac:dyDescent="0.25">
      <c r="H44" s="62"/>
    </row>
    <row r="45" spans="8:8" ht="15" x14ac:dyDescent="0.25">
      <c r="H45" s="62"/>
    </row>
    <row r="46" spans="8:8" ht="15" x14ac:dyDescent="0.25">
      <c r="H46" s="62"/>
    </row>
    <row r="47" spans="8:8" ht="15" x14ac:dyDescent="0.25">
      <c r="H47" s="62"/>
    </row>
    <row r="48" spans="8:8" ht="15" x14ac:dyDescent="0.25">
      <c r="H48" s="62"/>
    </row>
    <row r="49" spans="8:8" ht="15" x14ac:dyDescent="0.25">
      <c r="H49" s="62"/>
    </row>
    <row r="50" spans="8:8" ht="15" x14ac:dyDescent="0.25">
      <c r="H50" s="62"/>
    </row>
    <row r="51" spans="8:8" ht="15" x14ac:dyDescent="0.25">
      <c r="H51" s="62"/>
    </row>
    <row r="52" spans="8:8" ht="15" x14ac:dyDescent="0.25">
      <c r="H52" s="62"/>
    </row>
    <row r="53" spans="8:8" ht="15" x14ac:dyDescent="0.25">
      <c r="H53" s="62"/>
    </row>
    <row r="54" spans="8:8" ht="15" x14ac:dyDescent="0.25">
      <c r="H54" s="62"/>
    </row>
    <row r="55" spans="8:8" ht="15" x14ac:dyDescent="0.25">
      <c r="H55" s="62"/>
    </row>
    <row r="56" spans="8:8" ht="15" x14ac:dyDescent="0.25">
      <c r="H56" s="62"/>
    </row>
    <row r="57" spans="8:8" ht="15" x14ac:dyDescent="0.25">
      <c r="H57" s="62"/>
    </row>
    <row r="58" spans="8:8" ht="15" x14ac:dyDescent="0.25">
      <c r="H58" s="62"/>
    </row>
    <row r="59" spans="8:8" ht="15" x14ac:dyDescent="0.25">
      <c r="H59" s="62"/>
    </row>
    <row r="60" spans="8:8" ht="15" x14ac:dyDescent="0.25">
      <c r="H60" s="62"/>
    </row>
    <row r="61" spans="8:8" ht="15" x14ac:dyDescent="0.25">
      <c r="H61" s="62"/>
    </row>
    <row r="62" spans="8:8" ht="15" x14ac:dyDescent="0.25">
      <c r="H62" s="62"/>
    </row>
    <row r="63" spans="8:8" ht="15" x14ac:dyDescent="0.25">
      <c r="H63" s="62"/>
    </row>
    <row r="64" spans="8:8" ht="15" x14ac:dyDescent="0.25">
      <c r="H64" s="62"/>
    </row>
    <row r="65" spans="8:8" ht="15" x14ac:dyDescent="0.25">
      <c r="H65" s="62"/>
    </row>
    <row r="66" spans="8:8" ht="15" x14ac:dyDescent="0.25">
      <c r="H66" s="62"/>
    </row>
    <row r="67" spans="8:8" ht="15" x14ac:dyDescent="0.25">
      <c r="H67" s="62"/>
    </row>
    <row r="68" spans="8:8" ht="15" x14ac:dyDescent="0.25">
      <c r="H68" s="62"/>
    </row>
    <row r="69" spans="8:8" ht="15" x14ac:dyDescent="0.25">
      <c r="H69" s="62"/>
    </row>
    <row r="70" spans="8:8" ht="15" x14ac:dyDescent="0.25">
      <c r="H70" s="62"/>
    </row>
    <row r="71" spans="8:8" ht="15" x14ac:dyDescent="0.25">
      <c r="H71" s="62"/>
    </row>
    <row r="72" spans="8:8" ht="15" x14ac:dyDescent="0.25">
      <c r="H72" s="62"/>
    </row>
    <row r="73" spans="8:8" ht="15" x14ac:dyDescent="0.25">
      <c r="H73" s="62"/>
    </row>
    <row r="74" spans="8:8" ht="15" x14ac:dyDescent="0.25">
      <c r="H74" s="62"/>
    </row>
    <row r="75" spans="8:8" ht="15" x14ac:dyDescent="0.25">
      <c r="H75" s="62"/>
    </row>
    <row r="76" spans="8:8" ht="15" x14ac:dyDescent="0.25">
      <c r="H76" s="62"/>
    </row>
    <row r="77" spans="8:8" ht="15" x14ac:dyDescent="0.25">
      <c r="H77" s="62"/>
    </row>
    <row r="78" spans="8:8" ht="15" x14ac:dyDescent="0.25">
      <c r="H78" s="62"/>
    </row>
    <row r="79" spans="8:8" ht="15" x14ac:dyDescent="0.25">
      <c r="H79" s="62"/>
    </row>
    <row r="80" spans="8:8" ht="15" x14ac:dyDescent="0.25">
      <c r="H80" s="62"/>
    </row>
    <row r="81" spans="8:8" ht="15" x14ac:dyDescent="0.25">
      <c r="H81" s="62"/>
    </row>
    <row r="82" spans="8:8" ht="15" x14ac:dyDescent="0.25">
      <c r="H82" s="62"/>
    </row>
    <row r="83" spans="8:8" ht="15" x14ac:dyDescent="0.25">
      <c r="H83" s="62"/>
    </row>
    <row r="84" spans="8:8" ht="15" x14ac:dyDescent="0.25">
      <c r="H84" s="62"/>
    </row>
    <row r="85" spans="8:8" ht="15" x14ac:dyDescent="0.25">
      <c r="H85" s="62"/>
    </row>
    <row r="86" spans="8:8" ht="15" x14ac:dyDescent="0.25">
      <c r="H86" s="62"/>
    </row>
    <row r="87" spans="8:8" ht="15" x14ac:dyDescent="0.25">
      <c r="H87" s="62"/>
    </row>
    <row r="88" spans="8:8" ht="15" x14ac:dyDescent="0.25">
      <c r="H88" s="62"/>
    </row>
    <row r="89" spans="8:8" ht="15" x14ac:dyDescent="0.25">
      <c r="H89" s="62"/>
    </row>
    <row r="90" spans="8:8" ht="15" x14ac:dyDescent="0.25">
      <c r="H90" s="62"/>
    </row>
    <row r="91" spans="8:8" ht="15" x14ac:dyDescent="0.25">
      <c r="H91" s="62"/>
    </row>
    <row r="92" spans="8:8" ht="15" x14ac:dyDescent="0.25">
      <c r="H92" s="62"/>
    </row>
    <row r="93" spans="8:8" ht="15" x14ac:dyDescent="0.25">
      <c r="H93" s="62"/>
    </row>
    <row r="94" spans="8:8" ht="15" x14ac:dyDescent="0.25">
      <c r="H94" s="62"/>
    </row>
    <row r="95" spans="8:8" ht="15" x14ac:dyDescent="0.25">
      <c r="H95" s="62"/>
    </row>
    <row r="96" spans="8:8" ht="15" x14ac:dyDescent="0.25">
      <c r="H96" s="62"/>
    </row>
    <row r="97" spans="8:8" ht="15" x14ac:dyDescent="0.25">
      <c r="H97" s="62"/>
    </row>
    <row r="98" spans="8:8" ht="15" x14ac:dyDescent="0.25">
      <c r="H98" s="62"/>
    </row>
    <row r="99" spans="8:8" ht="15" x14ac:dyDescent="0.25">
      <c r="H99" s="62"/>
    </row>
    <row r="100" spans="8:8" ht="15" x14ac:dyDescent="0.25">
      <c r="H100" s="62"/>
    </row>
    <row r="101" spans="8:8" ht="15" x14ac:dyDescent="0.25">
      <c r="H101" s="62"/>
    </row>
    <row r="102" spans="8:8" ht="15" x14ac:dyDescent="0.25">
      <c r="H102" s="62"/>
    </row>
    <row r="103" spans="8:8" ht="15" x14ac:dyDescent="0.25">
      <c r="H103" s="62"/>
    </row>
    <row r="104" spans="8:8" ht="15" x14ac:dyDescent="0.25">
      <c r="H104" s="62"/>
    </row>
    <row r="105" spans="8:8" ht="15" x14ac:dyDescent="0.25">
      <c r="H105" s="62"/>
    </row>
    <row r="106" spans="8:8" ht="15" x14ac:dyDescent="0.25">
      <c r="H106" s="62"/>
    </row>
    <row r="107" spans="8:8" ht="15" x14ac:dyDescent="0.25">
      <c r="H107" s="62"/>
    </row>
    <row r="108" spans="8:8" ht="15" x14ac:dyDescent="0.25">
      <c r="H108" s="62"/>
    </row>
    <row r="109" spans="8:8" ht="15" x14ac:dyDescent="0.25">
      <c r="H109" s="62"/>
    </row>
    <row r="110" spans="8:8" ht="15" x14ac:dyDescent="0.25">
      <c r="H110" s="62"/>
    </row>
    <row r="111" spans="8:8" ht="15" x14ac:dyDescent="0.25">
      <c r="H111" s="62"/>
    </row>
    <row r="112" spans="8:8" ht="15" x14ac:dyDescent="0.25">
      <c r="H112" s="62"/>
    </row>
    <row r="113" spans="8:8" ht="15" x14ac:dyDescent="0.25">
      <c r="H113" s="62"/>
    </row>
    <row r="114" spans="8:8" ht="15" x14ac:dyDescent="0.25">
      <c r="H114" s="62"/>
    </row>
    <row r="115" spans="8:8" ht="15" x14ac:dyDescent="0.25">
      <c r="H115" s="62"/>
    </row>
    <row r="116" spans="8:8" ht="15" x14ac:dyDescent="0.25">
      <c r="H116" s="62"/>
    </row>
    <row r="117" spans="8:8" ht="15" x14ac:dyDescent="0.25">
      <c r="H117" s="62"/>
    </row>
    <row r="118" spans="8:8" ht="15" x14ac:dyDescent="0.25">
      <c r="H118" s="62"/>
    </row>
    <row r="119" spans="8:8" ht="15" x14ac:dyDescent="0.25">
      <c r="H119" s="62"/>
    </row>
    <row r="120" spans="8:8" ht="15" x14ac:dyDescent="0.25">
      <c r="H120" s="62"/>
    </row>
    <row r="121" spans="8:8" ht="15" x14ac:dyDescent="0.25">
      <c r="H121" s="62"/>
    </row>
    <row r="122" spans="8:8" ht="15" x14ac:dyDescent="0.25">
      <c r="H122" s="62"/>
    </row>
    <row r="123" spans="8:8" ht="15" x14ac:dyDescent="0.25">
      <c r="H123" s="62"/>
    </row>
    <row r="124" spans="8:8" ht="15" x14ac:dyDescent="0.25">
      <c r="H124" s="62"/>
    </row>
    <row r="125" spans="8:8" ht="15" x14ac:dyDescent="0.25">
      <c r="H125" s="62"/>
    </row>
    <row r="126" spans="8:8" ht="15" x14ac:dyDescent="0.25">
      <c r="H126" s="62"/>
    </row>
    <row r="127" spans="8:8" ht="15" x14ac:dyDescent="0.25">
      <c r="H127" s="62"/>
    </row>
    <row r="128" spans="8:8" ht="15" x14ac:dyDescent="0.25">
      <c r="H128" s="62"/>
    </row>
    <row r="129" spans="8:8" ht="15" x14ac:dyDescent="0.25">
      <c r="H129" s="62"/>
    </row>
    <row r="130" spans="8:8" ht="15" x14ac:dyDescent="0.25">
      <c r="H130" s="62"/>
    </row>
    <row r="131" spans="8:8" ht="15" x14ac:dyDescent="0.25">
      <c r="H131" s="62"/>
    </row>
    <row r="132" spans="8:8" ht="15" x14ac:dyDescent="0.25">
      <c r="H132" s="62"/>
    </row>
    <row r="133" spans="8:8" ht="15" x14ac:dyDescent="0.25">
      <c r="H133" s="62"/>
    </row>
    <row r="134" spans="8:8" ht="15" x14ac:dyDescent="0.25">
      <c r="H134" s="62"/>
    </row>
    <row r="135" spans="8:8" ht="15" x14ac:dyDescent="0.25">
      <c r="H135" s="62"/>
    </row>
    <row r="136" spans="8:8" ht="15" x14ac:dyDescent="0.25">
      <c r="H136" s="62"/>
    </row>
    <row r="137" spans="8:8" ht="15" x14ac:dyDescent="0.25">
      <c r="H137" s="62"/>
    </row>
    <row r="138" spans="8:8" ht="15" x14ac:dyDescent="0.25">
      <c r="H138" s="62"/>
    </row>
    <row r="139" spans="8:8" ht="15" x14ac:dyDescent="0.25">
      <c r="H139" s="62"/>
    </row>
    <row r="140" spans="8:8" ht="15" x14ac:dyDescent="0.25">
      <c r="H140" s="62"/>
    </row>
    <row r="141" spans="8:8" ht="15" x14ac:dyDescent="0.25">
      <c r="H141" s="62"/>
    </row>
    <row r="142" spans="8:8" ht="15" x14ac:dyDescent="0.25">
      <c r="H142" s="62"/>
    </row>
    <row r="143" spans="8:8" ht="15" x14ac:dyDescent="0.25">
      <c r="H143" s="62"/>
    </row>
    <row r="144" spans="8:8" ht="15" x14ac:dyDescent="0.25">
      <c r="H144" s="62"/>
    </row>
    <row r="145" spans="8:8" ht="15" x14ac:dyDescent="0.25">
      <c r="H145" s="62"/>
    </row>
    <row r="146" spans="8:8" ht="15" x14ac:dyDescent="0.25">
      <c r="H146" s="62"/>
    </row>
    <row r="147" spans="8:8" ht="15" x14ac:dyDescent="0.25">
      <c r="H147" s="62"/>
    </row>
    <row r="148" spans="8:8" ht="15" x14ac:dyDescent="0.25">
      <c r="H148" s="62"/>
    </row>
    <row r="149" spans="8:8" ht="15" x14ac:dyDescent="0.25">
      <c r="H149" s="62"/>
    </row>
    <row r="150" spans="8:8" ht="15" x14ac:dyDescent="0.25">
      <c r="H150" s="62"/>
    </row>
    <row r="151" spans="8:8" ht="15" x14ac:dyDescent="0.25">
      <c r="H151" s="62"/>
    </row>
    <row r="152" spans="8:8" ht="15" x14ac:dyDescent="0.25">
      <c r="H152" s="62"/>
    </row>
    <row r="153" spans="8:8" ht="15" x14ac:dyDescent="0.25">
      <c r="H153" s="62"/>
    </row>
    <row r="154" spans="8:8" ht="15" x14ac:dyDescent="0.25">
      <c r="H154" s="62"/>
    </row>
    <row r="155" spans="8:8" ht="15" x14ac:dyDescent="0.25">
      <c r="H155" s="62"/>
    </row>
    <row r="156" spans="8:8" ht="15" x14ac:dyDescent="0.25">
      <c r="H156" s="62"/>
    </row>
    <row r="157" spans="8:8" ht="15" x14ac:dyDescent="0.25">
      <c r="H157" s="62"/>
    </row>
    <row r="158" spans="8:8" ht="15" x14ac:dyDescent="0.25">
      <c r="H158" s="62"/>
    </row>
    <row r="159" spans="8:8" ht="15" x14ac:dyDescent="0.25">
      <c r="H159" s="62"/>
    </row>
    <row r="160" spans="8:8" ht="15" x14ac:dyDescent="0.25">
      <c r="H160" s="62"/>
    </row>
    <row r="161" spans="8:8" ht="15" x14ac:dyDescent="0.25">
      <c r="H161" s="62"/>
    </row>
    <row r="162" spans="8:8" ht="15" x14ac:dyDescent="0.25">
      <c r="H162" s="62"/>
    </row>
    <row r="163" spans="8:8" ht="15" x14ac:dyDescent="0.25">
      <c r="H163" s="62"/>
    </row>
    <row r="164" spans="8:8" ht="15" x14ac:dyDescent="0.25">
      <c r="H164" s="62"/>
    </row>
    <row r="165" spans="8:8" ht="15" x14ac:dyDescent="0.25">
      <c r="H165" s="62"/>
    </row>
    <row r="166" spans="8:8" ht="15" x14ac:dyDescent="0.25">
      <c r="H166" s="62"/>
    </row>
    <row r="167" spans="8:8" ht="15" x14ac:dyDescent="0.25">
      <c r="H167" s="62"/>
    </row>
    <row r="168" spans="8:8" ht="15" x14ac:dyDescent="0.25">
      <c r="H168" s="62"/>
    </row>
    <row r="169" spans="8:8" ht="15" x14ac:dyDescent="0.25">
      <c r="H169" s="62"/>
    </row>
    <row r="170" spans="8:8" ht="15" x14ac:dyDescent="0.25">
      <c r="H170" s="62"/>
    </row>
    <row r="171" spans="8:8" ht="15" x14ac:dyDescent="0.25">
      <c r="H171" s="62"/>
    </row>
    <row r="172" spans="8:8" ht="15" x14ac:dyDescent="0.25">
      <c r="H172" s="62"/>
    </row>
    <row r="173" spans="8:8" ht="15" x14ac:dyDescent="0.25">
      <c r="H173" s="62"/>
    </row>
    <row r="174" spans="8:8" ht="15" x14ac:dyDescent="0.25">
      <c r="H174" s="62"/>
    </row>
    <row r="175" spans="8:8" ht="15" x14ac:dyDescent="0.25">
      <c r="H175" s="62"/>
    </row>
    <row r="176" spans="8:8" ht="15" x14ac:dyDescent="0.25">
      <c r="H176" s="62"/>
    </row>
    <row r="177" spans="8:8" ht="15" x14ac:dyDescent="0.25">
      <c r="H177" s="62"/>
    </row>
    <row r="178" spans="8:8" ht="15" x14ac:dyDescent="0.25">
      <c r="H178" s="62"/>
    </row>
    <row r="179" spans="8:8" ht="15" x14ac:dyDescent="0.25">
      <c r="H179" s="62"/>
    </row>
    <row r="180" spans="8:8" ht="15" x14ac:dyDescent="0.25">
      <c r="H180" s="62"/>
    </row>
    <row r="181" spans="8:8" ht="15" x14ac:dyDescent="0.25">
      <c r="H181" s="62"/>
    </row>
    <row r="182" spans="8:8" ht="15" x14ac:dyDescent="0.25">
      <c r="H182" s="62"/>
    </row>
    <row r="183" spans="8:8" ht="15" x14ac:dyDescent="0.25">
      <c r="H183" s="62"/>
    </row>
    <row r="184" spans="8:8" ht="15" x14ac:dyDescent="0.25">
      <c r="H184" s="62"/>
    </row>
    <row r="185" spans="8:8" ht="15" x14ac:dyDescent="0.25">
      <c r="H185" s="62"/>
    </row>
    <row r="186" spans="8:8" ht="15" x14ac:dyDescent="0.25">
      <c r="H186" s="62"/>
    </row>
    <row r="187" spans="8:8" ht="15" x14ac:dyDescent="0.25">
      <c r="H187" s="62"/>
    </row>
    <row r="188" spans="8:8" ht="15" x14ac:dyDescent="0.25">
      <c r="H188" s="62"/>
    </row>
    <row r="189" spans="8:8" ht="15" x14ac:dyDescent="0.25">
      <c r="H189" s="62"/>
    </row>
    <row r="190" spans="8:8" ht="15" x14ac:dyDescent="0.25">
      <c r="H190" s="62"/>
    </row>
    <row r="191" spans="8:8" ht="15" x14ac:dyDescent="0.25">
      <c r="H191" s="62"/>
    </row>
    <row r="192" spans="8:8" ht="15" x14ac:dyDescent="0.25">
      <c r="H192" s="62"/>
    </row>
    <row r="193" spans="8:8" ht="15" x14ac:dyDescent="0.25">
      <c r="H193" s="62"/>
    </row>
    <row r="194" spans="8:8" ht="15" x14ac:dyDescent="0.25">
      <c r="H194" s="62"/>
    </row>
    <row r="195" spans="8:8" ht="15" x14ac:dyDescent="0.25">
      <c r="H195" s="62"/>
    </row>
    <row r="196" spans="8:8" ht="15" x14ac:dyDescent="0.25">
      <c r="H196" s="62"/>
    </row>
    <row r="197" spans="8:8" ht="15" x14ac:dyDescent="0.25">
      <c r="H197" s="62"/>
    </row>
    <row r="198" spans="8:8" ht="15" x14ac:dyDescent="0.25">
      <c r="H198" s="62"/>
    </row>
    <row r="199" spans="8:8" ht="15" x14ac:dyDescent="0.25">
      <c r="H199" s="62"/>
    </row>
    <row r="200" spans="8:8" ht="15" x14ac:dyDescent="0.25">
      <c r="H200" s="62"/>
    </row>
  </sheetData>
  <dataValidations count="1">
    <dataValidation allowBlank="1" showErrorMessage="1" sqref="B4 B1:B2"/>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1"/>
  <sheetViews>
    <sheetView workbookViewId="0">
      <selection activeCell="C7" sqref="C7"/>
    </sheetView>
  </sheetViews>
  <sheetFormatPr defaultColWidth="8.85546875" defaultRowHeight="12" x14ac:dyDescent="0.2"/>
  <cols>
    <col min="1" max="1" width="2" style="38" customWidth="1"/>
    <col min="2" max="2" width="19" style="38" customWidth="1"/>
    <col min="3" max="3" width="8.85546875" style="38" bestFit="1" customWidth="1"/>
    <col min="4" max="16384" width="8.85546875" style="38"/>
  </cols>
  <sheetData>
    <row r="1" spans="2:3" ht="15.75" x14ac:dyDescent="0.2">
      <c r="B1" s="24" t="s">
        <v>528</v>
      </c>
    </row>
    <row r="2" spans="2:3" x14ac:dyDescent="0.2">
      <c r="B2" s="25" t="s">
        <v>558</v>
      </c>
    </row>
    <row r="4" spans="2:3" ht="12.75" thickBot="1" x14ac:dyDescent="0.25">
      <c r="B4" s="45" t="s">
        <v>560</v>
      </c>
    </row>
    <row r="5" spans="2:3" x14ac:dyDescent="0.2">
      <c r="B5" s="44"/>
    </row>
    <row r="6" spans="2:3" x14ac:dyDescent="0.2">
      <c r="B6" s="39" t="s">
        <v>559</v>
      </c>
      <c r="C6" s="46">
        <f>_xlfn.COVARIANCE.S('365RE'!I6:I272,'365RE'!P6:P272)</f>
        <v>-176361.87100999182</v>
      </c>
    </row>
    <row r="7" spans="2:3" x14ac:dyDescent="0.2">
      <c r="B7" s="39" t="s">
        <v>561</v>
      </c>
      <c r="C7" s="46">
        <f>CORREL('365RE'!I6:I272,'365RE'!P6:P272)</f>
        <v>-0.17489349098612006</v>
      </c>
    </row>
    <row r="31" spans="2:2" x14ac:dyDescent="0.2">
      <c r="B31" s="26" t="s">
        <v>568</v>
      </c>
    </row>
  </sheetData>
  <dataValidations count="1">
    <dataValidation allowBlank="1" showErrorMessage="1" sqref="B1:B2"/>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KTrial53</cp:lastModifiedBy>
  <dcterms:created xsi:type="dcterms:W3CDTF">2017-06-08T15:05:34Z</dcterms:created>
  <dcterms:modified xsi:type="dcterms:W3CDTF">2019-05-03T11:55:54Z</dcterms:modified>
</cp:coreProperties>
</file>