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s5969\Documents\Microbial Diversity 2025\"/>
    </mc:Choice>
  </mc:AlternateContent>
  <xr:revisionPtr revIDLastSave="0" documentId="8_{0FF302A7-960F-4745-BA37-D183A3293DE9}" xr6:coauthVersionLast="47" xr6:coauthVersionMax="47" xr10:uidLastSave="{00000000-0000-0000-0000-000000000000}"/>
  <bookViews>
    <workbookView xWindow="-110" yWindow="-110" windowWidth="19420" windowHeight="10300" xr2:uid="{C4EB5E2D-2840-4BBC-99C3-11329CC8563D}"/>
  </bookViews>
  <sheets>
    <sheet name="Calculations" sheetId="2" r:id="rId1"/>
    <sheet name="Data Analysi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2" l="1"/>
  <c r="M38" i="2" s="1"/>
  <c r="H39" i="2"/>
  <c r="L38" i="2"/>
  <c r="N38" i="2" s="1"/>
  <c r="O38" i="2" s="1"/>
  <c r="K38" i="2"/>
  <c r="I38" i="2"/>
  <c r="J34" i="2"/>
  <c r="M33" i="2" s="1"/>
  <c r="H34" i="2"/>
  <c r="L33" i="2" s="1"/>
  <c r="N33" i="2" s="1"/>
  <c r="O33" i="2" s="1"/>
  <c r="K33" i="2"/>
  <c r="I33" i="2"/>
  <c r="J29" i="2"/>
  <c r="H29" i="2"/>
  <c r="L28" i="2" s="1"/>
  <c r="N28" i="2" s="1"/>
  <c r="O28" i="2" s="1"/>
  <c r="M28" i="2"/>
  <c r="K28" i="2"/>
  <c r="I28" i="2"/>
  <c r="J24" i="2"/>
  <c r="H24" i="2"/>
  <c r="L23" i="2" s="1"/>
  <c r="N23" i="2" s="1"/>
  <c r="O23" i="2" s="1"/>
  <c r="M23" i="2"/>
  <c r="K23" i="2"/>
  <c r="I23" i="2"/>
  <c r="J19" i="2"/>
  <c r="H19" i="2"/>
  <c r="L18" i="2" s="1"/>
  <c r="N18" i="2" s="1"/>
  <c r="O18" i="2" s="1"/>
  <c r="M18" i="2"/>
  <c r="K18" i="2"/>
  <c r="I18" i="2"/>
  <c r="J14" i="2"/>
  <c r="M13" i="2" s="1"/>
  <c r="H14" i="2"/>
  <c r="K13" i="2"/>
  <c r="I13" i="2"/>
  <c r="L13" i="2" s="1"/>
  <c r="N13" i="2" s="1"/>
  <c r="O13" i="2" s="1"/>
  <c r="J9" i="2"/>
  <c r="M8" i="2" s="1"/>
  <c r="H9" i="2"/>
  <c r="L8" i="2"/>
  <c r="N8" i="2" s="1"/>
  <c r="O8" i="2" s="1"/>
  <c r="K8" i="2"/>
  <c r="I8" i="2"/>
  <c r="J4" i="2"/>
  <c r="M3" i="2" s="1"/>
  <c r="H4" i="2"/>
  <c r="L3" i="2"/>
  <c r="K3" i="2"/>
  <c r="I3" i="2"/>
  <c r="N3" i="2" l="1"/>
  <c r="O3" i="2" s="1"/>
</calcChain>
</file>

<file path=xl/sharedStrings.xml><?xml version="1.0" encoding="utf-8"?>
<sst xmlns="http://schemas.openxmlformats.org/spreadsheetml/2006/main" count="293" uniqueCount="44">
  <si>
    <t>SFCF - pufLM</t>
  </si>
  <si>
    <t>Experimental Well 1</t>
  </si>
  <si>
    <t>Experimental Well 2</t>
  </si>
  <si>
    <t>Experimental Well 3</t>
  </si>
  <si>
    <t>Control Well 1</t>
  </si>
  <si>
    <t>Control Well 2</t>
  </si>
  <si>
    <t>Control Well 3</t>
  </si>
  <si>
    <t>Average Experimental Ct Value</t>
  </si>
  <si>
    <t>Average Control Ct Value</t>
  </si>
  <si>
    <t>ΔCt Value (Experimental)</t>
  </si>
  <si>
    <t>ΔCt Value (Control)</t>
  </si>
  <si>
    <t>Delta Delta Ct Value</t>
  </si>
  <si>
    <t>Expression Fold Change</t>
  </si>
  <si>
    <t>Raw Ct Value</t>
  </si>
  <si>
    <t>TE</t>
  </si>
  <si>
    <t>HE</t>
  </si>
  <si>
    <t>TC</t>
  </si>
  <si>
    <t>HC</t>
  </si>
  <si>
    <t>ΔCTE</t>
  </si>
  <si>
    <t>ΔCTC</t>
  </si>
  <si>
    <t>ΔΔCt</t>
  </si>
  <si>
    <t>2^-ΔΔCt</t>
  </si>
  <si>
    <t>CHANGE Primer Efficiency Here (100% = Amplification Factor of 2)</t>
  </si>
  <si>
    <t>Housekeeping Gene</t>
  </si>
  <si>
    <t>-</t>
  </si>
  <si>
    <t>Gene being Tested</t>
  </si>
  <si>
    <t>SFCP - pufLM</t>
  </si>
  <si>
    <t>SPCF - pufLM</t>
  </si>
  <si>
    <t>SPCP - pufLM</t>
  </si>
  <si>
    <t>SFCF - soxB</t>
  </si>
  <si>
    <t>SFCP - soxB</t>
  </si>
  <si>
    <t>SPCF - soxB</t>
  </si>
  <si>
    <t>SPCP - soxB</t>
  </si>
  <si>
    <t>pufLM</t>
  </si>
  <si>
    <t>ddCt</t>
  </si>
  <si>
    <r>
      <t xml:space="preserve">Flat </t>
    </r>
    <r>
      <rPr>
        <sz val="11"/>
        <color theme="1"/>
        <rFont val="Aptos Narrow"/>
        <family val="2"/>
      </rPr>
      <t>→</t>
    </r>
    <r>
      <rPr>
        <sz val="11"/>
        <color theme="1"/>
        <rFont val="Aptos Narrow"/>
        <family val="2"/>
        <scheme val="minor"/>
      </rPr>
      <t xml:space="preserve"> Flat</t>
    </r>
  </si>
  <si>
    <t>Flat → Pond</t>
  </si>
  <si>
    <t>Pond → Flat</t>
  </si>
  <si>
    <t>Pond → Pond</t>
  </si>
  <si>
    <t>soxB</t>
  </si>
  <si>
    <t>Flat --&gt; flat</t>
  </si>
  <si>
    <t>flat --&gt; pond</t>
  </si>
  <si>
    <t>pond --&gt; flat</t>
  </si>
  <si>
    <t>pond --&gt; 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</si>
</sst>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1" x14ac:knownFonts="1"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0"/>
      <name val="Arial"/>
      <family val="2"/>
      <charset val="1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4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14">
    <xf numFmtId="0" fontId="0" fillId="0" borderId="0" xfId="0"/>
    <xf numFmtId="0" fontId="3" fillId="3" borderId="2" xfId="2" applyFont="1" applyFill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5" fillId="3" borderId="3" xfId="2" applyFont="1" applyFill="1" applyBorder="1" applyAlignment="1">
      <alignment horizontal="left" vertical="center"/>
    </xf>
    <xf numFmtId="164" fontId="0" fillId="0" borderId="0" xfId="0" applyNumberFormat="1"/>
    <xf numFmtId="0" fontId="6" fillId="0" borderId="2" xfId="2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2" fontId="7" fillId="0" borderId="2" xfId="2" applyNumberFormat="1" applyFont="1" applyBorder="1" applyAlignment="1">
      <alignment horizontal="center" vertical="center" wrapText="1"/>
    </xf>
    <xf numFmtId="2" fontId="7" fillId="0" borderId="2" xfId="2" applyNumberFormat="1" applyFont="1" applyBorder="1" applyAlignment="1">
      <alignment horizontal="center" vertical="center" wrapText="1"/>
    </xf>
    <xf numFmtId="165" fontId="8" fillId="2" borderId="2" xfId="1" applyNumberFormat="1" applyFont="1" applyBorder="1" applyAlignment="1">
      <alignment horizontal="center" vertical="center" wrapText="1"/>
    </xf>
    <xf numFmtId="0" fontId="9" fillId="0" borderId="0" xfId="0" applyFo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">
    <cellStyle name="Calculation" xfId="1" builtinId="22"/>
    <cellStyle name="Excel Built-in Normal" xfId="2" xr:uid="{ABAC9333-B99B-4B89-9D1B-8B54DA2DBAD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pufLM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Analysis'!$A$3:$A$6</c:f>
              <c:strCache>
                <c:ptCount val="4"/>
                <c:pt idx="0">
                  <c:v>Flat → Flat</c:v>
                </c:pt>
                <c:pt idx="1">
                  <c:v>Flat → Pond</c:v>
                </c:pt>
                <c:pt idx="2">
                  <c:v>Pond → Flat</c:v>
                </c:pt>
                <c:pt idx="3">
                  <c:v>Pond → Pond</c:v>
                </c:pt>
              </c:strCache>
            </c:strRef>
          </c:cat>
          <c:val>
            <c:numRef>
              <c:f>'Data Analysis'!$B$3:$B$6</c:f>
              <c:numCache>
                <c:formatCode>General</c:formatCode>
                <c:ptCount val="4"/>
                <c:pt idx="0">
                  <c:v>0.16587471957354735</c:v>
                </c:pt>
                <c:pt idx="1">
                  <c:v>0.11350239956985353</c:v>
                </c:pt>
                <c:pt idx="2">
                  <c:v>0.53744330162100329</c:v>
                </c:pt>
                <c:pt idx="3">
                  <c:v>0.59292627366483297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1-40D9-A759-BE2948941021}"/>
            </c:ext>
          </c:extLst>
        </c:ser>
        <c:ser>
          <c:idx val="1"/>
          <c:order val="1"/>
          <c:tx>
            <c:v>soxB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Analysis'!$B$10:$B$13</c:f>
              <c:numCache>
                <c:formatCode>General</c:formatCode>
                <c:ptCount val="4"/>
                <c:pt idx="0">
                  <c:v>0.17751536114913072</c:v>
                </c:pt>
                <c:pt idx="1">
                  <c:v>0.19444199589913694</c:v>
                </c:pt>
                <c:pt idx="2">
                  <c:v>0.11569745267713602</c:v>
                </c:pt>
                <c:pt idx="3">
                  <c:v>1.0101122049685425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1-40D9-A759-BE294894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698496"/>
        <c:axId val="1401698976"/>
      </c:barChart>
      <c:catAx>
        <c:axId val="140169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698976"/>
        <c:crosses val="autoZero"/>
        <c:auto val="1"/>
        <c:lblAlgn val="ctr"/>
        <c:lblOffset val="100"/>
        <c:noMultiLvlLbl val="0"/>
      </c:catAx>
      <c:valAx>
        <c:axId val="140169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600"/>
                  <a:t>ΔΔ</a:t>
                </a:r>
                <a:r>
                  <a:rPr lang="en-US" sz="1600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6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0</xdr:rowOff>
    </xdr:from>
    <xdr:to>
      <xdr:col>14</xdr:col>
      <xdr:colOff>260350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3C3F1-35D2-4E8D-AF75-9119F786D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ns5969\Documents\Microbial%20Diversity%202025\2023.07.13_MEFs_ISG15,ISGs,LN-1_qPCRtemplate_JFishburn.xlsx" TargetMode="External"/><Relationship Id="rId1" Type="http://schemas.openxmlformats.org/officeDocument/2006/relationships/externalLinkPath" Target="2023.07.13_MEFs_ISG15,ISGs,LN-1_qPCRtemplate_JFishbur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te Setup"/>
      <sheetName val="Raw Data"/>
      <sheetName val="Primer Efficiency"/>
      <sheetName val="Calculations"/>
      <sheetName val="Data Analysi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Flat → Flat</v>
          </cell>
          <cell r="B3">
            <v>0.16587471957354735</v>
          </cell>
        </row>
        <row r="4">
          <cell r="A4" t="str">
            <v>Flat → Pond</v>
          </cell>
          <cell r="B4">
            <v>0.11350239956985353</v>
          </cell>
        </row>
        <row r="5">
          <cell r="A5" t="str">
            <v>Pond → Flat</v>
          </cell>
          <cell r="B5">
            <v>0.53744330162100329</v>
          </cell>
        </row>
        <row r="6">
          <cell r="A6" t="str">
            <v>Pond → Pond</v>
          </cell>
          <cell r="B6">
            <v>0.59292627366483297</v>
          </cell>
        </row>
        <row r="10">
          <cell r="B10">
            <v>0.17751536114913072</v>
          </cell>
        </row>
        <row r="11">
          <cell r="B11">
            <v>0.19444199589913694</v>
          </cell>
        </row>
        <row r="12">
          <cell r="B12">
            <v>0.11569745267713602</v>
          </cell>
        </row>
        <row r="13">
          <cell r="B13">
            <v>1.0101122049685425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B235-278A-4517-A1E7-6A1BC4742C1F}">
  <dimension ref="A1:V39"/>
  <sheetViews>
    <sheetView tabSelected="1" zoomScale="70" zoomScaleNormal="70" workbookViewId="0">
      <selection activeCell="P6" sqref="P6"/>
    </sheetView>
  </sheetViews>
  <sheetFormatPr defaultColWidth="8.81640625" defaultRowHeight="14.5" x14ac:dyDescent="0.35"/>
  <cols>
    <col min="1" max="1" width="14.1796875" customWidth="1"/>
    <col min="2" max="4" width="13.36328125" customWidth="1"/>
    <col min="5" max="6" width="11.6328125" customWidth="1"/>
    <col min="7" max="7" width="12" customWidth="1"/>
    <col min="8" max="8" width="13.36328125" customWidth="1"/>
    <col min="9" max="9" width="12.54296875" customWidth="1"/>
    <col min="10" max="10" width="19.54296875" customWidth="1"/>
    <col min="11" max="11" width="14.453125" customWidth="1"/>
    <col min="12" max="12" width="8.54296875" customWidth="1"/>
    <col min="13" max="13" width="12.6328125" customWidth="1"/>
    <col min="14" max="14" width="17.54296875" customWidth="1"/>
    <col min="15" max="15" width="11.81640625" customWidth="1"/>
  </cols>
  <sheetData>
    <row r="1" spans="1:22" ht="51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22" ht="26" x14ac:dyDescent="0.35">
      <c r="A2" s="2"/>
      <c r="B2" s="2" t="s">
        <v>13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1" t="s">
        <v>21</v>
      </c>
      <c r="P2" s="4" t="s">
        <v>22</v>
      </c>
    </row>
    <row r="3" spans="1:22" ht="27.75" customHeight="1" x14ac:dyDescent="0.35">
      <c r="A3" s="2" t="s">
        <v>23</v>
      </c>
      <c r="B3" s="5">
        <v>17.35960578918457</v>
      </c>
      <c r="C3" s="5">
        <v>17.363622665405273</v>
      </c>
      <c r="D3" s="5">
        <v>17.337974548339844</v>
      </c>
      <c r="E3" s="5">
        <v>19.861740112304688</v>
      </c>
      <c r="F3" s="5">
        <v>19.775655746459961</v>
      </c>
      <c r="G3" s="5">
        <v>19.704139709472656</v>
      </c>
      <c r="H3" s="6" t="s">
        <v>24</v>
      </c>
      <c r="I3" s="7">
        <f>AVERAGE(B3:D3)</f>
        <v>17.353734334309895</v>
      </c>
      <c r="J3" s="6" t="s">
        <v>24</v>
      </c>
      <c r="K3" s="8">
        <f>AVERAGE(E3:G3)</f>
        <v>19.780511856079102</v>
      </c>
      <c r="L3" s="9">
        <f>(H4-I3)</f>
        <v>-1.8192532857259103</v>
      </c>
      <c r="M3" s="9">
        <f>(J4-K3)</f>
        <v>-4.4110873540242519</v>
      </c>
      <c r="N3" s="9">
        <f>(L3-M3)</f>
        <v>2.5918340682983416</v>
      </c>
      <c r="O3" s="10">
        <f>2^(-N3)</f>
        <v>0.16587471957354735</v>
      </c>
    </row>
    <row r="4" spans="1:22" ht="27.75" customHeight="1" x14ac:dyDescent="0.35">
      <c r="A4" s="2" t="s">
        <v>25</v>
      </c>
      <c r="B4" s="5">
        <v>15.587766647338867</v>
      </c>
      <c r="C4" s="5">
        <v>15.483729362487793</v>
      </c>
      <c r="D4" s="5">
        <v>15.531947135925293</v>
      </c>
      <c r="E4" s="5">
        <v>15.38727855682373</v>
      </c>
      <c r="F4" s="5">
        <v>15.305662155151367</v>
      </c>
      <c r="G4" s="5">
        <v>15.415332794189453</v>
      </c>
      <c r="H4" s="7">
        <f>AVERAGE(B4:D4)</f>
        <v>15.534481048583984</v>
      </c>
      <c r="I4" s="6" t="s">
        <v>24</v>
      </c>
      <c r="J4" s="8">
        <f>AVERAGE(E4:G4)</f>
        <v>15.36942450205485</v>
      </c>
      <c r="K4" s="8" t="s">
        <v>24</v>
      </c>
      <c r="L4" s="9"/>
      <c r="M4" s="9"/>
      <c r="N4" s="9"/>
      <c r="O4" s="10"/>
    </row>
    <row r="5" spans="1:22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22" ht="51" customHeight="1" x14ac:dyDescent="0.35">
      <c r="A6" s="1" t="s">
        <v>26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7</v>
      </c>
      <c r="J6" s="2" t="s">
        <v>8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</row>
    <row r="7" spans="1:22" ht="26" x14ac:dyDescent="0.35">
      <c r="A7" s="2"/>
      <c r="B7" s="2" t="s">
        <v>13</v>
      </c>
      <c r="C7" s="2" t="s">
        <v>13</v>
      </c>
      <c r="D7" s="2" t="s">
        <v>13</v>
      </c>
      <c r="E7" s="2" t="s">
        <v>13</v>
      </c>
      <c r="F7" s="2" t="s">
        <v>13</v>
      </c>
      <c r="G7" s="2" t="s">
        <v>13</v>
      </c>
      <c r="H7" s="3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  <c r="N7" s="2" t="s">
        <v>20</v>
      </c>
      <c r="O7" s="2" t="s">
        <v>21</v>
      </c>
    </row>
    <row r="8" spans="1:22" ht="28.5" customHeight="1" x14ac:dyDescent="0.35">
      <c r="A8" s="2" t="s">
        <v>23</v>
      </c>
      <c r="B8" s="5">
        <v>17.35627555847168</v>
      </c>
      <c r="C8" s="5">
        <v>17.346807479858398</v>
      </c>
      <c r="D8" s="5">
        <v>17.226022720336914</v>
      </c>
      <c r="E8" s="5">
        <v>20.310245513916016</v>
      </c>
      <c r="F8" s="5">
        <v>20.249301910400391</v>
      </c>
      <c r="G8" s="5">
        <v>20.176828384399414</v>
      </c>
      <c r="H8" s="6" t="s">
        <v>24</v>
      </c>
      <c r="I8" s="7">
        <f>AVERAGE(B8:D8)</f>
        <v>17.309701919555664</v>
      </c>
      <c r="J8" s="6" t="s">
        <v>24</v>
      </c>
      <c r="K8" s="8">
        <f>AVERAGE(E8:G8)</f>
        <v>20.245458602905273</v>
      </c>
      <c r="L8" s="9">
        <f>(H9-I8)</f>
        <v>-1.5143130620320644</v>
      </c>
      <c r="M8" s="9">
        <f>(J9-K8)</f>
        <v>-4.6535183588663731</v>
      </c>
      <c r="N8" s="9">
        <f>(L8-M8)</f>
        <v>3.1392052968343087</v>
      </c>
      <c r="O8" s="10">
        <f>2^(-N8)</f>
        <v>0.11350239956985353</v>
      </c>
    </row>
    <row r="9" spans="1:22" ht="28.5" customHeight="1" x14ac:dyDescent="0.35">
      <c r="A9" s="2" t="s">
        <v>25</v>
      </c>
      <c r="B9" s="5">
        <v>16.182018280029297</v>
      </c>
      <c r="C9" s="5">
        <v>15.582821846008301</v>
      </c>
      <c r="D9" s="5">
        <v>15.621326446533203</v>
      </c>
      <c r="E9" s="5">
        <v>15.594078063964844</v>
      </c>
      <c r="F9" s="5">
        <v>15.520569801330566</v>
      </c>
      <c r="G9" s="5">
        <v>15.661172866821289</v>
      </c>
      <c r="H9" s="7">
        <f>AVERAGE(B9:D9)</f>
        <v>15.7953888575236</v>
      </c>
      <c r="I9" s="6" t="s">
        <v>24</v>
      </c>
      <c r="J9" s="8">
        <f>AVERAGE(E9:G9)</f>
        <v>15.5919402440389</v>
      </c>
      <c r="K9" s="8" t="s">
        <v>24</v>
      </c>
      <c r="L9" s="9"/>
      <c r="M9" s="9"/>
      <c r="N9" s="9"/>
      <c r="O9" s="10"/>
    </row>
    <row r="10" spans="1:22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22" ht="51" customHeight="1" x14ac:dyDescent="0.35">
      <c r="A11" s="1" t="s">
        <v>27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7</v>
      </c>
      <c r="J11" s="2" t="s">
        <v>8</v>
      </c>
      <c r="K11" s="2" t="s">
        <v>8</v>
      </c>
      <c r="L11" s="2" t="s">
        <v>9</v>
      </c>
      <c r="M11" s="2" t="s">
        <v>10</v>
      </c>
      <c r="N11" s="2" t="s">
        <v>11</v>
      </c>
      <c r="O11" s="2" t="s">
        <v>12</v>
      </c>
    </row>
    <row r="12" spans="1:22" ht="26" x14ac:dyDescent="0.35">
      <c r="A12" s="2"/>
      <c r="B12" s="2" t="s">
        <v>13</v>
      </c>
      <c r="C12" s="2" t="s">
        <v>13</v>
      </c>
      <c r="D12" s="2" t="s">
        <v>13</v>
      </c>
      <c r="E12" s="2" t="s">
        <v>13</v>
      </c>
      <c r="F12" s="2" t="s">
        <v>13</v>
      </c>
      <c r="G12" s="2" t="s">
        <v>13</v>
      </c>
      <c r="H12" s="3" t="s">
        <v>14</v>
      </c>
      <c r="I12" s="2" t="s">
        <v>15</v>
      </c>
      <c r="J12" s="2" t="s">
        <v>16</v>
      </c>
      <c r="K12" s="2" t="s">
        <v>17</v>
      </c>
      <c r="L12" s="2" t="s">
        <v>18</v>
      </c>
      <c r="M12" s="2" t="s">
        <v>19</v>
      </c>
      <c r="N12" s="2" t="s">
        <v>20</v>
      </c>
      <c r="O12" s="2" t="s">
        <v>21</v>
      </c>
    </row>
    <row r="13" spans="1:22" ht="27" customHeight="1" x14ac:dyDescent="0.35">
      <c r="A13" s="2" t="s">
        <v>23</v>
      </c>
      <c r="B13" s="5">
        <v>19.730472564697266</v>
      </c>
      <c r="C13" s="5">
        <v>19.783956527709961</v>
      </c>
      <c r="D13" s="5">
        <v>19.659612655639648</v>
      </c>
      <c r="E13" s="5">
        <v>20.745847702026367</v>
      </c>
      <c r="F13" s="5">
        <v>20.756580352783203</v>
      </c>
      <c r="G13" s="5">
        <v>20.725864410400391</v>
      </c>
      <c r="H13" s="6" t="s">
        <v>24</v>
      </c>
      <c r="I13" s="7">
        <f>AVERAGE(B13:D13)</f>
        <v>19.724680582682293</v>
      </c>
      <c r="J13" s="6" t="s">
        <v>24</v>
      </c>
      <c r="K13" s="8">
        <f>AVERAGE(E13:G13)</f>
        <v>20.742764155069988</v>
      </c>
      <c r="L13" s="9">
        <f>(H14-I13)</f>
        <v>-4.2033316294352225</v>
      </c>
      <c r="M13" s="9">
        <f>(J14-K13)</f>
        <v>-5.0991471608479824</v>
      </c>
      <c r="N13" s="9">
        <f>(L13-M13)</f>
        <v>0.89581553141275982</v>
      </c>
      <c r="O13" s="10">
        <f>2^(-N13)</f>
        <v>0.53744330162100329</v>
      </c>
    </row>
    <row r="14" spans="1:22" ht="27" customHeight="1" x14ac:dyDescent="0.35">
      <c r="A14" s="2" t="s">
        <v>25</v>
      </c>
      <c r="B14" s="5">
        <v>15.623719215393066</v>
      </c>
      <c r="C14" s="5">
        <v>15.469976425170898</v>
      </c>
      <c r="D14" s="5">
        <v>15.470351219177246</v>
      </c>
      <c r="E14" s="5">
        <v>15.575949668884277</v>
      </c>
      <c r="F14" s="5">
        <v>15.643616676330566</v>
      </c>
      <c r="G14" s="5">
        <v>15.711284637451172</v>
      </c>
      <c r="H14" s="7">
        <f>AVERAGE(B14:D14)</f>
        <v>15.52134895324707</v>
      </c>
      <c r="I14" s="6" t="s">
        <v>24</v>
      </c>
      <c r="J14" s="8">
        <f>AVERAGE(E14:G14)</f>
        <v>15.643616994222006</v>
      </c>
      <c r="K14" s="8" t="s">
        <v>24</v>
      </c>
      <c r="L14" s="9"/>
      <c r="M14" s="9"/>
      <c r="N14" s="9"/>
      <c r="O14" s="10"/>
    </row>
    <row r="15" spans="1:22" ht="15" thickBot="1" x14ac:dyDescent="0.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22" ht="51" customHeight="1" x14ac:dyDescent="0.35">
      <c r="A16" s="1" t="s">
        <v>28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7</v>
      </c>
      <c r="J16" s="2" t="s">
        <v>8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V16" s="12"/>
    </row>
    <row r="17" spans="1:22" ht="26" x14ac:dyDescent="0.35">
      <c r="A17" s="2"/>
      <c r="B17" s="2" t="s">
        <v>13</v>
      </c>
      <c r="C17" s="2" t="s">
        <v>13</v>
      </c>
      <c r="D17" s="2" t="s">
        <v>13</v>
      </c>
      <c r="E17" s="2" t="s">
        <v>13</v>
      </c>
      <c r="F17" s="2" t="s">
        <v>13</v>
      </c>
      <c r="G17" s="2" t="s">
        <v>13</v>
      </c>
      <c r="H17" s="3" t="s">
        <v>14</v>
      </c>
      <c r="I17" s="2" t="s">
        <v>15</v>
      </c>
      <c r="J17" s="2" t="s">
        <v>16</v>
      </c>
      <c r="K17" s="2" t="s">
        <v>17</v>
      </c>
      <c r="L17" s="2" t="s">
        <v>18</v>
      </c>
      <c r="M17" s="2" t="s">
        <v>19</v>
      </c>
      <c r="N17" s="2" t="s">
        <v>20</v>
      </c>
      <c r="O17" s="2" t="s">
        <v>21</v>
      </c>
      <c r="V17" s="13"/>
    </row>
    <row r="18" spans="1:22" ht="28.5" customHeight="1" x14ac:dyDescent="0.35">
      <c r="A18" s="2" t="s">
        <v>23</v>
      </c>
      <c r="B18" s="5">
        <v>19.741867065429688</v>
      </c>
      <c r="C18" s="5">
        <v>19.580717086791992</v>
      </c>
      <c r="D18" s="5">
        <v>18.799552917480469</v>
      </c>
      <c r="E18" s="5">
        <v>20.495122909545898</v>
      </c>
      <c r="F18" s="5">
        <v>20.520965576171875</v>
      </c>
      <c r="G18" s="5">
        <v>20.462425231933594</v>
      </c>
      <c r="H18" s="6" t="s">
        <v>24</v>
      </c>
      <c r="I18" s="7">
        <f>AVERAGE(B18:D18)</f>
        <v>19.374045689900715</v>
      </c>
      <c r="J18" s="6" t="s">
        <v>24</v>
      </c>
      <c r="K18" s="8">
        <f>AVERAGE(E18:G18)</f>
        <v>20.492837905883789</v>
      </c>
      <c r="L18" s="9">
        <f>(H19-I18)</f>
        <v>-4.1704721450805646</v>
      </c>
      <c r="M18" s="9">
        <f>(J19-K18)</f>
        <v>-4.9245475133260097</v>
      </c>
      <c r="N18" s="9">
        <f>(L18-M18)</f>
        <v>0.75407536824544508</v>
      </c>
      <c r="O18" s="10">
        <f>2^(-N18)</f>
        <v>0.59292627366483297</v>
      </c>
      <c r="V18" s="13"/>
    </row>
    <row r="19" spans="1:22" ht="28.5" customHeight="1" x14ac:dyDescent="0.35">
      <c r="A19" s="2" t="s">
        <v>25</v>
      </c>
      <c r="B19" s="5">
        <v>15.262004852294922</v>
      </c>
      <c r="C19" s="5">
        <v>15.147704124450684</v>
      </c>
      <c r="D19" s="5">
        <v>15.201011657714844</v>
      </c>
      <c r="E19" s="5">
        <v>15.361955642700195</v>
      </c>
      <c r="F19" s="5">
        <v>15.664937973022461</v>
      </c>
      <c r="G19" s="5">
        <v>15.677977561950684</v>
      </c>
      <c r="H19" s="7">
        <f>AVERAGE(B19:D19)</f>
        <v>15.20357354482015</v>
      </c>
      <c r="I19" s="6" t="s">
        <v>24</v>
      </c>
      <c r="J19" s="8">
        <f>AVERAGE(E19:G19)</f>
        <v>15.568290392557779</v>
      </c>
      <c r="K19" s="8" t="s">
        <v>24</v>
      </c>
      <c r="L19" s="9"/>
      <c r="M19" s="9"/>
      <c r="N19" s="9"/>
      <c r="O19" s="10"/>
    </row>
    <row r="20" spans="1:22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22" ht="51" customHeight="1" x14ac:dyDescent="0.35">
      <c r="A21" s="1" t="s">
        <v>29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7</v>
      </c>
      <c r="J21" s="2" t="s">
        <v>8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</row>
    <row r="22" spans="1:22" ht="26" x14ac:dyDescent="0.35">
      <c r="A22" s="2"/>
      <c r="B22" s="2" t="s">
        <v>13</v>
      </c>
      <c r="C22" s="2" t="s">
        <v>13</v>
      </c>
      <c r="D22" s="2" t="s">
        <v>13</v>
      </c>
      <c r="E22" s="2" t="s">
        <v>13</v>
      </c>
      <c r="F22" s="2" t="s">
        <v>13</v>
      </c>
      <c r="G22" s="2" t="s">
        <v>13</v>
      </c>
      <c r="H22" s="3" t="s">
        <v>14</v>
      </c>
      <c r="I22" s="2" t="s">
        <v>15</v>
      </c>
      <c r="J22" s="2" t="s">
        <v>16</v>
      </c>
      <c r="K22" s="2" t="s">
        <v>17</v>
      </c>
      <c r="L22" s="2" t="s">
        <v>18</v>
      </c>
      <c r="M22" s="2" t="s">
        <v>19</v>
      </c>
      <c r="N22" s="2" t="s">
        <v>20</v>
      </c>
      <c r="O22" s="2" t="s">
        <v>21</v>
      </c>
    </row>
    <row r="23" spans="1:22" ht="26.25" customHeight="1" x14ac:dyDescent="0.35">
      <c r="A23" s="2" t="s">
        <v>23</v>
      </c>
      <c r="B23" s="5">
        <v>17.082862854003906</v>
      </c>
      <c r="C23" s="5">
        <v>17.046550750732422</v>
      </c>
      <c r="D23" s="5">
        <v>16.892961502075195</v>
      </c>
      <c r="E23" s="5">
        <v>19.617271423339844</v>
      </c>
      <c r="F23" s="5">
        <v>19.637596130371094</v>
      </c>
      <c r="G23" s="5">
        <v>19.441839218139648</v>
      </c>
      <c r="H23" s="6" t="s">
        <v>24</v>
      </c>
      <c r="I23" s="7">
        <f>AVERAGE(B23:D23)</f>
        <v>17.007458368937176</v>
      </c>
      <c r="J23" s="6" t="s">
        <v>24</v>
      </c>
      <c r="K23" s="8">
        <f>AVERAGE(E23:G23)</f>
        <v>19.565568923950195</v>
      </c>
      <c r="L23" s="9">
        <f>(H24-I23)</f>
        <v>16.270835240681965</v>
      </c>
      <c r="M23" s="9">
        <f>(J24-K23)</f>
        <v>13.776851018269859</v>
      </c>
      <c r="N23" s="9">
        <f>(L23-M23)</f>
        <v>2.4939842224121058</v>
      </c>
      <c r="O23" s="10">
        <f>2^(-N23)</f>
        <v>0.17751536114913072</v>
      </c>
    </row>
    <row r="24" spans="1:22" ht="26.25" customHeight="1" x14ac:dyDescent="0.35">
      <c r="A24" s="2" t="s">
        <v>25</v>
      </c>
      <c r="B24" s="5">
        <v>33.779289245605469</v>
      </c>
      <c r="C24" s="5">
        <v>33.327640533447266</v>
      </c>
      <c r="D24" s="5">
        <v>32.727951049804688</v>
      </c>
      <c r="E24" s="5">
        <v>33.149757385253906</v>
      </c>
      <c r="F24" s="5">
        <v>33.252044677734375</v>
      </c>
      <c r="G24" s="5">
        <v>33.625457763671875</v>
      </c>
      <c r="H24" s="7">
        <f>AVERAGE(B24:D24)</f>
        <v>33.278293609619141</v>
      </c>
      <c r="I24" s="6" t="s">
        <v>24</v>
      </c>
      <c r="J24" s="8">
        <f>AVERAGE(E24:G24)</f>
        <v>33.342419942220054</v>
      </c>
      <c r="K24" s="8" t="s">
        <v>24</v>
      </c>
      <c r="L24" s="9"/>
      <c r="M24" s="9"/>
      <c r="N24" s="9"/>
      <c r="O24" s="10"/>
    </row>
    <row r="25" spans="1:22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22" ht="51" customHeight="1" x14ac:dyDescent="0.35">
      <c r="A26" s="1" t="s">
        <v>30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7</v>
      </c>
      <c r="J26" s="2" t="s">
        <v>8</v>
      </c>
      <c r="K26" s="2" t="s">
        <v>8</v>
      </c>
      <c r="L26" s="2" t="s">
        <v>9</v>
      </c>
      <c r="M26" s="2" t="s">
        <v>10</v>
      </c>
      <c r="N26" s="2" t="s">
        <v>11</v>
      </c>
      <c r="O26" s="2" t="s">
        <v>12</v>
      </c>
    </row>
    <row r="27" spans="1:22" ht="26" x14ac:dyDescent="0.35">
      <c r="A27" s="2"/>
      <c r="B27" s="2" t="s">
        <v>13</v>
      </c>
      <c r="C27" s="2" t="s">
        <v>13</v>
      </c>
      <c r="D27" s="2" t="s">
        <v>13</v>
      </c>
      <c r="E27" s="2" t="s">
        <v>13</v>
      </c>
      <c r="F27" s="2" t="s">
        <v>13</v>
      </c>
      <c r="G27" s="2" t="s">
        <v>13</v>
      </c>
      <c r="H27" s="3" t="s">
        <v>14</v>
      </c>
      <c r="I27" s="2" t="s">
        <v>15</v>
      </c>
      <c r="J27" s="2" t="s">
        <v>16</v>
      </c>
      <c r="K27" s="2" t="s">
        <v>17</v>
      </c>
      <c r="L27" s="2" t="s">
        <v>18</v>
      </c>
      <c r="M27" s="2" t="s">
        <v>19</v>
      </c>
      <c r="N27" s="2" t="s">
        <v>20</v>
      </c>
      <c r="O27" s="2" t="s">
        <v>21</v>
      </c>
    </row>
    <row r="28" spans="1:22" ht="27" customHeight="1" x14ac:dyDescent="0.35">
      <c r="A28" s="2" t="s">
        <v>23</v>
      </c>
      <c r="B28" s="5">
        <v>17.42059326171875</v>
      </c>
      <c r="C28" s="5">
        <v>17.532047271728516</v>
      </c>
      <c r="D28" s="5">
        <v>17.427602767944336</v>
      </c>
      <c r="E28" s="5">
        <v>19.719987869262695</v>
      </c>
      <c r="F28" s="5">
        <v>19.752504348754883</v>
      </c>
      <c r="G28" s="5">
        <v>19.772233963012695</v>
      </c>
      <c r="H28" s="6" t="s">
        <v>24</v>
      </c>
      <c r="I28" s="7">
        <f>AVERAGE(B28:D28)</f>
        <v>17.460081100463867</v>
      </c>
      <c r="J28" s="6" t="s">
        <v>24</v>
      </c>
      <c r="K28" s="8">
        <f>AVERAGE(E28:G28)</f>
        <v>19.748242060343426</v>
      </c>
      <c r="L28" s="9">
        <f>(H29-I28)</f>
        <v>15.834245681762695</v>
      </c>
      <c r="M28" s="9">
        <f>(J29-K28)</f>
        <v>13.471657435099285</v>
      </c>
      <c r="N28" s="9">
        <f>(L28-M28)</f>
        <v>2.3625882466634103</v>
      </c>
      <c r="O28" s="10">
        <f>2^(-N28)</f>
        <v>0.19444199589913694</v>
      </c>
    </row>
    <row r="29" spans="1:22" ht="27" customHeight="1" x14ac:dyDescent="0.35">
      <c r="A29" s="2" t="s">
        <v>25</v>
      </c>
      <c r="B29" s="5">
        <v>33.606483459472656</v>
      </c>
      <c r="C29" s="5">
        <v>33.183334350585938</v>
      </c>
      <c r="D29" s="5">
        <v>33.093162536621094</v>
      </c>
      <c r="E29" s="5">
        <v>33.204879760742188</v>
      </c>
      <c r="F29" s="5">
        <v>33.324577331542969</v>
      </c>
      <c r="G29" s="5">
        <v>33.130241394042969</v>
      </c>
      <c r="H29" s="7">
        <f>AVERAGE(B29:D29)</f>
        <v>33.294326782226563</v>
      </c>
      <c r="I29" s="6" t="s">
        <v>24</v>
      </c>
      <c r="J29" s="8">
        <f>AVERAGE(E29:G29)</f>
        <v>33.219899495442711</v>
      </c>
      <c r="K29" s="8" t="s">
        <v>24</v>
      </c>
      <c r="L29" s="9"/>
      <c r="M29" s="9"/>
      <c r="N29" s="9"/>
      <c r="O29" s="10"/>
    </row>
    <row r="31" spans="1:22" ht="51" customHeight="1" x14ac:dyDescent="0.35">
      <c r="A31" s="1" t="s">
        <v>31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7</v>
      </c>
      <c r="J31" s="2" t="s">
        <v>8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</row>
    <row r="32" spans="1:22" ht="26" x14ac:dyDescent="0.35">
      <c r="A32" s="2"/>
      <c r="B32" s="2" t="s">
        <v>13</v>
      </c>
      <c r="C32" s="2" t="s">
        <v>13</v>
      </c>
      <c r="D32" s="2" t="s">
        <v>13</v>
      </c>
      <c r="E32" s="2" t="s">
        <v>13</v>
      </c>
      <c r="F32" s="2" t="s">
        <v>13</v>
      </c>
      <c r="G32" s="2" t="s">
        <v>13</v>
      </c>
      <c r="H32" s="3" t="s">
        <v>14</v>
      </c>
      <c r="I32" s="2" t="s">
        <v>15</v>
      </c>
      <c r="J32" s="2" t="s">
        <v>16</v>
      </c>
      <c r="K32" s="2" t="s">
        <v>17</v>
      </c>
      <c r="L32" s="2" t="s">
        <v>18</v>
      </c>
      <c r="M32" s="2" t="s">
        <v>19</v>
      </c>
      <c r="N32" s="2" t="s">
        <v>20</v>
      </c>
      <c r="O32" s="2" t="s">
        <v>21</v>
      </c>
    </row>
    <row r="33" spans="1:15" ht="27.75" customHeight="1" x14ac:dyDescent="0.35">
      <c r="A33" s="2" t="s">
        <v>23</v>
      </c>
      <c r="B33" s="5">
        <v>19.973079681396484</v>
      </c>
      <c r="C33" s="5">
        <v>19.883449554443359</v>
      </c>
      <c r="D33" s="5">
        <v>19.942531585693359</v>
      </c>
      <c r="E33" s="5">
        <v>27.873256683349609</v>
      </c>
      <c r="F33" s="5">
        <v>20.90192985534668</v>
      </c>
      <c r="G33" s="5">
        <v>20.864351272583008</v>
      </c>
      <c r="H33" s="6" t="s">
        <v>24</v>
      </c>
      <c r="I33" s="7">
        <f>AVERAGE(B33:D33)</f>
        <v>19.933020273844402</v>
      </c>
      <c r="J33" s="6" t="s">
        <v>24</v>
      </c>
      <c r="K33" s="8">
        <f>AVERAGE(E33:G33)</f>
        <v>23.213179270426433</v>
      </c>
      <c r="L33" s="9">
        <f>(H34-I33)</f>
        <v>13.072522481282551</v>
      </c>
      <c r="M33" s="9">
        <f>(J34-K33)</f>
        <v>9.9609514872233085</v>
      </c>
      <c r="N33" s="9">
        <f>(L33-M33)</f>
        <v>3.1115709940592424</v>
      </c>
      <c r="O33" s="10">
        <f>2^(-N33)</f>
        <v>0.11569745267713602</v>
      </c>
    </row>
    <row r="34" spans="1:15" ht="27.75" customHeight="1" x14ac:dyDescent="0.35">
      <c r="A34" s="2" t="s">
        <v>25</v>
      </c>
      <c r="B34" s="5">
        <v>32.619346618652344</v>
      </c>
      <c r="C34" s="5">
        <v>33.419483184814453</v>
      </c>
      <c r="D34" s="5">
        <v>32.977798461914063</v>
      </c>
      <c r="E34" s="5">
        <v>33.4622802734375</v>
      </c>
      <c r="F34" s="5">
        <v>32.656047821044922</v>
      </c>
      <c r="G34" s="5">
        <v>33.404064178466797</v>
      </c>
      <c r="H34" s="7">
        <f>AVERAGE(B34:D34)</f>
        <v>33.005542755126953</v>
      </c>
      <c r="I34" s="6" t="s">
        <v>24</v>
      </c>
      <c r="J34" s="8">
        <f>AVERAGE(E34:G34)</f>
        <v>33.174130757649742</v>
      </c>
      <c r="K34" s="8" t="s">
        <v>24</v>
      </c>
      <c r="L34" s="9"/>
      <c r="M34" s="9"/>
      <c r="N34" s="9"/>
      <c r="O34" s="10"/>
    </row>
    <row r="36" spans="1:15" ht="52" x14ac:dyDescent="0.35">
      <c r="A36" s="1" t="s">
        <v>32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  <c r="I36" s="2" t="s">
        <v>7</v>
      </c>
      <c r="J36" s="2" t="s">
        <v>8</v>
      </c>
      <c r="K36" s="2" t="s">
        <v>8</v>
      </c>
      <c r="L36" s="2" t="s">
        <v>9</v>
      </c>
      <c r="M36" s="2" t="s">
        <v>10</v>
      </c>
      <c r="N36" s="2" t="s">
        <v>11</v>
      </c>
      <c r="O36" s="2" t="s">
        <v>12</v>
      </c>
    </row>
    <row r="37" spans="1:15" ht="26" x14ac:dyDescent="0.35">
      <c r="A37" s="2"/>
      <c r="B37" s="2" t="s">
        <v>13</v>
      </c>
      <c r="C37" s="2" t="s">
        <v>13</v>
      </c>
      <c r="D37" s="2" t="s">
        <v>13</v>
      </c>
      <c r="E37" s="2" t="s">
        <v>13</v>
      </c>
      <c r="F37" s="2" t="s">
        <v>13</v>
      </c>
      <c r="G37" s="2" t="s">
        <v>13</v>
      </c>
      <c r="H37" s="3" t="s">
        <v>14</v>
      </c>
      <c r="I37" s="2" t="s">
        <v>15</v>
      </c>
      <c r="J37" s="2" t="s">
        <v>16</v>
      </c>
      <c r="K37" s="2" t="s">
        <v>17</v>
      </c>
      <c r="L37" s="2" t="s">
        <v>18</v>
      </c>
      <c r="M37" s="2" t="s">
        <v>19</v>
      </c>
      <c r="N37" s="2" t="s">
        <v>20</v>
      </c>
      <c r="O37" s="2" t="s">
        <v>21</v>
      </c>
    </row>
    <row r="38" spans="1:15" ht="26" x14ac:dyDescent="0.35">
      <c r="A38" s="2" t="s">
        <v>23</v>
      </c>
      <c r="B38" s="5">
        <v>20.203622817993164</v>
      </c>
      <c r="C38" s="5">
        <v>20.040231704711914</v>
      </c>
      <c r="D38" s="5">
        <v>19.971290588378906</v>
      </c>
      <c r="E38" s="5">
        <v>20.555171966552734</v>
      </c>
      <c r="F38" s="5">
        <v>20.764011383056641</v>
      </c>
      <c r="G38" s="5">
        <v>20.302160263061523</v>
      </c>
      <c r="H38" s="6" t="s">
        <v>24</v>
      </c>
      <c r="I38" s="7">
        <f>AVERAGE(B38:D38)</f>
        <v>20.071715037027996</v>
      </c>
      <c r="J38" s="6" t="s">
        <v>24</v>
      </c>
      <c r="K38" s="8">
        <f>AVERAGE(E38:G38)</f>
        <v>20.540447870890301</v>
      </c>
      <c r="L38" s="9">
        <f>(H39-I38)</f>
        <v>12.893547058105465</v>
      </c>
      <c r="M38" s="9">
        <f>(J39-K38)</f>
        <v>12.908062616984051</v>
      </c>
      <c r="N38" s="9">
        <f>(L38-M38)</f>
        <v>-1.4515558878585466E-2</v>
      </c>
      <c r="O38" s="10">
        <f>2^(-N38)</f>
        <v>1.0101122049685425</v>
      </c>
    </row>
    <row r="39" spans="1:15" ht="26" x14ac:dyDescent="0.35">
      <c r="A39" s="2" t="s">
        <v>25</v>
      </c>
      <c r="B39" s="5">
        <v>32.682743072509766</v>
      </c>
      <c r="C39" s="5">
        <v>32.631378173828125</v>
      </c>
      <c r="D39" s="5">
        <v>33.5816650390625</v>
      </c>
      <c r="E39" s="5">
        <v>33.444950103759766</v>
      </c>
      <c r="F39" s="5">
        <v>33.744571685791016</v>
      </c>
      <c r="G39" s="5">
        <v>33.156009674072266</v>
      </c>
      <c r="H39" s="7">
        <f>AVERAGE(B39:D39)</f>
        <v>32.965262095133461</v>
      </c>
      <c r="I39" s="6" t="s">
        <v>24</v>
      </c>
      <c r="J39" s="8">
        <f>AVERAGE(E39:G39)</f>
        <v>33.448510487874351</v>
      </c>
      <c r="K39" s="8" t="s">
        <v>24</v>
      </c>
      <c r="L39" s="9"/>
      <c r="M39" s="9"/>
      <c r="N39" s="9"/>
      <c r="O39" s="10"/>
    </row>
  </sheetData>
  <mergeCells count="32">
    <mergeCell ref="L33:L34"/>
    <mergeCell ref="M33:M34"/>
    <mergeCell ref="N33:N34"/>
    <mergeCell ref="O33:O34"/>
    <mergeCell ref="L38:L39"/>
    <mergeCell ref="M38:M39"/>
    <mergeCell ref="N38:N39"/>
    <mergeCell ref="O38:O39"/>
    <mergeCell ref="L23:L24"/>
    <mergeCell ref="M23:M24"/>
    <mergeCell ref="N23:N24"/>
    <mergeCell ref="O23:O24"/>
    <mergeCell ref="L28:L29"/>
    <mergeCell ref="M28:M29"/>
    <mergeCell ref="N28:N29"/>
    <mergeCell ref="O28:O29"/>
    <mergeCell ref="L13:L14"/>
    <mergeCell ref="M13:M14"/>
    <mergeCell ref="N13:N14"/>
    <mergeCell ref="O13:O14"/>
    <mergeCell ref="L18:L19"/>
    <mergeCell ref="M18:M19"/>
    <mergeCell ref="N18:N19"/>
    <mergeCell ref="O18:O19"/>
    <mergeCell ref="L3:L4"/>
    <mergeCell ref="M3:M4"/>
    <mergeCell ref="N3:N4"/>
    <mergeCell ref="O3:O4"/>
    <mergeCell ref="L8:L9"/>
    <mergeCell ref="M8:M9"/>
    <mergeCell ref="N8:N9"/>
    <mergeCell ref="O8:O9"/>
  </mergeCells>
  <conditionalFormatting sqref="B3: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num" val="0.1"/>
        <cfvo type="percentile" val="50"/>
        <cfvo type="max"/>
        <color rgb="FF63BE7B"/>
        <color rgb="FFFFEB84"/>
        <color rgb="FFF8696B"/>
      </colorScale>
    </cfRule>
  </conditionalFormatting>
  <conditionalFormatting sqref="E3: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num" val="0.1"/>
        <cfvo type="percentile" val="50"/>
        <cfvo type="max"/>
        <color rgb="FF63BE7B"/>
        <color rgb="FFFFEB84"/>
        <color rgb="FFF8696B"/>
      </colorScale>
    </cfRule>
  </conditionalFormatting>
  <conditionalFormatting sqref="E4: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">
    <cfRule type="colorScale" priority="14">
      <colorScale>
        <cfvo type="num" val="0"/>
        <cfvo type="num" val="5"/>
        <color rgb="FF00B050"/>
        <color rgb="FFFF0000"/>
      </colorScale>
    </cfRule>
  </conditionalFormatting>
  <conditionalFormatting sqref="O8:O9">
    <cfRule type="colorScale" priority="13">
      <colorScale>
        <cfvo type="num" val="0"/>
        <cfvo type="num" val="5"/>
        <color rgb="FF00B050"/>
        <color rgb="FFFF0000"/>
      </colorScale>
    </cfRule>
  </conditionalFormatting>
  <conditionalFormatting sqref="O13:O14">
    <cfRule type="colorScale" priority="11">
      <colorScale>
        <cfvo type="num" val="0"/>
        <cfvo type="num" val="5"/>
        <color rgb="FF00B050"/>
        <color rgb="FFFF0000"/>
      </colorScale>
    </cfRule>
  </conditionalFormatting>
  <conditionalFormatting sqref="O18:O19">
    <cfRule type="colorScale" priority="10">
      <colorScale>
        <cfvo type="num" val="0"/>
        <cfvo type="num" val="5"/>
        <color rgb="FF00B050"/>
        <color rgb="FFFF0000"/>
      </colorScale>
    </cfRule>
  </conditionalFormatting>
  <conditionalFormatting sqref="O23:O24">
    <cfRule type="colorScale" priority="9">
      <colorScale>
        <cfvo type="num" val="0"/>
        <cfvo type="num" val="5"/>
        <color rgb="FF00B050"/>
        <color rgb="FFFF0000"/>
      </colorScale>
    </cfRule>
  </conditionalFormatting>
  <conditionalFormatting sqref="O28:O29">
    <cfRule type="colorScale" priority="8">
      <colorScale>
        <cfvo type="num" val="0"/>
        <cfvo type="num" val="5"/>
        <color rgb="FF00B050"/>
        <color rgb="FFFF0000"/>
      </colorScale>
    </cfRule>
  </conditionalFormatting>
  <conditionalFormatting sqref="O33:O34">
    <cfRule type="colorScale" priority="12">
      <colorScale>
        <cfvo type="num" val="0"/>
        <cfvo type="num" val="5"/>
        <color rgb="FF00B050"/>
        <color rgb="FFFF0000"/>
      </colorScale>
    </cfRule>
  </conditionalFormatting>
  <conditionalFormatting sqref="O38:O39">
    <cfRule type="colorScale" priority="1">
      <colorScale>
        <cfvo type="num" val="0"/>
        <cfvo type="num" val="5"/>
        <color rgb="FF00B050"/>
        <color rgb="FFFF0000"/>
      </colorScale>
    </cfRule>
  </conditionalFormatting>
  <conditionalFormatting sqref="V16:V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D06A-5A2A-4FBA-8B2A-7F405C90BE50}">
  <dimension ref="A1:B13"/>
  <sheetViews>
    <sheetView workbookViewId="0">
      <selection activeCell="M30" sqref="M30"/>
    </sheetView>
  </sheetViews>
  <sheetFormatPr defaultColWidth="8.81640625" defaultRowHeight="14.5" x14ac:dyDescent="0.35"/>
  <cols>
    <col min="1" max="1" width="14.81640625" customWidth="1"/>
  </cols>
  <sheetData>
    <row r="1" spans="1:2" x14ac:dyDescent="0.35">
      <c r="A1" t="s">
        <v>33</v>
      </c>
    </row>
    <row r="2" spans="1:2" x14ac:dyDescent="0.35">
      <c r="B2" t="s">
        <v>34</v>
      </c>
    </row>
    <row r="3" spans="1:2" x14ac:dyDescent="0.35">
      <c r="A3" t="s">
        <v>35</v>
      </c>
      <c r="B3">
        <v>0.16587471957354735</v>
      </c>
    </row>
    <row r="4" spans="1:2" x14ac:dyDescent="0.35">
      <c r="A4" t="s">
        <v>36</v>
      </c>
      <c r="B4">
        <v>0.11350239956985353</v>
      </c>
    </row>
    <row r="5" spans="1:2" x14ac:dyDescent="0.35">
      <c r="A5" t="s">
        <v>37</v>
      </c>
      <c r="B5">
        <v>0.53744330162100329</v>
      </c>
    </row>
    <row r="6" spans="1:2" x14ac:dyDescent="0.35">
      <c r="A6" t="s">
        <v>38</v>
      </c>
      <c r="B6">
        <v>0.59292627366483297</v>
      </c>
    </row>
    <row r="8" spans="1:2" x14ac:dyDescent="0.35">
      <c r="A8" t="s">
        <v>39</v>
      </c>
    </row>
    <row r="9" spans="1:2" x14ac:dyDescent="0.35">
      <c r="B9" t="s">
        <v>34</v>
      </c>
    </row>
    <row r="10" spans="1:2" x14ac:dyDescent="0.35">
      <c r="A10" t="s">
        <v>40</v>
      </c>
      <c r="B10">
        <v>0.17751536114913072</v>
      </c>
    </row>
    <row r="11" spans="1:2" x14ac:dyDescent="0.35">
      <c r="A11" t="s">
        <v>41</v>
      </c>
      <c r="B11">
        <v>0.19444199589913694</v>
      </c>
    </row>
    <row r="12" spans="1:2" x14ac:dyDescent="0.35">
      <c r="A12" t="s">
        <v>42</v>
      </c>
      <c r="B12">
        <v>0.11569745267713602</v>
      </c>
    </row>
    <row r="13" spans="1:2" x14ac:dyDescent="0.35">
      <c r="A13" t="s">
        <v>43</v>
      </c>
      <c r="B13">
        <v>1.0101122049685425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 Hanson</dc:creator>
  <cp:lastModifiedBy>Emily H Hanson</cp:lastModifiedBy>
  <dcterms:created xsi:type="dcterms:W3CDTF">2025-08-21T16:11:07Z</dcterms:created>
  <dcterms:modified xsi:type="dcterms:W3CDTF">2025-08-21T16:12:34Z</dcterms:modified>
</cp:coreProperties>
</file>