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seldavinsugiarto/Downloads/"/>
    </mc:Choice>
  </mc:AlternateContent>
  <xr:revisionPtr revIDLastSave="0" documentId="13_ncr:1_{D0915EAB-B085-6341-B52D-F5D3BCF262D1}" xr6:coauthVersionLast="47" xr6:coauthVersionMax="47" xr10:uidLastSave="{00000000-0000-0000-0000-000000000000}"/>
  <bookViews>
    <workbookView xWindow="-2000" yWindow="-21100" windowWidth="38400" windowHeight="21100" activeTab="13" xr2:uid="{C3CD4313-71AA-467A-AF27-8BFE34386AF8}"/>
  </bookViews>
  <sheets>
    <sheet name="en2 em8" sheetId="16" r:id="rId1"/>
    <sheet name="en2 em6" sheetId="17" r:id="rId2"/>
    <sheet name="en2 em4" sheetId="18" r:id="rId3"/>
    <sheet name="Tabel 5.11" sheetId="4" r:id="rId4"/>
    <sheet name="Tabel 5.14" sheetId="5" r:id="rId5"/>
    <sheet name="Tabel 5.17" sheetId="1" r:id="rId6"/>
    <sheet name="Tabel 5.18" sheetId="2" r:id="rId7"/>
    <sheet name="Tabel 5.19" sheetId="3" r:id="rId8"/>
    <sheet name="Tabel 5.21" sheetId="6" r:id="rId9"/>
    <sheet name="Tabel 5.22" sheetId="7" r:id="rId10"/>
    <sheet name="Tabel 5.41" sheetId="8" r:id="rId11"/>
    <sheet name="Tabel 5.42" sheetId="9" r:id="rId12"/>
    <sheet name="Tabel 5.43" sheetId="10" r:id="rId13"/>
    <sheet name="Tabel 5.44" sheetId="19" r:id="rId14"/>
    <sheet name="Tabel 5.46" sheetId="12" r:id="rId15"/>
    <sheet name="Tabel 5.48" sheetId="11" r:id="rId16"/>
    <sheet name="Tabel 5.55" sheetId="13" r:id="rId17"/>
    <sheet name="Tabel 5.56" sheetId="14" r:id="rId18"/>
    <sheet name="Tabel 5.57" sheetId="15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19" l="1"/>
  <c r="D19" i="19"/>
  <c r="E19" i="19"/>
  <c r="F19" i="19"/>
  <c r="G19" i="19"/>
  <c r="H19" i="19"/>
  <c r="I19" i="19"/>
  <c r="J19" i="19"/>
  <c r="B19" i="19"/>
  <c r="B13" i="19"/>
  <c r="C13" i="19"/>
  <c r="D13" i="19"/>
  <c r="E13" i="19"/>
  <c r="E14" i="19" s="1"/>
  <c r="E15" i="19" s="1"/>
  <c r="E16" i="19" s="1"/>
  <c r="E17" i="19" s="1"/>
  <c r="F13" i="19"/>
  <c r="F14" i="19" s="1"/>
  <c r="F15" i="19" s="1"/>
  <c r="F16" i="19" s="1"/>
  <c r="F17" i="19" s="1"/>
  <c r="G13" i="19"/>
  <c r="G14" i="19" s="1"/>
  <c r="G15" i="19" s="1"/>
  <c r="G16" i="19" s="1"/>
  <c r="G17" i="19" s="1"/>
  <c r="H13" i="19"/>
  <c r="H14" i="19" s="1"/>
  <c r="H15" i="19" s="1"/>
  <c r="H16" i="19" s="1"/>
  <c r="H17" i="19" s="1"/>
  <c r="I13" i="19"/>
  <c r="I14" i="19" s="1"/>
  <c r="I15" i="19" s="1"/>
  <c r="I16" i="19" s="1"/>
  <c r="I17" i="19" s="1"/>
  <c r="J13" i="19"/>
  <c r="J14" i="19" s="1"/>
  <c r="J15" i="19" s="1"/>
  <c r="J16" i="19" s="1"/>
  <c r="J17" i="19" s="1"/>
  <c r="B14" i="19"/>
  <c r="B15" i="19" s="1"/>
  <c r="B16" i="19" s="1"/>
  <c r="B17" i="19" s="1"/>
  <c r="C14" i="19"/>
  <c r="D14" i="19"/>
  <c r="C15" i="19"/>
  <c r="C16" i="19" s="1"/>
  <c r="C17" i="19" s="1"/>
  <c r="D15" i="19"/>
  <c r="D16" i="19"/>
  <c r="D17" i="19" s="1"/>
  <c r="C12" i="19"/>
  <c r="D12" i="19"/>
  <c r="E12" i="19"/>
  <c r="F12" i="19"/>
  <c r="G12" i="19"/>
  <c r="H12" i="19"/>
  <c r="I12" i="19"/>
  <c r="J12" i="19"/>
  <c r="B12" i="19"/>
  <c r="B13" i="6"/>
  <c r="B12" i="6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<sst xmlns="http://schemas.openxmlformats.org/spreadsheetml/2006/main" count="302" uniqueCount="59">
  <si>
    <t>FC WITHOUT SPIRAL FISIK</t>
  </si>
  <si>
    <t>TABEL 5-17</t>
  </si>
  <si>
    <t>V (Km/h)</t>
  </si>
  <si>
    <t>R min (m)</t>
  </si>
  <si>
    <t>emax</t>
  </si>
  <si>
    <t>Lmin</t>
  </si>
  <si>
    <r>
      <t>V</t>
    </r>
    <r>
      <rPr>
        <b/>
        <vertAlign val="subscript"/>
        <sz val="11"/>
        <color theme="1"/>
        <rFont val="Calibri"/>
        <family val="2"/>
        <scheme val="minor"/>
      </rPr>
      <t>D</t>
    </r>
  </si>
  <si>
    <t>JPH (m)</t>
  </si>
  <si>
    <t>Datar</t>
  </si>
  <si>
    <t>Menurun</t>
  </si>
  <si>
    <t>Menanjak</t>
  </si>
  <si>
    <r>
      <t>V</t>
    </r>
    <r>
      <rPr>
        <vertAlign val="subscript"/>
        <sz val="11"/>
        <color theme="1"/>
        <rFont val="Calibri"/>
        <family val="2"/>
        <scheme val="minor"/>
      </rPr>
      <t>D</t>
    </r>
  </si>
  <si>
    <t>Kecepatan (Km/h)</t>
  </si>
  <si>
    <t>JPM (m)</t>
  </si>
  <si>
    <t>Didahului</t>
  </si>
  <si>
    <t>Mendahului</t>
  </si>
  <si>
    <t>Vd</t>
  </si>
  <si>
    <t>∆</t>
  </si>
  <si>
    <t>n1</t>
  </si>
  <si>
    <t>bw</t>
  </si>
  <si>
    <t>Ls min</t>
  </si>
  <si>
    <r>
      <t>e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(%)</t>
    </r>
  </si>
  <si>
    <t>R</t>
  </si>
  <si>
    <t>Truk/Bus Tunggal</t>
  </si>
  <si>
    <t>Truk Semi-Trailer</t>
  </si>
  <si>
    <t>Tabel 5-48</t>
  </si>
  <si>
    <t>SPPJ</t>
  </si>
  <si>
    <t>Kelandaian Maksimum %</t>
  </si>
  <si>
    <t>Bukit</t>
  </si>
  <si>
    <t>Gunung</t>
  </si>
  <si>
    <t>JBH</t>
  </si>
  <si>
    <t>JRY</t>
  </si>
  <si>
    <t>JSD</t>
  </si>
  <si>
    <t>JKC</t>
  </si>
  <si>
    <t>Tabel 5-46</t>
  </si>
  <si>
    <t>Lokasi</t>
  </si>
  <si>
    <t>C</t>
  </si>
  <si>
    <t>JBH &amp; Jalan Arteri</t>
  </si>
  <si>
    <t>Jln Kolektor</t>
  </si>
  <si>
    <t>Jln Lokal</t>
  </si>
  <si>
    <t>Jembatan Penyeberangan</t>
  </si>
  <si>
    <t>Underpass Pejalan Kaki</t>
  </si>
  <si>
    <t>Struktur Rambu2 di atas Jalan</t>
  </si>
  <si>
    <t>Jalur pengendara sepeda</t>
  </si>
  <si>
    <t>Jalur kereta api</t>
  </si>
  <si>
    <t>Tabel 5-55</t>
  </si>
  <si>
    <t>V</t>
  </si>
  <si>
    <t>JPH</t>
  </si>
  <si>
    <t>K</t>
  </si>
  <si>
    <t>Tabel 5-56</t>
  </si>
  <si>
    <t>JPM</t>
  </si>
  <si>
    <t>Tabel 5-57</t>
  </si>
  <si>
    <t>Radius (m)</t>
  </si>
  <si>
    <r>
      <t>e</t>
    </r>
    <r>
      <rPr>
        <b/>
        <vertAlign val="subscript"/>
        <sz val="11"/>
        <color theme="1"/>
        <rFont val="Calibri"/>
        <family val="2"/>
        <scheme val="minor"/>
      </rPr>
      <t>normal</t>
    </r>
    <r>
      <rPr>
        <b/>
        <sz val="11"/>
        <color theme="1"/>
        <rFont val="Calibri"/>
        <family val="2"/>
        <scheme val="minor"/>
      </rPr>
      <t xml:space="preserve"> = 2% ; e</t>
    </r>
    <r>
      <rPr>
        <b/>
        <vertAlign val="subscript"/>
        <sz val="11"/>
        <color theme="1"/>
        <rFont val="Calibri"/>
        <family val="2"/>
        <scheme val="minor"/>
      </rPr>
      <t>max</t>
    </r>
    <r>
      <rPr>
        <b/>
        <sz val="11"/>
        <color theme="1"/>
        <rFont val="Calibri"/>
        <family val="2"/>
        <scheme val="minor"/>
      </rPr>
      <t xml:space="preserve"> = 8%</t>
    </r>
  </si>
  <si>
    <t>LN</t>
  </si>
  <si>
    <r>
      <t>e</t>
    </r>
    <r>
      <rPr>
        <b/>
        <vertAlign val="subscript"/>
        <sz val="11"/>
        <color theme="1"/>
        <rFont val="Calibri"/>
        <family val="2"/>
        <scheme val="minor"/>
      </rPr>
      <t>normal</t>
    </r>
    <r>
      <rPr>
        <b/>
        <sz val="11"/>
        <color theme="1"/>
        <rFont val="Calibri"/>
        <family val="2"/>
        <scheme val="minor"/>
      </rPr>
      <t xml:space="preserve"> = 2% ; e</t>
    </r>
    <r>
      <rPr>
        <b/>
        <vertAlign val="subscript"/>
        <sz val="11"/>
        <color theme="1"/>
        <rFont val="Calibri"/>
        <family val="2"/>
        <scheme val="minor"/>
      </rPr>
      <t>max</t>
    </r>
    <r>
      <rPr>
        <b/>
        <sz val="11"/>
        <color theme="1"/>
        <rFont val="Calibri"/>
        <family val="2"/>
        <scheme val="minor"/>
      </rPr>
      <t xml:space="preserve"> = 6%</t>
    </r>
  </si>
  <si>
    <r>
      <t>e</t>
    </r>
    <r>
      <rPr>
        <b/>
        <vertAlign val="subscript"/>
        <sz val="11"/>
        <color theme="1"/>
        <rFont val="Calibri"/>
        <family val="2"/>
        <scheme val="minor"/>
      </rPr>
      <t>normal</t>
    </r>
    <r>
      <rPr>
        <b/>
        <sz val="11"/>
        <color theme="1"/>
        <rFont val="Calibri"/>
        <family val="2"/>
        <scheme val="minor"/>
      </rPr>
      <t xml:space="preserve"> = 2% ; e</t>
    </r>
    <r>
      <rPr>
        <b/>
        <vertAlign val="subscript"/>
        <sz val="11"/>
        <color theme="1"/>
        <rFont val="Calibri"/>
        <family val="2"/>
        <scheme val="minor"/>
      </rPr>
      <t>max</t>
    </r>
    <r>
      <rPr>
        <b/>
        <sz val="11"/>
        <color theme="1"/>
        <rFont val="Calibri"/>
        <family val="2"/>
        <scheme val="minor"/>
      </rPr>
      <t xml:space="preserve"> = 4%</t>
    </r>
  </si>
  <si>
    <t>Radius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</si>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</sst>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0" xfId="0" applyBorder="1" applyAlignment="1">
      <alignment horizontal="center" vertical="center"/>
    </xf>
    <xf numFmtId="0" fontId="0" fillId="4" borderId="1" xfId="0" applyFill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571500</xdr:colOff>
      <xdr:row>2</xdr:row>
      <xdr:rowOff>66675</xdr:rowOff>
    </xdr:from>
    <xdr:to>
      <xdr:col>21</xdr:col>
      <xdr:colOff>410658</xdr:colOff>
      <xdr:row>27</xdr:row>
      <xdr:rowOff>67340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99B31A-84AE-4216-994E-03C1371A33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48300" y="447675"/>
          <a:ext cx="7763958" cy="476316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114300</xdr:colOff>
      <xdr:row>0</xdr:row>
      <xdr:rowOff>142875</xdr:rowOff>
    </xdr:from>
    <xdr:to>
      <xdr:col>15</xdr:col>
      <xdr:colOff>563416</xdr:colOff>
      <xdr:row>27</xdr:row>
      <xdr:rowOff>121495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73C790-A3AE-4583-B48B-0CC3262F1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4275" y="142875"/>
          <a:ext cx="7154716" cy="550312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416560</xdr:colOff>
      <xdr:row>0</xdr:row>
      <xdr:rowOff>111760</xdr:rowOff>
    </xdr:from>
    <xdr:to>
      <xdr:col>19</xdr:col>
      <xdr:colOff>756920</xdr:colOff>
      <xdr:row>33</xdr:row>
      <xdr:rowOff>166123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3132D5-B09D-9997-286D-A83590D37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46160" y="111760"/>
          <a:ext cx="7747000" cy="642468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219075</xdr:colOff>
      <xdr:row>0</xdr:row>
      <xdr:rowOff>142875</xdr:rowOff>
    </xdr:from>
    <xdr:to>
      <xdr:col>15</xdr:col>
      <xdr:colOff>180671</xdr:colOff>
      <xdr:row>13</xdr:row>
      <xdr:rowOff>28507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C1E04A-E0D1-4D8C-AA73-C7F6DA2CB5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57475" y="142875"/>
          <a:ext cx="6667196" cy="236213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590550</xdr:colOff>
      <xdr:row>1</xdr:row>
      <xdr:rowOff>76200</xdr:rowOff>
    </xdr:from>
    <xdr:to>
      <xdr:col>11</xdr:col>
      <xdr:colOff>314228</xdr:colOff>
      <xdr:row>19</xdr:row>
      <xdr:rowOff>86424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8E79D0-CFDE-4EC9-A86A-02AEEDFC1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28950" y="266700"/>
          <a:ext cx="3990878" cy="343922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114300</xdr:colOff>
      <xdr:row>1</xdr:row>
      <xdr:rowOff>57150</xdr:rowOff>
    </xdr:from>
    <xdr:to>
      <xdr:col>10</xdr:col>
      <xdr:colOff>442202</xdr:colOff>
      <xdr:row>18</xdr:row>
      <xdr:rowOff>143596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BD35ED-817F-4778-A1F2-8B3103C46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247650"/>
          <a:ext cx="3985502" cy="332494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1</xdr:row>
      <xdr:rowOff>85725</xdr:rowOff>
    </xdr:from>
    <xdr:to>
      <xdr:col>9</xdr:col>
      <xdr:colOff>559531</xdr:colOff>
      <xdr:row>14</xdr:row>
      <xdr:rowOff>170637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4DFBD5-E3EF-4BAE-BD25-DC1B5CD45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81375" y="276225"/>
          <a:ext cx="3312256" cy="25614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419100</xdr:colOff>
      <xdr:row>0</xdr:row>
      <xdr:rowOff>133350</xdr:rowOff>
    </xdr:from>
    <xdr:to>
      <xdr:col>17</xdr:col>
      <xdr:colOff>191574</xdr:colOff>
      <xdr:row>29</xdr:row>
      <xdr:rowOff>10279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360BD7-2CB6-4EF2-8AE0-FF00FCAFB4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0" y="133350"/>
          <a:ext cx="7697274" cy="540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1</xdr:row>
      <xdr:rowOff>57150</xdr:rowOff>
    </xdr:from>
    <xdr:to>
      <xdr:col>10</xdr:col>
      <xdr:colOff>276923</xdr:colOff>
      <xdr:row>21</xdr:row>
      <xdr:rowOff>105313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D209F2-458C-EB43-75C0-4E03D7655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3100" y="247650"/>
          <a:ext cx="5001323" cy="38581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257175</xdr:colOff>
      <xdr:row>1</xdr:row>
      <xdr:rowOff>161925</xdr:rowOff>
    </xdr:from>
    <xdr:to>
      <xdr:col>13</xdr:col>
      <xdr:colOff>267573</xdr:colOff>
      <xdr:row>22</xdr:row>
      <xdr:rowOff>1653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B80D4C-EBAA-47E4-821A-5D16313F8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5575" y="352425"/>
          <a:ext cx="5496798" cy="384022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0</xdr:row>
      <xdr:rowOff>104775</xdr:rowOff>
    </xdr:from>
    <xdr:to>
      <xdr:col>13</xdr:col>
      <xdr:colOff>276969</xdr:colOff>
      <xdr:row>21</xdr:row>
      <xdr:rowOff>19596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17D45A-C41F-483A-A1F9-9822838BB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67025" y="104775"/>
          <a:ext cx="5334744" cy="391532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600075</xdr:colOff>
      <xdr:row>1</xdr:row>
      <xdr:rowOff>76200</xdr:rowOff>
    </xdr:from>
    <xdr:to>
      <xdr:col>10</xdr:col>
      <xdr:colOff>362597</xdr:colOff>
      <xdr:row>17</xdr:row>
      <xdr:rowOff>162362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20CD69-482E-4F0E-81A2-FA65F530D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9275" y="266700"/>
          <a:ext cx="4639322" cy="31341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142875</xdr:rowOff>
    </xdr:from>
    <xdr:to>
      <xdr:col>11</xdr:col>
      <xdr:colOff>485271</xdr:colOff>
      <xdr:row>28</xdr:row>
      <xdr:rowOff>148881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8F929C-6114-40FC-833B-48CFDD915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142875"/>
          <a:ext cx="5847846" cy="53400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133350</xdr:colOff>
      <xdr:row>2</xdr:row>
      <xdr:rowOff>114300</xdr:rowOff>
    </xdr:from>
    <xdr:to>
      <xdr:col>10</xdr:col>
      <xdr:colOff>19832</xdr:colOff>
      <xdr:row>20</xdr:row>
      <xdr:rowOff>167894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0C08D7-D319-43D3-8DED-836043603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495300"/>
          <a:ext cx="4153682" cy="348259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247650</xdr:colOff>
      <xdr:row>0</xdr:row>
      <xdr:rowOff>152400</xdr:rowOff>
    </xdr:from>
    <xdr:to>
      <xdr:col>12</xdr:col>
      <xdr:colOff>486489</xdr:colOff>
      <xdr:row>19</xdr:row>
      <xdr:rowOff>162442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73ADCB-BA1A-42C1-A7DD-AB5AE5345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6050" y="152400"/>
          <a:ext cx="5115639" cy="37057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7BCBB-A179-414B-B0CA-4272099635EC}">
  <dimension ref="A1:L38"/>
  <sheetViews>
    <sheetView workbookViewId="0">
      <selection activeCell="A30" sqref="A5:A30"/>
    </sheetView>
  </sheetViews>
  <sheetFormatPr baseColWidth="10" defaultColWidth="8.83203125" defaultRowHeight="15" x14ac:dyDescent="0.2"/>
  <sheetData>
    <row r="1" spans="1:12" x14ac:dyDescent="0.2">
      <c r="A1" s="13" t="s">
        <v>52</v>
      </c>
      <c r="B1" s="14" t="s">
        <v>53</v>
      </c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x14ac:dyDescent="0.2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x14ac:dyDescent="0.2">
      <c r="A3" s="1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">
      <c r="A4" s="13"/>
      <c r="B4" s="10">
        <v>20</v>
      </c>
      <c r="C4" s="10">
        <v>30</v>
      </c>
      <c r="D4" s="10">
        <v>40</v>
      </c>
      <c r="E4" s="10">
        <v>50</v>
      </c>
      <c r="F4" s="10">
        <v>60</v>
      </c>
      <c r="G4" s="10">
        <v>70</v>
      </c>
      <c r="H4" s="11">
        <v>80</v>
      </c>
      <c r="I4" s="10">
        <v>90</v>
      </c>
      <c r="J4" s="10">
        <v>100</v>
      </c>
      <c r="K4" s="10">
        <v>110</v>
      </c>
      <c r="L4" s="10">
        <v>120</v>
      </c>
    </row>
    <row r="5" spans="1:12" x14ac:dyDescent="0.2">
      <c r="A5" s="12">
        <v>7000</v>
      </c>
      <c r="B5" s="10" t="s">
        <v>54</v>
      </c>
      <c r="C5" s="10" t="s">
        <v>54</v>
      </c>
      <c r="D5" s="10" t="s">
        <v>54</v>
      </c>
      <c r="E5" s="10" t="s">
        <v>54</v>
      </c>
      <c r="F5" s="10" t="s">
        <v>54</v>
      </c>
      <c r="G5" s="10" t="s">
        <v>54</v>
      </c>
      <c r="H5" s="10" t="s">
        <v>54</v>
      </c>
      <c r="I5" s="10" t="s">
        <v>54</v>
      </c>
      <c r="J5" s="10" t="s">
        <v>54</v>
      </c>
      <c r="K5" s="10" t="s">
        <v>54</v>
      </c>
      <c r="L5" s="10" t="s">
        <v>54</v>
      </c>
    </row>
    <row r="6" spans="1:12" x14ac:dyDescent="0.2">
      <c r="A6" s="2">
        <v>5000</v>
      </c>
      <c r="B6" s="10" t="s">
        <v>54</v>
      </c>
      <c r="C6" s="10" t="s">
        <v>54</v>
      </c>
      <c r="D6" s="10" t="s">
        <v>54</v>
      </c>
      <c r="E6" s="10" t="s">
        <v>54</v>
      </c>
      <c r="F6" s="10" t="s">
        <v>54</v>
      </c>
      <c r="G6" s="10" t="s">
        <v>54</v>
      </c>
      <c r="H6" s="10" t="s">
        <v>54</v>
      </c>
      <c r="I6" s="10" t="s">
        <v>54</v>
      </c>
      <c r="J6" s="10" t="s">
        <v>54</v>
      </c>
      <c r="K6" s="10" t="s">
        <v>54</v>
      </c>
      <c r="L6" s="10">
        <v>2</v>
      </c>
    </row>
    <row r="7" spans="1:12" x14ac:dyDescent="0.2">
      <c r="A7" s="2">
        <v>3000</v>
      </c>
      <c r="B7" s="10" t="s">
        <v>54</v>
      </c>
      <c r="C7" s="10" t="s">
        <v>54</v>
      </c>
      <c r="D7" s="10" t="s">
        <v>54</v>
      </c>
      <c r="E7" s="10" t="s">
        <v>54</v>
      </c>
      <c r="F7" s="10" t="s">
        <v>54</v>
      </c>
      <c r="G7" s="10" t="s">
        <v>54</v>
      </c>
      <c r="H7" s="10" t="s">
        <v>54</v>
      </c>
      <c r="I7" s="10">
        <v>2</v>
      </c>
      <c r="J7" s="10">
        <v>2</v>
      </c>
      <c r="K7" s="10">
        <v>2.1</v>
      </c>
      <c r="L7" s="10">
        <v>2.4</v>
      </c>
    </row>
    <row r="8" spans="1:12" x14ac:dyDescent="0.2">
      <c r="A8" s="2">
        <v>2500</v>
      </c>
      <c r="B8" s="10" t="s">
        <v>54</v>
      </c>
      <c r="C8" s="10" t="s">
        <v>54</v>
      </c>
      <c r="D8" s="10" t="s">
        <v>54</v>
      </c>
      <c r="E8" s="10" t="s">
        <v>54</v>
      </c>
      <c r="F8" s="10" t="s">
        <v>54</v>
      </c>
      <c r="G8" s="10" t="s">
        <v>54</v>
      </c>
      <c r="H8" s="10">
        <v>2</v>
      </c>
      <c r="I8" s="10">
        <v>2</v>
      </c>
      <c r="J8" s="10">
        <v>2.1</v>
      </c>
      <c r="K8" s="10">
        <v>2.4</v>
      </c>
      <c r="L8" s="10">
        <v>2.9</v>
      </c>
    </row>
    <row r="9" spans="1:12" x14ac:dyDescent="0.2">
      <c r="A9" s="2">
        <v>2000</v>
      </c>
      <c r="B9" s="10" t="s">
        <v>54</v>
      </c>
      <c r="C9" s="10" t="s">
        <v>54</v>
      </c>
      <c r="D9" s="10" t="s">
        <v>54</v>
      </c>
      <c r="E9" s="10" t="s">
        <v>54</v>
      </c>
      <c r="F9" s="10" t="s">
        <v>54</v>
      </c>
      <c r="G9" s="10">
        <v>2</v>
      </c>
      <c r="H9" s="10">
        <v>2</v>
      </c>
      <c r="I9" s="10">
        <v>2.2000000000000002</v>
      </c>
      <c r="J9" s="10">
        <v>2.6</v>
      </c>
      <c r="K9" s="10">
        <v>3</v>
      </c>
      <c r="L9" s="10">
        <v>3.5</v>
      </c>
    </row>
    <row r="10" spans="1:12" x14ac:dyDescent="0.2">
      <c r="A10" s="2">
        <v>1500</v>
      </c>
      <c r="B10" s="10" t="s">
        <v>54</v>
      </c>
      <c r="C10" s="10" t="s">
        <v>54</v>
      </c>
      <c r="D10" s="10" t="s">
        <v>54</v>
      </c>
      <c r="E10" s="10" t="s">
        <v>54</v>
      </c>
      <c r="F10" s="10">
        <v>2</v>
      </c>
      <c r="G10" s="10">
        <v>2</v>
      </c>
      <c r="H10" s="10">
        <v>2.4</v>
      </c>
      <c r="I10" s="10">
        <v>2.8</v>
      </c>
      <c r="J10" s="10">
        <v>3.4</v>
      </c>
      <c r="K10" s="10">
        <v>3.9</v>
      </c>
      <c r="L10" s="10">
        <v>4.5999999999999996</v>
      </c>
    </row>
    <row r="11" spans="1:12" x14ac:dyDescent="0.2">
      <c r="A11" s="2">
        <v>1400</v>
      </c>
      <c r="B11" s="10" t="s">
        <v>54</v>
      </c>
      <c r="C11" s="10" t="s">
        <v>54</v>
      </c>
      <c r="D11" s="10" t="s">
        <v>54</v>
      </c>
      <c r="E11" s="10" t="s">
        <v>54</v>
      </c>
      <c r="F11" s="10">
        <v>2</v>
      </c>
      <c r="G11" s="10">
        <v>2.1</v>
      </c>
      <c r="H11" s="10">
        <v>2.5</v>
      </c>
      <c r="I11" s="10">
        <v>3</v>
      </c>
      <c r="J11" s="10">
        <v>3.6</v>
      </c>
      <c r="K11" s="10">
        <v>4.0999999999999996</v>
      </c>
      <c r="L11" s="10">
        <v>4.9000000000000004</v>
      </c>
    </row>
    <row r="12" spans="1:12" x14ac:dyDescent="0.2">
      <c r="A12" s="2">
        <v>1300</v>
      </c>
      <c r="B12" s="10" t="s">
        <v>54</v>
      </c>
      <c r="C12" s="10" t="s">
        <v>54</v>
      </c>
      <c r="D12" s="10" t="s">
        <v>54</v>
      </c>
      <c r="E12" s="10" t="s">
        <v>54</v>
      </c>
      <c r="F12" s="10">
        <v>2</v>
      </c>
      <c r="G12" s="10">
        <v>2.2000000000000002</v>
      </c>
      <c r="H12" s="10">
        <v>2.7</v>
      </c>
      <c r="I12" s="10">
        <v>3.2</v>
      </c>
      <c r="J12" s="10">
        <v>3.8</v>
      </c>
      <c r="K12" s="10">
        <v>4.4000000000000004</v>
      </c>
      <c r="L12" s="10">
        <v>5.2</v>
      </c>
    </row>
    <row r="13" spans="1:12" x14ac:dyDescent="0.2">
      <c r="A13" s="2">
        <v>1200</v>
      </c>
      <c r="B13" s="10" t="s">
        <v>54</v>
      </c>
      <c r="C13" s="10" t="s">
        <v>54</v>
      </c>
      <c r="D13" s="10" t="s">
        <v>54</v>
      </c>
      <c r="E13" s="10" t="s">
        <v>54</v>
      </c>
      <c r="F13" s="10">
        <v>2</v>
      </c>
      <c r="G13" s="10">
        <v>2.4</v>
      </c>
      <c r="H13" s="10">
        <v>2.9</v>
      </c>
      <c r="I13" s="10">
        <v>3.4</v>
      </c>
      <c r="J13" s="10">
        <v>4.0999999999999996</v>
      </c>
      <c r="K13" s="10">
        <v>4.7</v>
      </c>
      <c r="L13" s="10">
        <v>5.6</v>
      </c>
    </row>
    <row r="14" spans="1:12" x14ac:dyDescent="0.2">
      <c r="A14" s="2">
        <v>1000</v>
      </c>
      <c r="B14" s="10" t="s">
        <v>54</v>
      </c>
      <c r="C14" s="10" t="s">
        <v>54</v>
      </c>
      <c r="D14" s="10" t="s">
        <v>54</v>
      </c>
      <c r="E14" s="10">
        <v>2</v>
      </c>
      <c r="F14" s="10">
        <v>2.2000000000000002</v>
      </c>
      <c r="G14" s="10">
        <v>2.8</v>
      </c>
      <c r="H14" s="10">
        <v>3.4</v>
      </c>
      <c r="I14" s="10">
        <v>4</v>
      </c>
      <c r="J14" s="10">
        <v>4.8</v>
      </c>
      <c r="K14" s="10">
        <v>5.5</v>
      </c>
      <c r="L14" s="10">
        <v>6.5</v>
      </c>
    </row>
    <row r="15" spans="1:12" x14ac:dyDescent="0.2">
      <c r="A15" s="2">
        <v>900</v>
      </c>
      <c r="B15" s="10" t="s">
        <v>54</v>
      </c>
      <c r="C15" s="10" t="s">
        <v>54</v>
      </c>
      <c r="D15" s="10" t="s">
        <v>54</v>
      </c>
      <c r="E15" s="10">
        <v>2</v>
      </c>
      <c r="F15" s="10">
        <v>2.4</v>
      </c>
      <c r="G15" s="10">
        <v>3.1</v>
      </c>
      <c r="H15" s="10">
        <v>3.7</v>
      </c>
      <c r="I15" s="10">
        <v>4.4000000000000004</v>
      </c>
      <c r="J15" s="10">
        <v>5.2</v>
      </c>
      <c r="K15" s="10">
        <v>6</v>
      </c>
      <c r="L15" s="10">
        <v>7.1</v>
      </c>
    </row>
    <row r="16" spans="1:12" x14ac:dyDescent="0.2">
      <c r="A16" s="2">
        <v>800</v>
      </c>
      <c r="B16" s="10" t="s">
        <v>54</v>
      </c>
      <c r="C16" s="10" t="s">
        <v>54</v>
      </c>
      <c r="D16" s="10">
        <v>2</v>
      </c>
      <c r="E16" s="10">
        <v>2</v>
      </c>
      <c r="F16" s="10">
        <v>2.7</v>
      </c>
      <c r="G16" s="10">
        <v>3.4</v>
      </c>
      <c r="H16" s="10">
        <v>4.0999999999999996</v>
      </c>
      <c r="I16" s="10">
        <v>4.5999999999999996</v>
      </c>
      <c r="J16" s="10">
        <v>5.7</v>
      </c>
      <c r="K16" s="10">
        <v>6.5</v>
      </c>
      <c r="L16" s="10">
        <v>7.6</v>
      </c>
    </row>
    <row r="17" spans="1:12" x14ac:dyDescent="0.2">
      <c r="A17" s="2">
        <v>700</v>
      </c>
      <c r="B17" s="10" t="s">
        <v>54</v>
      </c>
      <c r="C17" s="10" t="s">
        <v>54</v>
      </c>
      <c r="D17" s="10">
        <v>2</v>
      </c>
      <c r="E17" s="10">
        <v>2.2000000000000002</v>
      </c>
      <c r="F17" s="10">
        <v>3</v>
      </c>
      <c r="G17" s="10">
        <v>3.8</v>
      </c>
      <c r="H17" s="10">
        <v>4.5</v>
      </c>
      <c r="I17" s="10">
        <v>5.3</v>
      </c>
      <c r="J17" s="10">
        <v>6.3</v>
      </c>
      <c r="K17" s="10">
        <v>7.2</v>
      </c>
      <c r="L17" s="10">
        <v>8</v>
      </c>
    </row>
    <row r="18" spans="1:12" x14ac:dyDescent="0.2">
      <c r="A18" s="2">
        <v>600</v>
      </c>
      <c r="B18" s="10" t="s">
        <v>54</v>
      </c>
      <c r="C18" s="10" t="s">
        <v>54</v>
      </c>
      <c r="D18" s="10">
        <v>2</v>
      </c>
      <c r="E18" s="10">
        <v>2.6</v>
      </c>
      <c r="F18" s="10">
        <v>3.4</v>
      </c>
      <c r="G18" s="10">
        <v>4.3</v>
      </c>
      <c r="H18" s="10">
        <v>5.0999999999999996</v>
      </c>
      <c r="I18" s="10">
        <v>6</v>
      </c>
      <c r="J18" s="10">
        <v>6.9</v>
      </c>
      <c r="K18" s="10">
        <v>7.7</v>
      </c>
      <c r="L18" s="2"/>
    </row>
    <row r="19" spans="1:12" x14ac:dyDescent="0.2">
      <c r="A19" s="2">
        <v>500</v>
      </c>
      <c r="B19" s="10" t="s">
        <v>54</v>
      </c>
      <c r="C19" s="10" t="s">
        <v>54</v>
      </c>
      <c r="D19" s="10">
        <v>2.2000000000000002</v>
      </c>
      <c r="E19" s="10">
        <v>3</v>
      </c>
      <c r="F19" s="10">
        <v>3.9</v>
      </c>
      <c r="G19" s="10">
        <v>4.9000000000000004</v>
      </c>
      <c r="H19" s="10">
        <v>5.8</v>
      </c>
      <c r="I19" s="10">
        <v>6.7</v>
      </c>
      <c r="J19" s="10">
        <v>7.6</v>
      </c>
      <c r="K19" s="2"/>
      <c r="L19" s="2"/>
    </row>
    <row r="20" spans="1:12" x14ac:dyDescent="0.2">
      <c r="A20" s="2">
        <v>400</v>
      </c>
      <c r="B20" s="10" t="s">
        <v>54</v>
      </c>
      <c r="C20" s="10">
        <v>2</v>
      </c>
      <c r="D20" s="10">
        <v>2.7</v>
      </c>
      <c r="E20" s="10">
        <v>3.6</v>
      </c>
      <c r="F20" s="10">
        <v>4.7</v>
      </c>
      <c r="G20" s="10">
        <v>5.7</v>
      </c>
      <c r="H20" s="10">
        <v>6.6</v>
      </c>
      <c r="I20" s="10">
        <v>7.5</v>
      </c>
      <c r="J20" s="10">
        <v>8</v>
      </c>
      <c r="K20" s="2"/>
      <c r="L20" s="2"/>
    </row>
    <row r="21" spans="1:12" x14ac:dyDescent="0.2">
      <c r="A21" s="2">
        <v>300</v>
      </c>
      <c r="B21" s="10" t="s">
        <v>54</v>
      </c>
      <c r="C21" s="10">
        <v>2.1</v>
      </c>
      <c r="D21" s="10">
        <v>3.4</v>
      </c>
      <c r="E21" s="10">
        <v>4.5</v>
      </c>
      <c r="F21" s="10">
        <v>5.6</v>
      </c>
      <c r="G21" s="10">
        <v>6.7</v>
      </c>
      <c r="H21" s="10">
        <v>7.6</v>
      </c>
      <c r="I21" s="2"/>
      <c r="J21" s="2"/>
      <c r="K21" s="2"/>
      <c r="L21" s="2"/>
    </row>
    <row r="22" spans="1:12" x14ac:dyDescent="0.2">
      <c r="A22" s="2">
        <v>250</v>
      </c>
      <c r="B22" s="10" t="s">
        <v>54</v>
      </c>
      <c r="C22" s="10">
        <v>2.5</v>
      </c>
      <c r="D22" s="10">
        <v>3.9</v>
      </c>
      <c r="E22" s="10">
        <v>5.0999999999999996</v>
      </c>
      <c r="F22" s="10">
        <v>6.2</v>
      </c>
      <c r="G22" s="10">
        <v>7.3</v>
      </c>
      <c r="H22" s="10">
        <v>7.9</v>
      </c>
      <c r="I22" s="2"/>
      <c r="J22" s="2"/>
      <c r="K22" s="2"/>
      <c r="L22" s="2"/>
    </row>
    <row r="23" spans="1:12" x14ac:dyDescent="0.2">
      <c r="A23" s="2">
        <v>200</v>
      </c>
      <c r="B23" s="10">
        <v>2</v>
      </c>
      <c r="C23" s="10">
        <v>3</v>
      </c>
      <c r="D23" s="10">
        <v>4.5999999999999996</v>
      </c>
      <c r="E23" s="10">
        <v>5.8</v>
      </c>
      <c r="F23" s="10">
        <v>7</v>
      </c>
      <c r="G23" s="10">
        <v>7.9</v>
      </c>
      <c r="H23" s="2"/>
      <c r="I23" s="2"/>
      <c r="J23" s="2"/>
      <c r="K23" s="2"/>
      <c r="L23" s="2"/>
    </row>
    <row r="24" spans="1:12" x14ac:dyDescent="0.2">
      <c r="A24" s="2">
        <v>175</v>
      </c>
      <c r="B24" s="10">
        <v>2</v>
      </c>
      <c r="C24" s="10">
        <v>3.4</v>
      </c>
      <c r="D24" s="10">
        <v>5</v>
      </c>
      <c r="E24" s="10">
        <v>6.2</v>
      </c>
      <c r="F24" s="10">
        <v>7.4</v>
      </c>
      <c r="G24" s="10">
        <v>8</v>
      </c>
      <c r="H24" s="2"/>
      <c r="I24" s="2"/>
      <c r="J24" s="2"/>
      <c r="K24" s="2"/>
      <c r="L24" s="2"/>
    </row>
    <row r="25" spans="1:12" x14ac:dyDescent="0.2">
      <c r="A25" s="2">
        <v>150</v>
      </c>
      <c r="B25" s="10">
        <v>2</v>
      </c>
      <c r="C25" s="10">
        <v>3.8</v>
      </c>
      <c r="D25" s="10">
        <v>5.4</v>
      </c>
      <c r="E25" s="10">
        <v>6.7</v>
      </c>
      <c r="F25" s="10">
        <v>7.8</v>
      </c>
      <c r="G25" s="2"/>
      <c r="H25" s="2"/>
      <c r="I25" s="2"/>
      <c r="J25" s="2"/>
      <c r="K25" s="2"/>
      <c r="L25" s="2"/>
    </row>
    <row r="26" spans="1:12" x14ac:dyDescent="0.2">
      <c r="A26" s="2">
        <v>140</v>
      </c>
      <c r="B26" s="10">
        <v>2</v>
      </c>
      <c r="C26" s="10">
        <v>4</v>
      </c>
      <c r="D26" s="10">
        <v>5.6</v>
      </c>
      <c r="E26" s="10">
        <v>6.9</v>
      </c>
      <c r="F26" s="10">
        <v>7.9</v>
      </c>
      <c r="G26" s="2"/>
      <c r="H26" s="2"/>
      <c r="I26" s="2"/>
      <c r="J26" s="2"/>
      <c r="K26" s="2"/>
      <c r="L26" s="2"/>
    </row>
    <row r="27" spans="1:12" x14ac:dyDescent="0.2">
      <c r="A27" s="2">
        <v>130</v>
      </c>
      <c r="B27" s="10">
        <v>2.2000000000000002</v>
      </c>
      <c r="C27" s="10">
        <v>4.2</v>
      </c>
      <c r="D27" s="10">
        <v>5.8</v>
      </c>
      <c r="E27" s="10">
        <v>7.1</v>
      </c>
      <c r="F27" s="10">
        <v>8</v>
      </c>
      <c r="G27" s="2"/>
      <c r="H27" s="2"/>
      <c r="I27" s="2"/>
      <c r="J27" s="2"/>
      <c r="K27" s="2"/>
      <c r="L27" s="2"/>
    </row>
    <row r="28" spans="1:12" x14ac:dyDescent="0.2">
      <c r="A28" s="2">
        <v>120</v>
      </c>
      <c r="B28" s="10">
        <v>2.2999999999999998</v>
      </c>
      <c r="C28" s="10">
        <v>4.4000000000000004</v>
      </c>
      <c r="D28" s="10">
        <v>6</v>
      </c>
      <c r="E28" s="10">
        <v>7.4</v>
      </c>
      <c r="F28" s="2"/>
      <c r="G28" s="2"/>
      <c r="H28" s="2"/>
      <c r="I28" s="2"/>
      <c r="J28" s="2"/>
      <c r="K28" s="2"/>
      <c r="L28" s="2"/>
    </row>
    <row r="29" spans="1:12" x14ac:dyDescent="0.2">
      <c r="A29" s="2">
        <v>110</v>
      </c>
      <c r="B29" s="10">
        <v>2.5</v>
      </c>
      <c r="C29" s="10">
        <v>4.7</v>
      </c>
      <c r="D29" s="10">
        <v>6.3</v>
      </c>
      <c r="E29" s="10">
        <v>7.6</v>
      </c>
      <c r="F29" s="2"/>
      <c r="G29" s="2"/>
      <c r="H29" s="2"/>
      <c r="I29" s="2"/>
      <c r="J29" s="2"/>
      <c r="K29" s="2"/>
      <c r="L29" s="2"/>
    </row>
    <row r="30" spans="1:12" x14ac:dyDescent="0.2">
      <c r="A30" s="2">
        <v>100</v>
      </c>
      <c r="B30" s="10">
        <v>2.7</v>
      </c>
      <c r="C30" s="10">
        <v>4.9000000000000004</v>
      </c>
      <c r="D30" s="10">
        <v>6.5</v>
      </c>
      <c r="E30" s="10">
        <v>7.8</v>
      </c>
      <c r="F30" s="2"/>
      <c r="G30" s="2"/>
      <c r="H30" s="2"/>
      <c r="I30" s="2"/>
      <c r="J30" s="2"/>
      <c r="K30" s="2"/>
      <c r="L30" s="2"/>
    </row>
    <row r="31" spans="1:12" x14ac:dyDescent="0.2">
      <c r="A31" s="2">
        <v>90</v>
      </c>
      <c r="B31" s="10">
        <v>2.9</v>
      </c>
      <c r="C31" s="10">
        <v>5.2</v>
      </c>
      <c r="D31" s="10">
        <v>6.8</v>
      </c>
      <c r="E31" s="10">
        <v>7.9</v>
      </c>
      <c r="F31" s="2"/>
      <c r="G31" s="2"/>
      <c r="H31" s="2"/>
      <c r="I31" s="2"/>
      <c r="J31" s="2"/>
      <c r="K31" s="2"/>
      <c r="L31" s="2"/>
    </row>
    <row r="32" spans="1:12" x14ac:dyDescent="0.2">
      <c r="A32" s="2">
        <v>80</v>
      </c>
      <c r="B32" s="10">
        <v>3.2</v>
      </c>
      <c r="C32" s="10">
        <v>5.5</v>
      </c>
      <c r="D32" s="10">
        <v>7.2</v>
      </c>
      <c r="E32" s="2"/>
      <c r="F32" s="2"/>
      <c r="G32" s="2"/>
      <c r="H32" s="2"/>
      <c r="I32" s="2"/>
      <c r="J32" s="2"/>
      <c r="K32" s="2"/>
      <c r="L32" s="2"/>
    </row>
    <row r="33" spans="1:12" x14ac:dyDescent="0.2">
      <c r="A33" s="2">
        <v>70</v>
      </c>
      <c r="B33" s="10">
        <v>3.6</v>
      </c>
      <c r="C33" s="10">
        <v>5.9</v>
      </c>
      <c r="D33" s="10">
        <v>7.5</v>
      </c>
      <c r="E33" s="2"/>
      <c r="F33" s="2"/>
      <c r="G33" s="2"/>
      <c r="H33" s="2"/>
      <c r="I33" s="2"/>
      <c r="J33" s="2"/>
      <c r="K33" s="2"/>
      <c r="L33" s="2"/>
    </row>
    <row r="34" spans="1:12" x14ac:dyDescent="0.2">
      <c r="A34" s="2">
        <v>60</v>
      </c>
      <c r="B34" s="10">
        <v>4</v>
      </c>
      <c r="C34" s="10">
        <v>6.3</v>
      </c>
      <c r="D34" s="10">
        <v>7.8</v>
      </c>
      <c r="E34" s="2"/>
      <c r="F34" s="2"/>
      <c r="G34" s="2"/>
      <c r="H34" s="2"/>
      <c r="I34" s="2"/>
      <c r="J34" s="2"/>
      <c r="K34" s="2"/>
      <c r="L34" s="2"/>
    </row>
    <row r="35" spans="1:12" x14ac:dyDescent="0.2">
      <c r="A35" s="2">
        <v>50</v>
      </c>
      <c r="B35" s="10">
        <v>4.5999999999999996</v>
      </c>
      <c r="C35" s="10">
        <v>6.9</v>
      </c>
      <c r="D35" s="10">
        <v>8</v>
      </c>
      <c r="E35" s="2"/>
      <c r="F35" s="2"/>
      <c r="G35" s="2"/>
      <c r="H35" s="2"/>
      <c r="I35" s="2"/>
      <c r="J35" s="2"/>
      <c r="K35" s="2"/>
      <c r="L35" s="2"/>
    </row>
    <row r="36" spans="1:12" x14ac:dyDescent="0.2">
      <c r="A36" s="2">
        <v>40</v>
      </c>
      <c r="B36" s="10">
        <v>5.2</v>
      </c>
      <c r="C36" s="10">
        <v>7.5</v>
      </c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2">
      <c r="A37" s="2">
        <v>30</v>
      </c>
      <c r="B37" s="10">
        <v>5.9</v>
      </c>
      <c r="C37" s="10">
        <v>8</v>
      </c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2">
      <c r="A38" s="2">
        <v>20</v>
      </c>
      <c r="B38" s="10">
        <v>7.1</v>
      </c>
      <c r="C38" s="2"/>
      <c r="D38" s="2"/>
      <c r="E38" s="2"/>
      <c r="F38" s="2"/>
      <c r="G38" s="2"/>
      <c r="H38" s="2"/>
      <c r="I38" s="2"/>
      <c r="J38" s="2"/>
      <c r="K38" s="2"/>
      <c r="L38" s="2"/>
    </row>
  </sheetData>
  <mergeCells count="2">
    <mergeCell ref="A1:A4"/>
    <mergeCell ref="B1:L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4B02F-F8CE-4829-BD8C-AE993F89222C}">
  <dimension ref="A1:B7"/>
  <sheetViews>
    <sheetView workbookViewId="0">
      <selection activeCell="H7" sqref="H7"/>
    </sheetView>
  </sheetViews>
  <sheetFormatPr baseColWidth="10" defaultColWidth="8.83203125" defaultRowHeight="15" x14ac:dyDescent="0.2"/>
  <sheetData>
    <row r="1" spans="1:2" x14ac:dyDescent="0.2">
      <c r="A1" s="2" t="s">
        <v>18</v>
      </c>
      <c r="B1" s="2" t="s">
        <v>19</v>
      </c>
    </row>
    <row r="2" spans="1:2" x14ac:dyDescent="0.2">
      <c r="A2" s="2">
        <v>1</v>
      </c>
      <c r="B2" s="2">
        <v>1</v>
      </c>
    </row>
    <row r="3" spans="1:2" x14ac:dyDescent="0.2">
      <c r="A3" s="2">
        <v>1.5</v>
      </c>
      <c r="B3" s="2">
        <v>0.83</v>
      </c>
    </row>
    <row r="4" spans="1:2" x14ac:dyDescent="0.2">
      <c r="A4" s="2">
        <v>2</v>
      </c>
      <c r="B4" s="2">
        <v>0.75</v>
      </c>
    </row>
    <row r="5" spans="1:2" x14ac:dyDescent="0.2">
      <c r="A5" s="2">
        <v>2.5</v>
      </c>
      <c r="B5" s="2">
        <v>0.7</v>
      </c>
    </row>
    <row r="6" spans="1:2" x14ac:dyDescent="0.2">
      <c r="A6" s="2">
        <v>3</v>
      </c>
      <c r="B6" s="2">
        <v>0.67</v>
      </c>
    </row>
    <row r="7" spans="1:2" x14ac:dyDescent="0.2">
      <c r="A7" s="2">
        <v>3.5</v>
      </c>
      <c r="B7" s="2">
        <v>0.64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C436C-5BE9-4363-B8DA-B8A2CAE78E73}">
  <dimension ref="A1:B12"/>
  <sheetViews>
    <sheetView workbookViewId="0">
      <selection activeCell="H8" sqref="H8"/>
    </sheetView>
  </sheetViews>
  <sheetFormatPr baseColWidth="10" defaultColWidth="8.83203125" defaultRowHeight="15" x14ac:dyDescent="0.2"/>
  <sheetData>
    <row r="1" spans="1:2" x14ac:dyDescent="0.2">
      <c r="A1" s="2" t="s">
        <v>16</v>
      </c>
      <c r="B1" s="2" t="s">
        <v>20</v>
      </c>
    </row>
    <row r="2" spans="1:2" x14ac:dyDescent="0.2">
      <c r="A2" s="2">
        <v>20</v>
      </c>
      <c r="B2" s="2">
        <v>11</v>
      </c>
    </row>
    <row r="3" spans="1:2" x14ac:dyDescent="0.2">
      <c r="A3" s="2">
        <v>30</v>
      </c>
      <c r="B3" s="2">
        <v>17</v>
      </c>
    </row>
    <row r="4" spans="1:2" x14ac:dyDescent="0.2">
      <c r="A4" s="2">
        <v>40</v>
      </c>
      <c r="B4" s="2">
        <v>22</v>
      </c>
    </row>
    <row r="5" spans="1:2" x14ac:dyDescent="0.2">
      <c r="A5" s="2">
        <v>50</v>
      </c>
      <c r="B5" s="2">
        <v>28</v>
      </c>
    </row>
    <row r="6" spans="1:2" x14ac:dyDescent="0.2">
      <c r="A6" s="2">
        <v>60</v>
      </c>
      <c r="B6" s="2">
        <v>33</v>
      </c>
    </row>
    <row r="7" spans="1:2" x14ac:dyDescent="0.2">
      <c r="A7" s="2">
        <v>70</v>
      </c>
      <c r="B7" s="2">
        <v>39</v>
      </c>
    </row>
    <row r="8" spans="1:2" x14ac:dyDescent="0.2">
      <c r="A8" s="2">
        <v>80</v>
      </c>
      <c r="B8" s="2">
        <v>44</v>
      </c>
    </row>
    <row r="9" spans="1:2" x14ac:dyDescent="0.2">
      <c r="A9" s="2">
        <v>90</v>
      </c>
      <c r="B9" s="2">
        <v>50</v>
      </c>
    </row>
    <row r="10" spans="1:2" x14ac:dyDescent="0.2">
      <c r="A10" s="2">
        <v>100</v>
      </c>
      <c r="B10" s="2">
        <v>56</v>
      </c>
    </row>
    <row r="11" spans="1:2" x14ac:dyDescent="0.2">
      <c r="A11" s="2">
        <v>110</v>
      </c>
      <c r="B11" s="2">
        <v>61</v>
      </c>
    </row>
    <row r="12" spans="1:2" x14ac:dyDescent="0.2">
      <c r="A12" s="2">
        <v>120</v>
      </c>
      <c r="B12" s="2">
        <v>67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08D4C-E216-475F-9C73-088EB850D247}">
  <dimension ref="A1:D13"/>
  <sheetViews>
    <sheetView workbookViewId="0">
      <selection activeCell="H8" sqref="H8"/>
    </sheetView>
  </sheetViews>
  <sheetFormatPr baseColWidth="10" defaultColWidth="8.83203125" defaultRowHeight="15" x14ac:dyDescent="0.2"/>
  <sheetData>
    <row r="1" spans="1:4" ht="17" x14ac:dyDescent="0.2">
      <c r="A1" s="2" t="s">
        <v>21</v>
      </c>
      <c r="B1" s="13">
        <v>-2</v>
      </c>
      <c r="C1" s="13"/>
      <c r="D1" s="13"/>
    </row>
    <row r="2" spans="1:4" ht="17" x14ac:dyDescent="0.2">
      <c r="A2" s="2" t="s">
        <v>11</v>
      </c>
      <c r="B2" s="2">
        <v>4</v>
      </c>
      <c r="C2" s="2">
        <v>6</v>
      </c>
      <c r="D2" s="2">
        <v>8</v>
      </c>
    </row>
    <row r="3" spans="1:4" x14ac:dyDescent="0.2">
      <c r="A3" s="2">
        <v>20</v>
      </c>
      <c r="B3" s="2">
        <v>163</v>
      </c>
      <c r="C3" s="2">
        <v>194</v>
      </c>
      <c r="D3" s="2">
        <v>184</v>
      </c>
    </row>
    <row r="4" spans="1:4" x14ac:dyDescent="0.2">
      <c r="A4" s="2">
        <v>30</v>
      </c>
      <c r="B4" s="2">
        <v>371</v>
      </c>
      <c r="C4" s="2">
        <v>421</v>
      </c>
      <c r="D4" s="2">
        <v>443</v>
      </c>
    </row>
    <row r="5" spans="1:4" x14ac:dyDescent="0.2">
      <c r="A5" s="2">
        <v>40</v>
      </c>
      <c r="B5" s="2">
        <v>679</v>
      </c>
      <c r="C5" s="2">
        <v>738</v>
      </c>
      <c r="D5" s="2">
        <v>784</v>
      </c>
    </row>
    <row r="6" spans="1:4" x14ac:dyDescent="0.2">
      <c r="A6" s="2">
        <v>50</v>
      </c>
      <c r="B6" s="2">
        <v>951</v>
      </c>
      <c r="C6" s="2">
        <v>1050</v>
      </c>
      <c r="D6" s="2">
        <v>1090</v>
      </c>
    </row>
    <row r="7" spans="1:4" x14ac:dyDescent="0.2">
      <c r="A7" s="2">
        <v>60</v>
      </c>
      <c r="B7" s="2">
        <v>1310</v>
      </c>
      <c r="C7" s="2">
        <v>1440</v>
      </c>
      <c r="D7" s="2">
        <v>1490</v>
      </c>
    </row>
    <row r="8" spans="1:4" x14ac:dyDescent="0.2">
      <c r="A8" s="2">
        <v>70</v>
      </c>
      <c r="B8" s="2">
        <v>1740</v>
      </c>
      <c r="C8" s="2">
        <v>1910</v>
      </c>
      <c r="D8" s="2">
        <v>1970</v>
      </c>
    </row>
    <row r="9" spans="1:4" x14ac:dyDescent="0.2">
      <c r="A9" s="2">
        <v>80</v>
      </c>
      <c r="B9" s="2">
        <v>2170</v>
      </c>
      <c r="C9" s="2">
        <v>2360</v>
      </c>
      <c r="D9" s="2">
        <v>2440</v>
      </c>
    </row>
    <row r="10" spans="1:4" x14ac:dyDescent="0.2">
      <c r="A10" s="2">
        <v>90</v>
      </c>
      <c r="B10" s="2">
        <v>2640</v>
      </c>
      <c r="C10" s="2">
        <v>2880</v>
      </c>
      <c r="D10" s="2">
        <v>2970</v>
      </c>
    </row>
    <row r="11" spans="1:4" x14ac:dyDescent="0.2">
      <c r="A11" s="2">
        <v>100</v>
      </c>
      <c r="B11" s="2">
        <v>3250</v>
      </c>
      <c r="C11" s="2">
        <v>3510</v>
      </c>
      <c r="D11" s="2">
        <v>3630</v>
      </c>
    </row>
    <row r="12" spans="1:4" x14ac:dyDescent="0.2">
      <c r="A12" s="2">
        <v>110</v>
      </c>
      <c r="B12" s="2"/>
      <c r="C12" s="2">
        <v>4060</v>
      </c>
      <c r="D12" s="2">
        <v>4180</v>
      </c>
    </row>
    <row r="13" spans="1:4" x14ac:dyDescent="0.2">
      <c r="A13" s="2">
        <v>120</v>
      </c>
      <c r="B13" s="2"/>
      <c r="C13" s="2">
        <v>4770</v>
      </c>
      <c r="D13" s="2">
        <v>4900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A1AAA-0A6E-4061-B6D2-F867AA47F7DB}">
  <dimension ref="A1:C32"/>
  <sheetViews>
    <sheetView zoomScale="120" zoomScaleNormal="120" workbookViewId="0">
      <selection activeCell="D13" sqref="D13"/>
    </sheetView>
  </sheetViews>
  <sheetFormatPr baseColWidth="10" defaultColWidth="8.83203125" defaultRowHeight="15" x14ac:dyDescent="0.2"/>
  <cols>
    <col min="1" max="3" width="15" customWidth="1"/>
  </cols>
  <sheetData>
    <row r="1" spans="1:3" ht="16" x14ac:dyDescent="0.2">
      <c r="A1" s="2" t="s">
        <v>22</v>
      </c>
      <c r="B1" s="6" t="s">
        <v>23</v>
      </c>
      <c r="C1" s="6" t="s">
        <v>24</v>
      </c>
    </row>
    <row r="2" spans="1:3" x14ac:dyDescent="0.2">
      <c r="A2" s="2">
        <v>30</v>
      </c>
      <c r="B2" s="2" t="b">
        <v>0</v>
      </c>
      <c r="C2" s="2" t="b">
        <v>0</v>
      </c>
    </row>
    <row r="3" spans="1:3" x14ac:dyDescent="0.2">
      <c r="A3" s="2">
        <v>40</v>
      </c>
      <c r="B3" s="2">
        <v>1.03</v>
      </c>
      <c r="C3" s="2" t="b">
        <v>0</v>
      </c>
    </row>
    <row r="4" spans="1:3" x14ac:dyDescent="0.2">
      <c r="A4" s="2">
        <v>50</v>
      </c>
      <c r="B4" s="2">
        <v>0.82</v>
      </c>
      <c r="C4" s="2" t="b">
        <v>0</v>
      </c>
    </row>
    <row r="5" spans="1:3" x14ac:dyDescent="0.2">
      <c r="A5" s="2">
        <v>60</v>
      </c>
      <c r="B5" s="2">
        <v>0.71</v>
      </c>
      <c r="C5" s="2">
        <v>1.27</v>
      </c>
    </row>
    <row r="6" spans="1:3" x14ac:dyDescent="0.2">
      <c r="A6" s="2">
        <v>70</v>
      </c>
      <c r="B6" s="2">
        <v>0.59</v>
      </c>
      <c r="C6" s="2">
        <v>1.03</v>
      </c>
    </row>
    <row r="7" spans="1:3" x14ac:dyDescent="0.2">
      <c r="A7" s="2">
        <v>80</v>
      </c>
      <c r="B7" s="2">
        <v>0.52</v>
      </c>
      <c r="C7" s="2">
        <v>0.91</v>
      </c>
    </row>
    <row r="8" spans="1:3" x14ac:dyDescent="0.2">
      <c r="A8" s="2">
        <v>90</v>
      </c>
      <c r="B8" s="2">
        <v>0.46</v>
      </c>
      <c r="C8" s="2">
        <v>0.81</v>
      </c>
    </row>
    <row r="9" spans="1:3" x14ac:dyDescent="0.2">
      <c r="A9" s="2">
        <v>100</v>
      </c>
      <c r="B9" s="2">
        <v>0.41</v>
      </c>
      <c r="C9" s="2">
        <v>0.71</v>
      </c>
    </row>
    <row r="10" spans="1:3" x14ac:dyDescent="0.2">
      <c r="A10" s="2">
        <v>120</v>
      </c>
      <c r="B10" s="2">
        <v>0.36</v>
      </c>
      <c r="C10" s="2">
        <v>0.63</v>
      </c>
    </row>
    <row r="11" spans="1:3" x14ac:dyDescent="0.2">
      <c r="A11" s="2">
        <v>140</v>
      </c>
      <c r="B11" s="2">
        <v>0.32</v>
      </c>
      <c r="C11" s="2">
        <v>0.56000000000000005</v>
      </c>
    </row>
    <row r="12" spans="1:3" x14ac:dyDescent="0.2">
      <c r="A12" s="2">
        <v>160</v>
      </c>
      <c r="B12" s="2">
        <v>0.28000000000000003</v>
      </c>
      <c r="C12" s="2">
        <v>0.49</v>
      </c>
    </row>
    <row r="13" spans="1:3" x14ac:dyDescent="0.2">
      <c r="A13" s="2">
        <v>180</v>
      </c>
      <c r="B13" s="7">
        <v>0</v>
      </c>
      <c r="C13" s="2">
        <v>0.42</v>
      </c>
    </row>
    <row r="14" spans="1:3" x14ac:dyDescent="0.2">
      <c r="A14" s="2">
        <v>200</v>
      </c>
      <c r="B14" s="7">
        <v>0</v>
      </c>
      <c r="C14" s="2">
        <v>0.35</v>
      </c>
    </row>
    <row r="15" spans="1:3" x14ac:dyDescent="0.2">
      <c r="A15" s="2">
        <v>250</v>
      </c>
      <c r="B15" s="7">
        <v>0</v>
      </c>
      <c r="C15" s="2">
        <v>0.28999999999999998</v>
      </c>
    </row>
    <row r="16" spans="1:3" x14ac:dyDescent="0.2">
      <c r="A16" s="2">
        <v>300</v>
      </c>
      <c r="B16" s="7">
        <v>0</v>
      </c>
      <c r="C16" s="7">
        <v>0</v>
      </c>
    </row>
    <row r="17" spans="1:3" x14ac:dyDescent="0.2">
      <c r="A17" s="2">
        <v>400</v>
      </c>
      <c r="B17" s="7">
        <v>0</v>
      </c>
      <c r="C17" s="7">
        <v>0</v>
      </c>
    </row>
    <row r="18" spans="1:3" x14ac:dyDescent="0.2">
      <c r="A18" s="2">
        <v>500</v>
      </c>
      <c r="B18" s="7">
        <v>0</v>
      </c>
      <c r="C18" s="7">
        <v>0</v>
      </c>
    </row>
    <row r="19" spans="1:3" x14ac:dyDescent="0.2">
      <c r="A19" s="2">
        <v>600</v>
      </c>
      <c r="B19" s="7">
        <v>0</v>
      </c>
      <c r="C19" s="7">
        <v>0</v>
      </c>
    </row>
    <row r="20" spans="1:3" x14ac:dyDescent="0.2">
      <c r="A20" s="2">
        <v>700</v>
      </c>
      <c r="B20" s="7">
        <v>0</v>
      </c>
      <c r="C20" s="7">
        <v>0</v>
      </c>
    </row>
    <row r="21" spans="1:3" x14ac:dyDescent="0.2">
      <c r="A21" s="2">
        <v>800</v>
      </c>
      <c r="B21" s="7">
        <v>0</v>
      </c>
      <c r="C21" s="7">
        <v>0</v>
      </c>
    </row>
    <row r="22" spans="1:3" x14ac:dyDescent="0.2">
      <c r="A22" s="2">
        <v>900</v>
      </c>
      <c r="B22" s="7">
        <v>0</v>
      </c>
      <c r="C22" s="7">
        <v>0</v>
      </c>
    </row>
    <row r="23" spans="1:3" x14ac:dyDescent="0.2">
      <c r="A23" s="2">
        <v>1000</v>
      </c>
      <c r="B23" s="7">
        <v>0</v>
      </c>
      <c r="C23" s="7">
        <v>0</v>
      </c>
    </row>
    <row r="24" spans="1:3" x14ac:dyDescent="0.2">
      <c r="A24" s="2">
        <v>1200</v>
      </c>
      <c r="B24" s="7">
        <v>0</v>
      </c>
      <c r="C24" s="7">
        <v>0</v>
      </c>
    </row>
    <row r="25" spans="1:3" x14ac:dyDescent="0.2">
      <c r="A25" s="2">
        <v>1300</v>
      </c>
      <c r="B25" s="7">
        <v>0</v>
      </c>
      <c r="C25" s="7">
        <v>0</v>
      </c>
    </row>
    <row r="26" spans="1:3" x14ac:dyDescent="0.2">
      <c r="A26" s="2">
        <v>1400</v>
      </c>
      <c r="B26" s="7">
        <v>0</v>
      </c>
      <c r="C26" s="7">
        <v>0</v>
      </c>
    </row>
    <row r="27" spans="1:3" x14ac:dyDescent="0.2">
      <c r="A27" s="2">
        <v>1500</v>
      </c>
      <c r="B27" s="7">
        <v>0</v>
      </c>
      <c r="C27" s="7">
        <v>0</v>
      </c>
    </row>
    <row r="28" spans="1:3" x14ac:dyDescent="0.2">
      <c r="A28" s="2">
        <v>2000</v>
      </c>
      <c r="B28" s="7">
        <v>0</v>
      </c>
      <c r="C28" s="7">
        <v>0</v>
      </c>
    </row>
    <row r="29" spans="1:3" x14ac:dyDescent="0.2">
      <c r="A29" s="2">
        <v>2500</v>
      </c>
      <c r="B29" s="7">
        <v>0</v>
      </c>
      <c r="C29" s="7">
        <v>0</v>
      </c>
    </row>
    <row r="30" spans="1:3" x14ac:dyDescent="0.2">
      <c r="A30" s="2">
        <v>3000</v>
      </c>
      <c r="B30" s="7">
        <v>0</v>
      </c>
      <c r="C30" s="7">
        <v>0</v>
      </c>
    </row>
    <row r="31" spans="1:3" x14ac:dyDescent="0.2">
      <c r="A31" s="2">
        <v>5000</v>
      </c>
      <c r="B31" s="7">
        <v>0</v>
      </c>
      <c r="C31" s="7">
        <v>0</v>
      </c>
    </row>
    <row r="32" spans="1:3" x14ac:dyDescent="0.2">
      <c r="A32" s="2">
        <v>7000</v>
      </c>
      <c r="B32" s="7">
        <v>0</v>
      </c>
      <c r="C32" s="7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75C6F-A740-C241-A922-0086889FFF68}">
  <dimension ref="A1:J57"/>
  <sheetViews>
    <sheetView tabSelected="1" zoomScale="125" workbookViewId="0">
      <selection activeCell="E38" sqref="E38"/>
    </sheetView>
  </sheetViews>
  <sheetFormatPr baseColWidth="10" defaultRowHeight="15" x14ac:dyDescent="0.2"/>
  <sheetData>
    <row r="1" spans="1:10" x14ac:dyDescent="0.2">
      <c r="A1" s="20" t="s">
        <v>57</v>
      </c>
      <c r="B1" s="21" t="s">
        <v>58</v>
      </c>
      <c r="C1" s="21"/>
      <c r="D1" s="21"/>
      <c r="E1" s="21"/>
      <c r="F1" s="21"/>
      <c r="G1" s="21"/>
      <c r="H1" s="21"/>
      <c r="I1" s="21"/>
      <c r="J1" s="21"/>
    </row>
    <row r="2" spans="1:10" x14ac:dyDescent="0.2">
      <c r="A2" s="20"/>
      <c r="B2" s="22">
        <v>20</v>
      </c>
      <c r="C2" s="22">
        <v>30</v>
      </c>
      <c r="D2" s="22">
        <v>40</v>
      </c>
      <c r="E2" s="22">
        <v>50</v>
      </c>
      <c r="F2" s="22">
        <v>60</v>
      </c>
      <c r="G2" s="22">
        <v>70</v>
      </c>
      <c r="H2" s="22">
        <v>80</v>
      </c>
      <c r="I2" s="22">
        <v>90</v>
      </c>
      <c r="J2" s="22">
        <v>100</v>
      </c>
    </row>
    <row r="3" spans="1:10" x14ac:dyDescent="0.2">
      <c r="A3" s="19">
        <v>20</v>
      </c>
      <c r="B3" s="19">
        <v>0.45</v>
      </c>
      <c r="C3" s="19">
        <v>0.68</v>
      </c>
      <c r="D3" s="19">
        <v>0.9</v>
      </c>
      <c r="E3" s="19">
        <v>1.1200000000000001</v>
      </c>
      <c r="F3" s="19">
        <v>1.34</v>
      </c>
      <c r="G3" s="19">
        <v>1.57</v>
      </c>
      <c r="H3" s="19">
        <v>1.79</v>
      </c>
      <c r="I3" s="19">
        <v>2.02</v>
      </c>
      <c r="J3" s="19">
        <v>2.25</v>
      </c>
    </row>
    <row r="4" spans="1:10" x14ac:dyDescent="0.2">
      <c r="A4" s="19">
        <v>30</v>
      </c>
      <c r="B4" s="19">
        <v>0.37</v>
      </c>
      <c r="C4" s="19">
        <v>0.55000000000000004</v>
      </c>
      <c r="D4" s="19">
        <v>0.74</v>
      </c>
      <c r="E4" s="19">
        <v>0.92</v>
      </c>
      <c r="F4" s="19">
        <v>1.1000000000000001</v>
      </c>
      <c r="G4" s="19">
        <v>1.27</v>
      </c>
      <c r="H4" s="19">
        <v>1.46</v>
      </c>
      <c r="I4" s="19">
        <v>1.64</v>
      </c>
      <c r="J4" s="19">
        <v>1.83</v>
      </c>
    </row>
    <row r="5" spans="1:10" x14ac:dyDescent="0.2">
      <c r="A5" s="19">
        <v>40</v>
      </c>
      <c r="B5" s="19">
        <v>0.32</v>
      </c>
      <c r="C5" s="19">
        <v>0.48</v>
      </c>
      <c r="D5" s="19">
        <v>0.63</v>
      </c>
      <c r="E5" s="19">
        <v>0.79</v>
      </c>
      <c r="F5" s="19">
        <v>0.95</v>
      </c>
      <c r="G5" s="19">
        <v>1.1000000000000001</v>
      </c>
      <c r="H5" s="19">
        <v>1.26</v>
      </c>
      <c r="I5" s="19">
        <v>1.41</v>
      </c>
      <c r="J5" s="19">
        <v>1.57</v>
      </c>
    </row>
    <row r="6" spans="1:10" x14ac:dyDescent="0.2">
      <c r="A6" s="19">
        <v>50</v>
      </c>
      <c r="B6" s="19">
        <v>0.28000000000000003</v>
      </c>
      <c r="C6" s="19">
        <v>0.42</v>
      </c>
      <c r="D6" s="19">
        <v>0.56000000000000005</v>
      </c>
      <c r="E6" s="19">
        <v>0.7</v>
      </c>
      <c r="F6" s="19">
        <v>0.84</v>
      </c>
      <c r="G6" s="19">
        <v>0.98</v>
      </c>
      <c r="H6" s="19">
        <v>1.1200000000000001</v>
      </c>
      <c r="I6" s="19">
        <v>1.25</v>
      </c>
      <c r="J6" s="19">
        <v>1.39</v>
      </c>
    </row>
    <row r="7" spans="1:10" x14ac:dyDescent="0.2">
      <c r="A7" s="19">
        <v>60</v>
      </c>
      <c r="B7" s="19">
        <v>0.26</v>
      </c>
      <c r="C7" s="19">
        <v>0.39</v>
      </c>
      <c r="D7" s="19">
        <v>0.48</v>
      </c>
      <c r="E7" s="19">
        <v>0.6</v>
      </c>
      <c r="F7" s="19">
        <v>0.72</v>
      </c>
      <c r="G7" s="19">
        <v>0.83</v>
      </c>
      <c r="H7" s="19">
        <v>0.94</v>
      </c>
      <c r="I7" s="19">
        <v>1.06</v>
      </c>
      <c r="J7" s="19">
        <v>1.18</v>
      </c>
    </row>
    <row r="8" spans="1:10" x14ac:dyDescent="0.2">
      <c r="A8" s="19">
        <v>70</v>
      </c>
      <c r="B8" s="19">
        <v>0.24</v>
      </c>
      <c r="C8" s="19">
        <v>0.36</v>
      </c>
      <c r="D8" s="19">
        <v>0.48</v>
      </c>
      <c r="E8" s="19">
        <v>0.6</v>
      </c>
      <c r="F8" s="19">
        <v>0.72</v>
      </c>
      <c r="G8" s="19">
        <v>0.83</v>
      </c>
      <c r="H8" s="19">
        <v>0.94</v>
      </c>
      <c r="I8" s="19">
        <v>1.06</v>
      </c>
      <c r="J8" s="19">
        <v>1.18</v>
      </c>
    </row>
    <row r="9" spans="1:10" x14ac:dyDescent="0.2">
      <c r="A9" s="19">
        <v>80</v>
      </c>
      <c r="B9" s="19">
        <v>0.22</v>
      </c>
      <c r="C9" s="19">
        <v>0.34</v>
      </c>
      <c r="D9" s="19">
        <v>0.45</v>
      </c>
      <c r="E9" s="19">
        <v>0.56000000000000005</v>
      </c>
      <c r="F9" s="19">
        <v>0.67</v>
      </c>
      <c r="G9" s="19">
        <v>0.78</v>
      </c>
      <c r="H9" s="19">
        <v>0.89</v>
      </c>
      <c r="I9" s="19">
        <v>1</v>
      </c>
      <c r="J9" s="19">
        <v>1.1000000000000001</v>
      </c>
    </row>
    <row r="10" spans="1:10" x14ac:dyDescent="0.2">
      <c r="A10" s="19">
        <v>90</v>
      </c>
      <c r="B10" s="19">
        <v>0.21</v>
      </c>
      <c r="C10" s="19">
        <v>0.32</v>
      </c>
      <c r="D10" s="19">
        <v>0.42</v>
      </c>
      <c r="E10" s="19">
        <v>0.52</v>
      </c>
      <c r="F10" s="19">
        <v>0.63</v>
      </c>
      <c r="G10" s="19">
        <v>0.73</v>
      </c>
      <c r="H10" s="19">
        <v>0.84</v>
      </c>
      <c r="I10" s="19">
        <v>0.94</v>
      </c>
      <c r="J10" s="19">
        <v>1.04</v>
      </c>
    </row>
    <row r="11" spans="1:10" x14ac:dyDescent="0.2">
      <c r="A11" s="19">
        <v>100</v>
      </c>
      <c r="B11" s="19">
        <v>0.2</v>
      </c>
      <c r="C11" s="19">
        <v>0.3</v>
      </c>
      <c r="D11" s="19">
        <v>0.4</v>
      </c>
      <c r="E11" s="19">
        <v>0.5</v>
      </c>
      <c r="F11" s="19">
        <v>0.6</v>
      </c>
      <c r="G11" s="19">
        <v>0.69</v>
      </c>
      <c r="H11" s="19">
        <v>0.8</v>
      </c>
      <c r="I11" s="19">
        <v>0.89</v>
      </c>
      <c r="J11" s="19">
        <v>0.99</v>
      </c>
    </row>
    <row r="12" spans="1:10" x14ac:dyDescent="0.2">
      <c r="A12" s="24">
        <v>110</v>
      </c>
      <c r="B12" s="19">
        <f>ROUND(B11+(($A12-$A11)/($A$18-$A11))*(B$18-B11), 2)</f>
        <v>0.19</v>
      </c>
      <c r="C12" s="19">
        <f t="shared" ref="C12:J12" si="0">ROUND(C11+(($A12-$A11)/($A$18-$A11))*(C$18-C11), 2)</f>
        <v>0.28999999999999998</v>
      </c>
      <c r="D12" s="19">
        <f t="shared" si="0"/>
        <v>0.39</v>
      </c>
      <c r="E12" s="19">
        <f t="shared" si="0"/>
        <v>0.49</v>
      </c>
      <c r="F12" s="19">
        <f t="shared" si="0"/>
        <v>0.57999999999999996</v>
      </c>
      <c r="G12" s="19">
        <f t="shared" si="0"/>
        <v>0.67</v>
      </c>
      <c r="H12" s="19">
        <f t="shared" si="0"/>
        <v>0.78</v>
      </c>
      <c r="I12" s="19">
        <f t="shared" si="0"/>
        <v>0.87</v>
      </c>
      <c r="J12" s="19">
        <f t="shared" si="0"/>
        <v>0.96</v>
      </c>
    </row>
    <row r="13" spans="1:10" x14ac:dyDescent="0.2">
      <c r="A13" s="24">
        <v>120</v>
      </c>
      <c r="B13" s="19">
        <f t="shared" ref="B13:B17" si="1">ROUND(B12+(($A13-$A12)/($A$18-$A12))*(B$18-B12), 2)</f>
        <v>0.18</v>
      </c>
      <c r="C13" s="19">
        <f t="shared" ref="C13:C17" si="2">ROUND(C12+(($A13-$A12)/($A$18-$A12))*(C$18-C12), 2)</f>
        <v>0.28000000000000003</v>
      </c>
      <c r="D13" s="19">
        <f t="shared" ref="D13:D17" si="3">ROUND(D12+(($A13-$A12)/($A$18-$A12))*(D$18-D12), 2)</f>
        <v>0.38</v>
      </c>
      <c r="E13" s="19">
        <f t="shared" ref="E13:E17" si="4">ROUND(E12+(($A13-$A12)/($A$18-$A12))*(E$18-E12), 2)</f>
        <v>0.47</v>
      </c>
      <c r="F13" s="19">
        <f t="shared" ref="F13:F17" si="5">ROUND(F12+(($A13-$A12)/($A$18-$A12))*(F$18-F12), 2)</f>
        <v>0.56000000000000005</v>
      </c>
      <c r="G13" s="19">
        <f t="shared" ref="G13:G17" si="6">ROUND(G12+(($A13-$A12)/($A$18-$A12))*(G$18-G12), 2)</f>
        <v>0.65</v>
      </c>
      <c r="H13" s="19">
        <f t="shared" ref="H13:H17" si="7">ROUND(H12+(($A13-$A12)/($A$18-$A12))*(H$18-H12), 2)</f>
        <v>0.76</v>
      </c>
      <c r="I13" s="19">
        <f t="shared" ref="I13:I17" si="8">ROUND(I12+(($A13-$A12)/($A$18-$A12))*(I$18-I12), 2)</f>
        <v>0.84</v>
      </c>
      <c r="J13" s="19">
        <f t="shared" ref="J13:J17" si="9">ROUND(J12+(($A13-$A12)/($A$18-$A12))*(J$18-J12), 2)</f>
        <v>0.93</v>
      </c>
    </row>
    <row r="14" spans="1:10" x14ac:dyDescent="0.2">
      <c r="A14" s="24">
        <v>130</v>
      </c>
      <c r="B14" s="19">
        <f t="shared" si="1"/>
        <v>0.18</v>
      </c>
      <c r="C14" s="19">
        <f t="shared" si="2"/>
        <v>0.27</v>
      </c>
      <c r="D14" s="19">
        <f t="shared" si="3"/>
        <v>0.37</v>
      </c>
      <c r="E14" s="19">
        <f t="shared" si="4"/>
        <v>0.46</v>
      </c>
      <c r="F14" s="19">
        <f t="shared" si="5"/>
        <v>0.54</v>
      </c>
      <c r="G14" s="19">
        <f t="shared" si="6"/>
        <v>0.63</v>
      </c>
      <c r="H14" s="19">
        <f t="shared" si="7"/>
        <v>0.74</v>
      </c>
      <c r="I14" s="19">
        <f t="shared" si="8"/>
        <v>0.82</v>
      </c>
      <c r="J14" s="19">
        <f t="shared" si="9"/>
        <v>0.9</v>
      </c>
    </row>
    <row r="15" spans="1:10" x14ac:dyDescent="0.2">
      <c r="A15" s="24">
        <v>140</v>
      </c>
      <c r="B15" s="19">
        <f t="shared" si="1"/>
        <v>0.17</v>
      </c>
      <c r="C15" s="19">
        <f t="shared" si="2"/>
        <v>0.26</v>
      </c>
      <c r="D15" s="19">
        <f t="shared" si="3"/>
        <v>0.36</v>
      </c>
      <c r="E15" s="19">
        <f t="shared" si="4"/>
        <v>0.44</v>
      </c>
      <c r="F15" s="19">
        <f t="shared" si="5"/>
        <v>0.52</v>
      </c>
      <c r="G15" s="19">
        <f t="shared" si="6"/>
        <v>0.61</v>
      </c>
      <c r="H15" s="19">
        <f t="shared" si="7"/>
        <v>0.71</v>
      </c>
      <c r="I15" s="19">
        <f t="shared" si="8"/>
        <v>0.79</v>
      </c>
      <c r="J15" s="19">
        <f t="shared" si="9"/>
        <v>0.87</v>
      </c>
    </row>
    <row r="16" spans="1:10" x14ac:dyDescent="0.2">
      <c r="A16" s="24">
        <v>150</v>
      </c>
      <c r="B16" s="19">
        <f t="shared" si="1"/>
        <v>0.17</v>
      </c>
      <c r="C16" s="19">
        <f t="shared" si="2"/>
        <v>0.25</v>
      </c>
      <c r="D16" s="19">
        <f t="shared" si="3"/>
        <v>0.35</v>
      </c>
      <c r="E16" s="19">
        <f t="shared" si="4"/>
        <v>0.43</v>
      </c>
      <c r="F16" s="19">
        <f t="shared" si="5"/>
        <v>0.5</v>
      </c>
      <c r="G16" s="19">
        <f t="shared" si="6"/>
        <v>0.59</v>
      </c>
      <c r="H16" s="19">
        <f t="shared" si="7"/>
        <v>0.69</v>
      </c>
      <c r="I16" s="19">
        <f t="shared" si="8"/>
        <v>0.77</v>
      </c>
      <c r="J16" s="19">
        <f t="shared" si="9"/>
        <v>0.84</v>
      </c>
    </row>
    <row r="17" spans="1:10" x14ac:dyDescent="0.2">
      <c r="A17" s="24">
        <v>175</v>
      </c>
      <c r="B17" s="19">
        <f t="shared" si="1"/>
        <v>0.16</v>
      </c>
      <c r="C17" s="19">
        <f t="shared" si="2"/>
        <v>0.23</v>
      </c>
      <c r="D17" s="19">
        <f t="shared" si="3"/>
        <v>0.32</v>
      </c>
      <c r="E17" s="19">
        <f t="shared" si="4"/>
        <v>0.39</v>
      </c>
      <c r="F17" s="19">
        <f t="shared" si="5"/>
        <v>0.46</v>
      </c>
      <c r="G17" s="19">
        <f t="shared" si="6"/>
        <v>0.54</v>
      </c>
      <c r="H17" s="19">
        <f t="shared" si="7"/>
        <v>0.63</v>
      </c>
      <c r="I17" s="19">
        <f t="shared" si="8"/>
        <v>0.71</v>
      </c>
      <c r="J17" s="19">
        <f t="shared" si="9"/>
        <v>0.77</v>
      </c>
    </row>
    <row r="18" spans="1:10" x14ac:dyDescent="0.2">
      <c r="A18" s="19">
        <v>200</v>
      </c>
      <c r="B18" s="19">
        <v>0.14000000000000001</v>
      </c>
      <c r="C18" s="19">
        <v>0.21</v>
      </c>
      <c r="D18" s="19">
        <v>0.28000000000000003</v>
      </c>
      <c r="E18" s="19">
        <v>0.35</v>
      </c>
      <c r="F18" s="19">
        <v>0.42</v>
      </c>
      <c r="G18" s="19">
        <v>0.49</v>
      </c>
      <c r="H18" s="19">
        <v>0.56000000000000005</v>
      </c>
      <c r="I18" s="19">
        <v>0.64</v>
      </c>
      <c r="J18" s="19">
        <v>0.7</v>
      </c>
    </row>
    <row r="19" spans="1:10" x14ac:dyDescent="0.2">
      <c r="A19" s="24">
        <v>250</v>
      </c>
      <c r="B19" s="19">
        <f>ROUND(B18+(($A19-$A18)/($A$20-$A18))*(B$20-B18), 2)</f>
        <v>0.13</v>
      </c>
      <c r="C19" s="19">
        <f t="shared" ref="C19:J19" si="10">ROUND(C18+(($A19-$A18)/($A$20-$A18))*(C$20-C18), 2)</f>
        <v>0.19</v>
      </c>
      <c r="D19" s="19">
        <f t="shared" si="10"/>
        <v>0.26</v>
      </c>
      <c r="E19" s="19">
        <f t="shared" si="10"/>
        <v>0.32</v>
      </c>
      <c r="F19" s="19">
        <f t="shared" si="10"/>
        <v>0.39</v>
      </c>
      <c r="G19" s="19">
        <f t="shared" si="10"/>
        <v>0.45</v>
      </c>
      <c r="H19" s="19">
        <f t="shared" si="10"/>
        <v>0.51</v>
      </c>
      <c r="I19" s="19">
        <f t="shared" si="10"/>
        <v>0.57999999999999996</v>
      </c>
      <c r="J19" s="19">
        <f t="shared" si="10"/>
        <v>0.64</v>
      </c>
    </row>
    <row r="20" spans="1:10" x14ac:dyDescent="0.2">
      <c r="A20" s="19">
        <v>300</v>
      </c>
      <c r="B20" s="19">
        <v>0.12</v>
      </c>
      <c r="C20" s="19">
        <v>0.17</v>
      </c>
      <c r="D20" s="19">
        <v>0.23</v>
      </c>
      <c r="E20" s="19">
        <v>0.28999999999999998</v>
      </c>
      <c r="F20" s="19">
        <v>0.35</v>
      </c>
      <c r="G20" s="19">
        <v>0.4</v>
      </c>
      <c r="H20" s="19">
        <v>0.46</v>
      </c>
      <c r="I20" s="19">
        <v>0.52</v>
      </c>
      <c r="J20" s="19">
        <v>0.57999999999999996</v>
      </c>
    </row>
    <row r="21" spans="1:10" x14ac:dyDescent="0.2">
      <c r="A21" s="19">
        <v>400</v>
      </c>
      <c r="B21" s="19">
        <v>0.1</v>
      </c>
      <c r="C21" s="19">
        <v>0.15</v>
      </c>
      <c r="D21" s="19">
        <v>0.2</v>
      </c>
      <c r="E21" s="19">
        <v>0.25</v>
      </c>
      <c r="F21" s="19">
        <v>0.3</v>
      </c>
      <c r="G21" s="19">
        <v>0.35</v>
      </c>
      <c r="H21" s="19">
        <v>0.4</v>
      </c>
      <c r="I21" s="19">
        <v>0.45</v>
      </c>
      <c r="J21" s="19">
        <v>0.5</v>
      </c>
    </row>
    <row r="22" spans="1:10" x14ac:dyDescent="0.2">
      <c r="A22" s="19">
        <v>500</v>
      </c>
      <c r="B22" s="19">
        <v>0.09</v>
      </c>
      <c r="C22" s="19">
        <v>0.14000000000000001</v>
      </c>
      <c r="D22" s="19">
        <v>0.18</v>
      </c>
      <c r="E22" s="19">
        <v>0.22</v>
      </c>
      <c r="F22" s="19">
        <v>0.27</v>
      </c>
      <c r="G22" s="19">
        <v>0.31</v>
      </c>
      <c r="H22" s="19">
        <v>0.36</v>
      </c>
      <c r="I22" s="19">
        <v>0.4</v>
      </c>
      <c r="J22" s="19">
        <v>0.45</v>
      </c>
    </row>
    <row r="23" spans="1:10" x14ac:dyDescent="0.2">
      <c r="A23" s="19">
        <v>600</v>
      </c>
      <c r="B23" s="19">
        <v>0.08</v>
      </c>
      <c r="C23" s="19">
        <v>0.13</v>
      </c>
      <c r="D23" s="19">
        <v>0.16</v>
      </c>
      <c r="E23" s="19">
        <v>0.2</v>
      </c>
      <c r="F23" s="19">
        <v>0.25</v>
      </c>
      <c r="G23" s="19">
        <v>0.28999999999999998</v>
      </c>
      <c r="H23" s="19">
        <v>0.33</v>
      </c>
      <c r="I23" s="19">
        <v>0.37</v>
      </c>
      <c r="J23" s="19">
        <v>0.41</v>
      </c>
    </row>
    <row r="24" spans="1:10" x14ac:dyDescent="0.2">
      <c r="A24" s="19">
        <v>700</v>
      </c>
      <c r="B24" s="19">
        <v>0.08</v>
      </c>
      <c r="C24" s="19">
        <v>0.12</v>
      </c>
      <c r="D24" s="19">
        <v>0.15</v>
      </c>
      <c r="E24" s="19">
        <v>0.19</v>
      </c>
      <c r="F24" s="19">
        <v>0.23</v>
      </c>
      <c r="G24" s="19">
        <v>0.26</v>
      </c>
      <c r="H24" s="19">
        <v>0.3</v>
      </c>
      <c r="I24" s="19">
        <v>0.34</v>
      </c>
      <c r="J24" s="19">
        <v>0.38</v>
      </c>
    </row>
    <row r="25" spans="1:10" x14ac:dyDescent="0.2">
      <c r="A25" s="19">
        <v>800</v>
      </c>
      <c r="B25" s="19">
        <v>7.0000000000000007E-2</v>
      </c>
      <c r="C25" s="19">
        <v>0.11</v>
      </c>
      <c r="D25" s="19">
        <v>0.14000000000000001</v>
      </c>
      <c r="E25" s="19">
        <v>0.18</v>
      </c>
      <c r="F25" s="19">
        <v>0.21</v>
      </c>
      <c r="G25" s="19">
        <v>0.25</v>
      </c>
      <c r="H25" s="19">
        <v>0.28999999999999998</v>
      </c>
      <c r="I25" s="19">
        <v>0.32</v>
      </c>
      <c r="J25" s="19">
        <v>0.36</v>
      </c>
    </row>
    <row r="26" spans="1:10" x14ac:dyDescent="0.2">
      <c r="A26" s="19">
        <v>900</v>
      </c>
      <c r="B26" s="19">
        <v>7.0000000000000007E-2</v>
      </c>
      <c r="C26" s="19">
        <v>0.1</v>
      </c>
      <c r="D26" s="19">
        <v>0.14000000000000001</v>
      </c>
      <c r="E26" s="19">
        <v>0.17</v>
      </c>
      <c r="F26" s="19">
        <v>0.2</v>
      </c>
      <c r="G26" s="19">
        <v>0.23</v>
      </c>
      <c r="H26" s="19">
        <v>0.27</v>
      </c>
      <c r="I26" s="19">
        <v>0.3</v>
      </c>
      <c r="J26" s="19">
        <v>0.33</v>
      </c>
    </row>
    <row r="27" spans="1:10" x14ac:dyDescent="0.2">
      <c r="A27" s="19">
        <v>1000</v>
      </c>
      <c r="B27" s="19">
        <v>7.0000000000000007E-2</v>
      </c>
      <c r="C27" s="19">
        <v>0.1</v>
      </c>
      <c r="D27" s="19">
        <v>0.13</v>
      </c>
      <c r="E27" s="19">
        <v>0.16</v>
      </c>
      <c r="F27" s="19">
        <v>0.19</v>
      </c>
      <c r="G27" s="19">
        <v>0.22</v>
      </c>
      <c r="H27" s="19">
        <v>0.26</v>
      </c>
      <c r="I27" s="19">
        <v>0.28999999999999998</v>
      </c>
      <c r="J27" s="19">
        <v>0.32</v>
      </c>
    </row>
    <row r="28" spans="1:10" x14ac:dyDescent="0.2">
      <c r="A28" s="25">
        <v>1200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</row>
    <row r="29" spans="1:10" x14ac:dyDescent="0.2">
      <c r="A29" s="25">
        <v>1300</v>
      </c>
      <c r="B29" s="19">
        <v>0</v>
      </c>
      <c r="C29" s="19">
        <v>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</row>
    <row r="30" spans="1:10" x14ac:dyDescent="0.2">
      <c r="A30" s="25">
        <v>1400</v>
      </c>
      <c r="B30" s="19">
        <v>0</v>
      </c>
      <c r="C30" s="19">
        <v>0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</row>
    <row r="31" spans="1:10" x14ac:dyDescent="0.2">
      <c r="A31" s="25">
        <v>1500</v>
      </c>
      <c r="B31" s="19">
        <v>0</v>
      </c>
      <c r="C31" s="19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</row>
    <row r="32" spans="1:10" x14ac:dyDescent="0.2">
      <c r="A32" s="25">
        <v>2000</v>
      </c>
      <c r="B32" s="19">
        <v>0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</row>
    <row r="33" spans="1:10" x14ac:dyDescent="0.2">
      <c r="A33" s="25">
        <v>2500</v>
      </c>
      <c r="B33" s="19">
        <v>0</v>
      </c>
      <c r="C33" s="19">
        <v>0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</row>
    <row r="34" spans="1:10" x14ac:dyDescent="0.2">
      <c r="A34" s="25">
        <v>3000</v>
      </c>
      <c r="B34" s="19">
        <v>0</v>
      </c>
      <c r="C34" s="19">
        <v>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</row>
    <row r="35" spans="1:10" x14ac:dyDescent="0.2">
      <c r="A35" s="25">
        <v>5000</v>
      </c>
      <c r="B35" s="19">
        <v>0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</row>
    <row r="36" spans="1:10" x14ac:dyDescent="0.2">
      <c r="A36" s="25">
        <v>7000</v>
      </c>
      <c r="B36" s="19">
        <v>0</v>
      </c>
      <c r="C36" s="19">
        <v>0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</row>
    <row r="37" spans="1:10" x14ac:dyDescent="0.2">
      <c r="B37" s="23"/>
    </row>
    <row r="38" spans="1:10" x14ac:dyDescent="0.2">
      <c r="B38" s="23"/>
    </row>
    <row r="39" spans="1:10" x14ac:dyDescent="0.2">
      <c r="B39" s="23"/>
    </row>
    <row r="40" spans="1:10" x14ac:dyDescent="0.2">
      <c r="B40" s="23"/>
    </row>
    <row r="41" spans="1:10" x14ac:dyDescent="0.2">
      <c r="B41" s="23"/>
    </row>
    <row r="42" spans="1:10" x14ac:dyDescent="0.2">
      <c r="B42" s="23"/>
    </row>
    <row r="43" spans="1:10" x14ac:dyDescent="0.2">
      <c r="B43" s="23"/>
    </row>
    <row r="44" spans="1:10" x14ac:dyDescent="0.2">
      <c r="B44" s="23"/>
    </row>
    <row r="45" spans="1:10" x14ac:dyDescent="0.2">
      <c r="B45" s="23"/>
    </row>
    <row r="46" spans="1:10" x14ac:dyDescent="0.2">
      <c r="B46" s="23"/>
    </row>
    <row r="47" spans="1:10" x14ac:dyDescent="0.2">
      <c r="B47" s="23"/>
    </row>
    <row r="48" spans="1:10" x14ac:dyDescent="0.2">
      <c r="B48" s="23"/>
    </row>
    <row r="49" spans="2:2" x14ac:dyDescent="0.2">
      <c r="B49" s="23"/>
    </row>
    <row r="50" spans="2:2" x14ac:dyDescent="0.2">
      <c r="B50" s="23"/>
    </row>
    <row r="51" spans="2:2" x14ac:dyDescent="0.2">
      <c r="B51" s="23"/>
    </row>
    <row r="52" spans="2:2" x14ac:dyDescent="0.2">
      <c r="B52" s="23"/>
    </row>
    <row r="53" spans="2:2" x14ac:dyDescent="0.2">
      <c r="B53" s="23"/>
    </row>
    <row r="54" spans="2:2" x14ac:dyDescent="0.2">
      <c r="B54" s="23"/>
    </row>
    <row r="55" spans="2:2" x14ac:dyDescent="0.2">
      <c r="B55" s="23"/>
    </row>
    <row r="56" spans="2:2" x14ac:dyDescent="0.2">
      <c r="B56" s="23"/>
    </row>
    <row r="57" spans="2:2" x14ac:dyDescent="0.2">
      <c r="B57" s="23"/>
    </row>
  </sheetData>
  <mergeCells count="2">
    <mergeCell ref="A1:A2"/>
    <mergeCell ref="B1:J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C60B7-FC9F-4497-B64E-69F2F932F74B}">
  <dimension ref="A1:D10"/>
  <sheetViews>
    <sheetView workbookViewId="0">
      <selection sqref="A1:D10"/>
    </sheetView>
  </sheetViews>
  <sheetFormatPr baseColWidth="10" defaultColWidth="8.83203125" defaultRowHeight="15" x14ac:dyDescent="0.2"/>
  <sheetData>
    <row r="1" spans="1:4" x14ac:dyDescent="0.2">
      <c r="A1" s="13" t="s">
        <v>34</v>
      </c>
      <c r="B1" s="13"/>
      <c r="C1" s="13"/>
      <c r="D1" s="13"/>
    </row>
    <row r="2" spans="1:4" x14ac:dyDescent="0.2">
      <c r="A2" s="2" t="s">
        <v>35</v>
      </c>
      <c r="B2" s="2" t="s">
        <v>36</v>
      </c>
      <c r="C2" s="2"/>
      <c r="D2" s="2"/>
    </row>
    <row r="3" spans="1:4" x14ac:dyDescent="0.2">
      <c r="A3" s="8" t="s">
        <v>37</v>
      </c>
      <c r="B3" s="2">
        <v>5.0999999999999996</v>
      </c>
      <c r="C3" s="2"/>
      <c r="D3" s="2"/>
    </row>
    <row r="4" spans="1:4" x14ac:dyDescent="0.2">
      <c r="A4" s="8" t="s">
        <v>38</v>
      </c>
      <c r="B4" s="2">
        <v>5.0999999999999996</v>
      </c>
      <c r="C4" s="2"/>
      <c r="D4" s="2"/>
    </row>
    <row r="5" spans="1:4" x14ac:dyDescent="0.2">
      <c r="A5" s="8" t="s">
        <v>39</v>
      </c>
      <c r="B5" s="2">
        <v>5.0999999999999996</v>
      </c>
      <c r="C5" s="2"/>
      <c r="D5" s="2"/>
    </row>
    <row r="6" spans="1:4" x14ac:dyDescent="0.2">
      <c r="A6" s="8" t="s">
        <v>40</v>
      </c>
      <c r="B6" s="2">
        <v>5.0999999999999996</v>
      </c>
      <c r="C6" s="2"/>
      <c r="D6" s="9"/>
    </row>
    <row r="7" spans="1:4" x14ac:dyDescent="0.2">
      <c r="A7" s="8" t="s">
        <v>41</v>
      </c>
      <c r="B7" s="2">
        <v>3</v>
      </c>
      <c r="C7" s="2"/>
      <c r="D7" s="3"/>
    </row>
    <row r="8" spans="1:4" x14ac:dyDescent="0.2">
      <c r="A8" s="8" t="s">
        <v>42</v>
      </c>
      <c r="B8" s="2">
        <v>5</v>
      </c>
      <c r="C8" s="2"/>
      <c r="D8" s="3"/>
    </row>
    <row r="9" spans="1:4" x14ac:dyDescent="0.2">
      <c r="A9" s="8" t="s">
        <v>43</v>
      </c>
      <c r="B9" s="2">
        <v>3</v>
      </c>
      <c r="C9" s="2"/>
      <c r="D9" s="3"/>
    </row>
    <row r="10" spans="1:4" x14ac:dyDescent="0.2">
      <c r="A10" s="8" t="s">
        <v>44</v>
      </c>
      <c r="B10" s="2">
        <v>6.5</v>
      </c>
      <c r="C10" s="2"/>
      <c r="D10" s="3"/>
    </row>
  </sheetData>
  <mergeCells count="1">
    <mergeCell ref="A1:D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7A0EF-6695-494C-ABF7-63FDAF1524AA}">
  <dimension ref="A1:D7"/>
  <sheetViews>
    <sheetView workbookViewId="0">
      <selection activeCell="J5" sqref="J5"/>
    </sheetView>
  </sheetViews>
  <sheetFormatPr baseColWidth="10" defaultColWidth="8.83203125" defaultRowHeight="15" x14ac:dyDescent="0.2"/>
  <sheetData>
    <row r="1" spans="1:4" x14ac:dyDescent="0.2">
      <c r="A1" s="13" t="s">
        <v>25</v>
      </c>
      <c r="B1" s="13"/>
      <c r="C1" s="13"/>
      <c r="D1" s="13"/>
    </row>
    <row r="2" spans="1:4" x14ac:dyDescent="0.2">
      <c r="A2" s="13" t="s">
        <v>26</v>
      </c>
      <c r="B2" s="13" t="s">
        <v>27</v>
      </c>
      <c r="C2" s="13"/>
      <c r="D2" s="13"/>
    </row>
    <row r="3" spans="1:4" x14ac:dyDescent="0.2">
      <c r="A3" s="13"/>
      <c r="B3" s="2" t="s">
        <v>8</v>
      </c>
      <c r="C3" s="2" t="s">
        <v>28</v>
      </c>
      <c r="D3" s="2" t="s">
        <v>29</v>
      </c>
    </row>
    <row r="4" spans="1:4" x14ac:dyDescent="0.2">
      <c r="A4" s="2" t="s">
        <v>30</v>
      </c>
      <c r="B4" s="2">
        <v>4</v>
      </c>
      <c r="C4" s="2">
        <v>5</v>
      </c>
      <c r="D4" s="2">
        <v>6</v>
      </c>
    </row>
    <row r="5" spans="1:4" x14ac:dyDescent="0.2">
      <c r="A5" s="2" t="s">
        <v>31</v>
      </c>
      <c r="B5" s="2">
        <v>5</v>
      </c>
      <c r="C5" s="2">
        <v>6</v>
      </c>
      <c r="D5" s="2">
        <v>10</v>
      </c>
    </row>
    <row r="6" spans="1:4" x14ac:dyDescent="0.2">
      <c r="A6" s="2" t="s">
        <v>32</v>
      </c>
      <c r="B6" s="2">
        <v>6</v>
      </c>
      <c r="C6" s="2">
        <v>7</v>
      </c>
      <c r="D6" s="2">
        <v>10</v>
      </c>
    </row>
    <row r="7" spans="1:4" x14ac:dyDescent="0.2">
      <c r="A7" s="2" t="s">
        <v>33</v>
      </c>
      <c r="B7" s="2">
        <v>6</v>
      </c>
      <c r="C7" s="2">
        <v>8</v>
      </c>
      <c r="D7" s="2">
        <v>12</v>
      </c>
    </row>
  </sheetData>
  <mergeCells count="3">
    <mergeCell ref="A1:D1"/>
    <mergeCell ref="A2:A3"/>
    <mergeCell ref="B2:D2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BFFB2-B154-4030-90D8-188591D08DD1}">
  <dimension ref="A1:D13"/>
  <sheetViews>
    <sheetView workbookViewId="0">
      <selection activeCell="F6" sqref="F6"/>
    </sheetView>
  </sheetViews>
  <sheetFormatPr baseColWidth="10" defaultColWidth="8.83203125" defaultRowHeight="15" x14ac:dyDescent="0.2"/>
  <sheetData>
    <row r="1" spans="1:4" x14ac:dyDescent="0.2">
      <c r="A1" s="13" t="s">
        <v>45</v>
      </c>
      <c r="B1" s="13"/>
      <c r="C1" s="13"/>
      <c r="D1" s="13"/>
    </row>
    <row r="2" spans="1:4" x14ac:dyDescent="0.2">
      <c r="A2" s="2" t="s">
        <v>46</v>
      </c>
      <c r="B2" s="2" t="s">
        <v>47</v>
      </c>
      <c r="C2" s="2" t="s">
        <v>48</v>
      </c>
      <c r="D2" s="2"/>
    </row>
    <row r="3" spans="1:4" x14ac:dyDescent="0.2">
      <c r="A3" s="2">
        <v>20</v>
      </c>
      <c r="B3" s="2">
        <v>20</v>
      </c>
      <c r="C3" s="2">
        <v>1</v>
      </c>
      <c r="D3" s="2"/>
    </row>
    <row r="4" spans="1:4" x14ac:dyDescent="0.2">
      <c r="A4" s="2">
        <v>30</v>
      </c>
      <c r="B4" s="2">
        <v>35</v>
      </c>
      <c r="C4" s="2">
        <v>2</v>
      </c>
      <c r="D4" s="2"/>
    </row>
    <row r="5" spans="1:4" x14ac:dyDescent="0.2">
      <c r="A5" s="2">
        <v>40</v>
      </c>
      <c r="B5" s="2">
        <v>50</v>
      </c>
      <c r="C5" s="2">
        <v>4</v>
      </c>
      <c r="D5" s="2"/>
    </row>
    <row r="6" spans="1:4" x14ac:dyDescent="0.2">
      <c r="A6" s="2">
        <v>50</v>
      </c>
      <c r="B6" s="2">
        <v>65</v>
      </c>
      <c r="C6" s="2">
        <v>7</v>
      </c>
      <c r="D6" s="9"/>
    </row>
    <row r="7" spans="1:4" x14ac:dyDescent="0.2">
      <c r="A7" s="2">
        <v>60</v>
      </c>
      <c r="B7" s="2">
        <v>85</v>
      </c>
      <c r="C7" s="2">
        <v>11</v>
      </c>
      <c r="D7" s="3"/>
    </row>
    <row r="8" spans="1:4" x14ac:dyDescent="0.2">
      <c r="A8" s="2">
        <v>70</v>
      </c>
      <c r="B8" s="2">
        <v>105</v>
      </c>
      <c r="C8" s="2">
        <v>17</v>
      </c>
      <c r="D8" s="3"/>
    </row>
    <row r="9" spans="1:4" x14ac:dyDescent="0.2">
      <c r="A9" s="2">
        <v>80</v>
      </c>
      <c r="B9" s="2">
        <v>130</v>
      </c>
      <c r="C9" s="2">
        <v>26</v>
      </c>
      <c r="D9" s="3"/>
    </row>
    <row r="10" spans="1:4" x14ac:dyDescent="0.2">
      <c r="A10" s="2">
        <v>90</v>
      </c>
      <c r="B10" s="2">
        <v>160</v>
      </c>
      <c r="C10" s="2">
        <v>39</v>
      </c>
      <c r="D10" s="3"/>
    </row>
    <row r="11" spans="1:4" x14ac:dyDescent="0.2">
      <c r="A11" s="2">
        <v>100</v>
      </c>
      <c r="B11" s="2">
        <v>185</v>
      </c>
      <c r="C11" s="2">
        <v>52</v>
      </c>
      <c r="D11" s="3"/>
    </row>
    <row r="12" spans="1:4" x14ac:dyDescent="0.2">
      <c r="A12" s="2">
        <v>110</v>
      </c>
      <c r="B12" s="2">
        <v>220</v>
      </c>
      <c r="C12" s="2">
        <v>74</v>
      </c>
      <c r="D12" s="3"/>
    </row>
    <row r="13" spans="1:4" x14ac:dyDescent="0.2">
      <c r="A13" s="2">
        <v>120</v>
      </c>
      <c r="B13" s="2">
        <v>250</v>
      </c>
      <c r="C13" s="2">
        <v>95</v>
      </c>
      <c r="D13" s="3"/>
    </row>
  </sheetData>
  <mergeCells count="1">
    <mergeCell ref="A1:D1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D08BC-3B0F-4823-BBB0-CB654B040EFB}">
  <dimension ref="A1:D13"/>
  <sheetViews>
    <sheetView workbookViewId="0">
      <selection activeCell="H13" sqref="H13"/>
    </sheetView>
  </sheetViews>
  <sheetFormatPr baseColWidth="10" defaultColWidth="8.83203125" defaultRowHeight="15" x14ac:dyDescent="0.2"/>
  <sheetData>
    <row r="1" spans="1:4" x14ac:dyDescent="0.2">
      <c r="A1" s="13" t="s">
        <v>49</v>
      </c>
      <c r="B1" s="13"/>
      <c r="C1" s="13"/>
      <c r="D1" s="13"/>
    </row>
    <row r="2" spans="1:4" x14ac:dyDescent="0.2">
      <c r="A2" s="2" t="s">
        <v>46</v>
      </c>
      <c r="B2" s="2" t="s">
        <v>50</v>
      </c>
      <c r="C2" s="2" t="s">
        <v>48</v>
      </c>
      <c r="D2" s="2"/>
    </row>
    <row r="3" spans="1:4" x14ac:dyDescent="0.2">
      <c r="A3" s="2">
        <v>20</v>
      </c>
      <c r="B3" s="2"/>
      <c r="C3" s="2"/>
      <c r="D3" s="2"/>
    </row>
    <row r="4" spans="1:4" x14ac:dyDescent="0.2">
      <c r="A4" s="2">
        <v>30</v>
      </c>
      <c r="B4" s="2">
        <v>120</v>
      </c>
      <c r="C4" s="2">
        <v>17</v>
      </c>
      <c r="D4" s="2"/>
    </row>
    <row r="5" spans="1:4" x14ac:dyDescent="0.2">
      <c r="A5" s="2">
        <v>40</v>
      </c>
      <c r="B5" s="2">
        <v>140</v>
      </c>
      <c r="C5" s="2">
        <v>23</v>
      </c>
      <c r="D5" s="2"/>
    </row>
    <row r="6" spans="1:4" x14ac:dyDescent="0.2">
      <c r="A6" s="2">
        <v>50</v>
      </c>
      <c r="B6" s="2">
        <v>160</v>
      </c>
      <c r="C6" s="2">
        <v>30</v>
      </c>
      <c r="D6" s="9"/>
    </row>
    <row r="7" spans="1:4" x14ac:dyDescent="0.2">
      <c r="A7" s="2">
        <v>60</v>
      </c>
      <c r="B7" s="2">
        <v>180</v>
      </c>
      <c r="C7" s="2">
        <v>38</v>
      </c>
      <c r="D7" s="3"/>
    </row>
    <row r="8" spans="1:4" x14ac:dyDescent="0.2">
      <c r="A8" s="2">
        <v>70</v>
      </c>
      <c r="B8" s="2">
        <v>210</v>
      </c>
      <c r="C8" s="2">
        <v>52</v>
      </c>
      <c r="D8" s="3"/>
    </row>
    <row r="9" spans="1:4" x14ac:dyDescent="0.2">
      <c r="A9" s="2">
        <v>80</v>
      </c>
      <c r="B9" s="2">
        <v>245</v>
      </c>
      <c r="C9" s="2">
        <v>70</v>
      </c>
      <c r="D9" s="3"/>
    </row>
    <row r="10" spans="1:4" x14ac:dyDescent="0.2">
      <c r="A10" s="2">
        <v>90</v>
      </c>
      <c r="B10" s="2">
        <v>280</v>
      </c>
      <c r="C10" s="2">
        <v>91</v>
      </c>
      <c r="D10" s="3"/>
    </row>
    <row r="11" spans="1:4" x14ac:dyDescent="0.2">
      <c r="A11" s="2">
        <v>100</v>
      </c>
      <c r="B11" s="2">
        <v>320</v>
      </c>
      <c r="C11" s="2">
        <v>119</v>
      </c>
      <c r="D11" s="3"/>
    </row>
    <row r="12" spans="1:4" x14ac:dyDescent="0.2">
      <c r="A12" s="2">
        <v>110</v>
      </c>
      <c r="B12" s="2">
        <v>355</v>
      </c>
      <c r="C12" s="2">
        <v>146</v>
      </c>
      <c r="D12" s="3"/>
    </row>
    <row r="13" spans="1:4" x14ac:dyDescent="0.2">
      <c r="A13" s="2">
        <v>120</v>
      </c>
      <c r="B13" s="2">
        <v>395</v>
      </c>
      <c r="C13" s="2">
        <v>181</v>
      </c>
      <c r="D13" s="3"/>
    </row>
  </sheetData>
  <mergeCells count="1">
    <mergeCell ref="A1:D1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FDFAC-9109-40CD-BE3F-9FF62F138A1C}">
  <dimension ref="A1:D13"/>
  <sheetViews>
    <sheetView workbookViewId="0">
      <selection activeCell="E7" sqref="E7"/>
    </sheetView>
  </sheetViews>
  <sheetFormatPr baseColWidth="10" defaultColWidth="8.83203125" defaultRowHeight="15" x14ac:dyDescent="0.2"/>
  <cols>
    <col min="1" max="4" width="11.5" customWidth="1"/>
  </cols>
  <sheetData>
    <row r="1" spans="1:4" x14ac:dyDescent="0.2">
      <c r="A1" s="13" t="s">
        <v>51</v>
      </c>
      <c r="B1" s="13"/>
      <c r="C1" s="13"/>
      <c r="D1" s="13"/>
    </row>
    <row r="2" spans="1:4" x14ac:dyDescent="0.2">
      <c r="A2" s="2" t="s">
        <v>46</v>
      </c>
      <c r="B2" s="2" t="s">
        <v>47</v>
      </c>
      <c r="C2" s="2" t="s">
        <v>48</v>
      </c>
      <c r="D2" s="2"/>
    </row>
    <row r="3" spans="1:4" x14ac:dyDescent="0.2">
      <c r="A3" s="2">
        <v>20</v>
      </c>
      <c r="B3" s="2">
        <v>20</v>
      </c>
      <c r="C3" s="2">
        <v>3</v>
      </c>
      <c r="D3" s="2"/>
    </row>
    <row r="4" spans="1:4" x14ac:dyDescent="0.2">
      <c r="A4" s="2">
        <v>30</v>
      </c>
      <c r="B4" s="2">
        <v>35</v>
      </c>
      <c r="C4" s="2">
        <v>6</v>
      </c>
      <c r="D4" s="2"/>
    </row>
    <row r="5" spans="1:4" x14ac:dyDescent="0.2">
      <c r="A5" s="2">
        <v>40</v>
      </c>
      <c r="B5" s="2">
        <v>50</v>
      </c>
      <c r="C5" s="2">
        <v>9</v>
      </c>
      <c r="D5" s="2"/>
    </row>
    <row r="6" spans="1:4" x14ac:dyDescent="0.2">
      <c r="A6" s="2">
        <v>50</v>
      </c>
      <c r="B6" s="2">
        <v>65</v>
      </c>
      <c r="C6" s="2">
        <v>13</v>
      </c>
      <c r="D6" s="9"/>
    </row>
    <row r="7" spans="1:4" x14ac:dyDescent="0.2">
      <c r="A7" s="2">
        <v>60</v>
      </c>
      <c r="B7" s="2">
        <v>85</v>
      </c>
      <c r="C7" s="2">
        <v>18</v>
      </c>
      <c r="D7" s="3"/>
    </row>
    <row r="8" spans="1:4" x14ac:dyDescent="0.2">
      <c r="A8" s="2">
        <v>70</v>
      </c>
      <c r="B8" s="2">
        <v>105</v>
      </c>
      <c r="C8" s="2">
        <v>23</v>
      </c>
      <c r="D8" s="3"/>
    </row>
    <row r="9" spans="1:4" x14ac:dyDescent="0.2">
      <c r="A9" s="2">
        <v>80</v>
      </c>
      <c r="B9" s="2">
        <v>130</v>
      </c>
      <c r="C9" s="2">
        <v>30</v>
      </c>
      <c r="D9" s="3"/>
    </row>
    <row r="10" spans="1:4" x14ac:dyDescent="0.2">
      <c r="A10" s="2">
        <v>90</v>
      </c>
      <c r="B10" s="2">
        <v>160</v>
      </c>
      <c r="C10" s="2">
        <v>38</v>
      </c>
      <c r="D10" s="3"/>
    </row>
    <row r="11" spans="1:4" x14ac:dyDescent="0.2">
      <c r="A11" s="2">
        <v>100</v>
      </c>
      <c r="B11" s="2">
        <v>185</v>
      </c>
      <c r="C11" s="2">
        <v>45</v>
      </c>
      <c r="D11" s="3"/>
    </row>
    <row r="12" spans="1:4" x14ac:dyDescent="0.2">
      <c r="A12" s="2">
        <v>110</v>
      </c>
      <c r="B12" s="2">
        <v>220</v>
      </c>
      <c r="C12" s="2">
        <v>55</v>
      </c>
      <c r="D12" s="3"/>
    </row>
    <row r="13" spans="1:4" x14ac:dyDescent="0.2">
      <c r="A13" s="2">
        <v>120</v>
      </c>
      <c r="B13" s="2">
        <v>250</v>
      </c>
      <c r="C13" s="2">
        <v>63</v>
      </c>
      <c r="D13" s="3"/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82064-0F3E-4EB4-AC98-25F6F8C50EFD}">
  <dimension ref="A1:L38"/>
  <sheetViews>
    <sheetView workbookViewId="0">
      <selection sqref="A1:L38"/>
    </sheetView>
  </sheetViews>
  <sheetFormatPr baseColWidth="10" defaultColWidth="8.83203125" defaultRowHeight="15" x14ac:dyDescent="0.2"/>
  <sheetData>
    <row r="1" spans="1:12" x14ac:dyDescent="0.2">
      <c r="A1" s="13" t="s">
        <v>52</v>
      </c>
      <c r="B1" s="14" t="s">
        <v>55</v>
      </c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x14ac:dyDescent="0.2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x14ac:dyDescent="0.2">
      <c r="A3" s="1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">
      <c r="A4" s="13"/>
      <c r="B4" s="10">
        <v>20</v>
      </c>
      <c r="C4" s="10">
        <v>30</v>
      </c>
      <c r="D4" s="10">
        <v>40</v>
      </c>
      <c r="E4" s="10">
        <v>50</v>
      </c>
      <c r="F4" s="10">
        <v>60</v>
      </c>
      <c r="G4" s="10">
        <v>70</v>
      </c>
      <c r="H4" s="11">
        <v>80</v>
      </c>
      <c r="I4" s="10">
        <v>90</v>
      </c>
      <c r="J4" s="10">
        <v>100</v>
      </c>
      <c r="K4" s="10">
        <v>110</v>
      </c>
      <c r="L4" s="10">
        <v>120</v>
      </c>
    </row>
    <row r="5" spans="1:12" x14ac:dyDescent="0.2">
      <c r="A5" s="12">
        <v>7000</v>
      </c>
      <c r="B5" s="10" t="s">
        <v>54</v>
      </c>
      <c r="C5" s="10" t="s">
        <v>54</v>
      </c>
      <c r="D5" s="10" t="s">
        <v>54</v>
      </c>
      <c r="E5" s="10" t="s">
        <v>54</v>
      </c>
      <c r="F5" s="10" t="s">
        <v>54</v>
      </c>
      <c r="G5" s="10" t="s">
        <v>54</v>
      </c>
      <c r="H5" s="10" t="s">
        <v>54</v>
      </c>
      <c r="I5" s="10" t="s">
        <v>54</v>
      </c>
      <c r="J5" s="10" t="s">
        <v>54</v>
      </c>
      <c r="K5" s="10" t="s">
        <v>54</v>
      </c>
      <c r="L5" s="10" t="s">
        <v>54</v>
      </c>
    </row>
    <row r="6" spans="1:12" x14ac:dyDescent="0.2">
      <c r="A6" s="2">
        <v>5000</v>
      </c>
      <c r="B6" s="10" t="s">
        <v>54</v>
      </c>
      <c r="C6" s="10" t="s">
        <v>54</v>
      </c>
      <c r="D6" s="10" t="s">
        <v>54</v>
      </c>
      <c r="E6" s="10" t="s">
        <v>54</v>
      </c>
      <c r="F6" s="10" t="s">
        <v>54</v>
      </c>
      <c r="G6" s="10" t="s">
        <v>54</v>
      </c>
      <c r="H6" s="10" t="s">
        <v>54</v>
      </c>
      <c r="I6" s="10" t="s">
        <v>54</v>
      </c>
      <c r="J6" s="10" t="s">
        <v>54</v>
      </c>
      <c r="K6" s="10" t="s">
        <v>54</v>
      </c>
      <c r="L6" s="10" t="s">
        <v>54</v>
      </c>
    </row>
    <row r="7" spans="1:12" x14ac:dyDescent="0.2">
      <c r="A7" s="2">
        <v>3000</v>
      </c>
      <c r="B7" s="10" t="s">
        <v>54</v>
      </c>
      <c r="C7" s="10" t="s">
        <v>54</v>
      </c>
      <c r="D7" s="10" t="s">
        <v>54</v>
      </c>
      <c r="E7" s="10" t="s">
        <v>54</v>
      </c>
      <c r="F7" s="10" t="s">
        <v>54</v>
      </c>
      <c r="G7" s="10" t="s">
        <v>54</v>
      </c>
      <c r="H7" s="10" t="s">
        <v>54</v>
      </c>
      <c r="I7" s="10" t="s">
        <v>54</v>
      </c>
      <c r="J7" s="10">
        <v>2</v>
      </c>
      <c r="K7" s="10">
        <v>2</v>
      </c>
      <c r="L7" s="10">
        <v>2.2999999999999998</v>
      </c>
    </row>
    <row r="8" spans="1:12" x14ac:dyDescent="0.2">
      <c r="A8" s="2">
        <v>2500</v>
      </c>
      <c r="B8" s="10" t="s">
        <v>54</v>
      </c>
      <c r="C8" s="10" t="s">
        <v>54</v>
      </c>
      <c r="D8" s="10" t="s">
        <v>54</v>
      </c>
      <c r="E8" s="10" t="s">
        <v>54</v>
      </c>
      <c r="F8" s="10" t="s">
        <v>54</v>
      </c>
      <c r="G8" s="10" t="s">
        <v>54</v>
      </c>
      <c r="H8" s="10" t="s">
        <v>54</v>
      </c>
      <c r="I8" s="10">
        <v>2</v>
      </c>
      <c r="J8" s="10">
        <v>2</v>
      </c>
      <c r="K8" s="10">
        <v>2.2999999999999998</v>
      </c>
      <c r="L8" s="10">
        <v>2.7</v>
      </c>
    </row>
    <row r="9" spans="1:12" x14ac:dyDescent="0.2">
      <c r="A9" s="2">
        <v>2000</v>
      </c>
      <c r="B9" s="10" t="s">
        <v>54</v>
      </c>
      <c r="C9" s="10" t="s">
        <v>54</v>
      </c>
      <c r="D9" s="10" t="s">
        <v>54</v>
      </c>
      <c r="E9" s="10" t="s">
        <v>54</v>
      </c>
      <c r="F9" s="10" t="s">
        <v>54</v>
      </c>
      <c r="G9" s="10" t="s">
        <v>54</v>
      </c>
      <c r="H9" s="10">
        <v>2</v>
      </c>
      <c r="I9" s="10">
        <v>2.1</v>
      </c>
      <c r="J9" s="10">
        <v>2.5</v>
      </c>
      <c r="K9" s="10">
        <v>2.8</v>
      </c>
      <c r="L9" s="10">
        <v>3.3</v>
      </c>
    </row>
    <row r="10" spans="1:12" x14ac:dyDescent="0.2">
      <c r="A10" s="2">
        <v>1500</v>
      </c>
      <c r="B10" s="10" t="s">
        <v>54</v>
      </c>
      <c r="C10" s="10" t="s">
        <v>54</v>
      </c>
      <c r="D10" s="10" t="s">
        <v>54</v>
      </c>
      <c r="E10" s="10" t="s">
        <v>54</v>
      </c>
      <c r="F10" s="10" t="s">
        <v>54</v>
      </c>
      <c r="G10" s="10">
        <v>2</v>
      </c>
      <c r="H10" s="10">
        <v>2.2000000000000002</v>
      </c>
      <c r="I10" s="10">
        <v>2.7</v>
      </c>
      <c r="J10" s="10">
        <v>3.1</v>
      </c>
      <c r="K10" s="10">
        <v>3.6</v>
      </c>
      <c r="L10" s="10">
        <v>4.2</v>
      </c>
    </row>
    <row r="11" spans="1:12" x14ac:dyDescent="0.2">
      <c r="A11" s="2">
        <v>1400</v>
      </c>
      <c r="B11" s="10" t="s">
        <v>54</v>
      </c>
      <c r="C11" s="10" t="s">
        <v>54</v>
      </c>
      <c r="D11" s="10" t="s">
        <v>54</v>
      </c>
      <c r="E11" s="10" t="s">
        <v>54</v>
      </c>
      <c r="F11" s="10">
        <v>2</v>
      </c>
      <c r="G11" s="10">
        <v>2</v>
      </c>
      <c r="H11" s="10">
        <v>2.4</v>
      </c>
      <c r="I11" s="10">
        <v>2.8</v>
      </c>
      <c r="J11" s="10">
        <v>3.3</v>
      </c>
      <c r="K11" s="10">
        <v>3.8</v>
      </c>
      <c r="L11" s="10">
        <v>4.4000000000000004</v>
      </c>
    </row>
    <row r="12" spans="1:12" x14ac:dyDescent="0.2">
      <c r="A12" s="2">
        <v>1300</v>
      </c>
      <c r="B12" s="10" t="s">
        <v>54</v>
      </c>
      <c r="C12" s="10" t="s">
        <v>54</v>
      </c>
      <c r="D12" s="10" t="s">
        <v>54</v>
      </c>
      <c r="E12" s="10" t="s">
        <v>54</v>
      </c>
      <c r="F12" s="10">
        <v>2</v>
      </c>
      <c r="G12" s="10">
        <v>2.1</v>
      </c>
      <c r="H12" s="10">
        <v>2.5</v>
      </c>
      <c r="I12" s="10">
        <v>3</v>
      </c>
      <c r="J12" s="10">
        <v>3.5</v>
      </c>
      <c r="K12" s="10">
        <v>4</v>
      </c>
      <c r="L12" s="10">
        <v>4.7</v>
      </c>
    </row>
    <row r="13" spans="1:12" x14ac:dyDescent="0.2">
      <c r="A13" s="2">
        <v>1200</v>
      </c>
      <c r="B13" s="10" t="s">
        <v>54</v>
      </c>
      <c r="C13" s="10" t="s">
        <v>54</v>
      </c>
      <c r="D13" s="10" t="s">
        <v>54</v>
      </c>
      <c r="E13" s="10" t="s">
        <v>54</v>
      </c>
      <c r="F13" s="10">
        <v>2</v>
      </c>
      <c r="G13" s="10">
        <v>2.2000000000000002</v>
      </c>
      <c r="H13" s="10">
        <v>2.7</v>
      </c>
      <c r="I13" s="10">
        <v>3.2</v>
      </c>
      <c r="J13" s="10">
        <v>3.7</v>
      </c>
      <c r="K13" s="10">
        <v>4.2</v>
      </c>
      <c r="L13" s="10">
        <v>5</v>
      </c>
    </row>
    <row r="14" spans="1:12" x14ac:dyDescent="0.2">
      <c r="A14" s="2">
        <v>1000</v>
      </c>
      <c r="B14" s="10" t="s">
        <v>54</v>
      </c>
      <c r="C14" s="10" t="s">
        <v>54</v>
      </c>
      <c r="D14" s="10" t="s">
        <v>54</v>
      </c>
      <c r="E14" s="10">
        <v>2</v>
      </c>
      <c r="F14" s="10">
        <v>2.1</v>
      </c>
      <c r="G14" s="10">
        <v>2.6</v>
      </c>
      <c r="H14" s="10">
        <v>3.1</v>
      </c>
      <c r="I14" s="10">
        <v>3.6</v>
      </c>
      <c r="J14" s="10">
        <v>4.2</v>
      </c>
      <c r="K14" s="10">
        <v>4.8</v>
      </c>
      <c r="L14" s="10">
        <v>5.6</v>
      </c>
    </row>
    <row r="15" spans="1:12" x14ac:dyDescent="0.2">
      <c r="A15" s="2">
        <v>900</v>
      </c>
      <c r="B15" s="10" t="s">
        <v>54</v>
      </c>
      <c r="C15" s="10" t="s">
        <v>54</v>
      </c>
      <c r="D15" s="10" t="s">
        <v>54</v>
      </c>
      <c r="E15" s="10">
        <v>2</v>
      </c>
      <c r="F15" s="10">
        <v>2.2999999999999998</v>
      </c>
      <c r="G15" s="10">
        <v>2.8</v>
      </c>
      <c r="H15" s="10">
        <v>3.4</v>
      </c>
      <c r="I15" s="10">
        <v>3.9</v>
      </c>
      <c r="J15" s="10">
        <v>4.5</v>
      </c>
      <c r="K15" s="10">
        <v>5.0999999999999996</v>
      </c>
      <c r="L15" s="10">
        <v>5.8</v>
      </c>
    </row>
    <row r="16" spans="1:12" x14ac:dyDescent="0.2">
      <c r="A16" s="2">
        <v>800</v>
      </c>
      <c r="B16" s="10" t="s">
        <v>54</v>
      </c>
      <c r="C16" s="10" t="s">
        <v>54</v>
      </c>
      <c r="D16" s="10" t="s">
        <v>54</v>
      </c>
      <c r="E16" s="10">
        <v>2</v>
      </c>
      <c r="F16" s="10">
        <v>2.5</v>
      </c>
      <c r="G16" s="10">
        <v>3.1</v>
      </c>
      <c r="H16" s="10">
        <v>3.6</v>
      </c>
      <c r="I16" s="10">
        <v>4.2</v>
      </c>
      <c r="J16" s="10">
        <v>4.9000000000000004</v>
      </c>
      <c r="K16" s="10">
        <v>5.4</v>
      </c>
      <c r="L16" s="10">
        <v>6</v>
      </c>
    </row>
    <row r="17" spans="1:12" x14ac:dyDescent="0.2">
      <c r="A17" s="2">
        <v>700</v>
      </c>
      <c r="B17" s="10" t="s">
        <v>54</v>
      </c>
      <c r="C17" s="10" t="s">
        <v>54</v>
      </c>
      <c r="D17" s="10">
        <v>2</v>
      </c>
      <c r="E17" s="10">
        <v>2.1</v>
      </c>
      <c r="F17" s="10">
        <v>2.8</v>
      </c>
      <c r="G17" s="10">
        <v>3.4</v>
      </c>
      <c r="H17" s="10">
        <v>4</v>
      </c>
      <c r="I17" s="10">
        <v>4.5999999999999996</v>
      </c>
      <c r="J17" s="10">
        <v>5.2</v>
      </c>
      <c r="K17" s="10">
        <v>5.8</v>
      </c>
      <c r="L17" s="2"/>
    </row>
    <row r="18" spans="1:12" x14ac:dyDescent="0.2">
      <c r="A18" s="2">
        <v>600</v>
      </c>
      <c r="B18" s="10" t="s">
        <v>54</v>
      </c>
      <c r="C18" s="10" t="s">
        <v>54</v>
      </c>
      <c r="D18" s="10">
        <v>2</v>
      </c>
      <c r="E18" s="10">
        <v>2.4</v>
      </c>
      <c r="F18" s="10">
        <v>3.1</v>
      </c>
      <c r="G18" s="10">
        <v>3.8</v>
      </c>
      <c r="H18" s="10">
        <v>4.3</v>
      </c>
      <c r="I18" s="10">
        <v>5</v>
      </c>
      <c r="J18" s="10">
        <v>5.6</v>
      </c>
      <c r="K18" s="10">
        <v>6</v>
      </c>
      <c r="L18" s="2"/>
    </row>
    <row r="19" spans="1:12" x14ac:dyDescent="0.2">
      <c r="A19" s="2">
        <v>500</v>
      </c>
      <c r="B19" s="10" t="s">
        <v>54</v>
      </c>
      <c r="C19" s="10" t="s">
        <v>54</v>
      </c>
      <c r="D19" s="10">
        <v>2.1</v>
      </c>
      <c r="E19" s="10">
        <v>2.8</v>
      </c>
      <c r="F19" s="10">
        <v>3.5</v>
      </c>
      <c r="G19" s="10">
        <v>4.2</v>
      </c>
      <c r="H19" s="10">
        <v>4.8</v>
      </c>
      <c r="I19" s="10">
        <v>5.4</v>
      </c>
      <c r="J19" s="10">
        <v>5.9</v>
      </c>
      <c r="K19" s="2"/>
      <c r="L19" s="2"/>
    </row>
    <row r="20" spans="1:12" x14ac:dyDescent="0.2">
      <c r="A20" s="2">
        <v>400</v>
      </c>
      <c r="B20" s="10" t="s">
        <v>54</v>
      </c>
      <c r="C20" s="10">
        <v>2</v>
      </c>
      <c r="D20" s="10">
        <v>2.5</v>
      </c>
      <c r="E20" s="10">
        <v>3.3</v>
      </c>
      <c r="F20" s="10">
        <v>4</v>
      </c>
      <c r="G20" s="10">
        <v>4.7</v>
      </c>
      <c r="H20" s="10">
        <v>5.3</v>
      </c>
      <c r="I20" s="10">
        <v>5.9</v>
      </c>
      <c r="J20" s="2"/>
      <c r="K20" s="2"/>
      <c r="L20" s="2"/>
    </row>
    <row r="21" spans="1:12" x14ac:dyDescent="0.2">
      <c r="A21" s="2">
        <v>300</v>
      </c>
      <c r="B21" s="10" t="s">
        <v>54</v>
      </c>
      <c r="C21" s="10">
        <v>2</v>
      </c>
      <c r="D21" s="10">
        <v>3.1</v>
      </c>
      <c r="E21" s="10">
        <v>3.9</v>
      </c>
      <c r="F21" s="10">
        <v>4.5999999999999996</v>
      </c>
      <c r="G21" s="10">
        <v>5.4</v>
      </c>
      <c r="H21" s="10">
        <v>5.9</v>
      </c>
      <c r="I21" s="2"/>
      <c r="J21" s="2"/>
      <c r="K21" s="2"/>
      <c r="L21" s="2"/>
    </row>
    <row r="22" spans="1:12" x14ac:dyDescent="0.2">
      <c r="A22" s="2">
        <v>250</v>
      </c>
      <c r="B22" s="10" t="s">
        <v>54</v>
      </c>
      <c r="C22" s="10">
        <v>2.2999999999999998</v>
      </c>
      <c r="D22" s="10">
        <v>3.5</v>
      </c>
      <c r="E22" s="10">
        <v>4.2</v>
      </c>
      <c r="F22" s="10">
        <v>5</v>
      </c>
      <c r="G22" s="10">
        <v>5.8</v>
      </c>
      <c r="H22" s="2"/>
      <c r="I22" s="2"/>
      <c r="J22" s="2"/>
      <c r="K22" s="2"/>
      <c r="L22" s="2"/>
    </row>
    <row r="23" spans="1:12" x14ac:dyDescent="0.2">
      <c r="A23" s="2">
        <v>200</v>
      </c>
      <c r="B23" s="10" t="s">
        <v>54</v>
      </c>
      <c r="C23" s="10">
        <v>2.8</v>
      </c>
      <c r="D23" s="10">
        <v>3.9</v>
      </c>
      <c r="E23" s="10">
        <v>4.7</v>
      </c>
      <c r="F23" s="10">
        <v>5.5</v>
      </c>
      <c r="G23" s="10">
        <v>6</v>
      </c>
      <c r="H23" s="2"/>
      <c r="I23" s="2"/>
      <c r="J23" s="2"/>
      <c r="K23" s="2"/>
      <c r="L23" s="2"/>
    </row>
    <row r="24" spans="1:12" x14ac:dyDescent="0.2">
      <c r="A24" s="2">
        <v>175</v>
      </c>
      <c r="B24" s="10">
        <v>2</v>
      </c>
      <c r="C24" s="10">
        <v>3</v>
      </c>
      <c r="D24" s="10">
        <v>4.0999999999999996</v>
      </c>
      <c r="E24" s="10">
        <v>5</v>
      </c>
      <c r="F24" s="10">
        <v>5.8</v>
      </c>
      <c r="G24" s="2"/>
      <c r="H24" s="2"/>
      <c r="I24" s="2"/>
      <c r="J24" s="2"/>
      <c r="K24" s="2"/>
      <c r="L24" s="2"/>
    </row>
    <row r="25" spans="1:12" x14ac:dyDescent="0.2">
      <c r="A25" s="2">
        <v>150</v>
      </c>
      <c r="B25" s="10">
        <v>2</v>
      </c>
      <c r="C25" s="10">
        <v>3.4</v>
      </c>
      <c r="D25" s="10">
        <v>4.4000000000000004</v>
      </c>
      <c r="E25" s="10">
        <v>5.3</v>
      </c>
      <c r="F25" s="10">
        <v>6</v>
      </c>
      <c r="G25" s="2"/>
      <c r="H25" s="2"/>
      <c r="I25" s="2"/>
      <c r="J25" s="2"/>
      <c r="K25" s="2"/>
      <c r="L25" s="2"/>
    </row>
    <row r="26" spans="1:12" x14ac:dyDescent="0.2">
      <c r="A26" s="2">
        <v>140</v>
      </c>
      <c r="B26" s="10">
        <v>2</v>
      </c>
      <c r="C26" s="10">
        <v>3.5</v>
      </c>
      <c r="D26" s="10">
        <v>4.5</v>
      </c>
      <c r="E26" s="10">
        <v>5.4</v>
      </c>
      <c r="F26" s="10">
        <v>6</v>
      </c>
      <c r="G26" s="2"/>
      <c r="H26" s="2"/>
      <c r="I26" s="2"/>
      <c r="J26" s="2"/>
      <c r="K26" s="2"/>
      <c r="L26" s="2"/>
    </row>
    <row r="27" spans="1:12" x14ac:dyDescent="0.2">
      <c r="A27" s="2">
        <v>130</v>
      </c>
      <c r="B27" s="10">
        <v>2</v>
      </c>
      <c r="C27" s="10">
        <v>3.6</v>
      </c>
      <c r="D27" s="10">
        <v>4.5999999999999996</v>
      </c>
      <c r="E27" s="10">
        <v>5.6</v>
      </c>
      <c r="F27" s="2"/>
      <c r="G27" s="2"/>
      <c r="H27" s="2"/>
      <c r="I27" s="2"/>
      <c r="J27" s="2"/>
      <c r="K27" s="2"/>
      <c r="L27" s="2"/>
    </row>
    <row r="28" spans="1:12" x14ac:dyDescent="0.2">
      <c r="A28" s="2">
        <v>120</v>
      </c>
      <c r="B28" s="10">
        <v>2.2000000000000002</v>
      </c>
      <c r="C28" s="10">
        <v>3.8</v>
      </c>
      <c r="D28" s="10">
        <v>4.8</v>
      </c>
      <c r="E28" s="10">
        <v>5.7</v>
      </c>
      <c r="F28" s="2"/>
      <c r="G28" s="2"/>
      <c r="H28" s="2"/>
      <c r="I28" s="2"/>
      <c r="J28" s="2"/>
      <c r="K28" s="2"/>
      <c r="L28" s="2"/>
    </row>
    <row r="29" spans="1:12" x14ac:dyDescent="0.2">
      <c r="A29" s="2">
        <v>110</v>
      </c>
      <c r="B29" s="10">
        <v>2.2999999999999998</v>
      </c>
      <c r="C29" s="10">
        <v>3.9</v>
      </c>
      <c r="D29" s="10">
        <v>5</v>
      </c>
      <c r="E29" s="10">
        <v>5.8</v>
      </c>
      <c r="F29" s="2"/>
      <c r="G29" s="2"/>
      <c r="H29" s="2"/>
      <c r="I29" s="2"/>
      <c r="J29" s="2"/>
      <c r="K29" s="2"/>
      <c r="L29" s="2"/>
    </row>
    <row r="30" spans="1:12" x14ac:dyDescent="0.2">
      <c r="A30" s="2">
        <v>100</v>
      </c>
      <c r="B30" s="10">
        <v>2.5</v>
      </c>
      <c r="C30" s="10">
        <v>4.0999999999999996</v>
      </c>
      <c r="D30" s="10">
        <v>5.2</v>
      </c>
      <c r="E30" s="10">
        <v>5.9</v>
      </c>
      <c r="F30" s="2"/>
      <c r="G30" s="2"/>
      <c r="H30" s="2"/>
      <c r="I30" s="2"/>
      <c r="J30" s="2"/>
      <c r="K30" s="2"/>
      <c r="L30" s="2"/>
    </row>
    <row r="31" spans="1:12" x14ac:dyDescent="0.2">
      <c r="A31" s="2">
        <v>90</v>
      </c>
      <c r="B31" s="10">
        <v>2.7</v>
      </c>
      <c r="C31" s="10">
        <v>4.3</v>
      </c>
      <c r="D31" s="10">
        <v>5.4</v>
      </c>
      <c r="E31" s="10">
        <v>6</v>
      </c>
      <c r="F31" s="2"/>
      <c r="G31" s="2"/>
      <c r="H31" s="2"/>
      <c r="I31" s="2"/>
      <c r="J31" s="2"/>
      <c r="K31" s="2"/>
      <c r="L31" s="2"/>
    </row>
    <row r="32" spans="1:12" x14ac:dyDescent="0.2">
      <c r="A32" s="2">
        <v>80</v>
      </c>
      <c r="B32" s="10">
        <v>2.9</v>
      </c>
      <c r="C32" s="10">
        <v>4.5</v>
      </c>
      <c r="D32" s="10">
        <v>5.6</v>
      </c>
      <c r="E32" s="2"/>
      <c r="F32" s="2"/>
      <c r="G32" s="2"/>
      <c r="H32" s="2"/>
      <c r="I32" s="2"/>
      <c r="J32" s="2"/>
      <c r="K32" s="2"/>
      <c r="L32" s="2"/>
    </row>
    <row r="33" spans="1:12" x14ac:dyDescent="0.2">
      <c r="A33" s="2">
        <v>70</v>
      </c>
      <c r="B33" s="10">
        <v>3.2</v>
      </c>
      <c r="C33" s="10">
        <v>4.7</v>
      </c>
      <c r="D33" s="10">
        <v>5.8</v>
      </c>
      <c r="E33" s="2"/>
      <c r="F33" s="2"/>
      <c r="G33" s="2"/>
      <c r="H33" s="2"/>
      <c r="I33" s="2"/>
      <c r="J33" s="2"/>
      <c r="K33" s="2"/>
      <c r="L33" s="2"/>
    </row>
    <row r="34" spans="1:12" x14ac:dyDescent="0.2">
      <c r="A34" s="2">
        <v>60</v>
      </c>
      <c r="B34" s="10">
        <v>3.5</v>
      </c>
      <c r="C34" s="10">
        <v>5</v>
      </c>
      <c r="D34" s="10">
        <v>6</v>
      </c>
      <c r="E34" s="2"/>
      <c r="F34" s="2"/>
      <c r="G34" s="2"/>
      <c r="H34" s="2"/>
      <c r="I34" s="2"/>
      <c r="J34" s="2"/>
      <c r="K34" s="2"/>
      <c r="L34" s="2"/>
    </row>
    <row r="35" spans="1:12" x14ac:dyDescent="0.2">
      <c r="A35" s="2">
        <v>50</v>
      </c>
      <c r="B35" s="10">
        <v>3.8</v>
      </c>
      <c r="C35" s="10">
        <v>5.4</v>
      </c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2">
      <c r="A36" s="2">
        <v>40</v>
      </c>
      <c r="B36" s="10">
        <v>4.2</v>
      </c>
      <c r="C36" s="10">
        <v>5.8</v>
      </c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2">
      <c r="A37" s="2">
        <v>30</v>
      </c>
      <c r="B37" s="10">
        <v>4.7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2">
      <c r="A38" s="2">
        <v>20</v>
      </c>
      <c r="B38" s="10">
        <v>5.5</v>
      </c>
      <c r="C38" s="2"/>
      <c r="E38" s="2"/>
      <c r="F38" s="2"/>
      <c r="G38" s="2"/>
      <c r="H38" s="2"/>
      <c r="I38" s="2"/>
      <c r="J38" s="2"/>
      <c r="K38" s="2"/>
      <c r="L38" s="2"/>
    </row>
  </sheetData>
  <mergeCells count="2">
    <mergeCell ref="A1:A4"/>
    <mergeCell ref="B1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EA263-50EE-4F39-9DBC-EFA66DCB44E2}">
  <dimension ref="A1:L38"/>
  <sheetViews>
    <sheetView workbookViewId="0">
      <selection activeCell="O11" sqref="O11"/>
    </sheetView>
  </sheetViews>
  <sheetFormatPr baseColWidth="10" defaultColWidth="8.83203125" defaultRowHeight="15" x14ac:dyDescent="0.2"/>
  <sheetData>
    <row r="1" spans="1:12" x14ac:dyDescent="0.2">
      <c r="A1" s="13" t="s">
        <v>52</v>
      </c>
      <c r="B1" s="14" t="s">
        <v>56</v>
      </c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x14ac:dyDescent="0.2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x14ac:dyDescent="0.2">
      <c r="A3" s="1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">
      <c r="A4" s="13"/>
      <c r="B4" s="10">
        <v>20</v>
      </c>
      <c r="C4" s="10">
        <v>30</v>
      </c>
      <c r="D4" s="10">
        <v>40</v>
      </c>
      <c r="E4" s="10">
        <v>50</v>
      </c>
      <c r="F4" s="10">
        <v>60</v>
      </c>
      <c r="G4" s="10">
        <v>70</v>
      </c>
      <c r="H4" s="11">
        <v>80</v>
      </c>
      <c r="I4" s="10">
        <v>90</v>
      </c>
      <c r="J4" s="10">
        <v>100</v>
      </c>
      <c r="K4" s="10">
        <v>110</v>
      </c>
      <c r="L4" s="10">
        <v>120</v>
      </c>
    </row>
    <row r="5" spans="1:12" x14ac:dyDescent="0.2">
      <c r="A5" s="12">
        <v>7000</v>
      </c>
      <c r="B5" s="10" t="s">
        <v>54</v>
      </c>
      <c r="C5" s="10" t="s">
        <v>54</v>
      </c>
      <c r="D5" s="10" t="s">
        <v>54</v>
      </c>
      <c r="E5" s="10" t="s">
        <v>54</v>
      </c>
      <c r="F5" s="10" t="s">
        <v>54</v>
      </c>
      <c r="G5" s="10" t="s">
        <v>54</v>
      </c>
      <c r="H5" s="10" t="s">
        <v>54</v>
      </c>
      <c r="I5" s="10" t="s">
        <v>54</v>
      </c>
      <c r="J5" s="10" t="s">
        <v>54</v>
      </c>
      <c r="K5" s="10" t="s">
        <v>54</v>
      </c>
      <c r="L5" s="10" t="s">
        <v>54</v>
      </c>
    </row>
    <row r="6" spans="1:12" x14ac:dyDescent="0.2">
      <c r="A6" s="2">
        <v>5000</v>
      </c>
      <c r="B6" s="10" t="s">
        <v>54</v>
      </c>
      <c r="C6" s="10" t="s">
        <v>54</v>
      </c>
      <c r="D6" s="10" t="s">
        <v>54</v>
      </c>
      <c r="E6" s="10" t="s">
        <v>54</v>
      </c>
      <c r="F6" s="10" t="s">
        <v>54</v>
      </c>
      <c r="G6" s="10" t="s">
        <v>54</v>
      </c>
      <c r="H6" s="10" t="s">
        <v>54</v>
      </c>
      <c r="I6" s="10" t="s">
        <v>54</v>
      </c>
      <c r="J6" s="10" t="s">
        <v>54</v>
      </c>
      <c r="K6" s="10" t="s">
        <v>54</v>
      </c>
      <c r="L6" s="10" t="s">
        <v>54</v>
      </c>
    </row>
    <row r="7" spans="1:12" x14ac:dyDescent="0.2">
      <c r="A7" s="2">
        <v>3000</v>
      </c>
      <c r="B7" s="10" t="s">
        <v>54</v>
      </c>
      <c r="C7" s="10" t="s">
        <v>54</v>
      </c>
      <c r="D7" s="10" t="s">
        <v>54</v>
      </c>
      <c r="E7" s="10" t="s">
        <v>54</v>
      </c>
      <c r="F7" s="10" t="s">
        <v>54</v>
      </c>
      <c r="G7" s="10" t="s">
        <v>54</v>
      </c>
      <c r="H7" s="10" t="s">
        <v>54</v>
      </c>
      <c r="I7" s="10" t="s">
        <v>54</v>
      </c>
      <c r="J7" s="10">
        <v>2</v>
      </c>
      <c r="K7" s="10">
        <v>2</v>
      </c>
      <c r="L7" s="10">
        <v>2.1</v>
      </c>
    </row>
    <row r="8" spans="1:12" x14ac:dyDescent="0.2">
      <c r="A8" s="2">
        <v>2500</v>
      </c>
      <c r="B8" s="10" t="s">
        <v>54</v>
      </c>
      <c r="C8" s="10" t="s">
        <v>54</v>
      </c>
      <c r="D8" s="10" t="s">
        <v>54</v>
      </c>
      <c r="E8" s="10" t="s">
        <v>54</v>
      </c>
      <c r="F8" s="10" t="s">
        <v>54</v>
      </c>
      <c r="G8" s="10" t="s">
        <v>54</v>
      </c>
      <c r="H8" s="10" t="s">
        <v>54</v>
      </c>
      <c r="I8" s="10">
        <v>2</v>
      </c>
      <c r="J8" s="10">
        <v>2</v>
      </c>
      <c r="K8" s="10">
        <v>2.1</v>
      </c>
      <c r="L8" s="10">
        <v>2.4</v>
      </c>
    </row>
    <row r="9" spans="1:12" x14ac:dyDescent="0.2">
      <c r="A9" s="2">
        <v>2000</v>
      </c>
      <c r="B9" s="10" t="s">
        <v>54</v>
      </c>
      <c r="C9" s="10" t="s">
        <v>54</v>
      </c>
      <c r="D9" s="10" t="s">
        <v>54</v>
      </c>
      <c r="E9" s="10" t="s">
        <v>54</v>
      </c>
      <c r="F9" s="10" t="s">
        <v>54</v>
      </c>
      <c r="G9" s="10" t="s">
        <v>54</v>
      </c>
      <c r="H9" s="10">
        <v>2</v>
      </c>
      <c r="I9" s="10">
        <v>2</v>
      </c>
      <c r="J9" s="10">
        <v>2.2000000000000002</v>
      </c>
      <c r="K9" s="10">
        <v>2.4</v>
      </c>
      <c r="L9" s="10">
        <v>2.8</v>
      </c>
    </row>
    <row r="10" spans="1:12" x14ac:dyDescent="0.2">
      <c r="A10" s="2">
        <v>1500</v>
      </c>
      <c r="B10" s="10" t="s">
        <v>54</v>
      </c>
      <c r="C10" s="10" t="s">
        <v>54</v>
      </c>
      <c r="D10" s="10" t="s">
        <v>54</v>
      </c>
      <c r="E10" s="10" t="s">
        <v>54</v>
      </c>
      <c r="F10" s="10" t="s">
        <v>54</v>
      </c>
      <c r="G10" s="10">
        <v>2</v>
      </c>
      <c r="H10" s="10">
        <v>2</v>
      </c>
      <c r="I10" s="10">
        <v>2.2999999999999998</v>
      </c>
      <c r="J10" s="10">
        <v>2.6</v>
      </c>
      <c r="K10" s="10">
        <v>2.9</v>
      </c>
      <c r="L10" s="10">
        <v>3.3</v>
      </c>
    </row>
    <row r="11" spans="1:12" x14ac:dyDescent="0.2">
      <c r="A11" s="2">
        <v>1400</v>
      </c>
      <c r="B11" s="10" t="s">
        <v>54</v>
      </c>
      <c r="C11" s="10" t="s">
        <v>54</v>
      </c>
      <c r="D11" s="10" t="s">
        <v>54</v>
      </c>
      <c r="E11" s="10" t="s">
        <v>54</v>
      </c>
      <c r="F11" s="10" t="s">
        <v>54</v>
      </c>
      <c r="G11" s="10">
        <v>2</v>
      </c>
      <c r="H11" s="10">
        <v>2.1</v>
      </c>
      <c r="I11" s="10">
        <v>2.4</v>
      </c>
      <c r="J11" s="10">
        <v>2.7</v>
      </c>
      <c r="K11" s="10">
        <v>3</v>
      </c>
      <c r="L11" s="10">
        <v>3.5</v>
      </c>
    </row>
    <row r="12" spans="1:12" x14ac:dyDescent="0.2">
      <c r="A12" s="2">
        <v>1300</v>
      </c>
      <c r="B12" s="10" t="s">
        <v>54</v>
      </c>
      <c r="C12" s="10" t="s">
        <v>54</v>
      </c>
      <c r="D12" s="10" t="s">
        <v>54</v>
      </c>
      <c r="E12" s="10" t="s">
        <v>54</v>
      </c>
      <c r="F12" s="10">
        <v>2</v>
      </c>
      <c r="G12" s="10">
        <v>2</v>
      </c>
      <c r="H12" s="10">
        <v>2.2000000000000002</v>
      </c>
      <c r="I12" s="10">
        <v>2.5</v>
      </c>
      <c r="J12" s="10">
        <v>2.8</v>
      </c>
      <c r="K12" s="10">
        <v>3.1</v>
      </c>
      <c r="L12" s="10">
        <v>3.6</v>
      </c>
    </row>
    <row r="13" spans="1:12" x14ac:dyDescent="0.2">
      <c r="A13" s="2">
        <v>1200</v>
      </c>
      <c r="B13" s="10" t="s">
        <v>54</v>
      </c>
      <c r="C13" s="10" t="s">
        <v>54</v>
      </c>
      <c r="D13" s="10" t="s">
        <v>54</v>
      </c>
      <c r="E13" s="10" t="s">
        <v>54</v>
      </c>
      <c r="F13" s="10">
        <v>2</v>
      </c>
      <c r="G13" s="10">
        <v>2</v>
      </c>
      <c r="H13" s="10">
        <v>2.2999999999999998</v>
      </c>
      <c r="I13" s="10">
        <v>2.6</v>
      </c>
      <c r="J13" s="10">
        <v>2.9</v>
      </c>
      <c r="K13" s="10">
        <v>3.3</v>
      </c>
      <c r="L13" s="10">
        <v>3.7</v>
      </c>
    </row>
    <row r="14" spans="1:12" x14ac:dyDescent="0.2">
      <c r="A14" s="2">
        <v>1000</v>
      </c>
      <c r="B14" s="10" t="s">
        <v>54</v>
      </c>
      <c r="C14" s="10" t="s">
        <v>54</v>
      </c>
      <c r="D14" s="10" t="s">
        <v>54</v>
      </c>
      <c r="E14" s="10" t="s">
        <v>54</v>
      </c>
      <c r="F14" s="10">
        <v>2</v>
      </c>
      <c r="G14" s="10">
        <v>2.2000000000000002</v>
      </c>
      <c r="H14" s="10">
        <v>2.5</v>
      </c>
      <c r="I14" s="10">
        <v>2.8</v>
      </c>
      <c r="J14" s="10">
        <v>3.2</v>
      </c>
      <c r="K14" s="10">
        <v>3.6</v>
      </c>
      <c r="L14" s="10">
        <v>3.9</v>
      </c>
    </row>
    <row r="15" spans="1:12" x14ac:dyDescent="0.2">
      <c r="A15" s="2">
        <v>900</v>
      </c>
      <c r="B15" s="10" t="s">
        <v>54</v>
      </c>
      <c r="C15" s="10" t="s">
        <v>54</v>
      </c>
      <c r="D15" s="10" t="s">
        <v>54</v>
      </c>
      <c r="E15" s="10">
        <v>2</v>
      </c>
      <c r="F15" s="10">
        <v>2</v>
      </c>
      <c r="G15" s="10">
        <v>2.4</v>
      </c>
      <c r="H15" s="10">
        <v>2.7</v>
      </c>
      <c r="I15" s="10">
        <v>3</v>
      </c>
      <c r="J15" s="10">
        <v>3.4</v>
      </c>
      <c r="K15" s="10">
        <v>3.7</v>
      </c>
      <c r="L15" s="10">
        <v>4</v>
      </c>
    </row>
    <row r="16" spans="1:12" x14ac:dyDescent="0.2">
      <c r="A16" s="2">
        <v>800</v>
      </c>
      <c r="B16" s="10" t="s">
        <v>54</v>
      </c>
      <c r="C16" s="10" t="s">
        <v>54</v>
      </c>
      <c r="D16" s="10" t="s">
        <v>54</v>
      </c>
      <c r="E16" s="10">
        <v>2</v>
      </c>
      <c r="F16" s="10">
        <v>2.1</v>
      </c>
      <c r="G16" s="10">
        <v>2.5</v>
      </c>
      <c r="H16" s="10">
        <v>2.8</v>
      </c>
      <c r="I16" s="10">
        <v>3.2</v>
      </c>
      <c r="J16" s="10">
        <v>3.5</v>
      </c>
      <c r="K16" s="10">
        <v>3.9</v>
      </c>
      <c r="L16" s="2"/>
    </row>
    <row r="17" spans="1:12" x14ac:dyDescent="0.2">
      <c r="A17" s="2">
        <v>700</v>
      </c>
      <c r="B17" s="10" t="s">
        <v>54</v>
      </c>
      <c r="C17" s="10" t="s">
        <v>54</v>
      </c>
      <c r="D17" s="10">
        <v>2</v>
      </c>
      <c r="E17" s="10">
        <v>2</v>
      </c>
      <c r="F17" s="10">
        <v>2.2999999999999998</v>
      </c>
      <c r="G17" s="10">
        <v>2.7</v>
      </c>
      <c r="H17" s="10">
        <v>3</v>
      </c>
      <c r="I17" s="10">
        <v>3.4</v>
      </c>
      <c r="J17" s="10">
        <v>3.7</v>
      </c>
      <c r="K17" s="10">
        <v>4</v>
      </c>
      <c r="L17" s="2"/>
    </row>
    <row r="18" spans="1:12" x14ac:dyDescent="0.2">
      <c r="A18" s="2">
        <v>600</v>
      </c>
      <c r="B18" s="10" t="s">
        <v>54</v>
      </c>
      <c r="C18" s="10" t="s">
        <v>54</v>
      </c>
      <c r="D18" s="10">
        <v>2</v>
      </c>
      <c r="E18" s="10">
        <v>2.1</v>
      </c>
      <c r="F18" s="10">
        <v>2.5</v>
      </c>
      <c r="G18" s="10">
        <v>2.9</v>
      </c>
      <c r="H18" s="10">
        <v>3.2</v>
      </c>
      <c r="I18" s="10">
        <v>3.6</v>
      </c>
      <c r="J18" s="10">
        <v>3.9</v>
      </c>
      <c r="K18" s="2"/>
      <c r="L18" s="2"/>
    </row>
    <row r="19" spans="1:12" x14ac:dyDescent="0.2">
      <c r="A19" s="2">
        <v>500</v>
      </c>
      <c r="B19" s="10" t="s">
        <v>54</v>
      </c>
      <c r="C19" s="10" t="s">
        <v>54</v>
      </c>
      <c r="D19" s="10">
        <v>2</v>
      </c>
      <c r="E19" s="10">
        <v>2.2999999999999998</v>
      </c>
      <c r="F19" s="10">
        <v>2.7</v>
      </c>
      <c r="G19" s="10">
        <v>3.1</v>
      </c>
      <c r="H19" s="10">
        <v>3.5</v>
      </c>
      <c r="I19" s="10">
        <v>3.8</v>
      </c>
      <c r="J19" s="10">
        <v>4</v>
      </c>
      <c r="K19" s="2"/>
      <c r="L19" s="2"/>
    </row>
    <row r="20" spans="1:12" x14ac:dyDescent="0.2">
      <c r="A20" s="2">
        <v>400</v>
      </c>
      <c r="B20" s="10" t="s">
        <v>54</v>
      </c>
      <c r="C20" s="10">
        <v>2</v>
      </c>
      <c r="D20" s="10">
        <v>2.1</v>
      </c>
      <c r="E20" s="10">
        <v>2.5</v>
      </c>
      <c r="F20" s="10">
        <v>2.9</v>
      </c>
      <c r="G20" s="10">
        <v>3.4</v>
      </c>
      <c r="H20" s="10">
        <v>3.7</v>
      </c>
      <c r="I20" s="10">
        <v>4</v>
      </c>
      <c r="J20" s="2"/>
      <c r="K20" s="2"/>
      <c r="L20" s="2"/>
    </row>
    <row r="21" spans="1:12" x14ac:dyDescent="0.2">
      <c r="A21" s="2">
        <v>300</v>
      </c>
      <c r="B21" s="10" t="s">
        <v>54</v>
      </c>
      <c r="C21" s="10">
        <v>2</v>
      </c>
      <c r="D21" s="10">
        <v>2.4</v>
      </c>
      <c r="E21" s="10">
        <v>2.8</v>
      </c>
      <c r="F21" s="10">
        <v>3.3</v>
      </c>
      <c r="G21" s="10">
        <v>3.8</v>
      </c>
      <c r="H21" s="10">
        <v>4</v>
      </c>
      <c r="I21" s="2"/>
      <c r="J21" s="2"/>
      <c r="K21" s="2"/>
      <c r="L21" s="2"/>
    </row>
    <row r="22" spans="1:12" x14ac:dyDescent="0.2">
      <c r="A22" s="2">
        <v>250</v>
      </c>
      <c r="B22" s="10" t="s">
        <v>54</v>
      </c>
      <c r="C22" s="10">
        <v>2</v>
      </c>
      <c r="D22" s="10">
        <v>2.6</v>
      </c>
      <c r="E22" s="10">
        <v>3</v>
      </c>
      <c r="F22" s="10">
        <v>3.6</v>
      </c>
      <c r="G22" s="10">
        <v>3.9</v>
      </c>
      <c r="H22" s="2"/>
      <c r="I22" s="2"/>
      <c r="J22" s="2"/>
      <c r="K22" s="2"/>
      <c r="L22" s="2"/>
    </row>
    <row r="23" spans="1:12" x14ac:dyDescent="0.2">
      <c r="A23" s="2">
        <v>200</v>
      </c>
      <c r="B23" s="10" t="s">
        <v>54</v>
      </c>
      <c r="C23" s="10">
        <v>2.2999999999999998</v>
      </c>
      <c r="D23" s="10">
        <v>2.8</v>
      </c>
      <c r="E23" s="10">
        <v>3.3</v>
      </c>
      <c r="F23" s="10">
        <v>3.8</v>
      </c>
      <c r="G23" s="2"/>
      <c r="H23" s="2"/>
      <c r="I23" s="2"/>
      <c r="J23" s="2"/>
      <c r="K23" s="2"/>
      <c r="L23" s="2"/>
    </row>
    <row r="24" spans="1:12" x14ac:dyDescent="0.2">
      <c r="A24" s="2">
        <v>175</v>
      </c>
      <c r="B24" s="10">
        <v>2</v>
      </c>
      <c r="C24" s="10">
        <v>2.4</v>
      </c>
      <c r="D24" s="10">
        <v>2.9</v>
      </c>
      <c r="E24" s="10">
        <v>3.5</v>
      </c>
      <c r="F24" s="10">
        <v>3.9</v>
      </c>
      <c r="G24" s="2"/>
      <c r="H24" s="2"/>
      <c r="I24" s="2"/>
      <c r="J24" s="2"/>
      <c r="K24" s="2"/>
      <c r="L24" s="2"/>
    </row>
    <row r="25" spans="1:12" x14ac:dyDescent="0.2">
      <c r="A25" s="2">
        <v>150</v>
      </c>
      <c r="B25" s="10">
        <v>2</v>
      </c>
      <c r="C25" s="10">
        <v>2.5</v>
      </c>
      <c r="D25" s="10">
        <v>3.1</v>
      </c>
      <c r="E25" s="10">
        <v>3.7</v>
      </c>
      <c r="F25" s="10">
        <v>4</v>
      </c>
      <c r="G25" s="2"/>
      <c r="H25" s="2"/>
      <c r="I25" s="2"/>
      <c r="J25" s="2"/>
      <c r="K25" s="2"/>
      <c r="L25" s="2"/>
    </row>
    <row r="26" spans="1:12" x14ac:dyDescent="0.2">
      <c r="A26" s="2">
        <v>140</v>
      </c>
      <c r="B26" s="10">
        <v>2</v>
      </c>
      <c r="C26" s="10">
        <v>2.6</v>
      </c>
      <c r="D26" s="10">
        <v>3.2</v>
      </c>
      <c r="E26" s="10">
        <v>3.8</v>
      </c>
      <c r="F26" s="2"/>
      <c r="G26" s="2"/>
      <c r="H26" s="2"/>
      <c r="I26" s="2"/>
      <c r="J26" s="2"/>
      <c r="K26" s="2"/>
      <c r="L26" s="2"/>
    </row>
    <row r="27" spans="1:12" x14ac:dyDescent="0.2">
      <c r="A27" s="2">
        <v>130</v>
      </c>
      <c r="B27" s="10">
        <v>2</v>
      </c>
      <c r="C27" s="10">
        <v>2.7</v>
      </c>
      <c r="D27" s="10">
        <v>3.3</v>
      </c>
      <c r="E27" s="10">
        <v>3.8</v>
      </c>
      <c r="F27" s="2"/>
      <c r="G27" s="2"/>
      <c r="H27" s="2"/>
      <c r="I27" s="2"/>
      <c r="J27" s="2"/>
      <c r="K27" s="2"/>
      <c r="L27" s="2"/>
    </row>
    <row r="28" spans="1:12" x14ac:dyDescent="0.2">
      <c r="A28" s="2">
        <v>120</v>
      </c>
      <c r="B28" s="10">
        <v>2</v>
      </c>
      <c r="C28" s="10">
        <v>2.7</v>
      </c>
      <c r="D28" s="10">
        <v>3.4</v>
      </c>
      <c r="E28" s="10">
        <v>3.9</v>
      </c>
      <c r="F28" s="2"/>
      <c r="G28" s="2"/>
      <c r="H28" s="2"/>
      <c r="I28" s="2"/>
      <c r="J28" s="2"/>
      <c r="K28" s="2"/>
      <c r="L28" s="2"/>
    </row>
    <row r="29" spans="1:12" x14ac:dyDescent="0.2">
      <c r="A29" s="2">
        <v>110</v>
      </c>
      <c r="B29" s="10">
        <v>2</v>
      </c>
      <c r="C29" s="10">
        <v>2.8</v>
      </c>
      <c r="D29" s="10">
        <v>3.5</v>
      </c>
      <c r="E29" s="10">
        <v>4</v>
      </c>
      <c r="F29" s="2"/>
      <c r="G29" s="2"/>
      <c r="H29" s="2"/>
      <c r="I29" s="2"/>
      <c r="J29" s="2"/>
      <c r="K29" s="2"/>
      <c r="L29" s="2"/>
    </row>
    <row r="30" spans="1:12" x14ac:dyDescent="0.2">
      <c r="A30" s="2">
        <v>100</v>
      </c>
      <c r="B30" s="10">
        <v>2.1</v>
      </c>
      <c r="C30" s="10">
        <v>2.9</v>
      </c>
      <c r="D30" s="10">
        <v>3.6</v>
      </c>
      <c r="E30" s="10">
        <v>4</v>
      </c>
      <c r="F30" s="2"/>
      <c r="G30" s="2"/>
      <c r="H30" s="2"/>
      <c r="I30" s="2"/>
      <c r="J30" s="2"/>
      <c r="K30" s="2"/>
      <c r="L30" s="2"/>
    </row>
    <row r="31" spans="1:12" x14ac:dyDescent="0.2">
      <c r="A31" s="2">
        <v>90</v>
      </c>
      <c r="B31" s="10">
        <v>2.2000000000000002</v>
      </c>
      <c r="C31" s="10">
        <v>3</v>
      </c>
      <c r="D31" s="10">
        <v>3.7</v>
      </c>
      <c r="E31" s="2"/>
      <c r="F31" s="2"/>
      <c r="G31" s="2"/>
      <c r="H31" s="2"/>
      <c r="I31" s="2"/>
      <c r="J31" s="2"/>
      <c r="K31" s="2"/>
      <c r="L31" s="2"/>
    </row>
    <row r="32" spans="1:12" x14ac:dyDescent="0.2">
      <c r="A32" s="2">
        <v>80</v>
      </c>
      <c r="B32" s="10">
        <v>2.2999999999999998</v>
      </c>
      <c r="C32" s="10">
        <v>3.2</v>
      </c>
      <c r="D32" s="10">
        <v>3.8</v>
      </c>
      <c r="E32" s="2"/>
      <c r="F32" s="2"/>
      <c r="G32" s="2"/>
      <c r="H32" s="2"/>
      <c r="I32" s="2"/>
      <c r="J32" s="2"/>
      <c r="K32" s="2"/>
      <c r="L32" s="2"/>
    </row>
    <row r="33" spans="1:12" x14ac:dyDescent="0.2">
      <c r="A33" s="2">
        <v>70</v>
      </c>
      <c r="B33" s="10">
        <v>2.4</v>
      </c>
      <c r="C33" s="10">
        <v>3.3</v>
      </c>
      <c r="D33" s="10">
        <v>3.9</v>
      </c>
      <c r="E33" s="2"/>
      <c r="F33" s="2"/>
      <c r="G33" s="2"/>
      <c r="H33" s="2"/>
      <c r="I33" s="2"/>
      <c r="J33" s="2"/>
      <c r="K33" s="2"/>
      <c r="L33" s="2"/>
    </row>
    <row r="34" spans="1:12" x14ac:dyDescent="0.2">
      <c r="A34" s="2">
        <v>60</v>
      </c>
      <c r="B34" s="10">
        <v>2.6</v>
      </c>
      <c r="C34" s="10">
        <v>3.5</v>
      </c>
      <c r="D34" s="10">
        <v>4</v>
      </c>
      <c r="E34" s="2"/>
      <c r="F34" s="2"/>
      <c r="G34" s="2"/>
      <c r="H34" s="2"/>
      <c r="I34" s="2"/>
      <c r="J34" s="2"/>
      <c r="K34" s="2"/>
      <c r="L34" s="2"/>
    </row>
    <row r="35" spans="1:12" x14ac:dyDescent="0.2">
      <c r="A35" s="2">
        <v>50</v>
      </c>
      <c r="B35" s="10">
        <v>2.7</v>
      </c>
      <c r="C35" s="10">
        <v>3.7</v>
      </c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2">
      <c r="A36" s="2">
        <v>40</v>
      </c>
      <c r="B36" s="10">
        <v>3</v>
      </c>
      <c r="C36" s="10">
        <v>3.9</v>
      </c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2">
      <c r="A37" s="2">
        <v>30</v>
      </c>
      <c r="B37" s="10">
        <v>3.3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2">
      <c r="A38" s="2">
        <v>20</v>
      </c>
      <c r="B38" s="10">
        <v>3.8</v>
      </c>
      <c r="C38" s="2"/>
      <c r="E38" s="2"/>
      <c r="F38" s="2"/>
      <c r="G38" s="2"/>
      <c r="H38" s="2"/>
      <c r="I38" s="2"/>
      <c r="J38" s="2"/>
      <c r="K38" s="2"/>
      <c r="L38" s="2"/>
    </row>
  </sheetData>
  <mergeCells count="2">
    <mergeCell ref="A1:A4"/>
    <mergeCell ref="B1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7D9CA-AA1F-4C7F-9152-E793F12A8060}">
  <dimension ref="A1:H14"/>
  <sheetViews>
    <sheetView workbookViewId="0">
      <selection activeCell="K8" sqref="K8"/>
    </sheetView>
  </sheetViews>
  <sheetFormatPr baseColWidth="10" defaultColWidth="8.83203125" defaultRowHeight="15" x14ac:dyDescent="0.2"/>
  <sheetData>
    <row r="1" spans="1:8" x14ac:dyDescent="0.2">
      <c r="A1" s="14" t="s">
        <v>6</v>
      </c>
      <c r="B1" s="14" t="s">
        <v>7</v>
      </c>
      <c r="C1" s="14"/>
      <c r="D1" s="14"/>
      <c r="E1" s="14"/>
      <c r="F1" s="14"/>
      <c r="G1" s="14"/>
      <c r="H1" s="14"/>
    </row>
    <row r="2" spans="1:8" x14ac:dyDescent="0.2">
      <c r="A2" s="14"/>
      <c r="B2" s="1" t="s">
        <v>8</v>
      </c>
      <c r="C2" s="15" t="s">
        <v>9</v>
      </c>
      <c r="D2" s="16"/>
      <c r="E2" s="17"/>
      <c r="F2" s="14" t="s">
        <v>10</v>
      </c>
      <c r="G2" s="14"/>
      <c r="H2" s="14"/>
    </row>
    <row r="3" spans="1:8" x14ac:dyDescent="0.2">
      <c r="A3" s="14"/>
      <c r="B3" s="4">
        <v>0</v>
      </c>
      <c r="C3" s="4">
        <v>0.03</v>
      </c>
      <c r="D3" s="4">
        <v>0.06</v>
      </c>
      <c r="E3" s="4">
        <v>0.09</v>
      </c>
      <c r="F3" s="4">
        <v>0.03</v>
      </c>
      <c r="G3" s="4">
        <v>0.06</v>
      </c>
      <c r="H3" s="4">
        <v>0.09</v>
      </c>
    </row>
    <row r="4" spans="1:8" x14ac:dyDescent="0.2">
      <c r="A4" s="2">
        <v>20</v>
      </c>
      <c r="B4" s="2">
        <v>20</v>
      </c>
      <c r="C4" s="2">
        <v>20</v>
      </c>
      <c r="D4" s="2">
        <v>20</v>
      </c>
      <c r="E4" s="2">
        <v>21</v>
      </c>
      <c r="F4" s="2">
        <v>19</v>
      </c>
      <c r="G4" s="2">
        <v>18</v>
      </c>
      <c r="H4" s="2">
        <v>18</v>
      </c>
    </row>
    <row r="5" spans="1:8" x14ac:dyDescent="0.2">
      <c r="A5" s="2">
        <v>30</v>
      </c>
      <c r="B5" s="2">
        <v>35</v>
      </c>
      <c r="C5" s="2">
        <v>33</v>
      </c>
      <c r="D5" s="2">
        <v>34</v>
      </c>
      <c r="E5" s="2">
        <v>36</v>
      </c>
      <c r="F5" s="2">
        <v>31</v>
      </c>
      <c r="G5" s="2">
        <v>30</v>
      </c>
      <c r="H5" s="2">
        <v>30</v>
      </c>
    </row>
    <row r="6" spans="1:8" x14ac:dyDescent="0.2">
      <c r="A6" s="2">
        <v>40</v>
      </c>
      <c r="B6" s="2">
        <v>50</v>
      </c>
      <c r="C6" s="2">
        <v>49</v>
      </c>
      <c r="D6" s="2">
        <v>52</v>
      </c>
      <c r="E6" s="2">
        <v>54</v>
      </c>
      <c r="F6" s="2">
        <v>46</v>
      </c>
      <c r="G6" s="2">
        <v>44</v>
      </c>
      <c r="H6" s="2">
        <v>43</v>
      </c>
    </row>
    <row r="7" spans="1:8" x14ac:dyDescent="0.2">
      <c r="A7" s="2">
        <v>50</v>
      </c>
      <c r="B7" s="2">
        <v>65</v>
      </c>
      <c r="C7" s="2">
        <v>68</v>
      </c>
      <c r="D7" s="2">
        <v>72</v>
      </c>
      <c r="E7" s="2">
        <v>76</v>
      </c>
      <c r="F7" s="2">
        <v>63</v>
      </c>
      <c r="G7" s="2">
        <v>60</v>
      </c>
      <c r="H7" s="2">
        <v>59</v>
      </c>
    </row>
    <row r="8" spans="1:8" x14ac:dyDescent="0.2">
      <c r="A8" s="2">
        <v>60</v>
      </c>
      <c r="B8" s="2">
        <v>85</v>
      </c>
      <c r="C8" s="2">
        <v>89</v>
      </c>
      <c r="D8" s="2">
        <v>95</v>
      </c>
      <c r="E8" s="2">
        <v>101</v>
      </c>
      <c r="F8" s="2">
        <v>81</v>
      </c>
      <c r="G8" s="2">
        <v>78</v>
      </c>
      <c r="H8" s="2">
        <v>76</v>
      </c>
    </row>
    <row r="9" spans="1:8" x14ac:dyDescent="0.2">
      <c r="A9" s="2">
        <v>70</v>
      </c>
      <c r="B9" s="2">
        <v>105</v>
      </c>
      <c r="C9" s="2">
        <v>113</v>
      </c>
      <c r="D9" s="2">
        <v>120</v>
      </c>
      <c r="E9" s="2">
        <v>129</v>
      </c>
      <c r="F9" s="2">
        <v>103</v>
      </c>
      <c r="G9" s="2">
        <v>99</v>
      </c>
      <c r="H9" s="2">
        <v>95</v>
      </c>
    </row>
    <row r="10" spans="1:8" x14ac:dyDescent="0.2">
      <c r="A10" s="2">
        <v>80</v>
      </c>
      <c r="B10" s="2">
        <v>130</v>
      </c>
      <c r="C10" s="2">
        <v>140</v>
      </c>
      <c r="D10" s="2">
        <v>149</v>
      </c>
      <c r="E10" s="2">
        <v>161</v>
      </c>
      <c r="F10" s="2">
        <v>126</v>
      </c>
      <c r="G10" s="2">
        <v>121</v>
      </c>
      <c r="H10" s="2">
        <v>116</v>
      </c>
    </row>
    <row r="11" spans="1:8" x14ac:dyDescent="0.2">
      <c r="A11" s="2">
        <v>90</v>
      </c>
      <c r="B11" s="2">
        <v>160</v>
      </c>
      <c r="C11" s="2">
        <v>169</v>
      </c>
      <c r="D11" s="2">
        <v>181</v>
      </c>
      <c r="E11" s="2">
        <v>196</v>
      </c>
      <c r="F11" s="2">
        <v>151</v>
      </c>
      <c r="G11" s="2">
        <v>145</v>
      </c>
      <c r="H11" s="2">
        <v>139</v>
      </c>
    </row>
    <row r="12" spans="1:8" x14ac:dyDescent="0.2">
      <c r="A12" s="2">
        <v>100</v>
      </c>
      <c r="B12" s="2">
        <v>185</v>
      </c>
      <c r="C12" s="2">
        <v>201</v>
      </c>
      <c r="D12" s="2">
        <v>216</v>
      </c>
      <c r="E12" s="2">
        <v>234</v>
      </c>
      <c r="F12" s="2">
        <v>179</v>
      </c>
      <c r="G12" s="2">
        <v>171</v>
      </c>
      <c r="H12" s="2">
        <v>164</v>
      </c>
    </row>
    <row r="13" spans="1:8" x14ac:dyDescent="0.2">
      <c r="A13" s="2">
        <v>110</v>
      </c>
      <c r="B13" s="2">
        <v>220</v>
      </c>
      <c r="C13" s="2">
        <v>236</v>
      </c>
      <c r="D13" s="2">
        <v>253</v>
      </c>
      <c r="E13" s="2">
        <v>275</v>
      </c>
      <c r="F13" s="2">
        <v>209</v>
      </c>
      <c r="G13" s="2">
        <v>199</v>
      </c>
      <c r="H13" s="2">
        <v>190</v>
      </c>
    </row>
    <row r="14" spans="1:8" x14ac:dyDescent="0.2">
      <c r="A14" s="2">
        <v>120</v>
      </c>
      <c r="B14" s="2">
        <v>250</v>
      </c>
      <c r="C14" s="2">
        <v>273</v>
      </c>
      <c r="D14" s="2">
        <v>294</v>
      </c>
      <c r="E14" s="2">
        <v>320</v>
      </c>
      <c r="F14" s="2">
        <v>241</v>
      </c>
      <c r="G14" s="2">
        <v>229</v>
      </c>
      <c r="H14" s="2">
        <v>219</v>
      </c>
    </row>
  </sheetData>
  <mergeCells count="4">
    <mergeCell ref="A1:A3"/>
    <mergeCell ref="B1:H1"/>
    <mergeCell ref="C2:E2"/>
    <mergeCell ref="F2:H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77DBB-E721-433A-92FF-BDD14FEC2F60}">
  <dimension ref="A1:D12"/>
  <sheetViews>
    <sheetView workbookViewId="0">
      <selection activeCell="G8" sqref="G8"/>
    </sheetView>
  </sheetViews>
  <sheetFormatPr baseColWidth="10" defaultColWidth="8.83203125" defaultRowHeight="15" x14ac:dyDescent="0.2"/>
  <sheetData>
    <row r="1" spans="1:4" x14ac:dyDescent="0.2">
      <c r="A1" s="13" t="s">
        <v>11</v>
      </c>
      <c r="B1" s="13" t="s">
        <v>12</v>
      </c>
      <c r="C1" s="13"/>
      <c r="D1" s="13" t="s">
        <v>13</v>
      </c>
    </row>
    <row r="2" spans="1:4" x14ac:dyDescent="0.2">
      <c r="A2" s="13"/>
      <c r="B2" s="2" t="s">
        <v>14</v>
      </c>
      <c r="C2" s="2" t="s">
        <v>15</v>
      </c>
      <c r="D2" s="13"/>
    </row>
    <row r="3" spans="1:4" x14ac:dyDescent="0.2">
      <c r="A3" s="2">
        <v>30</v>
      </c>
      <c r="B3" s="2">
        <v>29</v>
      </c>
      <c r="C3" s="2">
        <v>44</v>
      </c>
      <c r="D3" s="2">
        <v>200</v>
      </c>
    </row>
    <row r="4" spans="1:4" x14ac:dyDescent="0.2">
      <c r="A4" s="2">
        <v>40</v>
      </c>
      <c r="B4" s="2">
        <v>36</v>
      </c>
      <c r="C4" s="2">
        <v>51</v>
      </c>
      <c r="D4" s="2">
        <v>270</v>
      </c>
    </row>
    <row r="5" spans="1:4" x14ac:dyDescent="0.2">
      <c r="A5" s="2">
        <v>50</v>
      </c>
      <c r="B5" s="2">
        <v>44</v>
      </c>
      <c r="C5" s="2">
        <v>59</v>
      </c>
      <c r="D5" s="2">
        <v>345</v>
      </c>
    </row>
    <row r="6" spans="1:4" x14ac:dyDescent="0.2">
      <c r="A6" s="2">
        <v>60</v>
      </c>
      <c r="B6" s="2">
        <v>51</v>
      </c>
      <c r="C6" s="2">
        <v>66</v>
      </c>
      <c r="D6" s="2">
        <v>410</v>
      </c>
    </row>
    <row r="7" spans="1:4" x14ac:dyDescent="0.2">
      <c r="A7" s="2">
        <v>70</v>
      </c>
      <c r="B7" s="2">
        <v>59</v>
      </c>
      <c r="C7" s="2">
        <v>74</v>
      </c>
      <c r="D7" s="2">
        <v>485</v>
      </c>
    </row>
    <row r="8" spans="1:4" x14ac:dyDescent="0.2">
      <c r="A8" s="2">
        <v>80</v>
      </c>
      <c r="B8" s="2">
        <v>65</v>
      </c>
      <c r="C8" s="2">
        <v>80</v>
      </c>
      <c r="D8" s="2">
        <v>540</v>
      </c>
    </row>
    <row r="9" spans="1:4" x14ac:dyDescent="0.2">
      <c r="A9" s="2">
        <v>90</v>
      </c>
      <c r="B9" s="2">
        <v>73</v>
      </c>
      <c r="C9" s="2">
        <v>88</v>
      </c>
      <c r="D9" s="2">
        <v>615</v>
      </c>
    </row>
    <row r="10" spans="1:4" x14ac:dyDescent="0.2">
      <c r="A10" s="2">
        <v>100</v>
      </c>
      <c r="B10" s="2">
        <v>79</v>
      </c>
      <c r="C10" s="2">
        <v>94</v>
      </c>
      <c r="D10" s="2">
        <v>670</v>
      </c>
    </row>
    <row r="11" spans="1:4" x14ac:dyDescent="0.2">
      <c r="A11" s="2">
        <v>110</v>
      </c>
      <c r="B11" s="2">
        <v>85</v>
      </c>
      <c r="C11" s="2">
        <v>100</v>
      </c>
      <c r="D11" s="2">
        <v>730</v>
      </c>
    </row>
    <row r="12" spans="1:4" x14ac:dyDescent="0.2">
      <c r="A12" s="2">
        <v>120</v>
      </c>
      <c r="B12" s="2">
        <v>90</v>
      </c>
      <c r="C12" s="2">
        <v>105</v>
      </c>
      <c r="D12" s="2">
        <v>775</v>
      </c>
    </row>
  </sheetData>
  <mergeCells count="3">
    <mergeCell ref="A1:A2"/>
    <mergeCell ref="B1:C1"/>
    <mergeCell ref="D1:D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2B855-1D17-4961-AFCC-1F3E8C61141E}">
  <dimension ref="A1:B14"/>
  <sheetViews>
    <sheetView workbookViewId="0">
      <selection activeCell="E6" sqref="E6"/>
    </sheetView>
  </sheetViews>
  <sheetFormatPr baseColWidth="10" defaultColWidth="8.83203125" defaultRowHeight="15" x14ac:dyDescent="0.2"/>
  <cols>
    <col min="1" max="2" width="13.5" customWidth="1"/>
  </cols>
  <sheetData>
    <row r="1" spans="1:2" x14ac:dyDescent="0.2">
      <c r="A1" s="14" t="s">
        <v>0</v>
      </c>
      <c r="B1" s="14"/>
    </row>
    <row r="2" spans="1:2" x14ac:dyDescent="0.2">
      <c r="A2" s="14" t="s">
        <v>1</v>
      </c>
      <c r="B2" s="14"/>
    </row>
    <row r="3" spans="1:2" x14ac:dyDescent="0.2">
      <c r="A3" s="1" t="s">
        <v>2</v>
      </c>
      <c r="B3" s="1" t="s">
        <v>3</v>
      </c>
    </row>
    <row r="4" spans="1:2" x14ac:dyDescent="0.2">
      <c r="A4" s="2">
        <v>20</v>
      </c>
      <c r="B4" s="2">
        <v>24</v>
      </c>
    </row>
    <row r="5" spans="1:2" x14ac:dyDescent="0.2">
      <c r="A5" s="2">
        <v>30</v>
      </c>
      <c r="B5" s="2">
        <v>54</v>
      </c>
    </row>
    <row r="6" spans="1:2" x14ac:dyDescent="0.2">
      <c r="A6" s="2">
        <v>40</v>
      </c>
      <c r="B6" s="2">
        <v>95</v>
      </c>
    </row>
    <row r="7" spans="1:2" x14ac:dyDescent="0.2">
      <c r="A7" s="2">
        <v>50</v>
      </c>
      <c r="B7" s="2">
        <v>148</v>
      </c>
    </row>
    <row r="8" spans="1:2" x14ac:dyDescent="0.2">
      <c r="A8" s="2">
        <v>60</v>
      </c>
      <c r="B8" s="2">
        <v>213</v>
      </c>
    </row>
    <row r="9" spans="1:2" x14ac:dyDescent="0.2">
      <c r="A9" s="2">
        <v>70</v>
      </c>
      <c r="B9" s="2">
        <v>290</v>
      </c>
    </row>
    <row r="10" spans="1:2" x14ac:dyDescent="0.2">
      <c r="A10" s="2">
        <v>80</v>
      </c>
      <c r="B10" s="2">
        <v>379</v>
      </c>
    </row>
    <row r="11" spans="1:2" x14ac:dyDescent="0.2">
      <c r="A11" s="2">
        <v>90</v>
      </c>
      <c r="B11" s="2">
        <v>480</v>
      </c>
    </row>
    <row r="12" spans="1:2" x14ac:dyDescent="0.2">
      <c r="A12" s="2">
        <v>100</v>
      </c>
      <c r="B12" s="2">
        <v>592</v>
      </c>
    </row>
    <row r="13" spans="1:2" x14ac:dyDescent="0.2">
      <c r="A13" s="2">
        <v>110</v>
      </c>
      <c r="B13" s="2">
        <v>716</v>
      </c>
    </row>
    <row r="14" spans="1:2" x14ac:dyDescent="0.2">
      <c r="A14" s="2">
        <v>120</v>
      </c>
      <c r="B14" s="2">
        <v>852</v>
      </c>
    </row>
  </sheetData>
  <mergeCells count="2">
    <mergeCell ref="A1:B1"/>
    <mergeCell ref="A2:B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A3CDD-B4BC-49CF-B351-758E5D47A973}">
  <dimension ref="A1:D13"/>
  <sheetViews>
    <sheetView workbookViewId="0">
      <selection activeCell="G7" sqref="G7"/>
    </sheetView>
  </sheetViews>
  <sheetFormatPr baseColWidth="10" defaultColWidth="8.83203125" defaultRowHeight="15" x14ac:dyDescent="0.2"/>
  <sheetData>
    <row r="1" spans="1:4" x14ac:dyDescent="0.2">
      <c r="A1" s="3"/>
      <c r="B1" s="18" t="s">
        <v>4</v>
      </c>
      <c r="C1" s="18"/>
      <c r="D1" s="18"/>
    </row>
    <row r="2" spans="1:4" x14ac:dyDescent="0.2">
      <c r="A2" s="1" t="s">
        <v>2</v>
      </c>
      <c r="B2" s="1">
        <v>4</v>
      </c>
      <c r="C2" s="1">
        <v>6</v>
      </c>
      <c r="D2" s="1">
        <v>8</v>
      </c>
    </row>
    <row r="3" spans="1:4" x14ac:dyDescent="0.2">
      <c r="A3" s="2">
        <v>20</v>
      </c>
      <c r="B3" s="2">
        <v>15</v>
      </c>
      <c r="C3" s="2">
        <v>15</v>
      </c>
      <c r="D3" s="2">
        <v>10</v>
      </c>
    </row>
    <row r="4" spans="1:4" x14ac:dyDescent="0.2">
      <c r="A4" s="2">
        <v>30</v>
      </c>
      <c r="B4" s="2">
        <v>35</v>
      </c>
      <c r="C4" s="2">
        <v>30</v>
      </c>
      <c r="D4" s="2">
        <v>30</v>
      </c>
    </row>
    <row r="5" spans="1:4" x14ac:dyDescent="0.2">
      <c r="A5" s="2">
        <v>40</v>
      </c>
      <c r="B5" s="2">
        <v>60</v>
      </c>
      <c r="C5" s="2">
        <v>55</v>
      </c>
      <c r="D5" s="2">
        <v>50</v>
      </c>
    </row>
    <row r="6" spans="1:4" x14ac:dyDescent="0.2">
      <c r="A6" s="2">
        <v>50</v>
      </c>
      <c r="B6" s="2">
        <v>100</v>
      </c>
      <c r="C6" s="2">
        <v>90</v>
      </c>
      <c r="D6" s="2">
        <v>80</v>
      </c>
    </row>
    <row r="7" spans="1:4" x14ac:dyDescent="0.2">
      <c r="A7" s="2">
        <v>60</v>
      </c>
      <c r="B7" s="2">
        <v>150</v>
      </c>
      <c r="C7" s="2">
        <v>135</v>
      </c>
      <c r="D7" s="2">
        <v>125</v>
      </c>
    </row>
    <row r="8" spans="1:4" x14ac:dyDescent="0.2">
      <c r="A8" s="2">
        <v>70</v>
      </c>
      <c r="B8" s="2">
        <v>215</v>
      </c>
      <c r="C8" s="2">
        <v>195</v>
      </c>
      <c r="D8" s="2">
        <v>175</v>
      </c>
    </row>
    <row r="9" spans="1:4" x14ac:dyDescent="0.2">
      <c r="A9" s="2">
        <v>80</v>
      </c>
      <c r="B9" s="2">
        <v>280</v>
      </c>
      <c r="C9" s="2">
        <v>250</v>
      </c>
      <c r="D9" s="2">
        <v>230</v>
      </c>
    </row>
    <row r="10" spans="1:4" x14ac:dyDescent="0.2">
      <c r="A10" s="2">
        <v>90</v>
      </c>
      <c r="B10" s="2">
        <v>375</v>
      </c>
      <c r="C10" s="2">
        <v>335</v>
      </c>
      <c r="D10" s="2">
        <v>305</v>
      </c>
    </row>
    <row r="11" spans="1:4" x14ac:dyDescent="0.2">
      <c r="A11" s="2">
        <v>100</v>
      </c>
      <c r="B11" s="2">
        <v>490</v>
      </c>
      <c r="C11" s="2">
        <v>435</v>
      </c>
      <c r="D11" s="2">
        <v>395</v>
      </c>
    </row>
    <row r="12" spans="1:4" x14ac:dyDescent="0.2">
      <c r="A12" s="2">
        <v>110</v>
      </c>
      <c r="B12" s="2"/>
      <c r="C12" s="2">
        <v>560</v>
      </c>
      <c r="D12" s="2">
        <v>500</v>
      </c>
    </row>
    <row r="13" spans="1:4" x14ac:dyDescent="0.2">
      <c r="A13" s="2">
        <v>120</v>
      </c>
      <c r="B13" s="2"/>
      <c r="C13" s="2">
        <v>755</v>
      </c>
      <c r="D13" s="2">
        <v>665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2BEE6-57C5-4ADC-B21F-2462B1881EF5}">
  <dimension ref="A1:D10"/>
  <sheetViews>
    <sheetView workbookViewId="0">
      <selection activeCell="E16" sqref="E16"/>
    </sheetView>
  </sheetViews>
  <sheetFormatPr baseColWidth="10" defaultColWidth="8.83203125" defaultRowHeight="15" x14ac:dyDescent="0.2"/>
  <sheetData>
    <row r="1" spans="1:4" x14ac:dyDescent="0.2">
      <c r="A1" s="1" t="s">
        <v>2</v>
      </c>
      <c r="B1" s="1">
        <v>2</v>
      </c>
      <c r="C1" s="1">
        <v>4</v>
      </c>
      <c r="D1" s="1" t="s">
        <v>5</v>
      </c>
    </row>
    <row r="2" spans="1:4" x14ac:dyDescent="0.2">
      <c r="A2" s="2">
        <v>40</v>
      </c>
      <c r="B2" s="2">
        <v>1.5</v>
      </c>
      <c r="C2" s="2"/>
      <c r="D2" s="2">
        <v>45</v>
      </c>
    </row>
    <row r="3" spans="1:4" x14ac:dyDescent="0.2">
      <c r="A3" s="2">
        <v>50</v>
      </c>
      <c r="B3" s="2">
        <v>1.5</v>
      </c>
      <c r="C3" s="2"/>
      <c r="D3" s="2">
        <v>70</v>
      </c>
    </row>
    <row r="4" spans="1:4" x14ac:dyDescent="0.2">
      <c r="A4" s="2">
        <v>60</v>
      </c>
      <c r="B4" s="2">
        <v>1</v>
      </c>
      <c r="C4" s="2">
        <v>0.5</v>
      </c>
      <c r="D4" s="2">
        <v>100</v>
      </c>
    </row>
    <row r="5" spans="1:4" x14ac:dyDescent="0.2">
      <c r="A5" s="2">
        <v>70</v>
      </c>
      <c r="B5" s="2">
        <v>1</v>
      </c>
      <c r="C5" s="2">
        <v>0.5</v>
      </c>
      <c r="D5" s="2">
        <v>140</v>
      </c>
    </row>
    <row r="6" spans="1:4" x14ac:dyDescent="0.2">
      <c r="A6" s="2">
        <v>80</v>
      </c>
      <c r="B6" s="2">
        <v>1</v>
      </c>
      <c r="C6" s="2">
        <v>0.5</v>
      </c>
      <c r="D6" s="2">
        <v>180</v>
      </c>
    </row>
    <row r="7" spans="1:4" x14ac:dyDescent="0.2">
      <c r="A7" s="2">
        <v>90</v>
      </c>
      <c r="B7" s="2">
        <v>1</v>
      </c>
      <c r="C7" s="2">
        <v>0.5</v>
      </c>
      <c r="D7" s="2">
        <v>230</v>
      </c>
    </row>
    <row r="8" spans="1:4" x14ac:dyDescent="0.2">
      <c r="A8" s="2">
        <v>100</v>
      </c>
      <c r="B8" s="2">
        <v>1</v>
      </c>
      <c r="C8" s="2">
        <v>0.5</v>
      </c>
      <c r="D8" s="2">
        <v>280</v>
      </c>
    </row>
    <row r="9" spans="1:4" x14ac:dyDescent="0.2">
      <c r="A9" s="2">
        <v>110</v>
      </c>
      <c r="B9" s="2">
        <v>0.5</v>
      </c>
      <c r="C9" s="2">
        <v>0.25</v>
      </c>
      <c r="D9" s="2">
        <v>340</v>
      </c>
    </row>
    <row r="10" spans="1:4" x14ac:dyDescent="0.2">
      <c r="A10" s="2">
        <v>120</v>
      </c>
      <c r="B10" s="2">
        <v>0.5</v>
      </c>
      <c r="C10" s="2">
        <v>0.25</v>
      </c>
      <c r="D10" s="2">
        <v>400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3F7C4-66BF-49CF-B34F-E90DA69155EC}">
  <dimension ref="A1:B13"/>
  <sheetViews>
    <sheetView workbookViewId="0">
      <selection activeCell="H9" sqref="H9"/>
    </sheetView>
  </sheetViews>
  <sheetFormatPr baseColWidth="10" defaultColWidth="8.83203125" defaultRowHeight="15" x14ac:dyDescent="0.2"/>
  <sheetData>
    <row r="1" spans="1:2" x14ac:dyDescent="0.2">
      <c r="A1" s="2" t="s">
        <v>16</v>
      </c>
      <c r="B1" s="5" t="s">
        <v>17</v>
      </c>
    </row>
    <row r="2" spans="1:2" x14ac:dyDescent="0.2">
      <c r="A2" s="2">
        <v>20</v>
      </c>
      <c r="B2" s="2">
        <f>1/125</f>
        <v>8.0000000000000002E-3</v>
      </c>
    </row>
    <row r="3" spans="1:2" x14ac:dyDescent="0.2">
      <c r="A3" s="2">
        <v>30</v>
      </c>
      <c r="B3" s="2">
        <f>1/133</f>
        <v>7.5187969924812026E-3</v>
      </c>
    </row>
    <row r="4" spans="1:2" x14ac:dyDescent="0.2">
      <c r="A4" s="2">
        <v>40</v>
      </c>
      <c r="B4" s="2">
        <f>1/143</f>
        <v>6.993006993006993E-3</v>
      </c>
    </row>
    <row r="5" spans="1:2" x14ac:dyDescent="0.2">
      <c r="A5" s="2">
        <v>50</v>
      </c>
      <c r="B5" s="2">
        <f>1/154</f>
        <v>6.4935064935064939E-3</v>
      </c>
    </row>
    <row r="6" spans="1:2" x14ac:dyDescent="0.2">
      <c r="A6" s="2">
        <v>60</v>
      </c>
      <c r="B6" s="2">
        <f>1/167</f>
        <v>5.9880239520958087E-3</v>
      </c>
    </row>
    <row r="7" spans="1:2" x14ac:dyDescent="0.2">
      <c r="A7" s="2">
        <v>70</v>
      </c>
      <c r="B7" s="2">
        <f>1/182</f>
        <v>5.4945054945054949E-3</v>
      </c>
    </row>
    <row r="8" spans="1:2" x14ac:dyDescent="0.2">
      <c r="A8" s="2">
        <v>80</v>
      </c>
      <c r="B8" s="2">
        <f>1/200</f>
        <v>5.0000000000000001E-3</v>
      </c>
    </row>
    <row r="9" spans="1:2" x14ac:dyDescent="0.2">
      <c r="A9" s="2">
        <v>90</v>
      </c>
      <c r="B9" s="2">
        <f>1/213</f>
        <v>4.6948356807511738E-3</v>
      </c>
    </row>
    <row r="10" spans="1:2" x14ac:dyDescent="0.2">
      <c r="A10" s="2">
        <v>100</v>
      </c>
      <c r="B10" s="2">
        <f>1/227</f>
        <v>4.4052863436123352E-3</v>
      </c>
    </row>
    <row r="11" spans="1:2" x14ac:dyDescent="0.2">
      <c r="A11" s="2">
        <v>110</v>
      </c>
      <c r="B11" s="2">
        <f>1/244</f>
        <v>4.0983606557377051E-3</v>
      </c>
    </row>
    <row r="12" spans="1:2" x14ac:dyDescent="0.2">
      <c r="A12" s="2">
        <v>120</v>
      </c>
      <c r="B12" s="2">
        <f>1/263</f>
        <v>3.8022813688212928E-3</v>
      </c>
    </row>
    <row r="13" spans="1:2" x14ac:dyDescent="0.2">
      <c r="A13" s="2">
        <v>130</v>
      </c>
      <c r="B13" s="2">
        <f>1/286</f>
        <v>3.4965034965034965E-3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en2 em8</vt:lpstr>
      <vt:lpstr>en2 em6</vt:lpstr>
      <vt:lpstr>en2 em4</vt:lpstr>
      <vt:lpstr>Tabel 5.11</vt:lpstr>
      <vt:lpstr>Tabel 5.14</vt:lpstr>
      <vt:lpstr>Tabel 5.17</vt:lpstr>
      <vt:lpstr>Tabel 5.18</vt:lpstr>
      <vt:lpstr>Tabel 5.19</vt:lpstr>
      <vt:lpstr>Tabel 5.21</vt:lpstr>
      <vt:lpstr>Tabel 5.22</vt:lpstr>
      <vt:lpstr>Tabel 5.41</vt:lpstr>
      <vt:lpstr>Tabel 5.42</vt:lpstr>
      <vt:lpstr>Tabel 5.43</vt:lpstr>
      <vt:lpstr>Tabel 5.44</vt:lpstr>
      <vt:lpstr>Tabel 5.46</vt:lpstr>
      <vt:lpstr>Tabel 5.48</vt:lpstr>
      <vt:lpstr>Tabel 5.55</vt:lpstr>
      <vt:lpstr>Tabel 5.56</vt:lpstr>
      <vt:lpstr>Tabel 5.57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hansel</dc:creator>
  <cp:lastModifiedBy>Hansel Davin Sugiarto</cp:lastModifiedBy>
  <dcterms:created xsi:type="dcterms:W3CDTF">2022-07-25T13:27:36Z</dcterms:created>
  <dcterms:modified xsi:type="dcterms:W3CDTF">2023-05-18T10:13:57Z</dcterms:modified>
</cp:coreProperties>
</file>