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1" sheetId="1" r:id="rId3"/>
    <sheet state="visible" name="E1B" sheetId="2" r:id="rId4"/>
    <sheet state="visible" name="E2" sheetId="3" r:id="rId5"/>
    <sheet state="visible" name="E2(2)" sheetId="4" r:id="rId6"/>
    <sheet state="visible" name="E2(3)" sheetId="5" r:id="rId7"/>
    <sheet state="visible" name="E3" sheetId="6" r:id="rId8"/>
    <sheet state="visible" name="E4" sheetId="7" r:id="rId9"/>
    <sheet state="visible" name="E5" sheetId="8" r:id="rId10"/>
  </sheets>
  <definedNames/>
  <calcPr/>
</workbook>
</file>

<file path=xl/sharedStrings.xml><?xml version="1.0" encoding="utf-8"?>
<sst xmlns="http://schemas.openxmlformats.org/spreadsheetml/2006/main" count="25" uniqueCount="23">
  <si>
    <t>Angle between 1 and 2</t>
  </si>
  <si>
    <t>Angle between 2 and 3</t>
  </si>
  <si>
    <t>Line Length (cm)</t>
  </si>
  <si>
    <t>Radius of Curvature (2*focal length)</t>
  </si>
  <si>
    <t>Line Length (concave) cm</t>
  </si>
  <si>
    <t>E</t>
  </si>
  <si>
    <t>Angle of Incidence</t>
  </si>
  <si>
    <t>Angle of Refraction</t>
  </si>
  <si>
    <t>a</t>
  </si>
  <si>
    <t>Angle</t>
  </si>
  <si>
    <t>Wavelength</t>
  </si>
  <si>
    <t>m=1</t>
  </si>
  <si>
    <t>m=2</t>
  </si>
  <si>
    <t>m=-1</t>
  </si>
  <si>
    <t>m=-2</t>
  </si>
  <si>
    <t>d</t>
  </si>
  <si>
    <t>Frequency (Hz)</t>
  </si>
  <si>
    <t>Length of one wavlength</t>
  </si>
  <si>
    <t>Depth</t>
  </si>
  <si>
    <t>Length of four wavelengths (cm)</t>
  </si>
  <si>
    <t>8mm</t>
  </si>
  <si>
    <t>Wavelength (cm)</t>
  </si>
  <si>
    <t>Water Depth (mm)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</si>
</sst>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Frequency (Hz) and Length of one wavlength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'E2'!$B$1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'E2'!$A$2:$A$33</c:f>
            </c:numRef>
          </c:xVal>
          <c:yVal>
            <c:numRef>
              <c:f>'E2'!$B$2:$B$33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208509"/>
        <c:axId val="1765027860"/>
      </c:scatterChart>
      <c:valAx>
        <c:axId val="30220850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65027860"/>
      </c:valAx>
      <c:valAx>
        <c:axId val="17650278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02208509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Frequency (Hz) and Wavelength (cm)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'E2(2)'!$B$1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'E2(2)'!$A$2:$A$36</c:f>
            </c:numRef>
          </c:xVal>
          <c:yVal>
            <c:numRef>
              <c:f>'E2(2)'!$B$2:$B$36</c:f>
            </c:numRef>
          </c:yVal>
        </c:ser>
        <c:ser>
          <c:idx val="1"/>
          <c:order val="1"/>
          <c:tx>
            <c:strRef>
              <c:f>'E2(2)'!$C$1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'E2(2)'!$A$2:$A$36</c:f>
            </c:numRef>
          </c:xVal>
          <c:yVal>
            <c:numRef>
              <c:f>'E2(2)'!$C$2:$C$36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477298"/>
        <c:axId val="541562878"/>
      </c:scatterChart>
      <c:valAx>
        <c:axId val="208247729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41562878"/>
      </c:valAx>
      <c:valAx>
        <c:axId val="5415628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82477298"/>
      </c:valAx>
    </c:plotArea>
    <c:legend>
      <c:legendPos val="r"/>
      <c:overlay val="0"/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228600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581025</xdr:colOff>
      <xdr:row>0</xdr:row>
      <xdr:rowOff>57150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0.14"/>
  </cols>
  <sheetData>
    <row r="1">
      <c r="A1" s="1" t="s">
        <v>0</v>
      </c>
      <c r="B1" s="1" t="s">
        <v>1</v>
      </c>
    </row>
    <row r="2">
      <c r="A2" s="1">
        <v>46.23</v>
      </c>
      <c r="B2" s="1">
        <v>42.28</v>
      </c>
      <c r="C2">
        <f t="shared" ref="C2:C8" si="1">A2/B2</f>
        <v>1.093424787</v>
      </c>
      <c r="D2">
        <f t="shared" ref="D2:D8" si="2">C2*sqrt((0.01/A2)^2+(0.01/B2)^2)</f>
        <v>0.0003504607882</v>
      </c>
    </row>
    <row r="3">
      <c r="A3" s="1">
        <v>31.95</v>
      </c>
      <c r="B3" s="1">
        <v>28.14</v>
      </c>
      <c r="C3">
        <f t="shared" si="1"/>
        <v>1.135394456</v>
      </c>
      <c r="D3">
        <f t="shared" si="2"/>
        <v>0.0005376631115</v>
      </c>
    </row>
    <row r="4">
      <c r="C4" t="str">
        <f t="shared" si="1"/>
        <v>#DIV/0!</v>
      </c>
      <c r="D4" t="str">
        <f t="shared" si="2"/>
        <v>#DIV/0!</v>
      </c>
    </row>
    <row r="5">
      <c r="A5" s="1">
        <v>63.98</v>
      </c>
      <c r="B5" s="1">
        <v>60.69</v>
      </c>
      <c r="C5">
        <f t="shared" si="1"/>
        <v>1.054209919</v>
      </c>
      <c r="D5">
        <f t="shared" si="2"/>
        <v>0.0002394218921</v>
      </c>
    </row>
    <row r="6">
      <c r="A6" s="1">
        <v>32.29</v>
      </c>
      <c r="B6" s="1">
        <v>32.99</v>
      </c>
      <c r="C6">
        <f t="shared" si="1"/>
        <v>0.9787814489</v>
      </c>
      <c r="D6">
        <f t="shared" si="2"/>
        <v>0.000424155872</v>
      </c>
    </row>
    <row r="7">
      <c r="A7" s="1">
        <v>339.55</v>
      </c>
      <c r="B7" s="1">
        <v>343.11</v>
      </c>
      <c r="C7">
        <f t="shared" si="1"/>
        <v>0.9896243187</v>
      </c>
      <c r="D7">
        <f t="shared" si="2"/>
        <v>0.0000410042254</v>
      </c>
    </row>
    <row r="8">
      <c r="A8" s="1">
        <v>51.47</v>
      </c>
      <c r="B8" s="1">
        <v>45.56</v>
      </c>
      <c r="C8">
        <f t="shared" si="1"/>
        <v>1.129719052</v>
      </c>
      <c r="D8">
        <f t="shared" si="2"/>
        <v>0.0003311522483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3</v>
      </c>
      <c r="D1" s="1" t="s">
        <v>4</v>
      </c>
    </row>
    <row r="2">
      <c r="A2" s="1">
        <v>5.57</v>
      </c>
      <c r="B2">
        <f>2*A2</f>
        <v>11.14</v>
      </c>
      <c r="D2" s="1">
        <v>2.81</v>
      </c>
    </row>
    <row r="4">
      <c r="A4" s="1">
        <v>8.61</v>
      </c>
      <c r="B4" s="1" t="s">
        <v>5</v>
      </c>
      <c r="D4" s="1">
        <v>3.19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16</v>
      </c>
      <c r="B1" s="1" t="s">
        <v>17</v>
      </c>
      <c r="C1" s="1" t="s">
        <v>18</v>
      </c>
      <c r="D1" s="1" t="s">
        <v>19</v>
      </c>
    </row>
    <row r="2">
      <c r="A2" s="1">
        <v>5.0</v>
      </c>
      <c r="B2">
        <f t="shared" ref="B2:B17" si="1">round(D2/4,2)</f>
        <v>3.46</v>
      </c>
      <c r="C2" s="1">
        <v>4.0</v>
      </c>
      <c r="D2" s="1">
        <v>13.84</v>
      </c>
    </row>
    <row r="3">
      <c r="A3" s="1">
        <v>6.0</v>
      </c>
      <c r="B3">
        <f t="shared" si="1"/>
        <v>3.06</v>
      </c>
      <c r="C3" s="1">
        <v>4.0</v>
      </c>
      <c r="D3" s="1">
        <v>12.25</v>
      </c>
    </row>
    <row r="4">
      <c r="A4" s="1">
        <v>7.0</v>
      </c>
      <c r="B4">
        <f t="shared" si="1"/>
        <v>2.72</v>
      </c>
      <c r="C4" s="1">
        <v>4.0</v>
      </c>
      <c r="D4" s="1">
        <v>10.86</v>
      </c>
    </row>
    <row r="5">
      <c r="A5" s="1">
        <v>8.0</v>
      </c>
      <c r="B5">
        <f t="shared" si="1"/>
        <v>2.34</v>
      </c>
      <c r="C5" s="1">
        <v>4.0</v>
      </c>
      <c r="D5" s="1">
        <v>9.35</v>
      </c>
    </row>
    <row r="6">
      <c r="A6" s="1">
        <v>9.0</v>
      </c>
      <c r="B6">
        <f t="shared" si="1"/>
        <v>2.04</v>
      </c>
      <c r="C6" s="1">
        <v>4.0</v>
      </c>
      <c r="D6" s="1">
        <v>8.17</v>
      </c>
    </row>
    <row r="7">
      <c r="A7" s="1">
        <v>10.0</v>
      </c>
      <c r="B7">
        <f t="shared" si="1"/>
        <v>1.89</v>
      </c>
      <c r="C7" s="1">
        <v>4.0</v>
      </c>
      <c r="D7" s="1">
        <v>7.57</v>
      </c>
    </row>
    <row r="8">
      <c r="A8" s="1">
        <v>11.0</v>
      </c>
      <c r="B8">
        <f t="shared" si="1"/>
        <v>1.72</v>
      </c>
      <c r="C8" s="1">
        <v>4.0</v>
      </c>
      <c r="D8" s="1">
        <v>6.89</v>
      </c>
    </row>
    <row r="9">
      <c r="A9" s="1">
        <v>12.0</v>
      </c>
      <c r="B9">
        <f t="shared" si="1"/>
        <v>1.57</v>
      </c>
      <c r="C9" s="1">
        <v>4.0</v>
      </c>
      <c r="D9" s="1">
        <v>6.27</v>
      </c>
    </row>
    <row r="10">
      <c r="A10" s="1">
        <v>13.0</v>
      </c>
      <c r="B10">
        <f t="shared" si="1"/>
        <v>1.45</v>
      </c>
      <c r="C10" s="1">
        <v>4.0</v>
      </c>
      <c r="D10" s="1">
        <v>5.81</v>
      </c>
    </row>
    <row r="11">
      <c r="A11" s="1">
        <v>14.0</v>
      </c>
      <c r="B11">
        <f t="shared" si="1"/>
        <v>1.38</v>
      </c>
      <c r="C11" s="1">
        <v>4.0</v>
      </c>
      <c r="D11" s="1">
        <v>5.51</v>
      </c>
    </row>
    <row r="12">
      <c r="A12" s="1">
        <v>15.0</v>
      </c>
      <c r="B12">
        <f t="shared" si="1"/>
        <v>1.3</v>
      </c>
      <c r="C12" s="1">
        <v>4.0</v>
      </c>
      <c r="D12" s="1">
        <v>5.19</v>
      </c>
    </row>
    <row r="13">
      <c r="A13" s="1">
        <v>16.0</v>
      </c>
      <c r="B13">
        <f t="shared" si="1"/>
        <v>1.23</v>
      </c>
      <c r="C13" s="1">
        <v>4.0</v>
      </c>
      <c r="D13" s="1">
        <v>4.92</v>
      </c>
    </row>
    <row r="14">
      <c r="A14" s="1">
        <v>17.0</v>
      </c>
      <c r="B14">
        <f t="shared" si="1"/>
        <v>1.17</v>
      </c>
      <c r="C14" s="1">
        <v>4.0</v>
      </c>
      <c r="D14" s="1">
        <v>4.68</v>
      </c>
    </row>
    <row r="15">
      <c r="A15" s="1">
        <v>18.0</v>
      </c>
      <c r="B15">
        <f t="shared" si="1"/>
        <v>1.11</v>
      </c>
      <c r="C15" s="1">
        <v>4.0</v>
      </c>
      <c r="D15" s="1">
        <v>4.43</v>
      </c>
    </row>
    <row r="16">
      <c r="A16" s="1">
        <v>19.0</v>
      </c>
      <c r="B16">
        <f t="shared" si="1"/>
        <v>1.06</v>
      </c>
      <c r="C16" s="1">
        <v>4.0</v>
      </c>
      <c r="D16" s="1">
        <v>4.22</v>
      </c>
    </row>
    <row r="17">
      <c r="A17" s="1">
        <v>20.0</v>
      </c>
      <c r="B17">
        <f t="shared" si="1"/>
        <v>1.02</v>
      </c>
      <c r="C17" s="1">
        <v>4.0</v>
      </c>
      <c r="D17" s="1">
        <v>4.08</v>
      </c>
    </row>
    <row r="18">
      <c r="A18" s="1">
        <v>8.0</v>
      </c>
      <c r="B18" s="1">
        <f t="shared" ref="B18:B24" si="2">round(D18/2,2)</f>
        <v>2.58</v>
      </c>
      <c r="C18" s="1">
        <v>7.0</v>
      </c>
      <c r="D18" s="1">
        <v>5.15</v>
      </c>
    </row>
    <row r="19">
      <c r="A19" s="1">
        <v>10.0</v>
      </c>
      <c r="B19" s="1">
        <f t="shared" si="2"/>
        <v>2.09</v>
      </c>
      <c r="C19" s="1">
        <v>7.0</v>
      </c>
      <c r="D19" s="1">
        <v>4.18</v>
      </c>
    </row>
    <row r="20">
      <c r="A20" s="1">
        <v>12.0</v>
      </c>
      <c r="B20" s="1">
        <f t="shared" si="2"/>
        <v>1.69</v>
      </c>
      <c r="C20" s="1">
        <v>7.0</v>
      </c>
      <c r="D20" s="1">
        <v>3.37</v>
      </c>
    </row>
    <row r="21">
      <c r="A21" s="1">
        <v>14.0</v>
      </c>
      <c r="B21" s="1">
        <f t="shared" si="2"/>
        <v>1.46</v>
      </c>
      <c r="C21" s="1">
        <v>7.0</v>
      </c>
      <c r="D21" s="1">
        <v>2.92</v>
      </c>
    </row>
    <row r="22">
      <c r="A22" s="1">
        <v>16.0</v>
      </c>
      <c r="B22" s="1">
        <f t="shared" si="2"/>
        <v>1.28</v>
      </c>
      <c r="C22" s="1">
        <v>7.0</v>
      </c>
      <c r="D22" s="1">
        <v>2.55</v>
      </c>
    </row>
    <row r="23">
      <c r="A23" s="1">
        <v>18.0</v>
      </c>
      <c r="B23" s="1">
        <f t="shared" si="2"/>
        <v>1.14</v>
      </c>
      <c r="C23" s="1">
        <v>7.0</v>
      </c>
      <c r="D23" s="1">
        <v>2.28</v>
      </c>
    </row>
    <row r="24">
      <c r="A24" s="1">
        <v>20.0</v>
      </c>
      <c r="B24" s="1">
        <f t="shared" si="2"/>
        <v>1.04</v>
      </c>
      <c r="C24" s="1">
        <v>7.0</v>
      </c>
      <c r="D24" s="1">
        <v>2.07</v>
      </c>
    </row>
    <row r="25">
      <c r="A25" s="1">
        <v>8.0</v>
      </c>
      <c r="B25" s="1">
        <f t="shared" ref="B25:B31" si="3">round(D25/3,2)</f>
        <v>2.68</v>
      </c>
      <c r="C25" s="1">
        <v>8.0</v>
      </c>
      <c r="D25" s="1">
        <v>8.05</v>
      </c>
    </row>
    <row r="26">
      <c r="A26" s="1">
        <v>10.0</v>
      </c>
      <c r="B26" s="1">
        <f t="shared" si="3"/>
        <v>2.04</v>
      </c>
      <c r="C26" s="1">
        <v>8.0</v>
      </c>
      <c r="D26" s="1">
        <v>6.13</v>
      </c>
    </row>
    <row r="27">
      <c r="A27" s="1">
        <v>12.0</v>
      </c>
      <c r="B27" s="1">
        <f t="shared" si="3"/>
        <v>1.72</v>
      </c>
      <c r="C27" s="1">
        <v>8.0</v>
      </c>
      <c r="D27" s="1">
        <v>5.15</v>
      </c>
    </row>
    <row r="28">
      <c r="A28" s="1">
        <v>14.0</v>
      </c>
      <c r="B28" s="1">
        <f t="shared" si="3"/>
        <v>1.44</v>
      </c>
      <c r="C28" s="1">
        <v>8.0</v>
      </c>
      <c r="D28" s="1">
        <v>4.32</v>
      </c>
    </row>
    <row r="29">
      <c r="A29" s="1">
        <v>16.0</v>
      </c>
      <c r="B29" s="1">
        <f t="shared" si="3"/>
        <v>1.28</v>
      </c>
      <c r="C29" s="1">
        <v>8.0</v>
      </c>
      <c r="D29" s="1">
        <v>3.83</v>
      </c>
    </row>
    <row r="30">
      <c r="A30" s="1">
        <v>18.0</v>
      </c>
      <c r="B30" s="1">
        <f t="shared" si="3"/>
        <v>1.15</v>
      </c>
      <c r="C30" s="1">
        <v>8.0</v>
      </c>
      <c r="D30" s="1">
        <v>3.46</v>
      </c>
    </row>
    <row r="31">
      <c r="A31" s="1">
        <v>20.0</v>
      </c>
      <c r="B31" s="1">
        <f t="shared" si="3"/>
        <v>1.05</v>
      </c>
      <c r="C31" s="1">
        <v>8.0</v>
      </c>
      <c r="D31" s="1">
        <v>3.15</v>
      </c>
    </row>
    <row r="32">
      <c r="A32" s="1">
        <v>20.0</v>
      </c>
      <c r="C32" s="1">
        <f>2.15/2</f>
        <v>1.075</v>
      </c>
      <c r="D32" s="1">
        <v>1.06</v>
      </c>
      <c r="E32" s="1">
        <f>3.15/3</f>
        <v>1.05</v>
      </c>
      <c r="F32">
        <f>4.16/4</f>
        <v>1.04</v>
      </c>
      <c r="G32">
        <f>5.32/5</f>
        <v>1.064</v>
      </c>
      <c r="H32" s="1" t="s">
        <v>20</v>
      </c>
    </row>
    <row r="33">
      <c r="A33" s="1">
        <v>5.0</v>
      </c>
      <c r="C33">
        <f>9.77/2</f>
        <v>4.885</v>
      </c>
      <c r="D33" s="1">
        <v>4.88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16</v>
      </c>
      <c r="B1" s="1" t="s">
        <v>21</v>
      </c>
      <c r="C1" s="1" t="s">
        <v>22</v>
      </c>
    </row>
    <row r="2">
      <c r="A2" s="1">
        <v>20.0</v>
      </c>
      <c r="B2" s="1">
        <f t="shared" ref="B2:B36" si="1">round(D2/3,2)</f>
        <v>1.06</v>
      </c>
      <c r="C2" s="1">
        <v>4.0</v>
      </c>
      <c r="D2" s="1">
        <v>3.19</v>
      </c>
    </row>
    <row r="3">
      <c r="A3" s="1">
        <v>18.0</v>
      </c>
      <c r="B3" s="1">
        <f t="shared" si="1"/>
        <v>1.14</v>
      </c>
      <c r="C3" s="1">
        <v>4.0</v>
      </c>
      <c r="D3" s="1">
        <v>3.41</v>
      </c>
    </row>
    <row r="4">
      <c r="A4" s="1">
        <v>16.0</v>
      </c>
      <c r="B4" s="1">
        <f t="shared" si="1"/>
        <v>1.28</v>
      </c>
      <c r="C4" s="1">
        <v>4.0</v>
      </c>
      <c r="D4" s="1">
        <v>3.85</v>
      </c>
    </row>
    <row r="5">
      <c r="A5" s="1">
        <v>14.0</v>
      </c>
      <c r="B5" s="1">
        <f t="shared" si="1"/>
        <v>1.44</v>
      </c>
      <c r="C5" s="1">
        <v>4.0</v>
      </c>
      <c r="D5" s="1">
        <v>4.32</v>
      </c>
    </row>
    <row r="6">
      <c r="A6" s="1">
        <v>12.0</v>
      </c>
      <c r="B6" s="1">
        <f t="shared" si="1"/>
        <v>1.67</v>
      </c>
      <c r="C6" s="1">
        <v>4.0</v>
      </c>
      <c r="D6" s="1">
        <v>5.01</v>
      </c>
    </row>
    <row r="7">
      <c r="A7" s="1">
        <v>10.0</v>
      </c>
      <c r="B7" s="1">
        <f t="shared" si="1"/>
        <v>1.88</v>
      </c>
      <c r="C7" s="1">
        <v>4.0</v>
      </c>
      <c r="D7" s="1">
        <v>5.65</v>
      </c>
    </row>
    <row r="8">
      <c r="A8" s="1">
        <v>8.0</v>
      </c>
      <c r="B8" s="1">
        <f t="shared" si="1"/>
        <v>2.35</v>
      </c>
      <c r="C8" s="1">
        <v>4.0</v>
      </c>
      <c r="D8" s="1">
        <v>7.06</v>
      </c>
    </row>
    <row r="9">
      <c r="A9" s="1">
        <v>20.0</v>
      </c>
      <c r="B9" s="1">
        <f t="shared" si="1"/>
        <v>1.07</v>
      </c>
      <c r="C9" s="1">
        <v>5.0</v>
      </c>
      <c r="D9" s="1">
        <v>3.21</v>
      </c>
    </row>
    <row r="10">
      <c r="A10" s="1">
        <v>18.0</v>
      </c>
      <c r="B10" s="1">
        <f t="shared" si="1"/>
        <v>1.17</v>
      </c>
      <c r="C10" s="1">
        <v>5.0</v>
      </c>
      <c r="D10" s="1">
        <v>3.5</v>
      </c>
    </row>
    <row r="11">
      <c r="A11" s="1">
        <v>16.0</v>
      </c>
      <c r="B11" s="1">
        <f t="shared" si="1"/>
        <v>1.29</v>
      </c>
      <c r="C11" s="1">
        <v>5.0</v>
      </c>
      <c r="D11" s="1">
        <v>3.87</v>
      </c>
    </row>
    <row r="12">
      <c r="A12" s="1">
        <v>14.0</v>
      </c>
      <c r="B12" s="1">
        <f t="shared" si="1"/>
        <v>1.46</v>
      </c>
      <c r="C12" s="1">
        <v>5.0</v>
      </c>
      <c r="D12" s="1">
        <v>4.39</v>
      </c>
    </row>
    <row r="13">
      <c r="A13" s="1">
        <v>12.0</v>
      </c>
      <c r="B13" s="1">
        <f t="shared" si="1"/>
        <v>1.74</v>
      </c>
      <c r="C13" s="1">
        <v>5.0</v>
      </c>
      <c r="D13" s="1">
        <v>5.22</v>
      </c>
    </row>
    <row r="14">
      <c r="A14" s="1">
        <v>10.0</v>
      </c>
      <c r="B14" s="1">
        <f t="shared" si="1"/>
        <v>2.01</v>
      </c>
      <c r="C14" s="1">
        <v>5.0</v>
      </c>
      <c r="D14" s="1">
        <v>6.04</v>
      </c>
    </row>
    <row r="15">
      <c r="A15" s="1">
        <v>8.0</v>
      </c>
      <c r="B15" s="1">
        <f t="shared" si="1"/>
        <v>2.57</v>
      </c>
      <c r="C15" s="1">
        <v>5.0</v>
      </c>
      <c r="D15" s="1">
        <v>7.72</v>
      </c>
    </row>
    <row r="16">
      <c r="A16" s="1">
        <v>20.0</v>
      </c>
      <c r="B16" s="1">
        <f t="shared" si="1"/>
        <v>1.08</v>
      </c>
      <c r="C16" s="1">
        <v>6.0</v>
      </c>
      <c r="D16" s="1">
        <v>3.23</v>
      </c>
    </row>
    <row r="17">
      <c r="A17" s="1">
        <v>18.0</v>
      </c>
      <c r="B17" s="1">
        <f t="shared" si="1"/>
        <v>1.15</v>
      </c>
      <c r="C17" s="1">
        <v>6.0</v>
      </c>
      <c r="D17" s="1">
        <v>3.46</v>
      </c>
    </row>
    <row r="18">
      <c r="A18" s="1">
        <v>16.0</v>
      </c>
      <c r="B18" s="1">
        <f t="shared" si="1"/>
        <v>1.3</v>
      </c>
      <c r="C18" s="1">
        <v>6.0</v>
      </c>
      <c r="D18" s="1">
        <v>3.91</v>
      </c>
    </row>
    <row r="19">
      <c r="A19" s="1">
        <v>14.0</v>
      </c>
      <c r="B19" s="1">
        <f t="shared" si="1"/>
        <v>1.46</v>
      </c>
      <c r="C19" s="1">
        <v>6.0</v>
      </c>
      <c r="D19" s="1">
        <v>4.37</v>
      </c>
    </row>
    <row r="20">
      <c r="A20" s="1">
        <v>12.0</v>
      </c>
      <c r="B20" s="1">
        <f t="shared" si="1"/>
        <v>1.74</v>
      </c>
      <c r="C20" s="1">
        <v>6.0</v>
      </c>
      <c r="D20" s="1">
        <v>5.22</v>
      </c>
    </row>
    <row r="21">
      <c r="A21" s="1">
        <v>10.0</v>
      </c>
      <c r="B21" s="1">
        <f t="shared" si="1"/>
        <v>2.02</v>
      </c>
      <c r="C21" s="1">
        <v>6.0</v>
      </c>
      <c r="D21" s="1">
        <v>6.06</v>
      </c>
    </row>
    <row r="22">
      <c r="A22" s="1">
        <v>8.0</v>
      </c>
      <c r="B22" s="1">
        <f t="shared" si="1"/>
        <v>2.58</v>
      </c>
      <c r="C22" s="1">
        <v>6.0</v>
      </c>
      <c r="D22" s="1">
        <v>7.74</v>
      </c>
    </row>
    <row r="23">
      <c r="A23" s="1">
        <v>20.0</v>
      </c>
      <c r="B23" s="1">
        <f t="shared" si="1"/>
        <v>1.12</v>
      </c>
      <c r="C23" s="1">
        <v>8.0</v>
      </c>
      <c r="D23" s="1">
        <v>3.37</v>
      </c>
    </row>
    <row r="24">
      <c r="A24" s="1">
        <v>18.0</v>
      </c>
      <c r="B24" s="1">
        <f t="shared" si="1"/>
        <v>1.19</v>
      </c>
      <c r="C24" s="1">
        <v>8.0</v>
      </c>
      <c r="D24" s="1">
        <v>3.56</v>
      </c>
    </row>
    <row r="25">
      <c r="A25" s="1">
        <v>16.0</v>
      </c>
      <c r="B25" s="1">
        <f t="shared" si="1"/>
        <v>1.32</v>
      </c>
      <c r="C25" s="1">
        <v>8.0</v>
      </c>
      <c r="D25" s="1">
        <v>3.97</v>
      </c>
    </row>
    <row r="26">
      <c r="A26" s="1">
        <v>14.0</v>
      </c>
      <c r="B26" s="1">
        <f t="shared" si="1"/>
        <v>1.48</v>
      </c>
      <c r="C26" s="1">
        <v>8.0</v>
      </c>
      <c r="D26" s="1">
        <v>4.45</v>
      </c>
    </row>
    <row r="27">
      <c r="A27" s="1">
        <v>12.0</v>
      </c>
      <c r="B27" s="1">
        <f t="shared" si="1"/>
        <v>1.8</v>
      </c>
      <c r="C27" s="1">
        <v>8.0</v>
      </c>
      <c r="D27" s="1">
        <v>5.4</v>
      </c>
    </row>
    <row r="28">
      <c r="A28" s="1">
        <v>10.0</v>
      </c>
      <c r="B28" s="1">
        <f t="shared" si="1"/>
        <v>2.15</v>
      </c>
      <c r="C28" s="1">
        <v>8.0</v>
      </c>
      <c r="D28" s="1">
        <v>6.46</v>
      </c>
    </row>
    <row r="29">
      <c r="A29" s="1">
        <v>8.0</v>
      </c>
      <c r="B29" s="1">
        <f t="shared" si="1"/>
        <v>2.79</v>
      </c>
      <c r="C29" s="1">
        <v>8.0</v>
      </c>
      <c r="D29" s="1">
        <v>8.38</v>
      </c>
    </row>
    <row r="30">
      <c r="A30" s="1">
        <v>20.0</v>
      </c>
      <c r="B30" s="1">
        <f t="shared" si="1"/>
        <v>1.11</v>
      </c>
      <c r="C30" s="1">
        <v>9.0</v>
      </c>
      <c r="D30" s="1">
        <v>3.33</v>
      </c>
    </row>
    <row r="31">
      <c r="A31" s="1">
        <v>18.0</v>
      </c>
      <c r="B31" s="1">
        <f t="shared" si="1"/>
        <v>1.22</v>
      </c>
      <c r="C31" s="1">
        <v>9.0</v>
      </c>
      <c r="D31" s="1">
        <v>3.66</v>
      </c>
    </row>
    <row r="32">
      <c r="A32" s="1">
        <v>16.0</v>
      </c>
      <c r="B32" s="1">
        <f t="shared" si="1"/>
        <v>1.3</v>
      </c>
      <c r="C32" s="1">
        <v>9.0</v>
      </c>
      <c r="D32" s="1">
        <v>3.91</v>
      </c>
    </row>
    <row r="33">
      <c r="A33" s="1">
        <v>14.0</v>
      </c>
      <c r="B33" s="1">
        <f t="shared" si="1"/>
        <v>1.54</v>
      </c>
      <c r="C33" s="1">
        <v>9.0</v>
      </c>
      <c r="D33" s="1">
        <v>4.61</v>
      </c>
    </row>
    <row r="34">
      <c r="A34" s="1">
        <v>12.0</v>
      </c>
      <c r="B34" s="1">
        <f t="shared" si="1"/>
        <v>1.75</v>
      </c>
      <c r="C34" s="1">
        <v>9.0</v>
      </c>
      <c r="D34" s="1">
        <v>5.26</v>
      </c>
    </row>
    <row r="35">
      <c r="A35" s="1">
        <v>10.0</v>
      </c>
      <c r="B35" s="1">
        <f t="shared" si="1"/>
        <v>2.21</v>
      </c>
      <c r="C35" s="1">
        <v>9.0</v>
      </c>
      <c r="D35" s="1">
        <v>6.64</v>
      </c>
    </row>
    <row r="36">
      <c r="A36" s="1">
        <v>8.0</v>
      </c>
      <c r="B36" s="1">
        <f t="shared" si="1"/>
        <v>2.95</v>
      </c>
      <c r="C36" s="1">
        <v>9.0</v>
      </c>
      <c r="D36" s="1">
        <v>8.86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  <c r="B1">
        <f t="shared" ref="B1:B6" si="1">sqrt(9.81*A1/1000)</f>
        <v>0.1980908882</v>
      </c>
    </row>
    <row r="2">
      <c r="A2" s="1">
        <v>5.0</v>
      </c>
      <c r="B2">
        <f t="shared" si="1"/>
        <v>0.2214723459</v>
      </c>
    </row>
    <row r="3">
      <c r="A3" s="1">
        <v>6.0</v>
      </c>
      <c r="B3">
        <f t="shared" si="1"/>
        <v>0.2426107994</v>
      </c>
    </row>
    <row r="4">
      <c r="A4" s="1">
        <v>7.0</v>
      </c>
      <c r="B4">
        <f t="shared" si="1"/>
        <v>0.2620496136</v>
      </c>
    </row>
    <row r="5">
      <c r="A5" s="1">
        <v>8.0</v>
      </c>
      <c r="B5">
        <f t="shared" si="1"/>
        <v>0.2801428207</v>
      </c>
    </row>
    <row r="6">
      <c r="A6" s="1">
        <v>9.0</v>
      </c>
      <c r="B6">
        <f t="shared" si="1"/>
        <v>0.2971363323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7</v>
      </c>
    </row>
    <row r="2">
      <c r="A2" s="1">
        <v>55.61</v>
      </c>
      <c r="B2" s="1">
        <v>51.56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</v>
      </c>
      <c r="B1" s="1" t="s">
        <v>9</v>
      </c>
      <c r="C1" s="1" t="s">
        <v>10</v>
      </c>
    </row>
    <row r="2">
      <c r="A2" s="1">
        <v>2.0</v>
      </c>
      <c r="B2" s="1">
        <v>29.38</v>
      </c>
      <c r="C2">
        <f>3.29/3</f>
        <v>1.096666667</v>
      </c>
    </row>
    <row r="3">
      <c r="A3" s="1">
        <v>3.0</v>
      </c>
      <c r="B3" s="1">
        <v>18.14</v>
      </c>
      <c r="C3">
        <f>3.27/3</f>
        <v>1.09</v>
      </c>
    </row>
    <row r="4">
      <c r="A4" s="1">
        <v>4.0</v>
      </c>
      <c r="B4" s="1">
        <v>14.65</v>
      </c>
      <c r="C4" s="1">
        <f t="shared" ref="C4:C5" si="1">3.25/3</f>
        <v>1.083333333</v>
      </c>
    </row>
    <row r="5">
      <c r="A5" s="1">
        <v>5.0</v>
      </c>
      <c r="B5" s="1">
        <v>11.45</v>
      </c>
      <c r="C5">
        <f t="shared" si="1"/>
        <v>1.083333333</v>
      </c>
    </row>
    <row r="6">
      <c r="A6" s="1">
        <v>6.0</v>
      </c>
      <c r="B6" s="1">
        <v>9.89</v>
      </c>
      <c r="C6">
        <f>3.17/3</f>
        <v>1.056666667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>
      <c r="A2">
        <f>3.41/3</f>
        <v>1.136666667</v>
      </c>
      <c r="B2" s="1">
        <v>8.69</v>
      </c>
      <c r="C2" s="1">
        <v>16.38</v>
      </c>
      <c r="D2" s="1">
        <v>7.57</v>
      </c>
      <c r="E2" s="1">
        <v>14.87</v>
      </c>
      <c r="F2" s="1">
        <v>6.5</v>
      </c>
    </row>
    <row r="3">
      <c r="A3">
        <f>3.68/3</f>
        <v>1.226666667</v>
      </c>
      <c r="B3" s="1">
        <v>4.35</v>
      </c>
      <c r="C3" s="1">
        <v>10.13</v>
      </c>
      <c r="D3" s="1">
        <v>4.39</v>
      </c>
      <c r="E3" s="1">
        <v>9.74</v>
      </c>
      <c r="F3" s="1">
        <v>10.0</v>
      </c>
    </row>
    <row r="4">
      <c r="A4">
        <f>4.12/3</f>
        <v>1.373333333</v>
      </c>
      <c r="B4" s="1">
        <v>2.77</v>
      </c>
      <c r="C4" s="1">
        <v>4.58</v>
      </c>
      <c r="D4" s="1">
        <v>2.65</v>
      </c>
      <c r="E4" s="1">
        <v>5.05</v>
      </c>
      <c r="F4" s="1">
        <v>15.0</v>
      </c>
    </row>
  </sheetData>
  <drawing r:id="rId1"/>
</worksheet>
</file>