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f\Documents\GitHub\ADS\DataWrangling\week_10_dashboards\"/>
    </mc:Choice>
  </mc:AlternateContent>
  <xr:revisionPtr revIDLastSave="0" documentId="13_ncr:1_{08EBE2F3-7BC3-4B03-9293-8B5A7E6F4133}" xr6:coauthVersionLast="45" xr6:coauthVersionMax="45" xr10:uidLastSave="{00000000-0000-0000-0000-000000000000}"/>
  <bookViews>
    <workbookView xWindow="-108" yWindow="-108" windowWidth="23256" windowHeight="12576" xr2:uid="{29CA6386-2C57-4CF5-A941-431F269C375B}"/>
  </bookViews>
  <sheets>
    <sheet name="TF_IDF" sheetId="1" r:id="rId1"/>
    <sheet name="EDI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" l="1"/>
  <c r="Y6" i="1" l="1"/>
  <c r="X6" i="1"/>
  <c r="W6" i="1"/>
  <c r="V6" i="1"/>
  <c r="U6" i="1"/>
  <c r="T6" i="1"/>
  <c r="S6" i="1"/>
  <c r="R6" i="1"/>
  <c r="Q6" i="1"/>
  <c r="Y5" i="1"/>
  <c r="X5" i="1"/>
  <c r="W5" i="1"/>
  <c r="V5" i="1"/>
  <c r="U5" i="1"/>
  <c r="T5" i="1"/>
  <c r="S5" i="1"/>
  <c r="R5" i="1"/>
  <c r="Q5" i="1"/>
  <c r="P6" i="1"/>
  <c r="P5" i="1"/>
  <c r="Y4" i="1"/>
  <c r="X4" i="1"/>
  <c r="W4" i="1"/>
  <c r="V4" i="1"/>
  <c r="U4" i="1"/>
  <c r="T4" i="1"/>
  <c r="S4" i="1"/>
  <c r="R4" i="1"/>
  <c r="Q4" i="1"/>
  <c r="Z4" i="1" s="1"/>
  <c r="P4" i="1"/>
  <c r="E15" i="2"/>
  <c r="F15" i="2" s="1"/>
  <c r="G15" i="2" s="1"/>
  <c r="H15" i="2" s="1"/>
  <c r="I15" i="2" s="1"/>
  <c r="J15" i="2" s="1"/>
  <c r="K15" i="2" s="1"/>
  <c r="L15" i="2" s="1"/>
  <c r="D14" i="2"/>
  <c r="D13" i="2" s="1"/>
  <c r="D15" i="2"/>
  <c r="Z5" i="1" l="1"/>
  <c r="Z6" i="1"/>
  <c r="D12" i="2"/>
  <c r="E14" i="2"/>
  <c r="F14" i="2" s="1"/>
  <c r="G14" i="2" s="1"/>
  <c r="H14" i="2" s="1"/>
  <c r="I14" i="2" s="1"/>
  <c r="J14" i="2" s="1"/>
  <c r="K14" i="2" s="1"/>
  <c r="L14" i="2" s="1"/>
  <c r="N25" i="1"/>
  <c r="O25" i="1" s="1"/>
  <c r="D11" i="2" l="1"/>
  <c r="E13" i="2"/>
  <c r="F13" i="2" s="1"/>
  <c r="G13" i="2" s="1"/>
  <c r="H13" i="2" s="1"/>
  <c r="I13" i="2" s="1"/>
  <c r="J13" i="2" s="1"/>
  <c r="K13" i="2" s="1"/>
  <c r="L13" i="2" s="1"/>
  <c r="E12" i="2" l="1"/>
  <c r="F12" i="2" s="1"/>
  <c r="G12" i="2" s="1"/>
  <c r="H12" i="2" s="1"/>
  <c r="I12" i="2" s="1"/>
  <c r="J12" i="2" s="1"/>
  <c r="K12" i="2" s="1"/>
  <c r="L12" i="2" s="1"/>
  <c r="D10" i="2"/>
  <c r="E11" i="2"/>
  <c r="F11" i="2" s="1"/>
  <c r="G11" i="2" s="1"/>
  <c r="H11" i="2" s="1"/>
  <c r="I11" i="2" s="1"/>
  <c r="J11" i="2" s="1"/>
  <c r="K11" i="2" s="1"/>
  <c r="L11" i="2" s="1"/>
  <c r="N15" i="1"/>
  <c r="O15" i="1" s="1"/>
  <c r="N18" i="1"/>
  <c r="O18" i="1" s="1"/>
  <c r="N17" i="1"/>
  <c r="O17" i="1" s="1"/>
  <c r="N16" i="1"/>
  <c r="O16" i="1" s="1"/>
  <c r="J20" i="1" s="1"/>
  <c r="M7" i="1"/>
  <c r="M12" i="1" s="1"/>
  <c r="M28" i="1" s="1"/>
  <c r="L7" i="1"/>
  <c r="L12" i="1" s="1"/>
  <c r="L28" i="1" s="1"/>
  <c r="K7" i="1"/>
  <c r="J7" i="1"/>
  <c r="I7" i="1"/>
  <c r="H7" i="1"/>
  <c r="H11" i="1" s="1"/>
  <c r="H27" i="1" s="1"/>
  <c r="G7" i="1"/>
  <c r="G11" i="1" s="1"/>
  <c r="G27" i="1" s="1"/>
  <c r="F7" i="1"/>
  <c r="F10" i="1" s="1"/>
  <c r="F26" i="1" s="1"/>
  <c r="E7" i="1"/>
  <c r="E10" i="1" s="1"/>
  <c r="E26" i="1" s="1"/>
  <c r="D12" i="1"/>
  <c r="D28" i="1" s="1"/>
  <c r="E10" i="2" l="1"/>
  <c r="F10" i="2" s="1"/>
  <c r="G10" i="2" s="1"/>
  <c r="H10" i="2" s="1"/>
  <c r="I10" i="2" s="1"/>
  <c r="J10" i="2" s="1"/>
  <c r="K10" i="2" s="1"/>
  <c r="L10" i="2" s="1"/>
  <c r="D9" i="2"/>
  <c r="L22" i="1"/>
  <c r="I11" i="1"/>
  <c r="I27" i="1" s="1"/>
  <c r="I20" i="1"/>
  <c r="K21" i="1"/>
  <c r="M22" i="1"/>
  <c r="K11" i="1"/>
  <c r="K27" i="1" s="1"/>
  <c r="K20" i="1"/>
  <c r="M21" i="1"/>
  <c r="D22" i="1"/>
  <c r="N22" i="1" s="1"/>
  <c r="J11" i="1"/>
  <c r="J27" i="1" s="1"/>
  <c r="L21" i="1"/>
  <c r="G10" i="1"/>
  <c r="G26" i="1" s="1"/>
  <c r="L11" i="1"/>
  <c r="L27" i="1" s="1"/>
  <c r="L20" i="1"/>
  <c r="H10" i="1"/>
  <c r="H26" i="1" s="1"/>
  <c r="M11" i="1"/>
  <c r="M27" i="1" s="1"/>
  <c r="M20" i="1"/>
  <c r="E22" i="1"/>
  <c r="I10" i="1"/>
  <c r="I26" i="1" s="1"/>
  <c r="G12" i="1"/>
  <c r="G28" i="1" s="1"/>
  <c r="D21" i="1"/>
  <c r="F22" i="1"/>
  <c r="J10" i="1"/>
  <c r="J26" i="1" s="1"/>
  <c r="H12" i="1"/>
  <c r="H28" i="1" s="1"/>
  <c r="E21" i="1"/>
  <c r="G22" i="1"/>
  <c r="K10" i="1"/>
  <c r="K26" i="1" s="1"/>
  <c r="I12" i="1"/>
  <c r="I28" i="1" s="1"/>
  <c r="D20" i="1"/>
  <c r="F21" i="1"/>
  <c r="H22" i="1"/>
  <c r="L10" i="1"/>
  <c r="L26" i="1" s="1"/>
  <c r="J12" i="1"/>
  <c r="J28" i="1" s="1"/>
  <c r="E20" i="1"/>
  <c r="G21" i="1"/>
  <c r="I22" i="1"/>
  <c r="M10" i="1"/>
  <c r="M26" i="1" s="1"/>
  <c r="K12" i="1"/>
  <c r="K28" i="1" s="1"/>
  <c r="F20" i="1"/>
  <c r="H21" i="1"/>
  <c r="J22" i="1"/>
  <c r="G20" i="1"/>
  <c r="I21" i="1"/>
  <c r="K22" i="1"/>
  <c r="H20" i="1"/>
  <c r="J21" i="1"/>
  <c r="E11" i="1"/>
  <c r="E27" i="1" s="1"/>
  <c r="F11" i="1"/>
  <c r="F27" i="1" s="1"/>
  <c r="E12" i="1"/>
  <c r="E28" i="1" s="1"/>
  <c r="F12" i="1"/>
  <c r="F28" i="1" s="1"/>
  <c r="D26" i="1"/>
  <c r="D11" i="1"/>
  <c r="D27" i="1" s="1"/>
  <c r="N27" i="1" l="1"/>
  <c r="O27" i="1" s="1"/>
  <c r="E32" i="1" s="1"/>
  <c r="D32" i="1"/>
  <c r="N28" i="1"/>
  <c r="O28" i="1" s="1"/>
  <c r="K33" i="1" s="1"/>
  <c r="N26" i="1"/>
  <c r="O26" i="1" s="1"/>
  <c r="J31" i="1" s="1"/>
  <c r="K32" i="1"/>
  <c r="M32" i="1"/>
  <c r="E9" i="2"/>
  <c r="F9" i="2" s="1"/>
  <c r="G9" i="2" s="1"/>
  <c r="H9" i="2" s="1"/>
  <c r="I9" i="2" s="1"/>
  <c r="J9" i="2" s="1"/>
  <c r="K9" i="2" s="1"/>
  <c r="L9" i="2" s="1"/>
  <c r="D8" i="2"/>
  <c r="N20" i="1"/>
  <c r="N21" i="1"/>
  <c r="I33" i="1" l="1"/>
  <c r="I32" i="1"/>
  <c r="L31" i="1"/>
  <c r="F32" i="1"/>
  <c r="I31" i="1"/>
  <c r="E31" i="1"/>
  <c r="F31" i="1"/>
  <c r="J33" i="1"/>
  <c r="F33" i="1"/>
  <c r="J32" i="1"/>
  <c r="M33" i="1"/>
  <c r="D33" i="1"/>
  <c r="N33" i="1" s="1"/>
  <c r="L33" i="1"/>
  <c r="D31" i="1"/>
  <c r="G33" i="1"/>
  <c r="H33" i="1"/>
  <c r="K31" i="1"/>
  <c r="G31" i="1"/>
  <c r="M31" i="1"/>
  <c r="H32" i="1"/>
  <c r="G32" i="1"/>
  <c r="E33" i="1"/>
  <c r="H31" i="1"/>
  <c r="L32" i="1"/>
  <c r="E8" i="2"/>
  <c r="F8" i="2" s="1"/>
  <c r="G8" i="2" s="1"/>
  <c r="H8" i="2" s="1"/>
  <c r="I8" i="2" s="1"/>
  <c r="J8" i="2" s="1"/>
  <c r="K8" i="2" s="1"/>
  <c r="L8" i="2" s="1"/>
  <c r="D7" i="2"/>
  <c r="N32" i="1" l="1"/>
  <c r="N31" i="1"/>
  <c r="E7" i="2"/>
  <c r="F7" i="2" s="1"/>
  <c r="G7" i="2" s="1"/>
  <c r="H7" i="2" s="1"/>
  <c r="I7" i="2" s="1"/>
  <c r="J7" i="2" s="1"/>
  <c r="K7" i="2" s="1"/>
  <c r="L7" i="2" s="1"/>
</calcChain>
</file>

<file path=xl/sharedStrings.xml><?xml version="1.0" encoding="utf-8"?>
<sst xmlns="http://schemas.openxmlformats.org/spreadsheetml/2006/main" count="109" uniqueCount="39">
  <si>
    <t>TF</t>
  </si>
  <si>
    <t>𝑇𝐹 − 𝐼𝐷𝐹 𝑡, 𝑑𝑖 = 𝑡𝑓(𝑡, 𝑑𝑖) × 𝑖𝑑𝑓(𝑡, 𝑑𝑖)</t>
  </si>
  <si>
    <t>𝑇𝐹 − 𝐼𝐷𝐹 𝑡, 𝑑𝑖 = 𝑡𝑓(𝑡, 𝑑𝑖) × log (𝑁 / 𝑑𝑓(𝑡) )</t>
  </si>
  <si>
    <t>doc d1</t>
  </si>
  <si>
    <t>doc d2</t>
  </si>
  <si>
    <t>doc d3</t>
  </si>
  <si>
    <t>team</t>
  </si>
  <si>
    <t>coach</t>
  </si>
  <si>
    <t>play</t>
  </si>
  <si>
    <t>ball</t>
  </si>
  <si>
    <t>score</t>
  </si>
  <si>
    <t>game</t>
  </si>
  <si>
    <t>won</t>
  </si>
  <si>
    <t>lost</t>
  </si>
  <si>
    <t>timeout</t>
  </si>
  <si>
    <t>season</t>
  </si>
  <si>
    <t>df</t>
  </si>
  <si>
    <t>N = Number of documents</t>
  </si>
  <si>
    <t>COS</t>
  </si>
  <si>
    <t>d1</t>
  </si>
  <si>
    <t>d2</t>
  </si>
  <si>
    <t>d3</t>
  </si>
  <si>
    <t>Q</t>
  </si>
  <si>
    <t>D</t>
  </si>
  <si>
    <t>SRT D</t>
  </si>
  <si>
    <t>RESULTS</t>
  </si>
  <si>
    <t>Results</t>
  </si>
  <si>
    <t>TF-IDF</t>
  </si>
  <si>
    <t>#</t>
  </si>
  <si>
    <t>E</t>
  </si>
  <si>
    <t>X</t>
  </si>
  <si>
    <t>C</t>
  </si>
  <si>
    <t>U</t>
  </si>
  <si>
    <t>T</t>
  </si>
  <si>
    <t>I</t>
  </si>
  <si>
    <t>O</t>
  </si>
  <si>
    <t>N</t>
  </si>
  <si>
    <t>Normalizing</t>
  </si>
  <si>
    <t>COS (TF-IDF)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</si>
</sst>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0" borderId="1" xfId="0" applyNumberFormat="1" applyBorder="1"/>
    <xf numFmtId="2" fontId="0" fillId="3" borderId="1" xfId="0" applyNumberFormat="1" applyFill="1" applyBorder="1"/>
    <xf numFmtId="2" fontId="0" fillId="2" borderId="1" xfId="0" applyNumberFormat="1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2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45720</xdr:colOff>
      <xdr:row>0</xdr:row>
      <xdr:rowOff>160021</xdr:rowOff>
    </xdr:from>
    <xdr:to>
      <xdr:col>8</xdr:col>
      <xdr:colOff>60960</xdr:colOff>
      <xdr:row>5</xdr:row>
      <xdr:rowOff>148889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945F4-3C6C-463F-8B5B-CADBC538AB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5320" y="160021"/>
          <a:ext cx="2705100" cy="9032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F0A7F-CA41-498D-A8A6-7F8A017BDC4B}">
  <dimension ref="A1:Z33"/>
  <sheetViews>
    <sheetView showGridLines="0" tabSelected="1" zoomScaleNormal="100" workbookViewId="0">
      <selection activeCell="D10" sqref="D10"/>
    </sheetView>
  </sheetViews>
  <sheetFormatPr defaultRowHeight="14.4" x14ac:dyDescent="0.3"/>
  <cols>
    <col min="3" max="3" width="13.109375" customWidth="1"/>
    <col min="4" max="13" width="9.6640625" bestFit="1" customWidth="1"/>
    <col min="14" max="14" width="9.5546875" bestFit="1" customWidth="1"/>
  </cols>
  <sheetData>
    <row r="1" spans="1:26" x14ac:dyDescent="0.3">
      <c r="C1" t="s">
        <v>1</v>
      </c>
      <c r="G1" t="s">
        <v>2</v>
      </c>
    </row>
    <row r="2" spans="1:26" x14ac:dyDescent="0.3">
      <c r="O2" t="s">
        <v>37</v>
      </c>
    </row>
    <row r="3" spans="1:26" x14ac:dyDescent="0.3">
      <c r="A3" t="s">
        <v>17</v>
      </c>
      <c r="C3" s="1" t="s">
        <v>0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O3" s="1" t="s">
        <v>0</v>
      </c>
      <c r="P3" t="s">
        <v>6</v>
      </c>
      <c r="Q3" t="s">
        <v>7</v>
      </c>
      <c r="R3" t="s">
        <v>8</v>
      </c>
      <c r="S3" t="s">
        <v>9</v>
      </c>
      <c r="T3" t="s">
        <v>10</v>
      </c>
      <c r="U3" t="s">
        <v>11</v>
      </c>
      <c r="V3" t="s">
        <v>12</v>
      </c>
      <c r="W3" t="s">
        <v>13</v>
      </c>
      <c r="X3" t="s">
        <v>14</v>
      </c>
      <c r="Y3" t="s">
        <v>15</v>
      </c>
    </row>
    <row r="4" spans="1:26" x14ac:dyDescent="0.3">
      <c r="A4" s="4">
        <v>4</v>
      </c>
      <c r="C4" t="s">
        <v>3</v>
      </c>
      <c r="D4" s="3">
        <v>24</v>
      </c>
      <c r="E4" s="3">
        <v>0</v>
      </c>
      <c r="F4" s="3">
        <v>5</v>
      </c>
      <c r="G4" s="3">
        <v>0</v>
      </c>
      <c r="H4" s="3">
        <v>2</v>
      </c>
      <c r="I4" s="3">
        <v>6</v>
      </c>
      <c r="J4" s="3">
        <v>0</v>
      </c>
      <c r="K4" s="3">
        <v>2</v>
      </c>
      <c r="L4" s="3">
        <v>0</v>
      </c>
      <c r="M4" s="3">
        <v>2</v>
      </c>
      <c r="O4" t="s">
        <v>3</v>
      </c>
      <c r="P4" s="16">
        <f>D4/SUM($D$4:$M$4)</f>
        <v>0.58536585365853655</v>
      </c>
      <c r="Q4" s="16">
        <f t="shared" ref="Q4" si="0">E4/SUM($D$4:$M$4)</f>
        <v>0</v>
      </c>
      <c r="R4" s="16">
        <f t="shared" ref="R4" si="1">F4/SUM($D$4:$M$4)</f>
        <v>0.12195121951219512</v>
      </c>
      <c r="S4" s="16">
        <f t="shared" ref="S4" si="2">G4/SUM($D$4:$M$4)</f>
        <v>0</v>
      </c>
      <c r="T4" s="16">
        <f t="shared" ref="T4" si="3">H4/SUM($D$4:$M$4)</f>
        <v>4.878048780487805E-2</v>
      </c>
      <c r="U4" s="16">
        <f t="shared" ref="U4" si="4">I4/SUM($D$4:$M$4)</f>
        <v>0.14634146341463414</v>
      </c>
      <c r="V4" s="16">
        <f t="shared" ref="V4" si="5">J4/SUM($D$4:$M$4)</f>
        <v>0</v>
      </c>
      <c r="W4" s="16">
        <f t="shared" ref="W4" si="6">K4/SUM($D$4:$M$4)</f>
        <v>4.878048780487805E-2</v>
      </c>
      <c r="X4" s="16">
        <f t="shared" ref="X4" si="7">L4/SUM($D$4:$M$4)</f>
        <v>0</v>
      </c>
      <c r="Y4" s="16">
        <f t="shared" ref="Y4" si="8">M4/SUM($D$4:$M$4)</f>
        <v>4.878048780487805E-2</v>
      </c>
      <c r="Z4" s="15">
        <f>SUM(P4:Y4)</f>
        <v>1</v>
      </c>
    </row>
    <row r="5" spans="1:26" x14ac:dyDescent="0.3">
      <c r="C5" t="s">
        <v>4</v>
      </c>
      <c r="D5" s="3">
        <v>0</v>
      </c>
      <c r="E5" s="3">
        <v>7</v>
      </c>
      <c r="F5" s="3">
        <v>0</v>
      </c>
      <c r="G5" s="3">
        <v>2</v>
      </c>
      <c r="H5" s="3">
        <v>1</v>
      </c>
      <c r="I5" s="3">
        <v>0</v>
      </c>
      <c r="J5" s="3">
        <v>0</v>
      </c>
      <c r="K5" s="3">
        <v>3</v>
      </c>
      <c r="L5" s="3">
        <v>0</v>
      </c>
      <c r="M5" s="3">
        <v>0</v>
      </c>
      <c r="O5" t="s">
        <v>4</v>
      </c>
      <c r="P5" s="16">
        <f>D5/SUM($D$5:$M$5)</f>
        <v>0</v>
      </c>
      <c r="Q5" s="16">
        <f t="shared" ref="Q5:Y5" si="9">E5/SUM($D$5:$M$5)</f>
        <v>0.53846153846153844</v>
      </c>
      <c r="R5" s="16">
        <f t="shared" si="9"/>
        <v>0</v>
      </c>
      <c r="S5" s="16">
        <f t="shared" si="9"/>
        <v>0.15384615384615385</v>
      </c>
      <c r="T5" s="16">
        <f t="shared" si="9"/>
        <v>7.6923076923076927E-2</v>
      </c>
      <c r="U5" s="16">
        <f t="shared" si="9"/>
        <v>0</v>
      </c>
      <c r="V5" s="16">
        <f t="shared" si="9"/>
        <v>0</v>
      </c>
      <c r="W5" s="16">
        <f t="shared" si="9"/>
        <v>0.23076923076923078</v>
      </c>
      <c r="X5" s="16">
        <f t="shared" si="9"/>
        <v>0</v>
      </c>
      <c r="Y5" s="16">
        <f t="shared" si="9"/>
        <v>0</v>
      </c>
      <c r="Z5" s="15">
        <f>SUM(P5:Y5)</f>
        <v>1</v>
      </c>
    </row>
    <row r="6" spans="1:26" x14ac:dyDescent="0.3">
      <c r="C6" t="s">
        <v>5</v>
      </c>
      <c r="D6" s="3">
        <v>0</v>
      </c>
      <c r="E6" s="3">
        <v>1</v>
      </c>
      <c r="F6" s="3">
        <v>0</v>
      </c>
      <c r="G6" s="3">
        <v>0</v>
      </c>
      <c r="H6" s="3">
        <v>1</v>
      </c>
      <c r="I6" s="3">
        <v>2</v>
      </c>
      <c r="J6" s="3">
        <v>2</v>
      </c>
      <c r="K6" s="3">
        <v>0</v>
      </c>
      <c r="L6" s="3">
        <v>3</v>
      </c>
      <c r="M6" s="3">
        <v>0</v>
      </c>
      <c r="O6" t="s">
        <v>5</v>
      </c>
      <c r="P6" s="16">
        <f>D6/SUM($D$6:$M$6)</f>
        <v>0</v>
      </c>
      <c r="Q6" s="16">
        <f t="shared" ref="Q6:Y6" si="10">E6/SUM($D$6:$M$6)</f>
        <v>0.1111111111111111</v>
      </c>
      <c r="R6" s="16">
        <f t="shared" si="10"/>
        <v>0</v>
      </c>
      <c r="S6" s="16">
        <f t="shared" si="10"/>
        <v>0</v>
      </c>
      <c r="T6" s="16">
        <f t="shared" si="10"/>
        <v>0.1111111111111111</v>
      </c>
      <c r="U6" s="16">
        <f t="shared" si="10"/>
        <v>0.22222222222222221</v>
      </c>
      <c r="V6" s="16">
        <f t="shared" si="10"/>
        <v>0.22222222222222221</v>
      </c>
      <c r="W6" s="16">
        <f t="shared" si="10"/>
        <v>0</v>
      </c>
      <c r="X6" s="16">
        <f t="shared" si="10"/>
        <v>0.33333333333333331</v>
      </c>
      <c r="Y6" s="16">
        <f t="shared" si="10"/>
        <v>0</v>
      </c>
      <c r="Z6" s="15">
        <f>SUM(P6:Y6)</f>
        <v>1</v>
      </c>
    </row>
    <row r="7" spans="1:26" x14ac:dyDescent="0.3">
      <c r="C7" t="s">
        <v>16</v>
      </c>
      <c r="D7" s="5">
        <v>4</v>
      </c>
      <c r="E7" s="5">
        <f t="shared" ref="E7:F7" si="11">COUNTIFS(E4:E6,"&gt;0")</f>
        <v>2</v>
      </c>
      <c r="F7" s="5">
        <f t="shared" si="11"/>
        <v>1</v>
      </c>
      <c r="G7" s="5">
        <f t="shared" ref="G7" si="12">COUNTIFS(G4:G6,"&gt;0")</f>
        <v>1</v>
      </c>
      <c r="H7" s="5">
        <f t="shared" ref="H7" si="13">COUNTIFS(H4:H6,"&gt;0")</f>
        <v>3</v>
      </c>
      <c r="I7" s="5">
        <f t="shared" ref="I7" si="14">COUNTIFS(I4:I6,"&gt;0")</f>
        <v>2</v>
      </c>
      <c r="J7" s="5">
        <f t="shared" ref="J7" si="15">COUNTIFS(J4:J6,"&gt;0")</f>
        <v>1</v>
      </c>
      <c r="K7" s="5">
        <f t="shared" ref="K7" si="16">COUNTIFS(K4:K6,"&gt;0")</f>
        <v>2</v>
      </c>
      <c r="L7" s="5">
        <f t="shared" ref="L7" si="17">COUNTIFS(L4:L6,"&gt;0")</f>
        <v>1</v>
      </c>
      <c r="M7" s="5">
        <f t="shared" ref="M7" si="18">COUNTIFS(M4:M6,"&gt;0")</f>
        <v>1</v>
      </c>
    </row>
    <row r="9" spans="1:26" x14ac:dyDescent="0.3">
      <c r="C9" s="1" t="s">
        <v>27</v>
      </c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26</v>
      </c>
    </row>
    <row r="10" spans="1:26" x14ac:dyDescent="0.3">
      <c r="C10" t="s">
        <v>3</v>
      </c>
      <c r="D10" s="6">
        <f>D4*LN($A$4/D$7)</f>
        <v>0</v>
      </c>
      <c r="E10" s="6">
        <f t="shared" ref="D10:M10" si="19">E4*LN($A$4/E$7)</f>
        <v>0</v>
      </c>
      <c r="F10" s="6">
        <f t="shared" si="19"/>
        <v>6.9314718055994531</v>
      </c>
      <c r="G10" s="6">
        <f t="shared" si="19"/>
        <v>0</v>
      </c>
      <c r="H10" s="6">
        <f t="shared" si="19"/>
        <v>0.57536414490356169</v>
      </c>
      <c r="I10" s="6">
        <f t="shared" si="19"/>
        <v>4.1588830833596715</v>
      </c>
      <c r="J10" s="6">
        <f t="shared" si="19"/>
        <v>0</v>
      </c>
      <c r="K10" s="6">
        <f t="shared" si="19"/>
        <v>1.3862943611198906</v>
      </c>
      <c r="L10" s="6">
        <f t="shared" si="19"/>
        <v>0</v>
      </c>
      <c r="M10" s="6">
        <f t="shared" si="19"/>
        <v>2.7725887222397811</v>
      </c>
    </row>
    <row r="11" spans="1:26" x14ac:dyDescent="0.3">
      <c r="C11" t="s">
        <v>4</v>
      </c>
      <c r="D11" s="6">
        <f t="shared" ref="D11:M11" si="20">D5*LN($A$4/D$7)</f>
        <v>0</v>
      </c>
      <c r="E11" s="6">
        <f t="shared" si="20"/>
        <v>4.8520302639196169</v>
      </c>
      <c r="F11" s="6">
        <f t="shared" si="20"/>
        <v>0</v>
      </c>
      <c r="G11" s="6">
        <f t="shared" si="20"/>
        <v>2.7725887222397811</v>
      </c>
      <c r="H11" s="6">
        <f t="shared" si="20"/>
        <v>0.28768207245178085</v>
      </c>
      <c r="I11" s="6">
        <f t="shared" si="20"/>
        <v>0</v>
      </c>
      <c r="J11" s="6">
        <f t="shared" si="20"/>
        <v>0</v>
      </c>
      <c r="K11" s="6">
        <f t="shared" si="20"/>
        <v>2.0794415416798357</v>
      </c>
      <c r="L11" s="6">
        <f t="shared" si="20"/>
        <v>0</v>
      </c>
      <c r="M11" s="6">
        <f t="shared" si="20"/>
        <v>0</v>
      </c>
      <c r="Q11">
        <v>24</v>
      </c>
      <c r="R11">
        <v>4</v>
      </c>
    </row>
    <row r="12" spans="1:26" x14ac:dyDescent="0.3">
      <c r="C12" t="s">
        <v>5</v>
      </c>
      <c r="D12" s="6">
        <f t="shared" ref="D12:M12" si="21">D6*LN($A$4/D$7)</f>
        <v>0</v>
      </c>
      <c r="E12" s="6">
        <f t="shared" si="21"/>
        <v>0.69314718055994529</v>
      </c>
      <c r="F12" s="6">
        <f t="shared" si="21"/>
        <v>0</v>
      </c>
      <c r="G12" s="6">
        <f t="shared" si="21"/>
        <v>0</v>
      </c>
      <c r="H12" s="6">
        <f t="shared" si="21"/>
        <v>0.28768207245178085</v>
      </c>
      <c r="I12" s="6">
        <f t="shared" si="21"/>
        <v>1.3862943611198906</v>
      </c>
      <c r="J12" s="6">
        <f t="shared" si="21"/>
        <v>2.7725887222397811</v>
      </c>
      <c r="K12" s="6">
        <f t="shared" si="21"/>
        <v>0</v>
      </c>
      <c r="L12" s="6">
        <f t="shared" si="21"/>
        <v>4.1588830833596715</v>
      </c>
      <c r="M12" s="6">
        <f t="shared" si="21"/>
        <v>0</v>
      </c>
    </row>
    <row r="14" spans="1:26" x14ac:dyDescent="0.3">
      <c r="C14" s="1" t="s">
        <v>18</v>
      </c>
      <c r="D14" t="s">
        <v>6</v>
      </c>
      <c r="E14" t="s">
        <v>7</v>
      </c>
      <c r="F14" t="s">
        <v>8</v>
      </c>
      <c r="G14" t="s">
        <v>9</v>
      </c>
      <c r="H14" t="s">
        <v>10</v>
      </c>
      <c r="I14" t="s">
        <v>11</v>
      </c>
      <c r="J14" t="s">
        <v>12</v>
      </c>
      <c r="K14" t="s">
        <v>13</v>
      </c>
      <c r="L14" t="s">
        <v>14</v>
      </c>
      <c r="M14" t="s">
        <v>15</v>
      </c>
      <c r="N14" s="1" t="s">
        <v>23</v>
      </c>
      <c r="O14" t="s">
        <v>24</v>
      </c>
    </row>
    <row r="15" spans="1:26" x14ac:dyDescent="0.3">
      <c r="C15" t="s">
        <v>22</v>
      </c>
      <c r="D15">
        <v>0</v>
      </c>
      <c r="E15" s="2">
        <v>1</v>
      </c>
      <c r="F15" s="2">
        <v>0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4">
        <f>D15*D15+E15*E15+F15*F15+G15*G15+H15*H15+I15*I15+J15*J15+K15*K15+L15*L15+M15*M15</f>
        <v>2</v>
      </c>
      <c r="O15" s="4">
        <f>SQRT(N15)</f>
        <v>1.4142135623730951</v>
      </c>
    </row>
    <row r="16" spans="1:26" x14ac:dyDescent="0.3">
      <c r="C16" t="s">
        <v>3</v>
      </c>
      <c r="D16" s="3">
        <v>3</v>
      </c>
      <c r="E16" s="3">
        <v>0</v>
      </c>
      <c r="F16" s="3">
        <v>5</v>
      </c>
      <c r="G16" s="3">
        <v>0</v>
      </c>
      <c r="H16" s="3">
        <v>2</v>
      </c>
      <c r="I16" s="3">
        <v>6</v>
      </c>
      <c r="J16" s="3">
        <v>0</v>
      </c>
      <c r="K16" s="3">
        <v>2</v>
      </c>
      <c r="L16" s="3">
        <v>0</v>
      </c>
      <c r="M16" s="3">
        <v>2</v>
      </c>
      <c r="N16" s="4">
        <f>D16*D16+E16*E16+F16*F16+G16*G16+H16*H16+I16*I16+J16*J16+K16*K16+L16*L16+M16*M16</f>
        <v>82</v>
      </c>
      <c r="O16" s="4">
        <f>SQRT(N16)</f>
        <v>9.0553851381374173</v>
      </c>
    </row>
    <row r="17" spans="3:15" x14ac:dyDescent="0.3">
      <c r="C17" t="s">
        <v>4</v>
      </c>
      <c r="D17" s="3">
        <v>0</v>
      </c>
      <c r="E17" s="3">
        <v>7</v>
      </c>
      <c r="F17" s="3">
        <v>0</v>
      </c>
      <c r="G17" s="3">
        <v>2</v>
      </c>
      <c r="H17" s="3">
        <v>1</v>
      </c>
      <c r="I17" s="3">
        <v>0</v>
      </c>
      <c r="J17" s="3">
        <v>0</v>
      </c>
      <c r="K17" s="3">
        <v>3</v>
      </c>
      <c r="L17" s="3">
        <v>0</v>
      </c>
      <c r="M17" s="3">
        <v>0</v>
      </c>
      <c r="N17" s="4">
        <f>D17*D17+E17*E17+F17*F17+G17*G17+H17*H17+I17*I17+J17*J17+K17*K17+L17*L17+M17*M17</f>
        <v>63</v>
      </c>
      <c r="O17" s="4">
        <f>SQRT(N17)</f>
        <v>7.9372539331937721</v>
      </c>
    </row>
    <row r="18" spans="3:15" x14ac:dyDescent="0.3">
      <c r="C18" t="s">
        <v>5</v>
      </c>
      <c r="D18" s="3">
        <v>0</v>
      </c>
      <c r="E18" s="3">
        <v>1</v>
      </c>
      <c r="F18" s="3">
        <v>0</v>
      </c>
      <c r="G18" s="3">
        <v>0</v>
      </c>
      <c r="H18" s="3">
        <v>1</v>
      </c>
      <c r="I18" s="3">
        <v>2</v>
      </c>
      <c r="J18" s="3">
        <v>2</v>
      </c>
      <c r="K18" s="3">
        <v>0</v>
      </c>
      <c r="L18" s="3">
        <v>3</v>
      </c>
      <c r="M18" s="3">
        <v>0</v>
      </c>
      <c r="N18" s="4">
        <f>D18*D18+E18*E18+F18*F18+G18*G18+H18*H18+I18*I18+J18*J18+K18*K18+L18*L18+M18*M18</f>
        <v>19</v>
      </c>
      <c r="O18" s="4">
        <f>SQRT(N18)</f>
        <v>4.358898943540674</v>
      </c>
    </row>
    <row r="19" spans="3:15" x14ac:dyDescent="0.3">
      <c r="N19" s="1" t="s">
        <v>25</v>
      </c>
    </row>
    <row r="20" spans="3:15" x14ac:dyDescent="0.3">
      <c r="C20" t="s">
        <v>19</v>
      </c>
      <c r="D20" s="7">
        <f>D$15*(D16/($O$15*$O16))</f>
        <v>0</v>
      </c>
      <c r="E20" s="7">
        <f t="shared" ref="E20:M20" si="22">E$15*(E16/($O$15*$O16))</f>
        <v>0</v>
      </c>
      <c r="F20" s="7">
        <f t="shared" si="22"/>
        <v>0</v>
      </c>
      <c r="G20" s="7">
        <f t="shared" si="22"/>
        <v>0</v>
      </c>
      <c r="H20" s="7">
        <f t="shared" si="22"/>
        <v>0</v>
      </c>
      <c r="I20" s="7">
        <f t="shared" si="22"/>
        <v>0.46852128566581813</v>
      </c>
      <c r="J20" s="7">
        <f t="shared" si="22"/>
        <v>0</v>
      </c>
      <c r="K20" s="7">
        <f t="shared" si="22"/>
        <v>0</v>
      </c>
      <c r="L20" s="7">
        <f t="shared" si="22"/>
        <v>0</v>
      </c>
      <c r="M20" s="7">
        <f t="shared" si="22"/>
        <v>0</v>
      </c>
      <c r="N20" s="8">
        <f>SUM(D20:M20)</f>
        <v>0.46852128566581813</v>
      </c>
    </row>
    <row r="21" spans="3:15" x14ac:dyDescent="0.3">
      <c r="C21" t="s">
        <v>20</v>
      </c>
      <c r="D21" s="7">
        <f t="shared" ref="D21:M21" si="23">D$15*(D17/($O$15*$O17))</f>
        <v>0</v>
      </c>
      <c r="E21" s="7">
        <f t="shared" si="23"/>
        <v>0.62360956446232341</v>
      </c>
      <c r="F21" s="7">
        <f t="shared" si="23"/>
        <v>0</v>
      </c>
      <c r="G21" s="7">
        <f t="shared" si="23"/>
        <v>0</v>
      </c>
      <c r="H21" s="7">
        <f t="shared" si="23"/>
        <v>0</v>
      </c>
      <c r="I21" s="7">
        <f t="shared" si="23"/>
        <v>0</v>
      </c>
      <c r="J21" s="7">
        <f t="shared" si="23"/>
        <v>0</v>
      </c>
      <c r="K21" s="7">
        <f t="shared" si="23"/>
        <v>0</v>
      </c>
      <c r="L21" s="7">
        <f t="shared" si="23"/>
        <v>0</v>
      </c>
      <c r="M21" s="7">
        <f t="shared" si="23"/>
        <v>0</v>
      </c>
      <c r="N21" s="8">
        <f>SUM(D21:M21)</f>
        <v>0.62360956446232341</v>
      </c>
    </row>
    <row r="22" spans="3:15" x14ac:dyDescent="0.3">
      <c r="C22" t="s">
        <v>21</v>
      </c>
      <c r="D22" s="7">
        <f t="shared" ref="D22:M22" si="24">D$15*(D18/($O$15*$O18))</f>
        <v>0</v>
      </c>
      <c r="E22" s="7">
        <f t="shared" si="24"/>
        <v>0.16222142113076252</v>
      </c>
      <c r="F22" s="7">
        <f t="shared" si="24"/>
        <v>0</v>
      </c>
      <c r="G22" s="7">
        <f t="shared" si="24"/>
        <v>0</v>
      </c>
      <c r="H22" s="7">
        <f t="shared" si="24"/>
        <v>0</v>
      </c>
      <c r="I22" s="7">
        <f t="shared" si="24"/>
        <v>0.32444284226152503</v>
      </c>
      <c r="J22" s="7">
        <f t="shared" si="24"/>
        <v>0</v>
      </c>
      <c r="K22" s="7">
        <f t="shared" si="24"/>
        <v>0</v>
      </c>
      <c r="L22" s="7">
        <f t="shared" si="24"/>
        <v>0</v>
      </c>
      <c r="M22" s="7">
        <f t="shared" si="24"/>
        <v>0</v>
      </c>
      <c r="N22" s="8">
        <f>SUM(D22:M22)</f>
        <v>0.48666426339228752</v>
      </c>
    </row>
    <row r="24" spans="3:15" x14ac:dyDescent="0.3">
      <c r="C24" s="1" t="s">
        <v>38</v>
      </c>
      <c r="D24" t="s">
        <v>6</v>
      </c>
      <c r="E24" t="s">
        <v>7</v>
      </c>
      <c r="F24" t="s">
        <v>8</v>
      </c>
      <c r="G24" t="s">
        <v>9</v>
      </c>
      <c r="H24" t="s">
        <v>10</v>
      </c>
      <c r="I24" t="s">
        <v>11</v>
      </c>
      <c r="J24" t="s">
        <v>12</v>
      </c>
      <c r="K24" t="s">
        <v>13</v>
      </c>
      <c r="L24" t="s">
        <v>14</v>
      </c>
      <c r="M24" t="s">
        <v>15</v>
      </c>
      <c r="N24" s="1" t="s">
        <v>23</v>
      </c>
      <c r="O24" t="s">
        <v>24</v>
      </c>
    </row>
    <row r="25" spans="3:15" x14ac:dyDescent="0.3">
      <c r="D25">
        <v>0</v>
      </c>
      <c r="E25" s="2">
        <v>1</v>
      </c>
      <c r="F25" s="2">
        <v>0</v>
      </c>
      <c r="G25" s="2">
        <v>0</v>
      </c>
      <c r="H25" s="2">
        <v>0</v>
      </c>
      <c r="I25" s="2">
        <v>1</v>
      </c>
      <c r="J25" s="2">
        <v>0</v>
      </c>
      <c r="K25" s="2">
        <v>0</v>
      </c>
      <c r="L25" s="2">
        <v>0</v>
      </c>
      <c r="M25" s="2">
        <v>0</v>
      </c>
      <c r="N25" s="4">
        <f>D25*D25+E25*E25+F25*F25+G25*G25+H25*H25+I25*I25+J25*J25+K25*K25+L25*L25+M25*M25</f>
        <v>2</v>
      </c>
      <c r="O25" s="4">
        <f>SQRT(N25)</f>
        <v>1.4142135623730951</v>
      </c>
    </row>
    <row r="26" spans="3:15" x14ac:dyDescent="0.3">
      <c r="C26" t="s">
        <v>3</v>
      </c>
      <c r="D26" s="6">
        <f>D10</f>
        <v>0</v>
      </c>
      <c r="E26" s="6">
        <f t="shared" ref="E26:M26" si="25">E10</f>
        <v>0</v>
      </c>
      <c r="F26" s="6">
        <f t="shared" si="25"/>
        <v>6.9314718055994531</v>
      </c>
      <c r="G26" s="6">
        <f t="shared" si="25"/>
        <v>0</v>
      </c>
      <c r="H26" s="6">
        <f t="shared" si="25"/>
        <v>0.57536414490356169</v>
      </c>
      <c r="I26" s="6">
        <f t="shared" si="25"/>
        <v>4.1588830833596715</v>
      </c>
      <c r="J26" s="6">
        <f t="shared" si="25"/>
        <v>0</v>
      </c>
      <c r="K26" s="6">
        <f t="shared" si="25"/>
        <v>1.3862943611198906</v>
      </c>
      <c r="L26" s="6">
        <f t="shared" si="25"/>
        <v>0</v>
      </c>
      <c r="M26" s="6">
        <f t="shared" si="25"/>
        <v>2.7725887222397811</v>
      </c>
      <c r="N26" s="4">
        <f>D26*D26+E26*E26+F26*F26+G26*G26+H26*H26+I26*I26+J26*J26+K26*K26+L26*L26+M26*M26</f>
        <v>75.281714070480021</v>
      </c>
      <c r="O26" s="4">
        <f>SQRT(N26)</f>
        <v>8.6765035625233295</v>
      </c>
    </row>
    <row r="27" spans="3:15" x14ac:dyDescent="0.3">
      <c r="C27" t="s">
        <v>4</v>
      </c>
      <c r="D27" s="6">
        <f t="shared" ref="D27:M27" si="26">D11</f>
        <v>0</v>
      </c>
      <c r="E27" s="6">
        <f t="shared" si="26"/>
        <v>4.8520302639196169</v>
      </c>
      <c r="F27" s="6">
        <f t="shared" si="26"/>
        <v>0</v>
      </c>
      <c r="G27" s="6">
        <f t="shared" si="26"/>
        <v>2.7725887222397811</v>
      </c>
      <c r="H27" s="6">
        <f t="shared" si="26"/>
        <v>0.28768207245178085</v>
      </c>
      <c r="I27" s="6">
        <f t="shared" si="26"/>
        <v>0</v>
      </c>
      <c r="J27" s="6">
        <f t="shared" si="26"/>
        <v>0</v>
      </c>
      <c r="K27" s="6">
        <f t="shared" si="26"/>
        <v>2.0794415416798357</v>
      </c>
      <c r="L27" s="6">
        <f t="shared" si="26"/>
        <v>0</v>
      </c>
      <c r="M27" s="6">
        <f t="shared" si="26"/>
        <v>0</v>
      </c>
      <c r="N27" s="4">
        <f>D27*D27+E27*E27+F27*F27+G27*G27+H27*H27+I27*I27+J27*J27+K27*K27+L27*L27+M27*M27</f>
        <v>35.636284004757051</v>
      </c>
      <c r="O27" s="4">
        <f>SQRT(N27)</f>
        <v>5.969613388215107</v>
      </c>
    </row>
    <row r="28" spans="3:15" x14ac:dyDescent="0.3">
      <c r="C28" t="s">
        <v>5</v>
      </c>
      <c r="D28" s="6">
        <f t="shared" ref="D28:M28" si="27">D12</f>
        <v>0</v>
      </c>
      <c r="E28" s="6">
        <f t="shared" si="27"/>
        <v>0.69314718055994529</v>
      </c>
      <c r="F28" s="6">
        <f t="shared" si="27"/>
        <v>0</v>
      </c>
      <c r="G28" s="6">
        <f t="shared" si="27"/>
        <v>0</v>
      </c>
      <c r="H28" s="6">
        <f t="shared" si="27"/>
        <v>0.28768207245178085</v>
      </c>
      <c r="I28" s="6">
        <f t="shared" si="27"/>
        <v>1.3862943611198906</v>
      </c>
      <c r="J28" s="6">
        <f t="shared" si="27"/>
        <v>2.7725887222397811</v>
      </c>
      <c r="K28" s="6">
        <f t="shared" si="27"/>
        <v>0</v>
      </c>
      <c r="L28" s="6">
        <f t="shared" si="27"/>
        <v>4.1588830833596715</v>
      </c>
      <c r="M28" s="6">
        <f t="shared" si="27"/>
        <v>0</v>
      </c>
      <c r="N28" s="4">
        <f>D28*D28+E28*E28+F28*F28+G28*G28+H28*H28+I28*I28+J28*J28+K28*K28+L28*L28+M28*M28</f>
        <v>27.468582768147627</v>
      </c>
      <c r="O28" s="4">
        <f>SQRT(N28)</f>
        <v>5.2410478692860289</v>
      </c>
    </row>
    <row r="30" spans="3:15" x14ac:dyDescent="0.3">
      <c r="N30" s="1" t="s">
        <v>25</v>
      </c>
    </row>
    <row r="31" spans="3:15" x14ac:dyDescent="0.3">
      <c r="C31" t="s">
        <v>19</v>
      </c>
      <c r="D31" s="7">
        <f t="shared" ref="D31:M31" si="28">D$25*(D26/($O$25*$O26))</f>
        <v>0</v>
      </c>
      <c r="E31" s="7">
        <f t="shared" si="28"/>
        <v>0</v>
      </c>
      <c r="F31" s="7">
        <f t="shared" si="28"/>
        <v>0</v>
      </c>
      <c r="G31" s="7">
        <f t="shared" si="28"/>
        <v>0</v>
      </c>
      <c r="H31" s="7">
        <f t="shared" si="28"/>
        <v>0</v>
      </c>
      <c r="I31" s="7">
        <f t="shared" si="28"/>
        <v>0.33893542591370701</v>
      </c>
      <c r="J31" s="7">
        <f t="shared" si="28"/>
        <v>0</v>
      </c>
      <c r="K31" s="7">
        <f t="shared" si="28"/>
        <v>0</v>
      </c>
      <c r="L31" s="7">
        <f t="shared" si="28"/>
        <v>0</v>
      </c>
      <c r="M31" s="7">
        <f t="shared" si="28"/>
        <v>0</v>
      </c>
      <c r="N31" s="8">
        <f>SUM(D31:M31)</f>
        <v>0.33893542591370701</v>
      </c>
    </row>
    <row r="32" spans="3:15" x14ac:dyDescent="0.3">
      <c r="C32" t="s">
        <v>20</v>
      </c>
      <c r="D32" s="7">
        <f t="shared" ref="D32:M32" si="29">D$25*(D27/($O$25*$O27))</f>
        <v>0</v>
      </c>
      <c r="E32" s="7">
        <f t="shared" si="29"/>
        <v>0.57472792273500017</v>
      </c>
      <c r="F32" s="7">
        <f t="shared" si="29"/>
        <v>0</v>
      </c>
      <c r="G32" s="7">
        <f t="shared" si="29"/>
        <v>0</v>
      </c>
      <c r="H32" s="7">
        <f t="shared" si="29"/>
        <v>0</v>
      </c>
      <c r="I32" s="7">
        <f t="shared" si="29"/>
        <v>0</v>
      </c>
      <c r="J32" s="7">
        <f t="shared" si="29"/>
        <v>0</v>
      </c>
      <c r="K32" s="7">
        <f t="shared" si="29"/>
        <v>0</v>
      </c>
      <c r="L32" s="7">
        <f t="shared" si="29"/>
        <v>0</v>
      </c>
      <c r="M32" s="7">
        <f t="shared" si="29"/>
        <v>0</v>
      </c>
      <c r="N32" s="8">
        <f>SUM(D32:M32)</f>
        <v>0.57472792273500017</v>
      </c>
    </row>
    <row r="33" spans="3:14" x14ac:dyDescent="0.3">
      <c r="C33" t="s">
        <v>21</v>
      </c>
      <c r="D33" s="7">
        <f>D$25*(D28/($O$25*$O28))</f>
        <v>0</v>
      </c>
      <c r="E33" s="7">
        <f t="shared" ref="E33:M33" si="30">E$25*(E28/($O$25*$O28))</f>
        <v>9.351738124861704E-2</v>
      </c>
      <c r="F33" s="7">
        <f t="shared" si="30"/>
        <v>0</v>
      </c>
      <c r="G33" s="7">
        <f t="shared" si="30"/>
        <v>0</v>
      </c>
      <c r="H33" s="7">
        <f t="shared" si="30"/>
        <v>0</v>
      </c>
      <c r="I33" s="7">
        <f t="shared" si="30"/>
        <v>0.18703476249723408</v>
      </c>
      <c r="J33" s="7">
        <f t="shared" si="30"/>
        <v>0</v>
      </c>
      <c r="K33" s="7">
        <f t="shared" si="30"/>
        <v>0</v>
      </c>
      <c r="L33" s="7">
        <f t="shared" si="30"/>
        <v>0</v>
      </c>
      <c r="M33" s="7">
        <f t="shared" si="30"/>
        <v>0</v>
      </c>
      <c r="N33" s="8">
        <f>SUM(D33:M33)</f>
        <v>0.28055214374585113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7D906-0E18-4F76-AEC7-46BE778FD493}">
  <dimension ref="B7:L17"/>
  <sheetViews>
    <sheetView showGridLines="0" topLeftCell="A7" workbookViewId="0">
      <selection activeCell="B20" sqref="B20:V31"/>
    </sheetView>
  </sheetViews>
  <sheetFormatPr defaultRowHeight="14.4" x14ac:dyDescent="0.3"/>
  <cols>
    <col min="1" max="2" width="8.88671875" style="9"/>
    <col min="3" max="3" width="6.44140625" style="9" customWidth="1"/>
    <col min="4" max="13" width="4.77734375" style="9" customWidth="1"/>
    <col min="14" max="16384" width="8.88671875" style="9"/>
  </cols>
  <sheetData>
    <row r="7" spans="2:12" x14ac:dyDescent="0.3">
      <c r="B7" s="12" t="s">
        <v>36</v>
      </c>
      <c r="C7" s="11">
        <v>9</v>
      </c>
      <c r="D7" s="10">
        <f t="shared" ref="D7:L7" si="0">IF(D$17&lt;&gt;$B7,MIN(C7+1,D8+1,C8+2),MIN(C7+1,D8+1,C8+0))</f>
        <v>8</v>
      </c>
      <c r="E7" s="10">
        <f t="shared" si="0"/>
        <v>9</v>
      </c>
      <c r="F7" s="10">
        <f t="shared" si="0"/>
        <v>10</v>
      </c>
      <c r="G7" s="10">
        <f t="shared" si="0"/>
        <v>11</v>
      </c>
      <c r="H7" s="10">
        <f t="shared" si="0"/>
        <v>12</v>
      </c>
      <c r="I7" s="10">
        <f t="shared" si="0"/>
        <v>11</v>
      </c>
      <c r="J7" s="10">
        <f t="shared" si="0"/>
        <v>10</v>
      </c>
      <c r="K7" s="10">
        <f t="shared" si="0"/>
        <v>9</v>
      </c>
      <c r="L7" s="13">
        <f t="shared" si="0"/>
        <v>8</v>
      </c>
    </row>
    <row r="8" spans="2:12" x14ac:dyDescent="0.3">
      <c r="B8" s="12" t="s">
        <v>35</v>
      </c>
      <c r="C8" s="11">
        <v>8</v>
      </c>
      <c r="D8" s="10">
        <f t="shared" ref="D8:L8" si="1">IF(D$17&lt;&gt;$B8,MIN(C8+1,D9+1,C9+2),MIN(C8+1,D9+1,C9+0))</f>
        <v>7</v>
      </c>
      <c r="E8" s="10">
        <f t="shared" si="1"/>
        <v>8</v>
      </c>
      <c r="F8" s="10">
        <f t="shared" si="1"/>
        <v>9</v>
      </c>
      <c r="G8" s="10">
        <f t="shared" si="1"/>
        <v>10</v>
      </c>
      <c r="H8" s="10">
        <f t="shared" si="1"/>
        <v>11</v>
      </c>
      <c r="I8" s="10">
        <f t="shared" si="1"/>
        <v>10</v>
      </c>
      <c r="J8" s="10">
        <f t="shared" si="1"/>
        <v>9</v>
      </c>
      <c r="K8" s="13">
        <f t="shared" si="1"/>
        <v>8</v>
      </c>
      <c r="L8" s="10">
        <f t="shared" si="1"/>
        <v>9</v>
      </c>
    </row>
    <row r="9" spans="2:12" x14ac:dyDescent="0.3">
      <c r="B9" s="12" t="s">
        <v>34</v>
      </c>
      <c r="C9" s="11">
        <v>7</v>
      </c>
      <c r="D9" s="10">
        <f t="shared" ref="D9:L9" si="2">IF(D$17&lt;&gt;$B9,MIN(C9+1,D10+1,C10+2),MIN(C9+1,D10+1,C10+0))</f>
        <v>6</v>
      </c>
      <c r="E9" s="10">
        <f t="shared" si="2"/>
        <v>7</v>
      </c>
      <c r="F9" s="10">
        <f t="shared" si="2"/>
        <v>8</v>
      </c>
      <c r="G9" s="10">
        <f t="shared" si="2"/>
        <v>9</v>
      </c>
      <c r="H9" s="10">
        <f t="shared" si="2"/>
        <v>10</v>
      </c>
      <c r="I9" s="10">
        <f t="shared" si="2"/>
        <v>9</v>
      </c>
      <c r="J9" s="13">
        <f t="shared" si="2"/>
        <v>8</v>
      </c>
      <c r="K9" s="10">
        <f t="shared" si="2"/>
        <v>9</v>
      </c>
      <c r="L9" s="10">
        <f t="shared" si="2"/>
        <v>10</v>
      </c>
    </row>
    <row r="10" spans="2:12" x14ac:dyDescent="0.3">
      <c r="B10" s="12" t="s">
        <v>33</v>
      </c>
      <c r="C10" s="11">
        <v>6</v>
      </c>
      <c r="D10" s="10">
        <f t="shared" ref="D10:L10" si="3">IF(D$17&lt;&gt;$B10,MIN(C10+1,D11+1,C11+2),MIN(C10+1,D11+1,C11+0))</f>
        <v>5</v>
      </c>
      <c r="E10" s="10">
        <f t="shared" si="3"/>
        <v>6</v>
      </c>
      <c r="F10" s="10">
        <f t="shared" si="3"/>
        <v>7</v>
      </c>
      <c r="G10" s="10">
        <f t="shared" si="3"/>
        <v>8</v>
      </c>
      <c r="H10" s="10">
        <f t="shared" si="3"/>
        <v>9</v>
      </c>
      <c r="I10" s="13">
        <f t="shared" si="3"/>
        <v>8</v>
      </c>
      <c r="J10" s="10">
        <f t="shared" si="3"/>
        <v>9</v>
      </c>
      <c r="K10" s="10">
        <f t="shared" si="3"/>
        <v>10</v>
      </c>
      <c r="L10" s="10">
        <f t="shared" si="3"/>
        <v>11</v>
      </c>
    </row>
    <row r="11" spans="2:12" x14ac:dyDescent="0.3">
      <c r="B11" s="12" t="s">
        <v>36</v>
      </c>
      <c r="C11" s="11">
        <v>5</v>
      </c>
      <c r="D11" s="10">
        <f t="shared" ref="D11:L11" si="4">IF(D$17&lt;&gt;$B11,MIN(C11+1,D12+1,C12+2),MIN(C11+1,D12+1,C12+0))</f>
        <v>4</v>
      </c>
      <c r="E11" s="10">
        <f t="shared" si="4"/>
        <v>5</v>
      </c>
      <c r="F11" s="10">
        <f t="shared" si="4"/>
        <v>6</v>
      </c>
      <c r="G11" s="10">
        <f t="shared" si="4"/>
        <v>7</v>
      </c>
      <c r="H11" s="13">
        <f t="shared" si="4"/>
        <v>8</v>
      </c>
      <c r="I11" s="10">
        <f t="shared" si="4"/>
        <v>9</v>
      </c>
      <c r="J11" s="10">
        <f t="shared" si="4"/>
        <v>10</v>
      </c>
      <c r="K11" s="10">
        <f t="shared" si="4"/>
        <v>11</v>
      </c>
      <c r="L11" s="10">
        <f t="shared" si="4"/>
        <v>10</v>
      </c>
    </row>
    <row r="12" spans="2:12" x14ac:dyDescent="0.3">
      <c r="B12" s="12" t="s">
        <v>29</v>
      </c>
      <c r="C12" s="11">
        <v>4</v>
      </c>
      <c r="D12" s="10">
        <f t="shared" ref="D12:L12" si="5">IF(D$17&lt;&gt;$B12,MIN(C12+1,D13+1,C13+2),MIN(C12+1,D13+1,C13+0))</f>
        <v>3</v>
      </c>
      <c r="E12" s="10">
        <f t="shared" si="5"/>
        <v>4</v>
      </c>
      <c r="F12" s="10">
        <f t="shared" si="5"/>
        <v>5</v>
      </c>
      <c r="G12" s="13">
        <f t="shared" si="5"/>
        <v>6</v>
      </c>
      <c r="H12" s="10">
        <f t="shared" si="5"/>
        <v>7</v>
      </c>
      <c r="I12" s="10">
        <f t="shared" si="5"/>
        <v>8</v>
      </c>
      <c r="J12" s="10">
        <f t="shared" si="5"/>
        <v>9</v>
      </c>
      <c r="K12" s="10">
        <f t="shared" si="5"/>
        <v>10</v>
      </c>
      <c r="L12" s="10">
        <f t="shared" si="5"/>
        <v>9</v>
      </c>
    </row>
    <row r="13" spans="2:12" x14ac:dyDescent="0.3">
      <c r="B13" s="12" t="s">
        <v>33</v>
      </c>
      <c r="C13" s="11">
        <v>3</v>
      </c>
      <c r="D13" s="10">
        <f t="shared" ref="D13:L13" si="6">IF(D$17&lt;&gt;$B13,MIN(C13+1,D14+1,C14+2),MIN(C13+1,D14+1,C14+0))</f>
        <v>4</v>
      </c>
      <c r="E13" s="10">
        <f t="shared" si="6"/>
        <v>5</v>
      </c>
      <c r="F13" s="13">
        <f t="shared" si="6"/>
        <v>6</v>
      </c>
      <c r="G13" s="10">
        <f t="shared" si="6"/>
        <v>7</v>
      </c>
      <c r="H13" s="10">
        <f t="shared" si="6"/>
        <v>8</v>
      </c>
      <c r="I13" s="10">
        <f t="shared" si="6"/>
        <v>7</v>
      </c>
      <c r="J13" s="10">
        <f t="shared" si="6"/>
        <v>8</v>
      </c>
      <c r="K13" s="10">
        <f t="shared" si="6"/>
        <v>9</v>
      </c>
      <c r="L13" s="10">
        <f t="shared" si="6"/>
        <v>8</v>
      </c>
    </row>
    <row r="14" spans="2:12" x14ac:dyDescent="0.3">
      <c r="B14" s="12" t="s">
        <v>36</v>
      </c>
      <c r="C14" s="11">
        <v>2</v>
      </c>
      <c r="D14" s="13">
        <f t="shared" ref="D14:L14" si="7">IF(D$17&lt;&gt;$B14,MIN(C14+1,D15+1,C15+2),MIN(C14+1,D15+1,C15+0))</f>
        <v>3</v>
      </c>
      <c r="E14" s="13">
        <f t="shared" si="7"/>
        <v>4</v>
      </c>
      <c r="F14" s="10">
        <f t="shared" si="7"/>
        <v>5</v>
      </c>
      <c r="G14" s="10">
        <f t="shared" si="7"/>
        <v>6</v>
      </c>
      <c r="H14" s="10">
        <f t="shared" si="7"/>
        <v>7</v>
      </c>
      <c r="I14" s="10">
        <f t="shared" si="7"/>
        <v>8</v>
      </c>
      <c r="J14" s="10">
        <f t="shared" si="7"/>
        <v>7</v>
      </c>
      <c r="K14" s="10">
        <f t="shared" si="7"/>
        <v>8</v>
      </c>
      <c r="L14" s="10">
        <f t="shared" si="7"/>
        <v>7</v>
      </c>
    </row>
    <row r="15" spans="2:12" x14ac:dyDescent="0.3">
      <c r="B15" s="12" t="s">
        <v>34</v>
      </c>
      <c r="C15" s="14">
        <v>1</v>
      </c>
      <c r="D15" s="10">
        <f>IF(D$17&lt;&gt;$B15,MIN(C15+1,D16+1,C16+2),MIN(C15+1,D16+1,C16+0))</f>
        <v>2</v>
      </c>
      <c r="E15" s="10">
        <f t="shared" ref="E15:L15" si="8">IF(E$17&lt;&gt;$B15,MIN(D15+1,E16+1,D16+2),MIN(D15+1,E16+1,D16+0))</f>
        <v>3</v>
      </c>
      <c r="F15" s="10">
        <f t="shared" si="8"/>
        <v>4</v>
      </c>
      <c r="G15" s="10">
        <f t="shared" si="8"/>
        <v>5</v>
      </c>
      <c r="H15" s="10">
        <f t="shared" si="8"/>
        <v>6</v>
      </c>
      <c r="I15" s="10">
        <f t="shared" si="8"/>
        <v>7</v>
      </c>
      <c r="J15" s="10">
        <f t="shared" si="8"/>
        <v>6</v>
      </c>
      <c r="K15" s="10">
        <f t="shared" si="8"/>
        <v>7</v>
      </c>
      <c r="L15" s="10">
        <f t="shared" si="8"/>
        <v>8</v>
      </c>
    </row>
    <row r="16" spans="2:12" x14ac:dyDescent="0.3">
      <c r="B16" s="9" t="s">
        <v>28</v>
      </c>
      <c r="C16" s="11">
        <v>0</v>
      </c>
      <c r="D16" s="11">
        <v>1</v>
      </c>
      <c r="E16" s="11">
        <v>2</v>
      </c>
      <c r="F16" s="11">
        <v>3</v>
      </c>
      <c r="G16" s="11">
        <v>4</v>
      </c>
      <c r="H16" s="11">
        <v>5</v>
      </c>
      <c r="I16" s="11">
        <v>6</v>
      </c>
      <c r="J16" s="11">
        <v>7</v>
      </c>
      <c r="K16" s="11">
        <v>8</v>
      </c>
      <c r="L16" s="11">
        <v>9</v>
      </c>
    </row>
    <row r="17" spans="3:12" x14ac:dyDescent="0.3">
      <c r="C17" s="9" t="s">
        <v>28</v>
      </c>
      <c r="D17" s="12" t="s">
        <v>29</v>
      </c>
      <c r="E17" s="12" t="s">
        <v>30</v>
      </c>
      <c r="F17" s="12" t="s">
        <v>29</v>
      </c>
      <c r="G17" s="12" t="s">
        <v>31</v>
      </c>
      <c r="H17" s="12" t="s">
        <v>32</v>
      </c>
      <c r="I17" s="12" t="s">
        <v>33</v>
      </c>
      <c r="J17" s="12" t="s">
        <v>34</v>
      </c>
      <c r="K17" s="12" t="s">
        <v>35</v>
      </c>
      <c r="L17" s="12" t="s">
        <v>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TF_IDF</vt:lpstr>
      <vt:lpstr>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Franke</dc:creator>
  <cp:lastModifiedBy>Hans Franke</cp:lastModifiedBy>
  <dcterms:created xsi:type="dcterms:W3CDTF">2020-11-03T09:58:53Z</dcterms:created>
  <dcterms:modified xsi:type="dcterms:W3CDTF">2020-11-06T14:47:04Z</dcterms:modified>
</cp:coreProperties>
</file>