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LRMS法人マッピング" sheetId="1" r:id="rId2"/>
    <sheet name="テーブル項目一覧" sheetId="2" state="hidden" r:id="rId3"/>
  </sheets>
  <externalReferences>
    <externalReference r:id="rId4"/>
  </externalReference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F16" i="1" l="1"/>
  <c r="E16" i="1"/>
  <c r="D16" i="1"/>
  <c r="F15" i="1"/>
  <c r="E15" i="1"/>
  <c r="D15" i="1"/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  <c r="G34" i="1" l="1"/>
  <c r="F34" i="1"/>
  <c r="E34" i="1"/>
  <c r="D34" i="1"/>
  <c r="G33" i="1"/>
  <c r="F33" i="1"/>
  <c r="E33" i="1"/>
  <c r="D33" i="1"/>
  <c r="G32" i="1"/>
  <c r="F32" i="1"/>
  <c r="E32" i="1"/>
  <c r="D32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</calcChain>
</file>

<file path=xl/sharedStrings.xml><?xml version="1.0" encoding="utf-8"?>
<sst xmlns="http://schemas.openxmlformats.org/spreadsheetml/2006/main" count="446" uniqueCount="234">
  <si>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</si>
  <si>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</si>
  <si>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</si>
  <si>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</si>
  <si>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</si>
  <si>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</si>
  <si>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</si>
  <si>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</si>
  <si>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</si>
  <si>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</si>
  <si>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</si>
  <si>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</si>
  <si>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</si>
  <si>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</si>
  <si>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</si>
  <si>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</si>
  <si>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</si>
  <si>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</si>
  <si>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</si>
  <si>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</si>
  <si>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</si>
  <si>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</si>
  <si>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</si>
  <si>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</si>
  <si>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</si>
  <si>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</si>
  <si>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</si>
  <si>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</si>
  <si>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</si>
  <si>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</si>
  <si>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</si>
  <si>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</si>
  <si>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</si>
  <si>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</si>
  <si>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</si>
  <si>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</si>
  <si>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</si>
  <si>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</si>
  <si>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</si>
  <si>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</si>
  <si>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</si>
  <si>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</si>
  <si>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</si>
  <si>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</si>
  <si>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</si>
  <si>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</si>
  <si>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</si>
  <si>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</si>
  <si>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</si>
  <si>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</si>
  <si>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</si>
  <si>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</si>
  <si>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</si>
  <si>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</si>
  <si>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</si>
  <si>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</si>
  <si>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</si>
  <si>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</si>
  <si>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</si>
  <si>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</si>
  <si>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</si>
  <si>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</si>
  <si>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</si>
  <si>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</si>
  <si>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</si>
  <si>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</si>
  <si>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</si>
  <si>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</si>
  <si>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</si>
  <si>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</si>
  <si>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</si>
  <si>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</si>
  <si>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</si>
  <si>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</si>
  <si>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</si>
  <si>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</si>
  <si>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</si>
  <si>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</si>
  <si>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</si>
  <si>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加入月数</t>
  </si>
  <si>
    <t>KANYU_TSUKISU</t>
  </si>
  <si>
    <t>プラン家族</t>
    <phoneticPr fontId="1"/>
  </si>
  <si>
    <t>PlanFamily</t>
    <phoneticPr fontId="1"/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</si>
  <si>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</si>
  <si>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</si>
  <si>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</si>
  <si>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</si>
  <si>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</si>
  <si>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</si>
  <si>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</si>
  <si>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</si>
  <si>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</si>
  <si>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</si>
  <si>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familyNo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</si>
  <si>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</si>
  <si>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</si>
  <si>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</si>
  <si>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</si>
  <si>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</si>
  <si>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</si>
  <si>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</si>
  <si>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</si>
  <si>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</si>
  <si>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</si>
  <si>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</si>
  <si>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</si>
  <si>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</si>
  <si>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</si>
  <si>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</si>
  <si>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</si>
  <si>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</si>
  <si>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</si>
  <si>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</si>
  <si>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</si>
  <si>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</si>
  <si>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</si>
  <si>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</si>
  <si>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</si>
  <si>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</si>
  <si>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</si>
  <si>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</si>
  <si>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</si>
  <si>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</si>
  <si>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</si>
  <si>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</si>
  <si>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</si>
  <si>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</si>
  <si>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</si>
  <si>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</si>
  <si>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</si>
  <si>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</si>
  <si>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</si>
  <si>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</si>
  <si>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</si>
  <si>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</si>
  <si>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</si>
  <si>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</si>
  <si>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</si>
  <si>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</si>
  <si>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</si>
  <si>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</si>
  <si>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</si>
  <si>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</si>
  <si>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</si>
  <si>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</si>
  <si>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</si>
  <si>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</si>
  <si>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</si>
  <si>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</si>
  <si>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</si>
  <si>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</si>
  <si>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</si>
  <si>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</si>
  <si>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</si>
  <si>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</si>
  <si>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</si>
  <si>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</si>
  <si>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</si>
  <si>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</si>
  <si>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</si>
  <si>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</si>
  <si>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</si>
  <si>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</si>
  <si>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</si>
  <si>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</si>
  <si>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</si>
  <si>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</si>
  <si>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</si>
  <si>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</si>
  <si>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</si>
  <si>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</si>
  <si>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</si>
  <si>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</si>
  <si>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</si>
  <si>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</si>
  <si>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</si>
  <si>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</si>
  <si>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</si>
  <si>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</si>
  <si>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</si>
  <si>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</si>
  <si>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</si>
  <si>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</si>
  <si>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</si>
  <si>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</si>
  <si>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</si>
  <si>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入社年齢</t>
    <phoneticPr fontId="7"/>
  </si>
  <si>
    <t>入社年齢</t>
    <rPh sb="0" eb="2">
      <t>ニュウシャ</t>
    </rPh>
    <rPh sb="2" eb="4">
      <t>ネンレイ</t>
    </rPh>
    <phoneticPr fontId="6"/>
  </si>
  <si>
    <t>enterCompanyAge</t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</si>
  <si>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</si>
  <si>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</si>
  <si>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テーブル←データモデルマッピング：ＬＲＭＳ共通部</t>
    <rPh sb="21" eb="23">
      <t>キョウツウ</t>
    </rPh>
    <rPh sb="23" eb="24">
      <t>ブ</t>
    </rPh>
    <phoneticPr fontId="1"/>
  </si>
  <si>
    <t>×10000 をセット</t>
    <phoneticPr fontId="1"/>
  </si>
  <si>
    <r>
      <rPr>
        <sz val="11"/>
        <color rgb="FF0000FF"/>
        <rFont val="ＭＳ ゴシック"/>
        <family val="3"/>
        <charset val="128"/>
      </rPr>
      <t>LtPlan</t>
    </r>
    <r>
      <rPr>
        <sz val="11"/>
        <rFont val="ＭＳ ゴシック"/>
        <family val="3"/>
        <charset val="128"/>
      </rPr>
      <t xml:space="preserve">
プラン</t>
    </r>
    <phoneticPr fontId="1"/>
  </si>
  <si>
    <r>
      <t xml:space="preserve">T_KRNS_PLAN_FAMILY
</t>
    </r>
    <r>
      <rPr>
        <sz val="11"/>
        <rFont val="ＭＳ ゴシック"/>
        <family val="3"/>
        <charset val="128"/>
      </rPr>
      <t>LRMSプラン家族</t>
    </r>
    <phoneticPr fontId="1"/>
  </si>
  <si>
    <t>T_LRMS_PLAN_KIHON</t>
    <phoneticPr fontId="1"/>
  </si>
  <si>
    <t>LtPlan</t>
  </si>
  <si>
    <t>LRMSプラン基本</t>
    <phoneticPr fontId="1"/>
  </si>
  <si>
    <t>取扱者ID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</si>
  <si>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</si>
  <si>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</si>
  <si>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</si>
  <si>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</si>
  <si>
    <t>顧客ID</t>
    <rPh sb="0" eb="2">
      <t>コキャク</t>
    </rPh>
    <phoneticPr fontId="2"/>
  </si>
  <si>
    <t>kokyakuId</t>
  </si>
  <si>
    <t>分析種別コード</t>
  </si>
  <si>
    <t>分析種別</t>
    <rPh sb="0" eb="2">
      <t>ブンセキ</t>
    </rPh>
    <rPh sb="2" eb="4">
      <t>シュベツ</t>
    </rPh>
    <phoneticPr fontId="2"/>
  </si>
  <si>
    <t>bunsekiShubetsu</t>
  </si>
  <si>
    <t>03(介護保障分析)</t>
    <phoneticPr fontId="1"/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</si>
  <si>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</si>
  <si>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</si>
  <si>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</si>
  <si>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</si>
  <si>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2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</si>
  <si>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</si>
  <si>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</si>
  <si>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2"/>
  </si>
  <si>
    <t>planUpdated</t>
  </si>
  <si>
    <t>設計プランNO</t>
  </si>
  <si>
    <t>SEKKEI_PLAN_NO</t>
  </si>
  <si>
    <t>設計プランNo</t>
    <phoneticPr fontId="2"/>
  </si>
  <si>
    <t>sekkeiPlanNo</t>
  </si>
  <si>
    <t>被保険者ＩＤ</t>
  </si>
  <si>
    <t>INSURED_ID</t>
  </si>
  <si>
    <t>被保険者ID</t>
    <rPh sb="0" eb="4">
      <t>ヒホケンシャ</t>
    </rPh>
    <phoneticPr fontId="2"/>
  </si>
  <si>
    <t>insuredId</t>
  </si>
  <si>
    <t>計算基準日</t>
  </si>
  <si>
    <t>KEISAN_KIJUN_DATE</t>
  </si>
  <si>
    <t>証券分析プランID</t>
  </si>
  <si>
    <t>SHOKEN_BUNSEKI_PLAN_ID</t>
  </si>
  <si>
    <t>証券分析プランNo</t>
  </si>
  <si>
    <t>shokenPlanNo</t>
  </si>
  <si>
    <t>レビューにて</t>
  </si>
  <si>
    <t>LRMSの各機能の基本テーブル内の項目で、LRMSの共通で使用する項目を「LRMSプラン基本」テーブルへ移設
「LRMSプラン基本」マッピングを追加</t>
    <rPh sb="5" eb="6">
      <t>カク</t>
    </rPh>
    <rPh sb="6" eb="8">
      <t>キノウ</t>
    </rPh>
    <rPh sb="15" eb="16">
      <t>ナイ</t>
    </rPh>
    <rPh sb="17" eb="19">
      <t>コウモク</t>
    </rPh>
    <rPh sb="26" eb="28">
      <t>キョウツウ</t>
    </rPh>
    <rPh sb="29" eb="31">
      <t>シヨウ</t>
    </rPh>
    <rPh sb="33" eb="35">
      <t>コウモク</t>
    </rPh>
    <rPh sb="44" eb="46">
      <t>キホン</t>
    </rPh>
    <rPh sb="52" eb="54">
      <t>イセツ</t>
    </rPh>
    <rPh sb="72" eb="74">
      <t>ツイカ</t>
    </rPh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</si>
</sst>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3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7" borderId="0"/>
    <xf numFmtId="0" fontId="16" fillId="0" borderId="39" applyNumberFormat="0" applyAlignment="0" applyProtection="0">
      <alignment horizontal="left" vertical="center"/>
    </xf>
    <xf numFmtId="0" fontId="16" fillId="0" borderId="22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2" xfId="0" applyFont="1" applyBorder="1" applyAlignment="1">
      <alignment vertical="top" shrinkToFit="1"/>
    </xf>
    <xf numFmtId="0" fontId="4" fillId="0" borderId="13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2" fillId="2" borderId="22" xfId="0" applyFont="1" applyFill="1" applyBorder="1" applyAlignment="1">
      <alignment horizontal="centerContinuous" vertical="center"/>
    </xf>
    <xf numFmtId="0" fontId="2" fillId="2" borderId="23" xfId="0" applyFont="1" applyFill="1" applyBorder="1" applyAlignment="1">
      <alignment horizontal="centerContinuous" vertical="center"/>
    </xf>
    <xf numFmtId="0" fontId="3" fillId="2" borderId="21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3" fillId="3" borderId="22" xfId="0" applyFont="1" applyFill="1" applyBorder="1" applyAlignment="1">
      <alignment horizontal="centerContinuous" vertical="center"/>
    </xf>
    <xf numFmtId="0" fontId="3" fillId="3" borderId="23" xfId="0" applyFont="1" applyFill="1" applyBorder="1" applyAlignment="1">
      <alignment horizontal="centerContinuous" vertical="center"/>
    </xf>
    <xf numFmtId="0" fontId="2" fillId="0" borderId="16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7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7" fillId="0" borderId="19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" xfId="0" applyFont="1" applyFill="1" applyBorder="1" applyAlignment="1">
      <alignment vertical="top" shrinkToFit="1"/>
    </xf>
    <xf numFmtId="0" fontId="9" fillId="4" borderId="14" xfId="0" applyFont="1" applyFill="1" applyBorder="1" applyAlignment="1">
      <alignment horizontal="left" vertical="top" wrapText="1" shrinkToFit="1"/>
    </xf>
    <xf numFmtId="0" fontId="4" fillId="4" borderId="13" xfId="0" applyFont="1" applyFill="1" applyBorder="1" applyAlignment="1">
      <alignment vertical="top" shrinkToFit="1"/>
    </xf>
    <xf numFmtId="0" fontId="9" fillId="4" borderId="9" xfId="0" applyFont="1" applyFill="1" applyBorder="1" applyAlignment="1">
      <alignment horizontal="left" vertical="top" wrapText="1" shrinkToFit="1"/>
    </xf>
    <xf numFmtId="0" fontId="2" fillId="6" borderId="26" xfId="0" applyFont="1" applyFill="1" applyBorder="1" applyAlignment="1">
      <alignment vertical="top"/>
    </xf>
    <xf numFmtId="0" fontId="2" fillId="6" borderId="27" xfId="0" applyFont="1" applyFill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4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5" fillId="0" borderId="20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3" fillId="3" borderId="3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vertical="top" shrinkToFit="1"/>
    </xf>
    <xf numFmtId="0" fontId="3" fillId="4" borderId="7" xfId="0" applyFont="1" applyFill="1" applyBorder="1" applyAlignment="1">
      <alignment vertical="top" shrinkToFit="1"/>
    </xf>
    <xf numFmtId="0" fontId="2" fillId="0" borderId="38" xfId="0" applyFont="1" applyBorder="1" applyAlignment="1">
      <alignment vertical="top" shrinkToFit="1"/>
    </xf>
    <xf numFmtId="0" fontId="5" fillId="0" borderId="0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36" xfId="0" applyFont="1" applyFill="1" applyBorder="1" applyAlignment="1">
      <alignment vertical="top"/>
    </xf>
    <xf numFmtId="0" fontId="25" fillId="8" borderId="4" xfId="38" applyFill="1" applyBorder="1" applyAlignment="1">
      <alignment horizontal="center" vertical="center"/>
    </xf>
    <xf numFmtId="181" fontId="25" fillId="8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5" xfId="38" applyBorder="1">
      <alignment vertical="center"/>
    </xf>
    <xf numFmtId="181" fontId="25" fillId="0" borderId="15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36" fillId="0" borderId="47" xfId="0" applyFont="1" applyBorder="1" applyAlignment="1">
      <alignment vertical="top" wrapText="1"/>
    </xf>
    <xf numFmtId="0" fontId="36" fillId="0" borderId="46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2" fillId="0" borderId="10" xfId="0" applyFont="1" applyBorder="1" applyAlignment="1">
      <alignment vertical="top" wrapText="1"/>
    </xf>
    <xf numFmtId="0" fontId="2" fillId="0" borderId="29" xfId="0" applyFont="1" applyBorder="1" applyAlignment="1">
      <alignment vertical="top" shrinkToFit="1"/>
    </xf>
    <xf numFmtId="0" fontId="4" fillId="0" borderId="3" xfId="0" applyFont="1" applyBorder="1" applyAlignment="1">
      <alignment vertical="top" shrinkToFit="1"/>
    </xf>
    <xf numFmtId="0" fontId="4" fillId="0" borderId="2" xfId="0" applyFont="1" applyBorder="1" applyAlignment="1">
      <alignment vertical="top" shrinkToFit="1"/>
    </xf>
    <xf numFmtId="0" fontId="2" fillId="0" borderId="10" xfId="0" applyFont="1" applyBorder="1" applyAlignment="1">
      <alignment vertical="top" wrapText="1"/>
    </xf>
    <xf numFmtId="0" fontId="9" fillId="0" borderId="9" xfId="0" applyFont="1" applyBorder="1" applyAlignment="1">
      <alignment horizontal="right" vertical="top" wrapText="1" shrinkToFit="1"/>
    </xf>
    <xf numFmtId="0" fontId="8" fillId="0" borderId="43" xfId="0" applyFont="1" applyBorder="1" applyAlignment="1">
      <alignment vertical="top" wrapText="1"/>
    </xf>
    <xf numFmtId="0" fontId="8" fillId="0" borderId="44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2" fillId="0" borderId="10" xfId="0" applyFont="1" applyBorder="1" applyAlignment="1">
      <alignment vertical="top" wrapText="1"/>
    </xf>
    <xf numFmtId="0" fontId="3" fillId="5" borderId="6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top" wrapText="1"/>
    </xf>
    <xf numFmtId="0" fontId="10" fillId="6" borderId="10" xfId="0" applyFont="1" applyFill="1" applyBorder="1" applyAlignment="1">
      <alignment horizontal="center" vertical="top" textRotation="255"/>
    </xf>
    <xf numFmtId="0" fontId="37" fillId="0" borderId="10" xfId="0" applyFont="1" applyBorder="1" applyAlignment="1">
      <alignment vertical="top"/>
    </xf>
    <xf numFmtId="0" fontId="3" fillId="4" borderId="48" xfId="0" applyFont="1" applyFill="1" applyBorder="1" applyAlignment="1">
      <alignment vertical="top" shrinkToFit="1"/>
    </xf>
    <xf numFmtId="0" fontId="4" fillId="4" borderId="49" xfId="0" applyFont="1" applyFill="1" applyBorder="1" applyAlignment="1">
      <alignment vertical="top" shrinkToFit="1"/>
    </xf>
    <xf numFmtId="0" fontId="9" fillId="4" borderId="50" xfId="0" applyFont="1" applyFill="1" applyBorder="1" applyAlignment="1">
      <alignment horizontal="left" vertical="top" wrapText="1" shrinkToFit="1"/>
    </xf>
    <xf numFmtId="0" fontId="2" fillId="0" borderId="48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5" fillId="0" borderId="49" xfId="0" applyFont="1" applyBorder="1" applyAlignment="1">
      <alignment vertical="top"/>
    </xf>
    <xf numFmtId="0" fontId="7" fillId="0" borderId="50" xfId="0" applyFont="1" applyBorder="1" applyAlignment="1">
      <alignment vertical="top" wrapText="1"/>
    </xf>
    <xf numFmtId="0" fontId="37" fillId="0" borderId="10" xfId="0" applyFont="1" applyBorder="1" applyAlignment="1">
      <alignment vertical="top" wrapText="1"/>
    </xf>
    <xf numFmtId="0" fontId="2" fillId="0" borderId="52" xfId="0" applyFont="1" applyBorder="1" applyAlignment="1">
      <alignment vertical="top" shrinkToFit="1"/>
    </xf>
    <xf numFmtId="0" fontId="4" fillId="0" borderId="53" xfId="0" applyFont="1" applyBorder="1" applyAlignment="1">
      <alignment vertical="top" shrinkToFit="1"/>
    </xf>
    <xf numFmtId="0" fontId="9" fillId="0" borderId="54" xfId="0" applyFont="1" applyBorder="1" applyAlignment="1">
      <alignment horizontal="left" vertical="top" wrapText="1" shrinkToFit="1"/>
    </xf>
    <xf numFmtId="0" fontId="8" fillId="0" borderId="10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5" fillId="0" borderId="55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9" fillId="0" borderId="56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7" fillId="0" borderId="56" xfId="0" applyFont="1" applyBorder="1" applyAlignment="1">
      <alignment vertical="top"/>
    </xf>
    <xf numFmtId="0" fontId="2" fillId="0" borderId="10" xfId="0" applyFont="1" applyBorder="1" applyAlignment="1">
      <alignment vertical="top" shrinkToFit="1"/>
    </xf>
    <xf numFmtId="0" fontId="36" fillId="0" borderId="2" xfId="0" applyFont="1" applyBorder="1" applyAlignment="1">
      <alignment vertical="top"/>
    </xf>
    <xf numFmtId="0" fontId="36" fillId="0" borderId="56" xfId="0" applyFont="1" applyBorder="1" applyAlignment="1">
      <alignment vertical="top"/>
    </xf>
    <xf numFmtId="0" fontId="37" fillId="0" borderId="7" xfId="0" applyFont="1" applyBorder="1" applyAlignment="1">
      <alignment vertical="top" shrinkToFit="1"/>
    </xf>
    <xf numFmtId="0" fontId="37" fillId="0" borderId="53" xfId="0" applyFont="1" applyBorder="1" applyAlignment="1">
      <alignment vertical="top" shrinkToFit="1"/>
    </xf>
    <xf numFmtId="0" fontId="37" fillId="0" borderId="1" xfId="0" applyFont="1" applyBorder="1" applyAlignment="1">
      <alignment vertical="top"/>
    </xf>
    <xf numFmtId="0" fontId="37" fillId="0" borderId="15" xfId="0" applyFont="1" applyBorder="1" applyAlignment="1">
      <alignment vertical="top"/>
    </xf>
    <xf numFmtId="0" fontId="37" fillId="0" borderId="57" xfId="0" applyFont="1" applyBorder="1" applyAlignment="1">
      <alignment vertical="top"/>
    </xf>
    <xf numFmtId="0" fontId="36" fillId="0" borderId="32" xfId="0" applyFont="1" applyBorder="1" applyAlignment="1">
      <alignment vertical="top"/>
    </xf>
    <xf numFmtId="0" fontId="36" fillId="0" borderId="58" xfId="0" applyFont="1" applyBorder="1" applyAlignment="1">
      <alignment vertical="top"/>
    </xf>
    <xf numFmtId="0" fontId="4" fillId="0" borderId="59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25" fillId="0" borderId="41" xfId="38" applyBorder="1" applyAlignment="1">
      <alignment vertical="center" wrapText="1"/>
    </xf>
    <xf numFmtId="184" fontId="38" fillId="0" borderId="0" xfId="38" applyNumberFormat="1" applyFont="1">
      <alignment vertical="center"/>
    </xf>
    <xf numFmtId="0" fontId="38" fillId="0" borderId="0" xfId="38" applyFont="1">
      <alignment vertical="center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861;&#20154;&#32113;&#21512;_&#12486;&#12540;&#12502;&#12523;&#8592;&#12487;&#12540;&#12479;&#12514;&#12487;&#12523;&#12510;&#12483;&#12500;&#12531;&#124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法人マッピング"/>
      <sheetName val="テーブル項目一覧"/>
    </sheetNames>
    <sheetDataSet>
      <sheetData sheetId="0"/>
      <sheetData sheetId="1"/>
      <sheetData sheetId="2">
        <row r="1">
          <cell r="A1" t="str">
            <v>プランID</v>
          </cell>
          <cell r="B1" t="str">
            <v>PLAN_ID</v>
          </cell>
          <cell r="C1" t="str">
            <v>Varchar2</v>
          </cell>
          <cell r="D1">
            <v>36</v>
          </cell>
          <cell r="E1" t="str">
            <v/>
          </cell>
        </row>
        <row r="2">
          <cell r="A2" t="str">
            <v>取扱者ID</v>
          </cell>
          <cell r="B2" t="str">
            <v>AGENT_ID</v>
          </cell>
          <cell r="C2" t="str">
            <v>Varchar2</v>
          </cell>
          <cell r="D2">
            <v>8</v>
          </cell>
          <cell r="E2" t="str">
            <v/>
          </cell>
        </row>
        <row r="3">
          <cell r="A3" t="str">
            <v>顧客ID</v>
          </cell>
          <cell r="B3" t="str">
            <v>CUST_ID</v>
          </cell>
          <cell r="C3" t="str">
            <v>Varchar2</v>
          </cell>
          <cell r="D3">
            <v>30</v>
          </cell>
          <cell r="E3" t="str">
            <v/>
          </cell>
        </row>
        <row r="4">
          <cell r="A4" t="str">
            <v>分析種別コード</v>
          </cell>
          <cell r="B4" t="str">
            <v>BUNSEKI_SB_CD</v>
          </cell>
          <cell r="C4" t="str">
            <v>Char</v>
          </cell>
          <cell r="D4">
            <v>2</v>
          </cell>
          <cell r="E4" t="str">
            <v/>
          </cell>
        </row>
        <row r="5">
          <cell r="A5" t="str">
            <v>分析実施日</v>
          </cell>
          <cell r="B5" t="str">
            <v>BUNSEKI_CREATE_DATE</v>
          </cell>
          <cell r="C5" t="str">
            <v>Date</v>
          </cell>
          <cell r="D5" t="str">
            <v>　</v>
          </cell>
          <cell r="E5" t="str">
            <v/>
          </cell>
        </row>
        <row r="6">
          <cell r="A6" t="str">
            <v>分析最終更新日</v>
          </cell>
          <cell r="B6" t="str">
            <v>BUNSEKI_UPDATE_DATE</v>
          </cell>
          <cell r="C6" t="str">
            <v>Date</v>
          </cell>
          <cell r="D6" t="str">
            <v>　</v>
          </cell>
          <cell r="E6" t="str">
            <v/>
          </cell>
        </row>
        <row r="7">
          <cell r="A7" t="str">
            <v>法人名</v>
          </cell>
          <cell r="B7" t="str">
            <v>CORP_NAME</v>
          </cell>
          <cell r="C7" t="str">
            <v>Varchar2</v>
          </cell>
          <cell r="D7">
            <v>32</v>
          </cell>
          <cell r="E7" t="str">
            <v/>
          </cell>
        </row>
        <row r="8">
          <cell r="A8" t="str">
            <v>法人名カナ</v>
          </cell>
          <cell r="B8" t="str">
            <v>CORP_NAME_KANA</v>
          </cell>
          <cell r="C8" t="str">
            <v>Varchar2</v>
          </cell>
          <cell r="D8">
            <v>64</v>
          </cell>
          <cell r="E8" t="str">
            <v/>
          </cell>
        </row>
        <row r="9">
          <cell r="A9" t="str">
            <v>法人実効税率</v>
          </cell>
          <cell r="B9" t="str">
            <v>CORP_JIKKOUZEI_RT</v>
          </cell>
          <cell r="C9" t="str">
            <v>Number</v>
          </cell>
          <cell r="D9">
            <v>5</v>
          </cell>
          <cell r="E9">
            <v>2</v>
          </cell>
        </row>
        <row r="10">
          <cell r="A10" t="str">
            <v>入社年齢</v>
          </cell>
          <cell r="B10" t="str">
            <v>NYUSHA_AGE</v>
          </cell>
          <cell r="C10" t="str">
            <v>Number</v>
          </cell>
          <cell r="D10">
            <v>3</v>
          </cell>
          <cell r="E10" t="str">
            <v/>
          </cell>
        </row>
        <row r="11">
          <cell r="A11" t="str">
            <v>役員就任年齢</v>
          </cell>
          <cell r="B11" t="str">
            <v>YAKUIN_SHUNIN_AGE</v>
          </cell>
          <cell r="C11" t="str">
            <v>Number</v>
          </cell>
          <cell r="D11">
            <v>3</v>
          </cell>
          <cell r="E11" t="str">
            <v/>
          </cell>
        </row>
        <row r="12">
          <cell r="A12" t="str">
            <v>厚生年金加入年齢</v>
          </cell>
          <cell r="B12" t="str">
            <v>EP_KANYU_AGE</v>
          </cell>
          <cell r="C12" t="str">
            <v>Number</v>
          </cell>
          <cell r="D12">
            <v>3</v>
          </cell>
          <cell r="E12" t="str">
            <v/>
          </cell>
        </row>
        <row r="13">
          <cell r="A13" t="str">
            <v>現在報酬月額</v>
          </cell>
          <cell r="B13" t="str">
            <v>GENZAI_HOSHU_GETSUGAKU</v>
          </cell>
          <cell r="C13" t="str">
            <v>Number</v>
          </cell>
          <cell r="D13">
            <v>11</v>
          </cell>
          <cell r="E13" t="str">
            <v/>
          </cell>
        </row>
        <row r="14">
          <cell r="A14" t="str">
            <v>勇退予測報酬月額</v>
          </cell>
          <cell r="B14" t="str">
            <v>YUTAI_YSHOSHU_GETSUGAKU</v>
          </cell>
          <cell r="C14" t="str">
            <v>Number</v>
          </cell>
          <cell r="D14">
            <v>11</v>
          </cell>
          <cell r="E14" t="str">
            <v/>
          </cell>
        </row>
        <row r="15">
          <cell r="A15" t="str">
            <v>功績倍率</v>
          </cell>
          <cell r="B15" t="str">
            <v>KOSEKI_BAI_RT</v>
          </cell>
          <cell r="C15" t="str">
            <v>Number</v>
          </cell>
          <cell r="D15">
            <v>3</v>
          </cell>
          <cell r="E15">
            <v>1</v>
          </cell>
        </row>
        <row r="16">
          <cell r="A16" t="str">
            <v>勇退予測年齢</v>
          </cell>
          <cell r="B16" t="str">
            <v>YUTAI_YOSOKU_AGE</v>
          </cell>
          <cell r="C16" t="str">
            <v>Number</v>
          </cell>
          <cell r="D16">
            <v>3</v>
          </cell>
          <cell r="E16" t="str">
            <v/>
          </cell>
        </row>
        <row r="17">
          <cell r="A17" t="str">
            <v>希望役員退職慰労金額</v>
          </cell>
          <cell r="B17" t="str">
            <v>KIBO_YAKUIN_TIROKIN</v>
          </cell>
          <cell r="C17" t="str">
            <v>Number</v>
          </cell>
          <cell r="D17">
            <v>11</v>
          </cell>
          <cell r="E17" t="str">
            <v/>
          </cell>
        </row>
        <row r="18">
          <cell r="A18" t="str">
            <v>分析一覧コメント</v>
          </cell>
          <cell r="B18" t="str">
            <v>BUNSEKI_COMMENT</v>
          </cell>
          <cell r="C18" t="str">
            <v>Varchar2</v>
          </cell>
          <cell r="D18">
            <v>30</v>
          </cell>
          <cell r="E18" t="str">
            <v/>
          </cell>
        </row>
        <row r="19">
          <cell r="A19" t="str">
            <v>システム作成日時</v>
          </cell>
          <cell r="B19" t="str">
            <v>SYSTEM_CREATE_DATE</v>
          </cell>
          <cell r="C19" t="str">
            <v>Date</v>
          </cell>
          <cell r="D19" t="str">
            <v>　</v>
          </cell>
          <cell r="E19" t="str">
            <v/>
          </cell>
        </row>
        <row r="20">
          <cell r="A20" t="str">
            <v>システム更新日時</v>
          </cell>
          <cell r="B20" t="str">
            <v>SYSTEM_UPDATE_DATE</v>
          </cell>
          <cell r="C20" t="str">
            <v>Date</v>
          </cell>
          <cell r="D20" t="str">
            <v>　</v>
          </cell>
          <cell r="E20" t="str">
            <v/>
          </cell>
        </row>
        <row r="21">
          <cell r="A21" t="str">
            <v>プランID</v>
          </cell>
          <cell r="B21" t="str">
            <v>PLAN_ID</v>
          </cell>
          <cell r="C21" t="str">
            <v>Varchar2</v>
          </cell>
          <cell r="D21">
            <v>36</v>
          </cell>
          <cell r="E21" t="str">
            <v/>
          </cell>
        </row>
        <row r="22">
          <cell r="A22" t="str">
            <v>家族コード</v>
          </cell>
          <cell r="B22" t="str">
            <v>FAMILY_CD</v>
          </cell>
          <cell r="C22" t="str">
            <v>Char</v>
          </cell>
          <cell r="D22">
            <v>2</v>
          </cell>
          <cell r="E22" t="str">
            <v/>
          </cell>
        </row>
        <row r="23">
          <cell r="A23" t="str">
            <v>家族氏名（漢字）</v>
          </cell>
          <cell r="B23" t="str">
            <v>FAMILY_NAME_KANJI</v>
          </cell>
          <cell r="C23" t="str">
            <v>Varchar2</v>
          </cell>
          <cell r="D23">
            <v>32</v>
          </cell>
          <cell r="E23" t="str">
            <v/>
          </cell>
        </row>
        <row r="24">
          <cell r="A24" t="str">
            <v>家族氏名（カナ）</v>
          </cell>
          <cell r="B24" t="str">
            <v>FAMILY_NAME_KANA</v>
          </cell>
          <cell r="C24" t="str">
            <v>Varchar2</v>
          </cell>
          <cell r="D24">
            <v>32</v>
          </cell>
          <cell r="E24" t="str">
            <v/>
          </cell>
        </row>
        <row r="25">
          <cell r="A25" t="str">
            <v>生年月日</v>
          </cell>
          <cell r="B25" t="str">
            <v>BIRTH</v>
          </cell>
          <cell r="C25" t="str">
            <v>Date</v>
          </cell>
          <cell r="D25" t="str">
            <v>　</v>
          </cell>
          <cell r="E25" t="str">
            <v/>
          </cell>
        </row>
        <row r="26">
          <cell r="A26" t="str">
            <v>年齢</v>
          </cell>
          <cell r="B26" t="str">
            <v>AGE</v>
          </cell>
          <cell r="C26" t="str">
            <v>Number</v>
          </cell>
          <cell r="D26">
            <v>3</v>
          </cell>
          <cell r="E26" t="str">
            <v/>
          </cell>
        </row>
        <row r="27">
          <cell r="A27" t="str">
            <v>生年月日・年齢選択コード</v>
          </cell>
          <cell r="B27" t="str">
            <v>BIRTH_AGE_SELECT_CD</v>
          </cell>
          <cell r="C27" t="str">
            <v>Char</v>
          </cell>
          <cell r="D27">
            <v>1</v>
          </cell>
          <cell r="E27" t="str">
            <v/>
          </cell>
        </row>
        <row r="28">
          <cell r="A28" t="str">
            <v>続柄コード</v>
          </cell>
          <cell r="B28" t="str">
            <v>ZOKUGARA_CD</v>
          </cell>
          <cell r="C28" t="str">
            <v>Char</v>
          </cell>
          <cell r="D28">
            <v>1</v>
          </cell>
          <cell r="E28" t="str">
            <v/>
          </cell>
        </row>
        <row r="29">
          <cell r="A29" t="str">
            <v>性別コード</v>
          </cell>
          <cell r="B29" t="str">
            <v>SEX_CD</v>
          </cell>
          <cell r="C29" t="str">
            <v>Char</v>
          </cell>
          <cell r="D29">
            <v>1</v>
          </cell>
          <cell r="E29" t="str">
            <v/>
          </cell>
        </row>
        <row r="30">
          <cell r="A30" t="str">
            <v>職業コード</v>
          </cell>
          <cell r="B30" t="str">
            <v>JOB_CD</v>
          </cell>
          <cell r="C30" t="str">
            <v>Char</v>
          </cell>
          <cell r="D30">
            <v>1</v>
          </cell>
          <cell r="E30" t="str">
            <v/>
          </cell>
        </row>
        <row r="31">
          <cell r="A31" t="str">
            <v>年収</v>
          </cell>
          <cell r="B31" t="str">
            <v>NENSHU</v>
          </cell>
          <cell r="C31" t="str">
            <v>Number</v>
          </cell>
          <cell r="D31">
            <v>11</v>
          </cell>
          <cell r="E31" t="str">
            <v/>
          </cell>
        </row>
        <row r="32">
          <cell r="A32" t="str">
            <v>退職予定年齢</v>
          </cell>
          <cell r="B32" t="str">
            <v>TAISHOKU_PLAN_AGE</v>
          </cell>
          <cell r="C32" t="str">
            <v>Number</v>
          </cell>
          <cell r="D32">
            <v>3</v>
          </cell>
          <cell r="E32" t="str">
            <v/>
          </cell>
        </row>
        <row r="33">
          <cell r="A33" t="str">
            <v>平均余命</v>
          </cell>
          <cell r="B33" t="str">
            <v>HEIKIN_YOMEI</v>
          </cell>
          <cell r="C33" t="str">
            <v>Number</v>
          </cell>
          <cell r="D33">
            <v>3</v>
          </cell>
          <cell r="E33" t="str">
            <v/>
          </cell>
        </row>
        <row r="34">
          <cell r="A34" t="str">
            <v>イメージ画像コード</v>
          </cell>
          <cell r="B34" t="str">
            <v>IMEJI_GAZOU_CD</v>
          </cell>
          <cell r="C34" t="str">
            <v>Char</v>
          </cell>
          <cell r="D34">
            <v>8</v>
          </cell>
          <cell r="E34" t="str">
            <v/>
          </cell>
        </row>
        <row r="35">
          <cell r="A35" t="str">
            <v>システム作成日時</v>
          </cell>
          <cell r="B35" t="str">
            <v>SYSTEM_CREATE_DATE</v>
          </cell>
          <cell r="C35" t="str">
            <v>Date</v>
          </cell>
          <cell r="D35" t="str">
            <v>　</v>
          </cell>
          <cell r="E35" t="str">
            <v/>
          </cell>
        </row>
        <row r="36">
          <cell r="A36" t="str">
            <v>システム更新日時</v>
          </cell>
          <cell r="B36" t="str">
            <v>SYSTEM_UPDATE_DATE</v>
          </cell>
          <cell r="C36" t="str">
            <v>Date</v>
          </cell>
          <cell r="D36" t="str">
            <v>　</v>
          </cell>
          <cell r="E36" t="str">
            <v/>
          </cell>
        </row>
        <row r="37">
          <cell r="A37" t="str">
            <v>プランID</v>
          </cell>
          <cell r="B37" t="str">
            <v>PLAN_ID</v>
          </cell>
          <cell r="C37" t="str">
            <v>Varchar2</v>
          </cell>
          <cell r="D37">
            <v>36</v>
          </cell>
          <cell r="E37" t="str">
            <v/>
          </cell>
        </row>
        <row r="38">
          <cell r="A38" t="str">
            <v>家族コード</v>
          </cell>
          <cell r="B38" t="str">
            <v>FAMILY_CD</v>
          </cell>
          <cell r="C38" t="str">
            <v>Char</v>
          </cell>
          <cell r="D38">
            <v>2</v>
          </cell>
          <cell r="E38" t="str">
            <v/>
          </cell>
        </row>
        <row r="39">
          <cell r="A39" t="str">
            <v>行番号</v>
          </cell>
          <cell r="B39" t="str">
            <v>GYO_NO</v>
          </cell>
          <cell r="C39" t="str">
            <v>Number</v>
          </cell>
          <cell r="D39">
            <v>2</v>
          </cell>
          <cell r="E39" t="str">
            <v/>
          </cell>
        </row>
        <row r="40">
          <cell r="A40" t="str">
            <v>年金タイプコード</v>
          </cell>
          <cell r="B40" t="str">
            <v>NENKIN_TYPE_CD</v>
          </cell>
          <cell r="C40" t="str">
            <v>Char</v>
          </cell>
          <cell r="D40">
            <v>1</v>
          </cell>
          <cell r="E40" t="str">
            <v/>
          </cell>
        </row>
        <row r="41">
          <cell r="A41" t="str">
            <v>開始年月</v>
          </cell>
          <cell r="B41" t="str">
            <v>START_NENGETSU</v>
          </cell>
          <cell r="C41" t="str">
            <v>Char</v>
          </cell>
          <cell r="D41">
            <v>6</v>
          </cell>
          <cell r="E41" t="str">
            <v/>
          </cell>
        </row>
        <row r="42">
          <cell r="A42" t="str">
            <v>開始年齢</v>
          </cell>
          <cell r="B42" t="str">
            <v>AGE_FROM</v>
          </cell>
          <cell r="C42" t="str">
            <v>Number</v>
          </cell>
          <cell r="D42">
            <v>3</v>
          </cell>
          <cell r="E42" t="str">
            <v/>
          </cell>
        </row>
        <row r="43">
          <cell r="A43" t="str">
            <v>終了年月</v>
          </cell>
          <cell r="B43" t="str">
            <v>END_NENGETSU</v>
          </cell>
          <cell r="C43" t="str">
            <v>Char</v>
          </cell>
          <cell r="D43">
            <v>6</v>
          </cell>
          <cell r="E43" t="str">
            <v/>
          </cell>
        </row>
        <row r="44">
          <cell r="A44" t="str">
            <v>終了年齢</v>
          </cell>
          <cell r="B44" t="str">
            <v>AGE_TO</v>
          </cell>
          <cell r="C44" t="str">
            <v>Number</v>
          </cell>
          <cell r="D44">
            <v>3</v>
          </cell>
          <cell r="E44" t="str">
            <v/>
          </cell>
        </row>
        <row r="45">
          <cell r="A45" t="str">
            <v>加入月数</v>
          </cell>
          <cell r="B45" t="str">
            <v>KANYU_TSUKISU</v>
          </cell>
          <cell r="C45" t="str">
            <v>Number</v>
          </cell>
          <cell r="D45">
            <v>3</v>
          </cell>
          <cell r="E45" t="str">
            <v/>
          </cell>
        </row>
        <row r="46">
          <cell r="A46" t="str">
            <v>年収</v>
          </cell>
          <cell r="B46" t="str">
            <v>NENSHU</v>
          </cell>
          <cell r="C46" t="str">
            <v>Number</v>
          </cell>
          <cell r="D46">
            <v>11</v>
          </cell>
          <cell r="E46" t="str">
            <v/>
          </cell>
        </row>
        <row r="47">
          <cell r="A47" t="str">
            <v>システム作成日時</v>
          </cell>
          <cell r="B47" t="str">
            <v>SYSTEM_CREATE_DATE</v>
          </cell>
          <cell r="C47" t="str">
            <v>Date</v>
          </cell>
          <cell r="D47" t="str">
            <v>　</v>
          </cell>
          <cell r="E47" t="str">
            <v/>
          </cell>
        </row>
        <row r="48">
          <cell r="A48" t="str">
            <v>システム更新日時</v>
          </cell>
          <cell r="B48" t="str">
            <v>SYSTEM_UPDATE_DATE</v>
          </cell>
          <cell r="C48" t="str">
            <v>Date</v>
          </cell>
          <cell r="D48" t="str">
            <v>　</v>
          </cell>
          <cell r="E48" t="str">
            <v/>
          </cell>
        </row>
        <row r="49">
          <cell r="A49" t="str">
            <v>プランID</v>
          </cell>
          <cell r="B49" t="str">
            <v>PLAN_ID</v>
          </cell>
          <cell r="C49" t="str">
            <v>Varchar2</v>
          </cell>
          <cell r="D49">
            <v>36</v>
          </cell>
          <cell r="E49" t="str">
            <v/>
          </cell>
        </row>
        <row r="50">
          <cell r="A50" t="str">
            <v>借入相当額</v>
          </cell>
          <cell r="B50" t="str">
            <v>KARIRE_SOTOGAKU</v>
          </cell>
          <cell r="C50" t="str">
            <v>Number</v>
          </cell>
          <cell r="D50">
            <v>11</v>
          </cell>
          <cell r="E50" t="str">
            <v/>
          </cell>
        </row>
        <row r="51">
          <cell r="A51" t="str">
            <v>弔慰金算出係数区分コード</v>
          </cell>
          <cell r="B51" t="str">
            <v>CHOIKIN_SANSHUTSU_KB_CD</v>
          </cell>
          <cell r="C51" t="str">
            <v>Char</v>
          </cell>
          <cell r="D51">
            <v>1</v>
          </cell>
        </row>
        <row r="52">
          <cell r="A52" t="str">
            <v>経営立て直し資金種別コード</v>
          </cell>
          <cell r="B52" t="str">
            <v>KENAOSI_SHIKIN_SB_CD</v>
          </cell>
          <cell r="C52" t="str">
            <v>Char</v>
          </cell>
          <cell r="D52">
            <v>1</v>
          </cell>
          <cell r="E52" t="str">
            <v/>
          </cell>
        </row>
        <row r="53">
          <cell r="A53" t="str">
            <v>従業員給与(月間)</v>
          </cell>
          <cell r="B53" t="str">
            <v>JUGYOIN_KYUYO</v>
          </cell>
          <cell r="C53" t="str">
            <v>Number</v>
          </cell>
          <cell r="D53">
            <v>11</v>
          </cell>
          <cell r="E53" t="str">
            <v/>
          </cell>
        </row>
        <row r="54">
          <cell r="A54" t="str">
            <v>従業員給与必要月数</v>
          </cell>
          <cell r="B54" t="str">
            <v>JUGYOIN_KYUYO_HYOGETU</v>
          </cell>
          <cell r="C54" t="str">
            <v>Number</v>
          </cell>
          <cell r="D54">
            <v>3</v>
          </cell>
          <cell r="E54" t="str">
            <v/>
          </cell>
        </row>
        <row r="55">
          <cell r="A55" t="str">
            <v>経営立て直し資金</v>
          </cell>
          <cell r="B55" t="str">
            <v>KENAOSI_SHIKIN</v>
          </cell>
          <cell r="C55" t="str">
            <v>Number</v>
          </cell>
          <cell r="D55">
            <v>11</v>
          </cell>
          <cell r="E55" t="str">
            <v/>
          </cell>
        </row>
        <row r="56">
          <cell r="A56" t="str">
            <v>売上高予想</v>
          </cell>
          <cell r="B56" t="str">
            <v>URIAGEDAKA_YOSOU</v>
          </cell>
          <cell r="C56" t="str">
            <v>Number</v>
          </cell>
          <cell r="D56">
            <v>11</v>
          </cell>
          <cell r="E56" t="str">
            <v/>
          </cell>
        </row>
        <row r="57">
          <cell r="A57" t="str">
            <v>万一1年後売上予想比率</v>
          </cell>
          <cell r="B57" t="str">
            <v>M1NGO_URIYOSO_RT</v>
          </cell>
          <cell r="C57" t="str">
            <v>Number</v>
          </cell>
          <cell r="D57">
            <v>5</v>
          </cell>
          <cell r="E57">
            <v>2</v>
          </cell>
        </row>
        <row r="58">
          <cell r="A58" t="str">
            <v>万一2年後売上予想比率</v>
          </cell>
          <cell r="B58" t="str">
            <v>M2NGO_URIYOSO_RT</v>
          </cell>
          <cell r="C58" t="str">
            <v>Number</v>
          </cell>
          <cell r="D58">
            <v>5</v>
          </cell>
          <cell r="E58">
            <v>2</v>
          </cell>
        </row>
        <row r="59">
          <cell r="A59" t="str">
            <v>万一3年後売上予想比率</v>
          </cell>
          <cell r="B59" t="str">
            <v>M3NGO_URIYOSO_RT</v>
          </cell>
          <cell r="C59" t="str">
            <v>Number</v>
          </cell>
          <cell r="D59">
            <v>5</v>
          </cell>
          <cell r="E59">
            <v>2</v>
          </cell>
        </row>
        <row r="60">
          <cell r="A60" t="str">
            <v>業種コード</v>
          </cell>
          <cell r="B60" t="str">
            <v>GYOSHU_CD</v>
          </cell>
          <cell r="C60" t="str">
            <v>Char</v>
          </cell>
          <cell r="D60">
            <v>2</v>
          </cell>
          <cell r="E60" t="str">
            <v/>
          </cell>
        </row>
        <row r="61">
          <cell r="A61" t="str">
            <v>従業員数</v>
          </cell>
          <cell r="B61" t="str">
            <v>JUGYOINSU</v>
          </cell>
          <cell r="C61" t="str">
            <v>Number</v>
          </cell>
          <cell r="D61">
            <v>5</v>
          </cell>
          <cell r="E61" t="str">
            <v/>
          </cell>
        </row>
        <row r="62">
          <cell r="A62" t="str">
            <v>システム作成日時</v>
          </cell>
          <cell r="B62" t="str">
            <v>SYSTEM_CREATE_DATE</v>
          </cell>
          <cell r="C62" t="str">
            <v>Date</v>
          </cell>
          <cell r="D62" t="str">
            <v>　</v>
          </cell>
          <cell r="E62" t="str">
            <v/>
          </cell>
        </row>
        <row r="63">
          <cell r="A63" t="str">
            <v>システム更新日時</v>
          </cell>
          <cell r="B63" t="str">
            <v>SYSTEM_UPDATE_DATE</v>
          </cell>
          <cell r="C63" t="str">
            <v>Date</v>
          </cell>
          <cell r="D63" t="str">
            <v>　</v>
          </cell>
          <cell r="E63" t="str">
            <v/>
          </cell>
        </row>
        <row r="64">
          <cell r="A64" t="str">
            <v>プランID</v>
          </cell>
          <cell r="B64" t="str">
            <v>PLAN_ID</v>
          </cell>
          <cell r="C64" t="str">
            <v>Varchar2</v>
          </cell>
          <cell r="D64">
            <v>36</v>
          </cell>
          <cell r="E64" t="str">
            <v/>
          </cell>
        </row>
        <row r="65">
          <cell r="A65" t="str">
            <v>引下金額</v>
          </cell>
          <cell r="B65" t="str">
            <v>SAGE_KINGAKU</v>
          </cell>
          <cell r="C65" t="str">
            <v>Number</v>
          </cell>
          <cell r="D65">
            <v>11</v>
          </cell>
        </row>
        <row r="66">
          <cell r="A66" t="str">
            <v>参考保険 保険種類コード</v>
          </cell>
          <cell r="B66" t="str">
            <v>SKHK_HOKEN_SHURUI_CD</v>
          </cell>
          <cell r="C66" t="str">
            <v>Char</v>
          </cell>
          <cell r="D66">
            <v>1</v>
          </cell>
          <cell r="E66" t="str">
            <v/>
          </cell>
        </row>
        <row r="67">
          <cell r="A67" t="str">
            <v>システム作成日時</v>
          </cell>
          <cell r="B67" t="str">
            <v>SYSTEM_CREATE_DATE</v>
          </cell>
          <cell r="C67" t="str">
            <v>Date</v>
          </cell>
          <cell r="D67" t="str">
            <v>　</v>
          </cell>
          <cell r="E67" t="str">
            <v/>
          </cell>
        </row>
        <row r="68">
          <cell r="A68" t="str">
            <v>システム更新日時</v>
          </cell>
          <cell r="B68" t="str">
            <v>SYSTEM_UPDATE_DATE</v>
          </cell>
          <cell r="C68" t="str">
            <v>Date</v>
          </cell>
          <cell r="D68" t="str">
            <v>　</v>
          </cell>
          <cell r="E68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B9" sqref="B9"/>
    </sheetView>
  </sheetViews>
  <sheetFormatPr defaultRowHeight="13.5"/>
  <cols>
    <col min="1" max="1" width="9" style="65"/>
    <col min="2" max="2" width="73.875" style="65" customWidth="1"/>
    <col min="3" max="3" width="11.625" style="66" bestFit="1" customWidth="1"/>
    <col min="4" max="4" width="13.625" style="65" customWidth="1"/>
    <col min="5" max="5" width="9" style="59"/>
    <col min="6" max="6" width="17.25" style="59" bestFit="1" customWidth="1"/>
    <col min="7" max="7" width="6.5" style="59" bestFit="1" customWidth="1"/>
    <col min="8" max="8" width="14.25" style="59" bestFit="1" customWidth="1"/>
    <col min="9" max="16" width="9" style="59"/>
    <col min="17" max="16384" width="9" style="65"/>
  </cols>
  <sheetData>
    <row r="1" spans="1:9" ht="14.25" thickBot="1">
      <c r="A1" s="57" t="s">
        <v>169</v>
      </c>
      <c r="B1" s="57" t="s">
        <v>170</v>
      </c>
      <c r="C1" s="58" t="s">
        <v>171</v>
      </c>
      <c r="D1" s="57" t="s">
        <v>172</v>
      </c>
    </row>
    <row r="2" spans="1:9" ht="14.25" thickTop="1">
      <c r="A2" s="60">
        <f>ROW()-1</f>
        <v>1</v>
      </c>
      <c r="B2" s="60" t="s">
        <v>173</v>
      </c>
      <c r="C2" s="61">
        <v>41604</v>
      </c>
      <c r="D2" s="60" t="s">
        <v>174</v>
      </c>
    </row>
    <row r="3" spans="1:9">
      <c r="A3" s="62">
        <f t="shared" ref="A3:A47" si="0">ROW()-1</f>
        <v>2</v>
      </c>
      <c r="B3" s="62" t="s">
        <v>176</v>
      </c>
      <c r="C3" s="63">
        <v>41605</v>
      </c>
      <c r="D3" s="62" t="s">
        <v>175</v>
      </c>
      <c r="F3" s="64">
        <v>41604.416666666664</v>
      </c>
      <c r="G3" s="59" t="s">
        <v>177</v>
      </c>
      <c r="I3" s="59" t="s">
        <v>178</v>
      </c>
    </row>
    <row r="4" spans="1:9">
      <c r="A4" s="62">
        <f t="shared" si="0"/>
        <v>3</v>
      </c>
      <c r="B4" s="62" t="s">
        <v>180</v>
      </c>
      <c r="C4" s="63">
        <v>41606</v>
      </c>
      <c r="D4" s="74" t="s">
        <v>175</v>
      </c>
      <c r="F4" s="77">
        <v>41604.625</v>
      </c>
      <c r="G4" s="76" t="s">
        <v>179</v>
      </c>
    </row>
    <row r="5" spans="1:9">
      <c r="A5" s="62">
        <f t="shared" si="0"/>
        <v>4</v>
      </c>
      <c r="B5" s="62" t="s">
        <v>181</v>
      </c>
      <c r="C5" s="75">
        <v>41606</v>
      </c>
      <c r="D5" s="74" t="s">
        <v>175</v>
      </c>
      <c r="F5" s="77">
        <v>41604.625</v>
      </c>
      <c r="G5" s="76" t="s">
        <v>179</v>
      </c>
    </row>
    <row r="6" spans="1:9">
      <c r="A6" s="62">
        <f t="shared" si="0"/>
        <v>5</v>
      </c>
      <c r="B6" s="62" t="s">
        <v>184</v>
      </c>
      <c r="C6" s="63">
        <v>41612</v>
      </c>
      <c r="D6" s="74" t="s">
        <v>175</v>
      </c>
      <c r="F6" s="64">
        <v>41612.618055555555</v>
      </c>
      <c r="G6" s="59" t="s">
        <v>182</v>
      </c>
    </row>
    <row r="7" spans="1:9">
      <c r="A7" s="62">
        <f t="shared" si="0"/>
        <v>6</v>
      </c>
      <c r="B7" s="62" t="s">
        <v>185</v>
      </c>
      <c r="C7" s="75">
        <v>41612</v>
      </c>
      <c r="D7" s="74" t="s">
        <v>175</v>
      </c>
      <c r="F7" s="77">
        <v>41612.618055555555</v>
      </c>
      <c r="G7" s="76" t="s">
        <v>183</v>
      </c>
    </row>
    <row r="8" spans="1:9">
      <c r="A8" s="74">
        <f t="shared" si="0"/>
        <v>7</v>
      </c>
      <c r="B8" s="74" t="s">
        <v>190</v>
      </c>
      <c r="C8" s="75">
        <v>41612</v>
      </c>
      <c r="D8" s="74" t="s">
        <v>175</v>
      </c>
      <c r="F8" s="77">
        <v>41612.625</v>
      </c>
      <c r="G8" s="59" t="s">
        <v>189</v>
      </c>
    </row>
    <row r="9" spans="1:9" ht="40.5">
      <c r="A9" s="62">
        <f t="shared" si="0"/>
        <v>8</v>
      </c>
      <c r="B9" s="128" t="s">
        <v>233</v>
      </c>
      <c r="C9" s="75">
        <v>41618</v>
      </c>
      <c r="D9" s="74" t="s">
        <v>175</v>
      </c>
      <c r="E9" s="65"/>
      <c r="F9" s="129">
        <v>41618.458333333336</v>
      </c>
      <c r="G9" s="130" t="s">
        <v>232</v>
      </c>
    </row>
    <row r="10" spans="1:9">
      <c r="A10" s="62">
        <f t="shared" si="0"/>
        <v>9</v>
      </c>
      <c r="B10" s="62"/>
      <c r="C10" s="63"/>
      <c r="D10" s="62"/>
    </row>
    <row r="11" spans="1:9">
      <c r="A11" s="62">
        <f t="shared" si="0"/>
        <v>10</v>
      </c>
      <c r="B11" s="62"/>
      <c r="C11" s="63"/>
      <c r="D11" s="62"/>
    </row>
    <row r="12" spans="1:9">
      <c r="A12" s="62">
        <f t="shared" si="0"/>
        <v>11</v>
      </c>
      <c r="B12" s="62"/>
      <c r="C12" s="63"/>
      <c r="D12" s="62"/>
    </row>
    <row r="13" spans="1:9">
      <c r="A13" s="62">
        <f t="shared" si="0"/>
        <v>12</v>
      </c>
      <c r="B13" s="62"/>
      <c r="C13" s="63"/>
      <c r="D13" s="62"/>
    </row>
    <row r="14" spans="1:9">
      <c r="A14" s="62">
        <f t="shared" si="0"/>
        <v>13</v>
      </c>
      <c r="B14" s="62"/>
      <c r="C14" s="63"/>
      <c r="D14" s="62"/>
    </row>
    <row r="15" spans="1:9">
      <c r="A15" s="62">
        <f t="shared" si="0"/>
        <v>14</v>
      </c>
      <c r="B15" s="62"/>
      <c r="C15" s="63"/>
      <c r="D15" s="62"/>
    </row>
    <row r="16" spans="1:9">
      <c r="A16" s="62">
        <f t="shared" si="0"/>
        <v>15</v>
      </c>
      <c r="B16" s="62"/>
      <c r="C16" s="63"/>
      <c r="D16" s="62"/>
    </row>
    <row r="17" spans="1:4">
      <c r="A17" s="62">
        <f t="shared" si="0"/>
        <v>16</v>
      </c>
      <c r="B17" s="62"/>
      <c r="C17" s="63"/>
      <c r="D17" s="62"/>
    </row>
    <row r="18" spans="1:4">
      <c r="A18" s="62">
        <f t="shared" si="0"/>
        <v>17</v>
      </c>
      <c r="B18" s="62"/>
      <c r="C18" s="63"/>
      <c r="D18" s="62"/>
    </row>
    <row r="19" spans="1:4">
      <c r="A19" s="62">
        <f t="shared" si="0"/>
        <v>18</v>
      </c>
      <c r="B19" s="62"/>
      <c r="C19" s="63"/>
      <c r="D19" s="62"/>
    </row>
    <row r="20" spans="1:4">
      <c r="A20" s="62">
        <f t="shared" si="0"/>
        <v>19</v>
      </c>
      <c r="B20" s="62"/>
      <c r="C20" s="63"/>
      <c r="D20" s="62"/>
    </row>
    <row r="21" spans="1:4">
      <c r="A21" s="62">
        <f t="shared" si="0"/>
        <v>20</v>
      </c>
      <c r="B21" s="62"/>
      <c r="C21" s="63"/>
      <c r="D21" s="62"/>
    </row>
    <row r="22" spans="1:4">
      <c r="A22" s="62">
        <f t="shared" si="0"/>
        <v>21</v>
      </c>
      <c r="B22" s="62"/>
      <c r="C22" s="63"/>
      <c r="D22" s="62"/>
    </row>
    <row r="23" spans="1:4">
      <c r="A23" s="62">
        <f t="shared" si="0"/>
        <v>22</v>
      </c>
      <c r="B23" s="62"/>
      <c r="C23" s="63"/>
      <c r="D23" s="62"/>
    </row>
    <row r="24" spans="1:4">
      <c r="A24" s="62">
        <f t="shared" si="0"/>
        <v>23</v>
      </c>
      <c r="B24" s="62"/>
      <c r="C24" s="63"/>
      <c r="D24" s="62"/>
    </row>
    <row r="25" spans="1:4">
      <c r="A25" s="62">
        <f t="shared" si="0"/>
        <v>24</v>
      </c>
      <c r="B25" s="62"/>
      <c r="C25" s="63"/>
      <c r="D25" s="62"/>
    </row>
    <row r="26" spans="1:4">
      <c r="A26" s="62">
        <f t="shared" si="0"/>
        <v>25</v>
      </c>
      <c r="B26" s="62"/>
      <c r="C26" s="63"/>
      <c r="D26" s="62"/>
    </row>
    <row r="27" spans="1:4">
      <c r="A27" s="62">
        <f t="shared" si="0"/>
        <v>26</v>
      </c>
      <c r="B27" s="62"/>
      <c r="C27" s="63"/>
      <c r="D27" s="62"/>
    </row>
    <row r="28" spans="1:4">
      <c r="A28" s="62">
        <f t="shared" si="0"/>
        <v>27</v>
      </c>
      <c r="B28" s="62"/>
      <c r="C28" s="63"/>
      <c r="D28" s="62"/>
    </row>
    <row r="29" spans="1:4">
      <c r="A29" s="62">
        <f t="shared" si="0"/>
        <v>28</v>
      </c>
      <c r="B29" s="62"/>
      <c r="C29" s="63"/>
      <c r="D29" s="62"/>
    </row>
    <row r="30" spans="1:4">
      <c r="A30" s="62">
        <f t="shared" si="0"/>
        <v>29</v>
      </c>
      <c r="B30" s="62"/>
      <c r="C30" s="63"/>
      <c r="D30" s="62"/>
    </row>
    <row r="31" spans="1:4">
      <c r="A31" s="62">
        <f t="shared" si="0"/>
        <v>30</v>
      </c>
      <c r="B31" s="62"/>
      <c r="C31" s="63"/>
      <c r="D31" s="62"/>
    </row>
    <row r="32" spans="1:4">
      <c r="A32" s="62">
        <f t="shared" si="0"/>
        <v>31</v>
      </c>
      <c r="B32" s="62"/>
      <c r="C32" s="63"/>
      <c r="D32" s="62"/>
    </row>
    <row r="33" spans="1:4">
      <c r="A33" s="62">
        <f t="shared" si="0"/>
        <v>32</v>
      </c>
      <c r="B33" s="62"/>
      <c r="C33" s="63"/>
      <c r="D33" s="62"/>
    </row>
    <row r="34" spans="1:4">
      <c r="A34" s="62">
        <f t="shared" si="0"/>
        <v>33</v>
      </c>
      <c r="B34" s="62"/>
      <c r="C34" s="63"/>
      <c r="D34" s="62"/>
    </row>
    <row r="35" spans="1:4">
      <c r="A35" s="62">
        <f t="shared" si="0"/>
        <v>34</v>
      </c>
      <c r="B35" s="62"/>
      <c r="C35" s="63"/>
      <c r="D35" s="62"/>
    </row>
    <row r="36" spans="1:4">
      <c r="A36" s="62">
        <f t="shared" si="0"/>
        <v>35</v>
      </c>
      <c r="B36" s="62"/>
      <c r="C36" s="63"/>
      <c r="D36" s="62"/>
    </row>
    <row r="37" spans="1:4">
      <c r="A37" s="62">
        <f t="shared" si="0"/>
        <v>36</v>
      </c>
      <c r="B37" s="62"/>
      <c r="C37" s="63"/>
      <c r="D37" s="62"/>
    </row>
    <row r="38" spans="1:4">
      <c r="A38" s="62">
        <f t="shared" si="0"/>
        <v>37</v>
      </c>
      <c r="B38" s="62"/>
      <c r="C38" s="63"/>
      <c r="D38" s="62"/>
    </row>
    <row r="39" spans="1:4">
      <c r="A39" s="62">
        <f t="shared" si="0"/>
        <v>38</v>
      </c>
      <c r="B39" s="62"/>
      <c r="C39" s="63"/>
      <c r="D39" s="62"/>
    </row>
    <row r="40" spans="1:4">
      <c r="A40" s="62">
        <f t="shared" si="0"/>
        <v>39</v>
      </c>
      <c r="B40" s="62"/>
      <c r="C40" s="63"/>
      <c r="D40" s="62"/>
    </row>
    <row r="41" spans="1:4">
      <c r="A41" s="62">
        <f t="shared" si="0"/>
        <v>40</v>
      </c>
      <c r="B41" s="62"/>
      <c r="C41" s="63"/>
      <c r="D41" s="62"/>
    </row>
    <row r="42" spans="1:4">
      <c r="A42" s="62">
        <f t="shared" si="0"/>
        <v>41</v>
      </c>
      <c r="B42" s="62"/>
      <c r="C42" s="63"/>
      <c r="D42" s="62"/>
    </row>
    <row r="43" spans="1:4">
      <c r="A43" s="62">
        <f t="shared" si="0"/>
        <v>42</v>
      </c>
      <c r="B43" s="62"/>
      <c r="C43" s="63"/>
      <c r="D43" s="62"/>
    </row>
    <row r="44" spans="1:4">
      <c r="A44" s="62">
        <f t="shared" si="0"/>
        <v>43</v>
      </c>
      <c r="B44" s="62"/>
      <c r="C44" s="63"/>
      <c r="D44" s="62"/>
    </row>
    <row r="45" spans="1:4">
      <c r="A45" s="62">
        <f t="shared" si="0"/>
        <v>44</v>
      </c>
      <c r="B45" s="62"/>
      <c r="C45" s="63"/>
      <c r="D45" s="62"/>
    </row>
    <row r="46" spans="1:4">
      <c r="A46" s="62">
        <f t="shared" si="0"/>
        <v>45</v>
      </c>
      <c r="B46" s="62"/>
      <c r="C46" s="63"/>
      <c r="D46" s="62"/>
    </row>
    <row r="47" spans="1:4">
      <c r="A47" s="62">
        <f t="shared" si="0"/>
        <v>46</v>
      </c>
      <c r="B47" s="62"/>
      <c r="C47" s="63"/>
      <c r="D47" s="62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35"/>
  <sheetViews>
    <sheetView showGridLines="0" zoomScale="85" zoomScaleNormal="85" workbookViewId="0">
      <pane ySplit="3" topLeftCell="A4" activePane="bottomLeft" state="frozenSplit"/>
      <selection activeCell="A2" sqref="A2:XFD3"/>
      <selection pane="bottomLeft" activeCell="B5" sqref="B5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191</v>
      </c>
    </row>
    <row r="2" spans="1:13">
      <c r="A2" s="88" t="s">
        <v>54</v>
      </c>
      <c r="B2" s="18" t="s">
        <v>12</v>
      </c>
      <c r="C2" s="19"/>
      <c r="D2" s="19"/>
      <c r="E2" s="19"/>
      <c r="F2" s="19"/>
      <c r="G2" s="19"/>
      <c r="H2" s="20"/>
      <c r="I2" s="17" t="s">
        <v>44</v>
      </c>
      <c r="J2" s="15"/>
      <c r="K2" s="15"/>
      <c r="L2" s="15"/>
      <c r="M2" s="16"/>
    </row>
    <row r="3" spans="1:13" ht="14.25" customHeight="1" thickBot="1">
      <c r="A3" s="89"/>
      <c r="B3" s="10" t="s">
        <v>19</v>
      </c>
      <c r="C3" s="50" t="s">
        <v>14</v>
      </c>
      <c r="D3" s="6" t="s">
        <v>13</v>
      </c>
      <c r="E3" s="6" t="s">
        <v>15</v>
      </c>
      <c r="F3" s="6" t="s">
        <v>16</v>
      </c>
      <c r="G3" s="6" t="s">
        <v>17</v>
      </c>
      <c r="H3" s="22" t="s">
        <v>24</v>
      </c>
      <c r="I3" s="7" t="s">
        <v>18</v>
      </c>
      <c r="J3" s="3" t="s">
        <v>23</v>
      </c>
      <c r="K3" s="3" t="s">
        <v>20</v>
      </c>
      <c r="L3" s="3" t="s">
        <v>22</v>
      </c>
      <c r="M3" s="3" t="s">
        <v>21</v>
      </c>
    </row>
    <row r="4" spans="1:13" s="70" customFormat="1" ht="13.5" customHeight="1" thickTop="1">
      <c r="A4" s="91" t="s">
        <v>68</v>
      </c>
      <c r="B4" s="92" t="s">
        <v>195</v>
      </c>
      <c r="C4" s="93" t="s">
        <v>48</v>
      </c>
      <c r="D4" s="94" t="s">
        <v>49</v>
      </c>
      <c r="E4" s="94" t="s">
        <v>31</v>
      </c>
      <c r="F4" s="94">
        <v>36</v>
      </c>
      <c r="G4" s="94"/>
      <c r="H4" s="95"/>
      <c r="I4" s="71" t="s">
        <v>196</v>
      </c>
      <c r="J4" s="96" t="s">
        <v>48</v>
      </c>
      <c r="K4" s="97" t="s">
        <v>55</v>
      </c>
      <c r="L4" s="98"/>
      <c r="M4" s="99"/>
    </row>
    <row r="5" spans="1:13" s="70" customFormat="1" ht="13.5" customHeight="1">
      <c r="A5" s="91"/>
      <c r="B5" s="100" t="s">
        <v>197</v>
      </c>
      <c r="C5" s="101" t="s">
        <v>198</v>
      </c>
      <c r="D5" s="102" t="s">
        <v>50</v>
      </c>
      <c r="E5" s="102" t="s">
        <v>31</v>
      </c>
      <c r="F5" s="102">
        <v>4</v>
      </c>
      <c r="G5" s="102"/>
      <c r="H5" s="103"/>
      <c r="I5" s="104" t="s">
        <v>199</v>
      </c>
      <c r="J5" s="105" t="s">
        <v>200</v>
      </c>
      <c r="K5" s="106" t="s">
        <v>201</v>
      </c>
      <c r="L5" s="107"/>
      <c r="M5" s="108"/>
    </row>
    <row r="6" spans="1:13" s="70" customFormat="1">
      <c r="A6" s="91"/>
      <c r="B6" s="87"/>
      <c r="C6" s="26" t="s">
        <v>202</v>
      </c>
      <c r="D6" s="102" t="s">
        <v>51</v>
      </c>
      <c r="E6" s="102" t="s">
        <v>31</v>
      </c>
      <c r="F6" s="102">
        <v>30</v>
      </c>
      <c r="G6" s="102"/>
      <c r="H6" s="109"/>
      <c r="I6" s="71"/>
      <c r="J6" s="110" t="s">
        <v>203</v>
      </c>
      <c r="K6" s="111" t="s">
        <v>204</v>
      </c>
      <c r="L6" s="112"/>
      <c r="M6" s="113"/>
    </row>
    <row r="7" spans="1:13" s="70" customFormat="1">
      <c r="A7" s="91"/>
      <c r="B7" s="114"/>
      <c r="C7" s="26" t="s">
        <v>205</v>
      </c>
      <c r="D7" s="102" t="s">
        <v>136</v>
      </c>
      <c r="E7" s="102" t="s">
        <v>25</v>
      </c>
      <c r="F7" s="102">
        <v>2</v>
      </c>
      <c r="G7" s="102"/>
      <c r="H7" s="109"/>
      <c r="I7" s="71"/>
      <c r="J7" s="110" t="s">
        <v>206</v>
      </c>
      <c r="K7" s="111" t="s">
        <v>207</v>
      </c>
      <c r="L7" s="112"/>
      <c r="M7" s="113" t="s">
        <v>208</v>
      </c>
    </row>
    <row r="8" spans="1:13" s="70" customFormat="1">
      <c r="A8" s="91"/>
      <c r="B8" s="87"/>
      <c r="C8" s="25" t="s">
        <v>209</v>
      </c>
      <c r="D8" s="102" t="s">
        <v>124</v>
      </c>
      <c r="E8" s="102" t="s">
        <v>31</v>
      </c>
      <c r="F8" s="102">
        <v>30</v>
      </c>
      <c r="G8" s="102"/>
      <c r="H8" s="109"/>
      <c r="I8" s="71"/>
      <c r="J8" s="110" t="s">
        <v>210</v>
      </c>
      <c r="K8" s="111" t="s">
        <v>211</v>
      </c>
      <c r="L8" s="111"/>
      <c r="M8" s="113"/>
    </row>
    <row r="9" spans="1:13" s="70" customFormat="1">
      <c r="A9" s="91"/>
      <c r="B9" s="87"/>
      <c r="C9" s="25" t="s">
        <v>212</v>
      </c>
      <c r="D9" s="102" t="s">
        <v>119</v>
      </c>
      <c r="E9" s="102" t="s">
        <v>52</v>
      </c>
      <c r="F9" s="102" t="s">
        <v>53</v>
      </c>
      <c r="G9" s="102"/>
      <c r="H9" s="109"/>
      <c r="I9" s="71"/>
      <c r="J9" s="110" t="s">
        <v>213</v>
      </c>
      <c r="K9" s="111" t="s">
        <v>214</v>
      </c>
      <c r="L9" s="111"/>
      <c r="M9" s="113"/>
    </row>
    <row r="10" spans="1:13" s="70" customFormat="1">
      <c r="A10" s="91"/>
      <c r="B10" s="114"/>
      <c r="C10" s="25" t="s">
        <v>215</v>
      </c>
      <c r="D10" s="102" t="s">
        <v>120</v>
      </c>
      <c r="E10" s="102" t="s">
        <v>52</v>
      </c>
      <c r="F10" s="102" t="s">
        <v>53</v>
      </c>
      <c r="G10" s="102"/>
      <c r="H10" s="109"/>
      <c r="I10" s="71"/>
      <c r="J10" s="110" t="s">
        <v>216</v>
      </c>
      <c r="K10" s="111" t="s">
        <v>217</v>
      </c>
      <c r="L10" s="111"/>
      <c r="M10" s="113"/>
    </row>
    <row r="11" spans="1:13" s="70" customFormat="1">
      <c r="A11" s="43"/>
      <c r="B11" s="114"/>
      <c r="C11" s="25" t="s">
        <v>218</v>
      </c>
      <c r="D11" s="102" t="s">
        <v>219</v>
      </c>
      <c r="E11" s="102" t="s">
        <v>31</v>
      </c>
      <c r="F11" s="102">
        <v>20</v>
      </c>
      <c r="G11" s="102"/>
      <c r="H11" s="109"/>
      <c r="I11" s="92"/>
      <c r="J11" s="110" t="s">
        <v>220</v>
      </c>
      <c r="K11" s="111" t="s">
        <v>221</v>
      </c>
      <c r="L11" s="115"/>
      <c r="M11" s="116"/>
    </row>
    <row r="12" spans="1:13" s="70" customFormat="1">
      <c r="A12" s="43"/>
      <c r="B12" s="114"/>
      <c r="C12" s="25" t="s">
        <v>222</v>
      </c>
      <c r="D12" s="102" t="s">
        <v>223</v>
      </c>
      <c r="E12" s="102" t="s">
        <v>31</v>
      </c>
      <c r="F12" s="102">
        <v>17</v>
      </c>
      <c r="G12" s="102"/>
      <c r="H12" s="109"/>
      <c r="I12" s="92"/>
      <c r="J12" s="110" t="s">
        <v>224</v>
      </c>
      <c r="K12" s="111" t="s">
        <v>225</v>
      </c>
      <c r="L12" s="115"/>
      <c r="M12" s="116"/>
    </row>
    <row r="13" spans="1:13" s="70" customFormat="1">
      <c r="A13" s="43"/>
      <c r="B13" s="114"/>
      <c r="C13" s="117" t="s">
        <v>226</v>
      </c>
      <c r="D13" s="118" t="s">
        <v>227</v>
      </c>
      <c r="E13" s="118" t="s">
        <v>52</v>
      </c>
      <c r="F13" s="118" t="s">
        <v>53</v>
      </c>
      <c r="G13" s="102"/>
      <c r="H13" s="24"/>
      <c r="I13" s="92"/>
      <c r="J13" s="119" t="s">
        <v>213</v>
      </c>
      <c r="K13" s="115" t="s">
        <v>214</v>
      </c>
      <c r="L13" s="115"/>
      <c r="M13" s="116"/>
    </row>
    <row r="14" spans="1:13" s="70" customFormat="1">
      <c r="A14" s="43"/>
      <c r="B14" s="114"/>
      <c r="C14" s="117" t="s">
        <v>228</v>
      </c>
      <c r="D14" s="118" t="s">
        <v>229</v>
      </c>
      <c r="E14" s="118" t="s">
        <v>31</v>
      </c>
      <c r="F14" s="118">
        <v>36</v>
      </c>
      <c r="G14" s="102"/>
      <c r="H14" s="24"/>
      <c r="I14" s="120"/>
      <c r="J14" s="121" t="s">
        <v>230</v>
      </c>
      <c r="K14" s="122" t="s">
        <v>231</v>
      </c>
      <c r="L14" s="122"/>
      <c r="M14" s="123"/>
    </row>
    <row r="15" spans="1:13" s="70" customFormat="1">
      <c r="A15" s="43"/>
      <c r="B15" s="114"/>
      <c r="C15" s="25" t="s">
        <v>101</v>
      </c>
      <c r="D15" s="102" t="str">
        <f>VLOOKUP(C15,[1]テーブル項目一覧!A:E,2,FALSE)</f>
        <v>SYSTEM_CREATE_DATE</v>
      </c>
      <c r="E15" s="102" t="str">
        <f>VLOOKUP(C15,[1]テーブル項目一覧!A:E,3,FALSE)</f>
        <v>Date</v>
      </c>
      <c r="F15" s="102" t="str">
        <f>VLOOKUP(C15,[1]テーブル項目一覧!A:E,4,FALSE)</f>
        <v>　</v>
      </c>
      <c r="G15" s="102"/>
      <c r="H15" s="24"/>
      <c r="I15" s="31" t="s">
        <v>126</v>
      </c>
      <c r="J15" s="32"/>
      <c r="K15" s="33"/>
      <c r="L15" s="32"/>
      <c r="M15" s="34"/>
    </row>
    <row r="16" spans="1:13" s="70" customFormat="1">
      <c r="A16" s="43"/>
      <c r="B16" s="114"/>
      <c r="C16" s="25" t="s">
        <v>103</v>
      </c>
      <c r="D16" s="102" t="str">
        <f>VLOOKUP(C16,[1]テーブル項目一覧!A:E,2,FALSE)</f>
        <v>SYSTEM_UPDATE_DATE</v>
      </c>
      <c r="E16" s="102" t="str">
        <f>VLOOKUP(C16,[1]テーブル項目一覧!A:E,3,FALSE)</f>
        <v>Date</v>
      </c>
      <c r="F16" s="102" t="str">
        <f>VLOOKUP(C16,[1]テーブル項目一覧!A:E,4,FALSE)</f>
        <v>　</v>
      </c>
      <c r="G16" s="102"/>
      <c r="H16" s="24"/>
      <c r="I16" s="35" t="s">
        <v>125</v>
      </c>
      <c r="J16" s="36"/>
      <c r="K16" s="37"/>
      <c r="L16" s="36"/>
      <c r="M16" s="38"/>
    </row>
    <row r="17" spans="1:13" s="70" customFormat="1" ht="5.0999999999999996" customHeight="1" thickBot="1">
      <c r="A17" s="43"/>
      <c r="B17" s="21"/>
      <c r="C17" s="53"/>
      <c r="D17" s="13"/>
      <c r="E17" s="13"/>
      <c r="F17" s="13"/>
      <c r="G17" s="13"/>
      <c r="H17" s="23"/>
      <c r="I17" s="124"/>
      <c r="J17" s="125"/>
      <c r="K17" s="126"/>
      <c r="L17" s="126"/>
      <c r="M17" s="127"/>
    </row>
    <row r="18" spans="1:13" ht="27.75" customHeight="1" thickTop="1">
      <c r="A18" s="43"/>
      <c r="B18" s="73" t="s">
        <v>194</v>
      </c>
      <c r="C18" s="51" t="s">
        <v>48</v>
      </c>
      <c r="D18" s="39" t="str">
        <f>VLOOKUP(C18,テーブル項目一覧!A:E,2,FALSE)</f>
        <v>PLAN_ID</v>
      </c>
      <c r="E18" s="39" t="str">
        <f>VLOOKUP(C18,テーブル項目一覧!A:E,3,FALSE)</f>
        <v>Varchar2</v>
      </c>
      <c r="F18" s="39">
        <f>VLOOKUP(C18,テーブル項目一覧!A:E,4,FALSE)</f>
        <v>36</v>
      </c>
      <c r="G18" s="39" t="str">
        <f>VLOOKUP(C18,テーブル項目一覧!A:E,5,FALSE)</f>
        <v/>
      </c>
      <c r="H18" s="40"/>
      <c r="I18" s="84" t="s">
        <v>193</v>
      </c>
      <c r="J18" s="85" t="s">
        <v>48</v>
      </c>
      <c r="K18" s="86" t="s">
        <v>55</v>
      </c>
      <c r="L18" s="68"/>
      <c r="M18" s="67"/>
    </row>
    <row r="19" spans="1:13">
      <c r="A19" s="43"/>
      <c r="B19" s="90"/>
      <c r="C19" s="52" t="s">
        <v>131</v>
      </c>
      <c r="D19" s="41" t="str">
        <f>VLOOKUP(C19,テーブル項目一覧!A:E,2,FALSE)</f>
        <v>FAMILY_CD</v>
      </c>
      <c r="E19" s="41" t="str">
        <f>VLOOKUP(C19,テーブル項目一覧!A:E,3,FALSE)</f>
        <v>Char</v>
      </c>
      <c r="F19" s="41">
        <f>VLOOKUP(C19,テーブル項目一覧!A:E,4,FALSE)</f>
        <v>2</v>
      </c>
      <c r="G19" s="41" t="str">
        <f>VLOOKUP(C19,テーブル項目一覧!A:E,5,FALSE)</f>
        <v/>
      </c>
      <c r="H19" s="42"/>
      <c r="I19" s="71" t="s">
        <v>82</v>
      </c>
      <c r="J19" s="27" t="s">
        <v>69</v>
      </c>
      <c r="K19" s="28" t="s">
        <v>93</v>
      </c>
      <c r="L19" s="29"/>
      <c r="M19" s="69"/>
    </row>
    <row r="20" spans="1:13">
      <c r="A20" s="43"/>
      <c r="B20" s="90"/>
      <c r="C20" s="25" t="s">
        <v>56</v>
      </c>
      <c r="D20" s="12" t="str">
        <f>VLOOKUP(C20,テーブル項目一覧!A:E,2,FALSE)</f>
        <v>FAMILY_NAME_KANJI</v>
      </c>
      <c r="E20" s="12" t="str">
        <f>VLOOKUP(C20,テーブル項目一覧!A:E,3,FALSE)</f>
        <v>Varchar2</v>
      </c>
      <c r="F20" s="12">
        <f>VLOOKUP(C20,テーブル項目一覧!A:E,4,FALSE)</f>
        <v>32</v>
      </c>
      <c r="G20" s="12" t="str">
        <f>VLOOKUP(C20,テーブル項目一覧!A:E,5,FALSE)</f>
        <v/>
      </c>
      <c r="H20" s="24"/>
      <c r="I20" s="72" t="s">
        <v>81</v>
      </c>
      <c r="J20" s="4" t="s">
        <v>70</v>
      </c>
      <c r="K20" s="5" t="s">
        <v>105</v>
      </c>
      <c r="L20" s="9"/>
      <c r="M20" s="55"/>
    </row>
    <row r="21" spans="1:13">
      <c r="A21" s="43"/>
      <c r="B21" s="14"/>
      <c r="C21" s="25" t="s">
        <v>58</v>
      </c>
      <c r="D21" s="12" t="str">
        <f>VLOOKUP(C21,テーブル項目一覧!A:E,2,FALSE)</f>
        <v>FAMILY_NAME_KANA</v>
      </c>
      <c r="E21" s="12" t="str">
        <f>VLOOKUP(C21,テーブル項目一覧!A:E,3,FALSE)</f>
        <v>Varchar2</v>
      </c>
      <c r="F21" s="12">
        <f>VLOOKUP(C21,テーブル項目一覧!A:E,4,FALSE)</f>
        <v>32</v>
      </c>
      <c r="G21" s="12" t="str">
        <f>VLOOKUP(C21,テーブル項目一覧!A:E,5,FALSE)</f>
        <v/>
      </c>
      <c r="H21" s="24"/>
      <c r="I21" s="8"/>
      <c r="J21" s="4" t="s">
        <v>71</v>
      </c>
      <c r="K21" s="5" t="s">
        <v>106</v>
      </c>
      <c r="L21" s="9"/>
      <c r="M21" s="55"/>
    </row>
    <row r="22" spans="1:13">
      <c r="A22" s="43"/>
      <c r="B22" s="90"/>
      <c r="C22" s="25" t="s">
        <v>60</v>
      </c>
      <c r="D22" s="12" t="str">
        <f>VLOOKUP(C22,テーブル項目一覧!A:E,2,FALSE)</f>
        <v>BIRTH</v>
      </c>
      <c r="E22" s="12" t="str">
        <f>VLOOKUP(C22,テーブル項目一覧!A:E,3,FALSE)</f>
        <v>Date</v>
      </c>
      <c r="F22" s="12" t="str">
        <f>VLOOKUP(C22,テーブル項目一覧!A:E,4,FALSE)</f>
        <v>　</v>
      </c>
      <c r="G22" s="12" t="str">
        <f>VLOOKUP(C22,テーブル項目一覧!A:E,5,FALSE)</f>
        <v/>
      </c>
      <c r="H22" s="24"/>
      <c r="I22" s="8"/>
      <c r="J22" s="4" t="s">
        <v>72</v>
      </c>
      <c r="K22" s="5" t="s">
        <v>107</v>
      </c>
      <c r="L22" s="9"/>
      <c r="M22" s="55"/>
    </row>
    <row r="23" spans="1:13">
      <c r="A23" s="43"/>
      <c r="B23" s="90"/>
      <c r="C23" s="25" t="s">
        <v>94</v>
      </c>
      <c r="D23" s="12" t="str">
        <f>VLOOKUP(C23,テーブル項目一覧!A:E,2,FALSE)</f>
        <v>AGE</v>
      </c>
      <c r="E23" s="12" t="str">
        <f>VLOOKUP(C23,テーブル項目一覧!A:E,3,FALSE)</f>
        <v>Number</v>
      </c>
      <c r="F23" s="12">
        <f>VLOOKUP(C23,テーブル項目一覧!A:E,4,FALSE)</f>
        <v>3</v>
      </c>
      <c r="G23" s="12" t="str">
        <f>VLOOKUP(C23,テーブル項目一覧!A:E,5,FALSE)</f>
        <v/>
      </c>
      <c r="H23" s="24"/>
      <c r="I23" s="8"/>
      <c r="J23" s="4" t="s">
        <v>108</v>
      </c>
      <c r="K23" s="5" t="s">
        <v>0</v>
      </c>
      <c r="L23" s="9"/>
      <c r="M23" s="55"/>
    </row>
    <row r="24" spans="1:13">
      <c r="A24" s="43"/>
      <c r="B24" s="90"/>
      <c r="C24" s="25" t="s">
        <v>167</v>
      </c>
      <c r="D24" s="12" t="str">
        <f>VLOOKUP(C24,テーブル項目一覧!A:E,2,FALSE)</f>
        <v>BIRTH_AGE_SELECT_CD</v>
      </c>
      <c r="E24" s="12" t="str">
        <f>VLOOKUP(C24,テーブル項目一覧!A:E,3,FALSE)</f>
        <v>Char</v>
      </c>
      <c r="F24" s="12">
        <f>VLOOKUP(C24,テーブル項目一覧!A:E,4,FALSE)</f>
        <v>1</v>
      </c>
      <c r="G24" s="12" t="str">
        <f>VLOOKUP(C24,テーブル項目一覧!A:E,5,FALSE)</f>
        <v/>
      </c>
      <c r="H24" s="24"/>
      <c r="I24" s="8"/>
      <c r="J24" s="4" t="s">
        <v>109</v>
      </c>
      <c r="K24" s="5" t="s">
        <v>110</v>
      </c>
      <c r="L24" s="9"/>
      <c r="M24" s="55"/>
    </row>
    <row r="25" spans="1:13">
      <c r="A25" s="43"/>
      <c r="B25" s="14"/>
      <c r="C25" s="25" t="s">
        <v>95</v>
      </c>
      <c r="D25" s="12" t="str">
        <f>VLOOKUP(C25,テーブル項目一覧!A:E,2,FALSE)</f>
        <v>ZOKUGARA_CD</v>
      </c>
      <c r="E25" s="12" t="str">
        <f>VLOOKUP(C25,テーブル項目一覧!A:E,3,FALSE)</f>
        <v>Char</v>
      </c>
      <c r="F25" s="12">
        <f>VLOOKUP(C25,テーブル項目一覧!A:E,4,FALSE)</f>
        <v>1</v>
      </c>
      <c r="G25" s="12" t="str">
        <f>VLOOKUP(C25,テーブル項目一覧!A:E,5,FALSE)</f>
        <v/>
      </c>
      <c r="H25" s="24"/>
      <c r="I25" s="8"/>
      <c r="J25" s="4" t="s">
        <v>73</v>
      </c>
      <c r="K25" s="5" t="s">
        <v>111</v>
      </c>
      <c r="L25" s="9"/>
      <c r="M25" s="55"/>
    </row>
    <row r="26" spans="1:13">
      <c r="A26" s="43"/>
      <c r="B26" s="14"/>
      <c r="C26" s="25" t="s">
        <v>97</v>
      </c>
      <c r="D26" s="12" t="str">
        <f>VLOOKUP(C26,テーブル項目一覧!A:E,2,FALSE)</f>
        <v>SEX_CD</v>
      </c>
      <c r="E26" s="12" t="str">
        <f>VLOOKUP(C26,テーブル項目一覧!A:E,3,FALSE)</f>
        <v>Char</v>
      </c>
      <c r="F26" s="12">
        <f>VLOOKUP(C26,テーブル項目一覧!A:E,4,FALSE)</f>
        <v>1</v>
      </c>
      <c r="G26" s="12" t="str">
        <f>VLOOKUP(C26,テーブル項目一覧!A:E,5,FALSE)</f>
        <v/>
      </c>
      <c r="H26" s="24"/>
      <c r="I26" s="8"/>
      <c r="J26" s="4" t="s">
        <v>74</v>
      </c>
      <c r="K26" s="5" t="s">
        <v>112</v>
      </c>
      <c r="L26" s="9"/>
      <c r="M26" s="55"/>
    </row>
    <row r="27" spans="1:13">
      <c r="A27" s="43"/>
      <c r="B27" s="14"/>
      <c r="C27" s="25" t="s">
        <v>99</v>
      </c>
      <c r="D27" s="12" t="str">
        <f>VLOOKUP(C27,テーブル項目一覧!A:E,2,FALSE)</f>
        <v>JOB_CD</v>
      </c>
      <c r="E27" s="12" t="str">
        <f>VLOOKUP(C27,テーブル項目一覧!A:E,3,FALSE)</f>
        <v>Char</v>
      </c>
      <c r="F27" s="12">
        <f>VLOOKUP(C27,テーブル項目一覧!A:E,4,FALSE)</f>
        <v>1</v>
      </c>
      <c r="G27" s="12" t="str">
        <f>VLOOKUP(C27,テーブル項目一覧!A:E,5,FALSE)</f>
        <v/>
      </c>
      <c r="H27" s="24"/>
      <c r="I27" s="8"/>
      <c r="J27" s="4" t="s">
        <v>75</v>
      </c>
      <c r="K27" s="5" t="s">
        <v>113</v>
      </c>
      <c r="L27" s="9"/>
      <c r="M27" s="55"/>
    </row>
    <row r="28" spans="1:13">
      <c r="A28" s="43"/>
      <c r="B28" s="14"/>
      <c r="C28" s="25" t="s">
        <v>62</v>
      </c>
      <c r="D28" s="12" t="str">
        <f>VLOOKUP(C28,テーブル項目一覧!A:E,2,FALSE)</f>
        <v>NENSHU</v>
      </c>
      <c r="E28" s="12" t="str">
        <f>VLOOKUP(C28,テーブル項目一覧!A:E,3,FALSE)</f>
        <v>Number</v>
      </c>
      <c r="F28" s="12">
        <f>VLOOKUP(C28,テーブル項目一覧!A:E,4,FALSE)</f>
        <v>11</v>
      </c>
      <c r="G28" s="12" t="str">
        <f>VLOOKUP(C28,テーブル項目一覧!A:E,5,FALSE)</f>
        <v/>
      </c>
      <c r="H28" s="83" t="s">
        <v>192</v>
      </c>
      <c r="I28" s="8"/>
      <c r="J28" s="4" t="s">
        <v>76</v>
      </c>
      <c r="K28" s="5" t="s">
        <v>114</v>
      </c>
      <c r="L28" s="9"/>
      <c r="M28" s="55"/>
    </row>
    <row r="29" spans="1:13">
      <c r="A29" s="43"/>
      <c r="B29" s="14"/>
      <c r="C29" s="25" t="s">
        <v>64</v>
      </c>
      <c r="D29" s="12" t="str">
        <f>VLOOKUP(C29,テーブル項目一覧!A:E,2,FALSE)</f>
        <v>TAISHOKU_PLAN_AGE</v>
      </c>
      <c r="E29" s="12" t="str">
        <f>VLOOKUP(C29,テーブル項目一覧!A:E,3,FALSE)</f>
        <v>Number</v>
      </c>
      <c r="F29" s="12">
        <f>VLOOKUP(C29,テーブル項目一覧!A:E,4,FALSE)</f>
        <v>3</v>
      </c>
      <c r="G29" s="12" t="str">
        <f>VLOOKUP(C29,テーブル項目一覧!A:E,5,FALSE)</f>
        <v/>
      </c>
      <c r="H29" s="24"/>
      <c r="I29" s="8"/>
      <c r="J29" s="4" t="s">
        <v>77</v>
      </c>
      <c r="K29" s="5" t="s">
        <v>115</v>
      </c>
      <c r="L29" s="9"/>
      <c r="M29" s="55"/>
    </row>
    <row r="30" spans="1:13">
      <c r="A30" s="43"/>
      <c r="B30" s="14"/>
      <c r="C30" s="26" t="s">
        <v>66</v>
      </c>
      <c r="D30" s="11" t="str">
        <f>VLOOKUP(C30,テーブル項目一覧!A:E,2,FALSE)</f>
        <v>HEIKIN_YOMEI</v>
      </c>
      <c r="E30" s="11" t="str">
        <f>VLOOKUP(C30,テーブル項目一覧!A:E,3,FALSE)</f>
        <v>Number</v>
      </c>
      <c r="F30" s="81">
        <f>VLOOKUP(C30,テーブル項目一覧!A:E,4,FALSE)</f>
        <v>3</v>
      </c>
      <c r="G30" s="12" t="str">
        <f>VLOOKUP(C30,テーブル項目一覧!A:E,5,FALSE)</f>
        <v/>
      </c>
      <c r="H30" s="24"/>
      <c r="I30" s="8"/>
      <c r="J30" s="4" t="s">
        <v>116</v>
      </c>
      <c r="K30" s="5" t="s">
        <v>117</v>
      </c>
      <c r="L30" s="9"/>
      <c r="M30" s="55"/>
    </row>
    <row r="31" spans="1:13" s="70" customFormat="1">
      <c r="A31" s="43"/>
      <c r="B31" s="78"/>
      <c r="C31" s="26" t="s">
        <v>186</v>
      </c>
      <c r="D31" s="11" t="s">
        <v>36</v>
      </c>
      <c r="E31" s="11" t="s">
        <v>26</v>
      </c>
      <c r="F31" s="81">
        <v>3</v>
      </c>
      <c r="G31" s="12"/>
      <c r="H31" s="24"/>
      <c r="I31" s="72"/>
      <c r="J31" s="4" t="s">
        <v>187</v>
      </c>
      <c r="K31" s="5" t="s">
        <v>188</v>
      </c>
      <c r="L31" s="9"/>
      <c r="M31" s="55"/>
    </row>
    <row r="32" spans="1:13">
      <c r="A32" s="43"/>
      <c r="B32" s="14"/>
      <c r="C32" s="79" t="s">
        <v>168</v>
      </c>
      <c r="D32" s="80" t="str">
        <f>VLOOKUP(C32,テーブル項目一覧!A:E,2,FALSE)</f>
        <v>IMEJI_GAZOU_CD</v>
      </c>
      <c r="E32" s="80" t="str">
        <f>VLOOKUP(C32,テーブル項目一覧!A:E,3,FALSE)</f>
        <v>Char</v>
      </c>
      <c r="F32" s="80">
        <f>VLOOKUP(C32,テーブル項目一覧!A:E,4,FALSE)</f>
        <v>8</v>
      </c>
      <c r="G32" s="12" t="str">
        <f>VLOOKUP(C32,テーブル項目一覧!A:E,5,FALSE)</f>
        <v/>
      </c>
      <c r="H32" s="24"/>
      <c r="I32" s="8"/>
      <c r="J32" s="4" t="s">
        <v>78</v>
      </c>
      <c r="K32" s="5" t="s">
        <v>118</v>
      </c>
      <c r="L32" s="30"/>
      <c r="M32" s="55"/>
    </row>
    <row r="33" spans="1:13">
      <c r="A33" s="43"/>
      <c r="B33" s="49"/>
      <c r="C33" s="25" t="s">
        <v>101</v>
      </c>
      <c r="D33" s="12" t="str">
        <f>VLOOKUP(C33,テーブル項目一覧!A:E,2,FALSE)</f>
        <v>SYSTEM_CREATE_DATE</v>
      </c>
      <c r="E33" s="12" t="str">
        <f>VLOOKUP(C33,テーブル項目一覧!A:E,3,FALSE)</f>
        <v>Date</v>
      </c>
      <c r="F33" s="12" t="str">
        <f>VLOOKUP(C33,テーブル項目一覧!A:E,4,FALSE)</f>
        <v>　</v>
      </c>
      <c r="G33" s="12" t="str">
        <f>VLOOKUP(C33,テーブル項目一覧!A:E,5,FALSE)</f>
        <v/>
      </c>
      <c r="H33" s="24"/>
      <c r="I33" s="31" t="s">
        <v>126</v>
      </c>
      <c r="J33" s="32"/>
      <c r="K33" s="33"/>
      <c r="L33" s="54"/>
      <c r="M33" s="34"/>
    </row>
    <row r="34" spans="1:13">
      <c r="A34" s="43"/>
      <c r="B34" s="82"/>
      <c r="C34" s="25" t="s">
        <v>103</v>
      </c>
      <c r="D34" s="12" t="str">
        <f>VLOOKUP(C34,テーブル項目一覧!A:E,2,FALSE)</f>
        <v>SYSTEM_UPDATE_DATE</v>
      </c>
      <c r="E34" s="12" t="str">
        <f>VLOOKUP(C34,テーブル項目一覧!A:E,3,FALSE)</f>
        <v>Date</v>
      </c>
      <c r="F34" s="12" t="str">
        <f>VLOOKUP(C34,テーブル項目一覧!A:E,4,FALSE)</f>
        <v>　</v>
      </c>
      <c r="G34" s="12" t="str">
        <f>VLOOKUP(C34,テーブル項目一覧!A:E,5,FALSE)</f>
        <v/>
      </c>
      <c r="H34" s="24"/>
      <c r="I34" s="35" t="s">
        <v>125</v>
      </c>
      <c r="J34" s="36"/>
      <c r="K34" s="37"/>
      <c r="L34" s="48"/>
      <c r="M34" s="38"/>
    </row>
    <row r="35" spans="1:13" ht="5.0999999999999996" customHeight="1" thickBot="1">
      <c r="A35" s="44"/>
      <c r="B35" s="21"/>
      <c r="C35" s="53"/>
      <c r="D35" s="13"/>
      <c r="E35" s="13"/>
      <c r="F35" s="13"/>
      <c r="G35" s="13"/>
      <c r="H35" s="23"/>
      <c r="I35" s="45"/>
      <c r="J35" s="46"/>
      <c r="K35" s="47"/>
      <c r="L35" s="47"/>
      <c r="M35" s="56"/>
    </row>
  </sheetData>
  <mergeCells count="4">
    <mergeCell ref="A2:A3"/>
    <mergeCell ref="B22:B24"/>
    <mergeCell ref="B19:B20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31</v>
      </c>
      <c r="D1">
        <v>36</v>
      </c>
      <c r="E1" t="s">
        <v>28</v>
      </c>
    </row>
    <row r="2" spans="1:5">
      <c r="A2" t="s">
        <v>133</v>
      </c>
      <c r="B2" t="s">
        <v>50</v>
      </c>
      <c r="C2" t="s">
        <v>31</v>
      </c>
      <c r="D2">
        <v>8</v>
      </c>
      <c r="E2" t="s">
        <v>28</v>
      </c>
    </row>
    <row r="3" spans="1:5">
      <c r="A3" t="s">
        <v>134</v>
      </c>
      <c r="B3" t="s">
        <v>51</v>
      </c>
      <c r="C3" t="s">
        <v>31</v>
      </c>
      <c r="D3">
        <v>30</v>
      </c>
      <c r="E3" t="s">
        <v>28</v>
      </c>
    </row>
    <row r="4" spans="1:5">
      <c r="A4" t="s">
        <v>135</v>
      </c>
      <c r="B4" t="s">
        <v>136</v>
      </c>
      <c r="C4" t="s">
        <v>25</v>
      </c>
      <c r="D4">
        <v>2</v>
      </c>
      <c r="E4" t="s">
        <v>28</v>
      </c>
    </row>
    <row r="5" spans="1:5">
      <c r="A5" t="s">
        <v>137</v>
      </c>
      <c r="B5" t="s">
        <v>119</v>
      </c>
      <c r="C5" t="s">
        <v>52</v>
      </c>
      <c r="D5" t="s">
        <v>53</v>
      </c>
      <c r="E5" t="s">
        <v>28</v>
      </c>
    </row>
    <row r="6" spans="1:5">
      <c r="A6" t="s">
        <v>138</v>
      </c>
      <c r="B6" t="s">
        <v>120</v>
      </c>
      <c r="C6" t="s">
        <v>52</v>
      </c>
      <c r="D6" t="s">
        <v>53</v>
      </c>
      <c r="E6" t="s">
        <v>28</v>
      </c>
    </row>
    <row r="7" spans="1:5">
      <c r="A7" t="s">
        <v>9</v>
      </c>
      <c r="B7" t="s">
        <v>30</v>
      </c>
      <c r="C7" t="s">
        <v>31</v>
      </c>
      <c r="D7">
        <v>32</v>
      </c>
      <c r="E7" t="s">
        <v>28</v>
      </c>
    </row>
    <row r="8" spans="1:5">
      <c r="A8" t="s">
        <v>11</v>
      </c>
      <c r="B8" t="s">
        <v>32</v>
      </c>
      <c r="C8" t="s">
        <v>31</v>
      </c>
      <c r="D8">
        <v>64</v>
      </c>
      <c r="E8" t="s">
        <v>28</v>
      </c>
    </row>
    <row r="9" spans="1:5">
      <c r="A9" t="s">
        <v>33</v>
      </c>
      <c r="B9" t="s">
        <v>34</v>
      </c>
      <c r="C9" t="s">
        <v>26</v>
      </c>
      <c r="D9">
        <v>5</v>
      </c>
      <c r="E9">
        <v>2</v>
      </c>
    </row>
    <row r="10" spans="1:5">
      <c r="A10" t="s">
        <v>5</v>
      </c>
      <c r="B10" t="s">
        <v>36</v>
      </c>
      <c r="C10" t="s">
        <v>26</v>
      </c>
      <c r="D10">
        <v>3</v>
      </c>
      <c r="E10" t="s">
        <v>28</v>
      </c>
    </row>
    <row r="11" spans="1:5">
      <c r="A11" t="s">
        <v>1</v>
      </c>
      <c r="B11" t="s">
        <v>37</v>
      </c>
      <c r="C11" t="s">
        <v>26</v>
      </c>
      <c r="D11">
        <v>3</v>
      </c>
      <c r="E11" t="s">
        <v>28</v>
      </c>
    </row>
    <row r="12" spans="1:5">
      <c r="A12" t="s">
        <v>7</v>
      </c>
      <c r="B12" t="s">
        <v>38</v>
      </c>
      <c r="C12" t="s">
        <v>26</v>
      </c>
      <c r="D12">
        <v>3</v>
      </c>
      <c r="E12" t="s">
        <v>28</v>
      </c>
    </row>
    <row r="13" spans="1:5">
      <c r="A13" t="s">
        <v>39</v>
      </c>
      <c r="B13" t="s">
        <v>40</v>
      </c>
      <c r="C13" t="s">
        <v>26</v>
      </c>
      <c r="D13">
        <v>11</v>
      </c>
      <c r="E13" t="s">
        <v>28</v>
      </c>
    </row>
    <row r="14" spans="1:5">
      <c r="A14" t="s">
        <v>139</v>
      </c>
      <c r="B14" t="s">
        <v>123</v>
      </c>
      <c r="C14" t="s">
        <v>26</v>
      </c>
      <c r="D14">
        <v>11</v>
      </c>
      <c r="E14" t="s">
        <v>28</v>
      </c>
    </row>
    <row r="15" spans="1:5">
      <c r="A15" t="s">
        <v>8</v>
      </c>
      <c r="B15" t="s">
        <v>41</v>
      </c>
      <c r="C15" t="s">
        <v>26</v>
      </c>
      <c r="D15">
        <v>3</v>
      </c>
      <c r="E15">
        <v>1</v>
      </c>
    </row>
    <row r="16" spans="1:5">
      <c r="A16" t="s">
        <v>140</v>
      </c>
      <c r="B16" t="s">
        <v>42</v>
      </c>
      <c r="C16" t="s">
        <v>26</v>
      </c>
      <c r="D16">
        <v>3</v>
      </c>
      <c r="E16" t="s">
        <v>28</v>
      </c>
    </row>
    <row r="17" spans="1:5">
      <c r="A17" t="s">
        <v>6</v>
      </c>
      <c r="B17" t="s">
        <v>43</v>
      </c>
      <c r="C17" t="s">
        <v>26</v>
      </c>
      <c r="D17">
        <v>11</v>
      </c>
      <c r="E17" t="s">
        <v>28</v>
      </c>
    </row>
    <row r="18" spans="1:5">
      <c r="A18" t="s">
        <v>141</v>
      </c>
      <c r="B18" t="s">
        <v>124</v>
      </c>
      <c r="C18" t="s">
        <v>31</v>
      </c>
      <c r="D18">
        <v>30</v>
      </c>
      <c r="E18" t="s">
        <v>28</v>
      </c>
    </row>
    <row r="19" spans="1:5">
      <c r="A19" t="s">
        <v>129</v>
      </c>
      <c r="B19" t="s">
        <v>102</v>
      </c>
      <c r="C19" t="s">
        <v>52</v>
      </c>
      <c r="D19" t="s">
        <v>53</v>
      </c>
      <c r="E19" t="s">
        <v>28</v>
      </c>
    </row>
    <row r="20" spans="1:5">
      <c r="A20" t="s">
        <v>103</v>
      </c>
      <c r="B20" t="s">
        <v>104</v>
      </c>
      <c r="C20" t="s">
        <v>52</v>
      </c>
      <c r="D20" t="s">
        <v>53</v>
      </c>
      <c r="E20" t="s">
        <v>28</v>
      </c>
    </row>
    <row r="21" spans="1:5">
      <c r="A21" t="s">
        <v>48</v>
      </c>
      <c r="B21" t="s">
        <v>49</v>
      </c>
      <c r="C21" t="s">
        <v>31</v>
      </c>
      <c r="D21">
        <v>36</v>
      </c>
      <c r="E21" t="s">
        <v>28</v>
      </c>
    </row>
    <row r="22" spans="1:5">
      <c r="A22" t="s">
        <v>142</v>
      </c>
      <c r="B22" t="s">
        <v>132</v>
      </c>
      <c r="C22" t="s">
        <v>25</v>
      </c>
      <c r="D22">
        <v>2</v>
      </c>
      <c r="E22" t="s">
        <v>28</v>
      </c>
    </row>
    <row r="23" spans="1:5">
      <c r="A23" t="s">
        <v>143</v>
      </c>
      <c r="B23" t="s">
        <v>57</v>
      </c>
      <c r="C23" t="s">
        <v>31</v>
      </c>
      <c r="D23">
        <v>32</v>
      </c>
      <c r="E23" t="s">
        <v>28</v>
      </c>
    </row>
    <row r="24" spans="1:5">
      <c r="A24" t="s">
        <v>144</v>
      </c>
      <c r="B24" t="s">
        <v>59</v>
      </c>
      <c r="C24" t="s">
        <v>31</v>
      </c>
      <c r="D24">
        <v>32</v>
      </c>
      <c r="E24" t="s">
        <v>28</v>
      </c>
    </row>
    <row r="25" spans="1:5">
      <c r="A25" t="s">
        <v>60</v>
      </c>
      <c r="B25" t="s">
        <v>61</v>
      </c>
      <c r="C25" t="s">
        <v>52</v>
      </c>
      <c r="D25" t="s">
        <v>53</v>
      </c>
      <c r="E25" t="s">
        <v>28</v>
      </c>
    </row>
    <row r="26" spans="1:5">
      <c r="A26" t="s">
        <v>145</v>
      </c>
      <c r="B26" t="s">
        <v>47</v>
      </c>
      <c r="C26" t="s">
        <v>26</v>
      </c>
      <c r="D26">
        <v>3</v>
      </c>
      <c r="E26" t="s">
        <v>28</v>
      </c>
    </row>
    <row r="27" spans="1:5">
      <c r="A27" t="s">
        <v>146</v>
      </c>
      <c r="B27" t="s">
        <v>147</v>
      </c>
      <c r="C27" t="s">
        <v>25</v>
      </c>
      <c r="D27">
        <v>1</v>
      </c>
      <c r="E27" t="s">
        <v>28</v>
      </c>
    </row>
    <row r="28" spans="1:5">
      <c r="A28" t="s">
        <v>95</v>
      </c>
      <c r="B28" t="s">
        <v>96</v>
      </c>
      <c r="C28" t="s">
        <v>25</v>
      </c>
      <c r="D28">
        <v>1</v>
      </c>
      <c r="E28" t="s">
        <v>28</v>
      </c>
    </row>
    <row r="29" spans="1:5">
      <c r="A29" t="s">
        <v>97</v>
      </c>
      <c r="B29" t="s">
        <v>98</v>
      </c>
      <c r="C29" t="s">
        <v>25</v>
      </c>
      <c r="D29">
        <v>1</v>
      </c>
      <c r="E29" t="s">
        <v>28</v>
      </c>
    </row>
    <row r="30" spans="1:5">
      <c r="A30" t="s">
        <v>148</v>
      </c>
      <c r="B30" t="s">
        <v>100</v>
      </c>
      <c r="C30" t="s">
        <v>25</v>
      </c>
      <c r="D30">
        <v>1</v>
      </c>
      <c r="E30" t="s">
        <v>28</v>
      </c>
    </row>
    <row r="31" spans="1:5">
      <c r="A31" t="s">
        <v>62</v>
      </c>
      <c r="B31" t="s">
        <v>63</v>
      </c>
      <c r="C31" t="s">
        <v>26</v>
      </c>
      <c r="D31">
        <v>11</v>
      </c>
      <c r="E31" t="s">
        <v>28</v>
      </c>
    </row>
    <row r="32" spans="1:5">
      <c r="A32" t="s">
        <v>64</v>
      </c>
      <c r="B32" t="s">
        <v>65</v>
      </c>
      <c r="C32" t="s">
        <v>26</v>
      </c>
      <c r="D32">
        <v>3</v>
      </c>
      <c r="E32" t="s">
        <v>28</v>
      </c>
    </row>
    <row r="33" spans="1:5">
      <c r="A33" t="s">
        <v>66</v>
      </c>
      <c r="B33" t="s">
        <v>67</v>
      </c>
      <c r="C33" t="s">
        <v>26</v>
      </c>
      <c r="D33">
        <v>3</v>
      </c>
      <c r="E33" t="s">
        <v>28</v>
      </c>
    </row>
    <row r="34" spans="1:5">
      <c r="A34" t="s">
        <v>149</v>
      </c>
      <c r="B34" t="s">
        <v>150</v>
      </c>
      <c r="C34" t="s">
        <v>25</v>
      </c>
      <c r="D34">
        <v>8</v>
      </c>
      <c r="E34" t="s">
        <v>28</v>
      </c>
    </row>
    <row r="35" spans="1:5">
      <c r="A35" t="s">
        <v>129</v>
      </c>
      <c r="B35" t="s">
        <v>102</v>
      </c>
      <c r="C35" t="s">
        <v>52</v>
      </c>
      <c r="D35" t="s">
        <v>53</v>
      </c>
      <c r="E35" t="s">
        <v>28</v>
      </c>
    </row>
    <row r="36" spans="1:5">
      <c r="A36" t="s">
        <v>103</v>
      </c>
      <c r="B36" t="s">
        <v>104</v>
      </c>
      <c r="C36" t="s">
        <v>52</v>
      </c>
      <c r="D36" t="s">
        <v>53</v>
      </c>
      <c r="E36" t="s">
        <v>28</v>
      </c>
    </row>
    <row r="37" spans="1:5">
      <c r="A37" t="s">
        <v>48</v>
      </c>
      <c r="B37" t="s">
        <v>49</v>
      </c>
      <c r="C37" t="s">
        <v>31</v>
      </c>
      <c r="D37">
        <v>36</v>
      </c>
      <c r="E37" t="s">
        <v>28</v>
      </c>
    </row>
    <row r="38" spans="1:5">
      <c r="A38" t="s">
        <v>142</v>
      </c>
      <c r="B38" t="s">
        <v>132</v>
      </c>
      <c r="C38" t="s">
        <v>25</v>
      </c>
      <c r="D38">
        <v>2</v>
      </c>
      <c r="E38" t="s">
        <v>28</v>
      </c>
    </row>
    <row r="39" spans="1:5">
      <c r="A39" t="s">
        <v>83</v>
      </c>
      <c r="B39" t="s">
        <v>84</v>
      </c>
      <c r="C39" t="s">
        <v>26</v>
      </c>
      <c r="D39">
        <v>2</v>
      </c>
      <c r="E39" t="s">
        <v>28</v>
      </c>
    </row>
    <row r="40" spans="1:5">
      <c r="A40" t="s">
        <v>151</v>
      </c>
      <c r="B40" t="s">
        <v>152</v>
      </c>
      <c r="C40" t="s">
        <v>25</v>
      </c>
      <c r="D40">
        <v>1</v>
      </c>
      <c r="E40" t="s">
        <v>28</v>
      </c>
    </row>
    <row r="41" spans="1:5">
      <c r="A41" t="s">
        <v>85</v>
      </c>
      <c r="B41" t="s">
        <v>86</v>
      </c>
      <c r="C41" t="s">
        <v>25</v>
      </c>
      <c r="D41">
        <v>6</v>
      </c>
      <c r="E41" t="s">
        <v>28</v>
      </c>
    </row>
    <row r="42" spans="1:5">
      <c r="A42" t="s">
        <v>87</v>
      </c>
      <c r="B42" t="s">
        <v>88</v>
      </c>
      <c r="C42" t="s">
        <v>26</v>
      </c>
      <c r="D42">
        <v>3</v>
      </c>
      <c r="E42" t="s">
        <v>28</v>
      </c>
    </row>
    <row r="43" spans="1:5">
      <c r="A43" t="s">
        <v>89</v>
      </c>
      <c r="B43" t="s">
        <v>90</v>
      </c>
      <c r="C43" t="s">
        <v>25</v>
      </c>
      <c r="D43">
        <v>6</v>
      </c>
      <c r="E43" t="s">
        <v>28</v>
      </c>
    </row>
    <row r="44" spans="1:5">
      <c r="A44" t="s">
        <v>91</v>
      </c>
      <c r="B44" t="s">
        <v>92</v>
      </c>
      <c r="C44" t="s">
        <v>26</v>
      </c>
      <c r="D44">
        <v>3</v>
      </c>
      <c r="E44" t="s">
        <v>28</v>
      </c>
    </row>
    <row r="45" spans="1:5">
      <c r="A45" t="s">
        <v>79</v>
      </c>
      <c r="B45" t="s">
        <v>80</v>
      </c>
      <c r="C45" t="s">
        <v>26</v>
      </c>
      <c r="D45">
        <v>3</v>
      </c>
      <c r="E45" t="s">
        <v>28</v>
      </c>
    </row>
    <row r="46" spans="1:5">
      <c r="A46" t="s">
        <v>62</v>
      </c>
      <c r="B46" t="s">
        <v>63</v>
      </c>
      <c r="C46" t="s">
        <v>26</v>
      </c>
      <c r="D46">
        <v>11</v>
      </c>
      <c r="E46" t="s">
        <v>28</v>
      </c>
    </row>
    <row r="47" spans="1:5">
      <c r="A47" t="s">
        <v>129</v>
      </c>
      <c r="B47" t="s">
        <v>102</v>
      </c>
      <c r="C47" t="s">
        <v>52</v>
      </c>
      <c r="D47" t="s">
        <v>53</v>
      </c>
      <c r="E47" t="s">
        <v>28</v>
      </c>
    </row>
    <row r="48" spans="1:5">
      <c r="A48" t="s">
        <v>103</v>
      </c>
      <c r="B48" t="s">
        <v>104</v>
      </c>
      <c r="C48" t="s">
        <v>52</v>
      </c>
      <c r="D48" t="s">
        <v>53</v>
      </c>
      <c r="E48" t="s">
        <v>28</v>
      </c>
    </row>
    <row r="49" spans="1:5">
      <c r="A49" t="s">
        <v>48</v>
      </c>
      <c r="B49" t="s">
        <v>49</v>
      </c>
      <c r="C49" t="s">
        <v>31</v>
      </c>
      <c r="D49">
        <v>36</v>
      </c>
      <c r="E49" t="s">
        <v>28</v>
      </c>
    </row>
    <row r="50" spans="1:5">
      <c r="A50" t="s">
        <v>29</v>
      </c>
      <c r="B50" t="s">
        <v>127</v>
      </c>
      <c r="C50" t="s">
        <v>26</v>
      </c>
      <c r="D50">
        <v>11</v>
      </c>
      <c r="E50" t="s">
        <v>28</v>
      </c>
    </row>
    <row r="51" spans="1:5">
      <c r="A51" t="s">
        <v>153</v>
      </c>
      <c r="B51" t="s">
        <v>154</v>
      </c>
      <c r="C51" t="s">
        <v>25</v>
      </c>
      <c r="D51">
        <v>1</v>
      </c>
    </row>
    <row r="52" spans="1:5">
      <c r="A52" t="s">
        <v>155</v>
      </c>
      <c r="B52" t="s">
        <v>156</v>
      </c>
      <c r="C52" t="s">
        <v>25</v>
      </c>
      <c r="D52">
        <v>1</v>
      </c>
      <c r="E52" t="s">
        <v>28</v>
      </c>
    </row>
    <row r="53" spans="1:5">
      <c r="A53" t="s">
        <v>3</v>
      </c>
      <c r="B53" t="s">
        <v>27</v>
      </c>
      <c r="C53" t="s">
        <v>26</v>
      </c>
      <c r="D53">
        <v>11</v>
      </c>
      <c r="E53" t="s">
        <v>28</v>
      </c>
    </row>
    <row r="54" spans="1:5">
      <c r="A54" t="s">
        <v>2</v>
      </c>
      <c r="B54" t="s">
        <v>128</v>
      </c>
      <c r="C54" t="s">
        <v>26</v>
      </c>
      <c r="D54">
        <v>3</v>
      </c>
      <c r="E54" t="s">
        <v>28</v>
      </c>
    </row>
    <row r="55" spans="1:5">
      <c r="A55" t="s">
        <v>157</v>
      </c>
      <c r="B55" t="s">
        <v>158</v>
      </c>
      <c r="C55" t="s">
        <v>26</v>
      </c>
      <c r="D55">
        <v>11</v>
      </c>
      <c r="E55" t="s">
        <v>28</v>
      </c>
    </row>
    <row r="56" spans="1:5">
      <c r="A56" t="s">
        <v>159</v>
      </c>
      <c r="B56" t="s">
        <v>45</v>
      </c>
      <c r="C56" t="s">
        <v>26</v>
      </c>
      <c r="D56">
        <v>11</v>
      </c>
      <c r="E56" t="s">
        <v>28</v>
      </c>
    </row>
    <row r="57" spans="1:5">
      <c r="A57" t="s">
        <v>160</v>
      </c>
      <c r="B57" t="s">
        <v>161</v>
      </c>
      <c r="C57" t="s">
        <v>26</v>
      </c>
      <c r="D57">
        <v>5</v>
      </c>
      <c r="E57">
        <v>2</v>
      </c>
    </row>
    <row r="58" spans="1:5">
      <c r="A58" t="s">
        <v>162</v>
      </c>
      <c r="B58" t="s">
        <v>163</v>
      </c>
      <c r="C58" t="s">
        <v>26</v>
      </c>
      <c r="D58">
        <v>5</v>
      </c>
      <c r="E58">
        <v>2</v>
      </c>
    </row>
    <row r="59" spans="1:5">
      <c r="A59" t="s">
        <v>164</v>
      </c>
      <c r="B59" t="s">
        <v>165</v>
      </c>
      <c r="C59" t="s">
        <v>26</v>
      </c>
      <c r="D59">
        <v>5</v>
      </c>
      <c r="E59">
        <v>2</v>
      </c>
    </row>
    <row r="60" spans="1:5">
      <c r="A60" t="s">
        <v>121</v>
      </c>
      <c r="B60" t="s">
        <v>122</v>
      </c>
      <c r="C60" t="s">
        <v>25</v>
      </c>
      <c r="D60">
        <v>2</v>
      </c>
      <c r="E60" t="s">
        <v>28</v>
      </c>
    </row>
    <row r="61" spans="1:5">
      <c r="A61" t="s">
        <v>4</v>
      </c>
      <c r="B61" t="s">
        <v>35</v>
      </c>
      <c r="C61" t="s">
        <v>26</v>
      </c>
      <c r="D61">
        <v>5</v>
      </c>
      <c r="E61" t="s">
        <v>28</v>
      </c>
    </row>
    <row r="62" spans="1:5">
      <c r="A62" t="s">
        <v>129</v>
      </c>
      <c r="B62" t="s">
        <v>102</v>
      </c>
      <c r="C62" t="s">
        <v>52</v>
      </c>
      <c r="D62" t="s">
        <v>53</v>
      </c>
      <c r="E62" t="s">
        <v>28</v>
      </c>
    </row>
    <row r="63" spans="1:5">
      <c r="A63" t="s">
        <v>103</v>
      </c>
      <c r="B63" t="s">
        <v>104</v>
      </c>
      <c r="C63" t="s">
        <v>52</v>
      </c>
      <c r="D63" t="s">
        <v>53</v>
      </c>
      <c r="E63" t="s">
        <v>28</v>
      </c>
    </row>
    <row r="64" spans="1:5">
      <c r="A64" t="s">
        <v>48</v>
      </c>
      <c r="B64" t="s">
        <v>49</v>
      </c>
      <c r="C64" t="s">
        <v>31</v>
      </c>
      <c r="D64">
        <v>36</v>
      </c>
      <c r="E64" t="s">
        <v>28</v>
      </c>
    </row>
    <row r="65" spans="1:5">
      <c r="A65" t="s">
        <v>10</v>
      </c>
      <c r="B65" t="s">
        <v>46</v>
      </c>
      <c r="C65" t="s">
        <v>26</v>
      </c>
      <c r="D65">
        <v>11</v>
      </c>
    </row>
    <row r="66" spans="1:5">
      <c r="A66" t="s">
        <v>166</v>
      </c>
      <c r="B66" t="s">
        <v>130</v>
      </c>
      <c r="C66" t="s">
        <v>25</v>
      </c>
      <c r="D66">
        <v>1</v>
      </c>
      <c r="E66" t="s">
        <v>28</v>
      </c>
    </row>
    <row r="67" spans="1:5">
      <c r="A67" t="s">
        <v>129</v>
      </c>
      <c r="B67" t="s">
        <v>102</v>
      </c>
      <c r="C67" t="s">
        <v>52</v>
      </c>
      <c r="D67" t="s">
        <v>53</v>
      </c>
      <c r="E67" t="s">
        <v>28</v>
      </c>
    </row>
    <row r="68" spans="1:5">
      <c r="A68" t="s">
        <v>103</v>
      </c>
      <c r="B68" t="s">
        <v>104</v>
      </c>
      <c r="C68" t="s">
        <v>52</v>
      </c>
      <c r="D68" t="s">
        <v>53</v>
      </c>
      <c r="E68" t="s">
        <v>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2013-12-10T05:27:29Z</dcterms:modified>
</cp:coreProperties>
</file>