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0e466be25ef552/Desktop/"/>
    </mc:Choice>
  </mc:AlternateContent>
  <xr:revisionPtr revIDLastSave="4" documentId="13_ncr:1_{D65F73DF-C064-41B2-AC38-D77B0A62767D}" xr6:coauthVersionLast="47" xr6:coauthVersionMax="47" xr10:uidLastSave="{53A07838-4502-4C8B-A94A-C09FA8D08668}"/>
  <bookViews>
    <workbookView xWindow="-108" yWindow="-108" windowWidth="23256" windowHeight="12456" activeTab="2" xr2:uid="{69AD440E-C4A9-43A0-86FC-E4828203F206}"/>
  </bookViews>
  <sheets>
    <sheet name="stock prices" sheetId="1" r:id="rId1"/>
    <sheet name="ER" sheetId="4" r:id="rId2"/>
    <sheet name="GOLD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5" l="1"/>
  <c r="H11" i="5"/>
  <c r="G12" i="5"/>
  <c r="F12" i="5"/>
  <c r="H10" i="4"/>
  <c r="F10" i="4"/>
  <c r="F6" i="4"/>
  <c r="F7" i="4" s="1"/>
  <c r="F5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3" i="4"/>
  <c r="AC24" i="1"/>
  <c r="AE24" i="1" s="1"/>
  <c r="G11" i="5"/>
  <c r="F11" i="5"/>
  <c r="F7" i="5"/>
  <c r="F6" i="5"/>
  <c r="F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3" i="5"/>
  <c r="AE25" i="1"/>
  <c r="AE26" i="1"/>
  <c r="AC26" i="1"/>
  <c r="AC25" i="1"/>
  <c r="AD25" i="1"/>
  <c r="AD26" i="1"/>
  <c r="AD24" i="1"/>
  <c r="AB25" i="1"/>
  <c r="AB26" i="1"/>
  <c r="AB24" i="1"/>
  <c r="AA19" i="1"/>
  <c r="AA18" i="1" a="1"/>
  <c r="AA18" i="1" s="1"/>
  <c r="AA25" i="1"/>
  <c r="AA26" i="1"/>
  <c r="AA24" i="1"/>
  <c r="G10" i="4" l="1"/>
  <c r="M255" i="1"/>
  <c r="O253" i="1"/>
  <c r="P253" i="1"/>
  <c r="Q253" i="1"/>
  <c r="R253" i="1"/>
  <c r="S253" i="1"/>
  <c r="T253" i="1"/>
  <c r="U253" i="1"/>
  <c r="M253" i="1"/>
  <c r="N253" i="1"/>
  <c r="L253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V40" i="1" s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V232" i="1" s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4" i="1"/>
  <c r="V216" i="1" l="1"/>
  <c r="V208" i="1"/>
  <c r="V192" i="1"/>
  <c r="V176" i="1"/>
  <c r="V160" i="1"/>
  <c r="V144" i="1"/>
  <c r="V128" i="1"/>
  <c r="V112" i="1"/>
  <c r="V104" i="1"/>
  <c r="V88" i="1"/>
  <c r="V72" i="1"/>
  <c r="V56" i="1"/>
  <c r="V48" i="1"/>
  <c r="V32" i="1"/>
  <c r="V16" i="1"/>
  <c r="V247" i="1"/>
  <c r="V223" i="1"/>
  <c r="V199" i="1"/>
  <c r="V183" i="1"/>
  <c r="V159" i="1"/>
  <c r="V135" i="1"/>
  <c r="V111" i="1"/>
  <c r="V87" i="1"/>
  <c r="V63" i="1"/>
  <c r="V47" i="1"/>
  <c r="V31" i="1"/>
  <c r="V15" i="1"/>
  <c r="V238" i="1"/>
  <c r="V222" i="1"/>
  <c r="V198" i="1"/>
  <c r="V174" i="1"/>
  <c r="V150" i="1"/>
  <c r="V126" i="1"/>
  <c r="V102" i="1"/>
  <c r="V78" i="1"/>
  <c r="V38" i="1"/>
  <c r="AE10" i="1"/>
  <c r="AG12" i="1"/>
  <c r="AH13" i="1"/>
  <c r="AJ15" i="1"/>
  <c r="V244" i="1"/>
  <c r="V220" i="1"/>
  <c r="V204" i="1"/>
  <c r="V180" i="1"/>
  <c r="V156" i="1"/>
  <c r="V140" i="1"/>
  <c r="V124" i="1"/>
  <c r="V108" i="1"/>
  <c r="V92" i="1"/>
  <c r="V76" i="1"/>
  <c r="V60" i="1"/>
  <c r="V44" i="1"/>
  <c r="V28" i="1"/>
  <c r="V20" i="1"/>
  <c r="V251" i="1"/>
  <c r="V243" i="1"/>
  <c r="V235" i="1"/>
  <c r="V227" i="1"/>
  <c r="V219" i="1"/>
  <c r="V211" i="1"/>
  <c r="V203" i="1"/>
  <c r="V195" i="1"/>
  <c r="V187" i="1"/>
  <c r="V179" i="1"/>
  <c r="V171" i="1"/>
  <c r="V163" i="1"/>
  <c r="V155" i="1"/>
  <c r="V147" i="1"/>
  <c r="V139" i="1"/>
  <c r="V131" i="1"/>
  <c r="V123" i="1"/>
  <c r="V115" i="1"/>
  <c r="V107" i="1"/>
  <c r="V99" i="1"/>
  <c r="V91" i="1"/>
  <c r="V83" i="1"/>
  <c r="V75" i="1"/>
  <c r="V67" i="1"/>
  <c r="V59" i="1"/>
  <c r="V51" i="1"/>
  <c r="V43" i="1"/>
  <c r="V35" i="1"/>
  <c r="V27" i="1"/>
  <c r="V19" i="1"/>
  <c r="V11" i="1"/>
  <c r="V248" i="1"/>
  <c r="V240" i="1"/>
  <c r="V224" i="1"/>
  <c r="V200" i="1"/>
  <c r="V184" i="1"/>
  <c r="V168" i="1"/>
  <c r="V152" i="1"/>
  <c r="V136" i="1"/>
  <c r="V120" i="1"/>
  <c r="V96" i="1"/>
  <c r="V80" i="1"/>
  <c r="V64" i="1"/>
  <c r="V239" i="1"/>
  <c r="V215" i="1"/>
  <c r="V191" i="1"/>
  <c r="V167" i="1"/>
  <c r="V143" i="1"/>
  <c r="V119" i="1"/>
  <c r="V95" i="1"/>
  <c r="V71" i="1"/>
  <c r="V246" i="1"/>
  <c r="V214" i="1"/>
  <c r="V182" i="1"/>
  <c r="V158" i="1"/>
  <c r="V134" i="1"/>
  <c r="V110" i="1"/>
  <c r="V86" i="1"/>
  <c r="V62" i="1"/>
  <c r="V54" i="1"/>
  <c r="V30" i="1"/>
  <c r="V22" i="1"/>
  <c r="V14" i="1"/>
  <c r="V6" i="1"/>
  <c r="V245" i="1"/>
  <c r="V229" i="1"/>
  <c r="V213" i="1"/>
  <c r="V197" i="1"/>
  <c r="V181" i="1"/>
  <c r="V165" i="1"/>
  <c r="V149" i="1"/>
  <c r="V141" i="1"/>
  <c r="V125" i="1"/>
  <c r="V117" i="1"/>
  <c r="V109" i="1"/>
  <c r="V101" i="1"/>
  <c r="V85" i="1"/>
  <c r="V61" i="1"/>
  <c r="V45" i="1"/>
  <c r="V29" i="1"/>
  <c r="V13" i="1"/>
  <c r="AI14" i="1"/>
  <c r="V228" i="1"/>
  <c r="V196" i="1"/>
  <c r="V164" i="1"/>
  <c r="V250" i="1"/>
  <c r="V242" i="1"/>
  <c r="V234" i="1"/>
  <c r="V226" i="1"/>
  <c r="V218" i="1"/>
  <c r="V210" i="1"/>
  <c r="V202" i="1"/>
  <c r="V194" i="1"/>
  <c r="V186" i="1"/>
  <c r="V178" i="1"/>
  <c r="V170" i="1"/>
  <c r="V162" i="1"/>
  <c r="V154" i="1"/>
  <c r="V146" i="1"/>
  <c r="V138" i="1"/>
  <c r="V130" i="1"/>
  <c r="V122" i="1"/>
  <c r="V114" i="1"/>
  <c r="V106" i="1"/>
  <c r="V98" i="1"/>
  <c r="V90" i="1"/>
  <c r="V82" i="1"/>
  <c r="V74" i="1"/>
  <c r="V66" i="1"/>
  <c r="V58" i="1"/>
  <c r="V50" i="1"/>
  <c r="V42" i="1"/>
  <c r="V34" i="1"/>
  <c r="V26" i="1"/>
  <c r="V18" i="1"/>
  <c r="V10" i="1"/>
  <c r="V24" i="1"/>
  <c r="V8" i="1"/>
  <c r="V231" i="1"/>
  <c r="V207" i="1"/>
  <c r="V175" i="1"/>
  <c r="V151" i="1"/>
  <c r="V127" i="1"/>
  <c r="V103" i="1"/>
  <c r="V79" i="1"/>
  <c r="V55" i="1"/>
  <c r="V39" i="1"/>
  <c r="V23" i="1"/>
  <c r="V7" i="1"/>
  <c r="V230" i="1"/>
  <c r="V206" i="1"/>
  <c r="V190" i="1"/>
  <c r="V166" i="1"/>
  <c r="V142" i="1"/>
  <c r="V118" i="1"/>
  <c r="V94" i="1"/>
  <c r="V70" i="1"/>
  <c r="V46" i="1"/>
  <c r="AC8" i="1"/>
  <c r="V237" i="1"/>
  <c r="V221" i="1"/>
  <c r="V205" i="1"/>
  <c r="V189" i="1"/>
  <c r="V173" i="1"/>
  <c r="V157" i="1"/>
  <c r="V133" i="1"/>
  <c r="V93" i="1"/>
  <c r="V77" i="1"/>
  <c r="V69" i="1"/>
  <c r="V53" i="1"/>
  <c r="V37" i="1"/>
  <c r="V21" i="1"/>
  <c r="V5" i="1"/>
  <c r="AB7" i="1"/>
  <c r="AD9" i="1"/>
  <c r="AF11" i="1"/>
  <c r="AA6" i="1"/>
  <c r="V236" i="1"/>
  <c r="V212" i="1"/>
  <c r="V188" i="1"/>
  <c r="V172" i="1"/>
  <c r="V148" i="1"/>
  <c r="V132" i="1"/>
  <c r="V116" i="1"/>
  <c r="V100" i="1"/>
  <c r="V84" i="1"/>
  <c r="V68" i="1"/>
  <c r="V52" i="1"/>
  <c r="V36" i="1"/>
  <c r="V12" i="1"/>
  <c r="V249" i="1"/>
  <c r="V241" i="1"/>
  <c r="V233" i="1"/>
  <c r="V225" i="1"/>
  <c r="V217" i="1"/>
  <c r="V209" i="1"/>
  <c r="V201" i="1"/>
  <c r="V193" i="1"/>
  <c r="V185" i="1"/>
  <c r="V177" i="1"/>
  <c r="V169" i="1"/>
  <c r="V161" i="1"/>
  <c r="V153" i="1"/>
  <c r="V145" i="1"/>
  <c r="V137" i="1"/>
  <c r="V129" i="1"/>
  <c r="V121" i="1"/>
  <c r="V113" i="1"/>
  <c r="V105" i="1"/>
  <c r="V97" i="1"/>
  <c r="V89" i="1"/>
  <c r="V81" i="1"/>
  <c r="V73" i="1"/>
  <c r="V65" i="1"/>
  <c r="V57" i="1"/>
  <c r="V49" i="1"/>
  <c r="V41" i="1"/>
  <c r="V33" i="1"/>
  <c r="V25" i="1"/>
  <c r="V17" i="1"/>
  <c r="V9" i="1"/>
  <c r="V4" i="1"/>
  <c r="AA17" i="1" l="1"/>
</calcChain>
</file>

<file path=xl/sharedStrings.xml><?xml version="1.0" encoding="utf-8"?>
<sst xmlns="http://schemas.openxmlformats.org/spreadsheetml/2006/main" count="86" uniqueCount="36">
  <si>
    <t xml:space="preserve">Date </t>
  </si>
  <si>
    <t>Asian paints</t>
  </si>
  <si>
    <t>APOLLOTYRE</t>
  </si>
  <si>
    <t xml:space="preserve">ITC LTD </t>
  </si>
  <si>
    <t>SUNPHARMA</t>
  </si>
  <si>
    <t>MRF</t>
  </si>
  <si>
    <t>BOSCH</t>
  </si>
  <si>
    <t xml:space="preserve">L&amp;T </t>
  </si>
  <si>
    <t>ADANI POWER</t>
  </si>
  <si>
    <t>BRITANNIA</t>
  </si>
  <si>
    <t>TRIDENT</t>
  </si>
  <si>
    <t>PRICES</t>
  </si>
  <si>
    <t>RETURNS</t>
  </si>
  <si>
    <t>WEIGHTS</t>
  </si>
  <si>
    <t>PORTFOLIO</t>
  </si>
  <si>
    <t>AVERAGE RETURN</t>
  </si>
  <si>
    <t>PORTFOLIO VARIANCE</t>
  </si>
  <si>
    <t>PORTFOLIO SD</t>
  </si>
  <si>
    <t>PORTFOLIO VALUE</t>
  </si>
  <si>
    <t>ANOTHER FORMULA FOR CALCULATING RETURNS</t>
  </si>
  <si>
    <t>confidence interval</t>
  </si>
  <si>
    <t>Z-stat</t>
  </si>
  <si>
    <t>VCV VaR (%)</t>
  </si>
  <si>
    <t>HS VaR (%)</t>
  </si>
  <si>
    <t>VCV VaR (£)</t>
  </si>
  <si>
    <t>HS VaR (£)</t>
  </si>
  <si>
    <t>Date</t>
  </si>
  <si>
    <t>Price (USD per ounce)</t>
  </si>
  <si>
    <t>Returns</t>
  </si>
  <si>
    <t xml:space="preserve">AVERAGE RETURN </t>
  </si>
  <si>
    <t>VARIANCE</t>
  </si>
  <si>
    <t>STD DEV</t>
  </si>
  <si>
    <t>CONFIDENCE INTERVAL</t>
  </si>
  <si>
    <t>Z SCORE</t>
  </si>
  <si>
    <t xml:space="preserve">VARIANCE </t>
  </si>
  <si>
    <t>USD/INR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</si>
</sst>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15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441960</xdr:colOff>
      <xdr:row>0</xdr:row>
      <xdr:rowOff>137160</xdr:rowOff>
    </xdr:from>
    <xdr:ext cx="4198620" cy="53492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417AA6-4DF6-38EC-3D80-F62F81E5B222}"/>
                </a:ext>
              </a:extLst>
            </xdr:cNvPr>
            <xdr:cNvSpPr txBox="1"/>
          </xdr:nvSpPr>
          <xdr:spPr>
            <a:xfrm>
              <a:off x="7795260" y="137160"/>
              <a:ext cx="4198620" cy="534924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IN"/>
                <a:t>VaR measures the maximum potential loss of a portfolio over a given time horizon at a certain confidence level.</a:t>
              </a:r>
            </a:p>
            <a:p>
              <a:r>
                <a:rPr lang="en-IN"/>
                <a:t>eg.</a:t>
              </a:r>
              <a:r>
                <a:rPr lang="en-IN" baseline="0"/>
                <a:t> </a:t>
              </a:r>
              <a:r>
                <a:rPr lang="en-IN"/>
                <a:t>A 99% 1-day VaR of </a:t>
              </a:r>
              <a:r>
                <a:rPr lang="en-IN" b="1"/>
                <a:t>–2.34%</a:t>
              </a:r>
              <a:r>
                <a:rPr lang="en-IN"/>
                <a:t> means that there is only a 1% chance that the portfolio will lose </a:t>
              </a:r>
              <a:r>
                <a:rPr lang="en-IN" b="1"/>
                <a:t>more than 2.34% in a day</a:t>
              </a:r>
              <a:r>
                <a:rPr lang="en-IN"/>
                <a:t>.</a:t>
              </a:r>
            </a:p>
            <a:p>
              <a:r>
                <a:rPr lang="en-IN"/>
                <a:t>  Change</a:t>
              </a:r>
              <a:r>
                <a:rPr lang="en-IN" baseline="0"/>
                <a:t> in value-      </a:t>
              </a:r>
              <a:r>
                <a:rPr lang="el-GR"/>
                <a:t>Δ</a:t>
              </a:r>
              <a:r>
                <a:rPr lang="en-IN"/>
                <a:t>V=V2​−V1</a:t>
              </a:r>
            </a:p>
            <a:p>
              <a:r>
                <a:rPr lang="en-IN"/>
                <a:t>Let us assume we have A portfolio with 1 comodity i.e. Gold</a:t>
              </a:r>
            </a:p>
            <a:p>
              <a:r>
                <a:rPr lang="en-IN"/>
                <a:t>                                            V=S1​</a:t>
              </a:r>
            </a:p>
            <a:p>
              <a:r>
                <a:rPr lang="en-IN"/>
                <a:t>                                          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 =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S1 =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S1/S1</a:t>
              </a:r>
            </a:p>
            <a:p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V= rS1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R∼N(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μ,σ</a:t>
              </a:r>
              <a:r>
                <a:rPr lang="el-GR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I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1)  E[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V] =E [rS1] = S1  E[r1] = 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l-GR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endParaRPr lang="en-IN" baseline="0"/>
            </a:p>
            <a:p>
              <a:r>
                <a:rPr lang="en-IN"/>
                <a:t>                                  2)  V[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V] = V(rS1)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IN"/>
                <a:t>S</a:t>
              </a:r>
              <a:r>
                <a:rPr lang="en-IN" baseline="-25000"/>
                <a:t>1</a:t>
              </a:r>
              <a:r>
                <a:rPr lang="en-IN" sz="1000" baseline="30000"/>
                <a:t>2​ 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l-GR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endParaRPr lang="en-IN" sz="1100" baseline="3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Now, 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∼ (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,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IN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2​ 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l-GR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</a:p>
            <a:p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Next is Z score :- </a:t>
              </a:r>
            </a:p>
            <a:p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Z= X - </a:t>
              </a:r>
              <a:r>
                <a:rPr lang="el-GR" sz="14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4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/ </a:t>
              </a:r>
              <a:r>
                <a:rPr lang="el-GR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endParaRPr lang="en-IN" sz="12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X= </a:t>
              </a:r>
              <a:r>
                <a:rPr lang="el-GR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 =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</a:t>
              </a:r>
              <a:r>
                <a:rPr lang="en-IN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​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(Z)</a:t>
              </a:r>
            </a:p>
            <a:p>
              <a:endParaRPr lang="en-IN"/>
            </a:p>
            <a:p>
              <a:r>
                <a:rPr lang="en-IN" b="1" u="sng"/>
                <a:t>Methods of Quantifying VaR</a:t>
              </a:r>
            </a:p>
            <a:p>
              <a:r>
                <a:rPr lang="en-IN" sz="1100" b="0" u="none"/>
                <a:t>1)</a:t>
              </a:r>
              <a:r>
                <a:rPr lang="en-IN" sz="1100" b="0" u="none" baseline="0"/>
                <a:t> </a:t>
              </a:r>
              <a:r>
                <a:rPr lang="en-IN"/>
                <a:t>Parametric (Variance–Covariance) VaR- Assumes returns are normally distributed with mean </a:t>
              </a:r>
              <a14:m>
                <m:oMath xmlns:m="http://schemas.openxmlformats.org/officeDocument/2006/math">
                  <m:r>
                    <a:rPr lang="en-IN" sz="11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</m:oMath>
              </a14:m>
              <a:r>
                <a:rPr lang="en-IN"/>
                <a:t>and variance </a:t>
              </a:r>
              <a14:m>
                <m:oMath xmlns:m="http://schemas.openxmlformats.org/officeDocument/2006/math">
                  <m:sSup>
                    <m:sSupPr>
                      <m:ctrlPr>
                        <a:rPr lang="ar-AE" sz="11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ar-AE" sz="11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</m:e>
                    <m:sup>
                      <m:r>
                        <a:rPr lang="ar-AE" sz="1100" i="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endParaRPr lang="en-IN" sz="1100" b="0" u="none"/>
            </a:p>
            <a:p>
              <a:r>
                <a:rPr lang="en-IN" sz="1100" b="0" u="none"/>
                <a:t>                                     </a:t>
              </a:r>
              <a:r>
                <a:rPr lang="en-IN" sz="1400"/>
                <a:t>VaR=</a:t>
              </a:r>
              <a:r>
                <a:rPr lang="el-GR" sz="1400"/>
                <a:t>μ+</a:t>
              </a:r>
              <a:r>
                <a:rPr lang="en-IN" sz="1400"/>
                <a:t>Z⋅</a:t>
              </a:r>
              <a:r>
                <a:rPr lang="el-GR" sz="1400"/>
                <a:t>σ</a:t>
              </a:r>
              <a:endParaRPr lang="en-IN" sz="1400"/>
            </a:p>
            <a:p>
              <a:r>
                <a:rPr lang="en-IN" sz="1400" b="0" u="none"/>
                <a:t>                            </a:t>
              </a:r>
              <a:r>
                <a:rPr lang="en-IN" sz="1050" b="0" u="none"/>
                <a:t>VCV VaR = –2.34%.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050" b="0" u="none"/>
                <a:t>     =&gt;</a:t>
              </a:r>
              <a:r>
                <a:rPr lang="en-IN" sz="1050" b="0" u="none" baseline="0"/>
                <a:t> </a:t>
              </a:r>
              <a:r>
                <a:rPr lang="en-IN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At</a:t>
              </a:r>
              <a:r>
                <a:rPr lang="en-IN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99% probability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the portfolio is expected to </a:t>
              </a:r>
              <a:r>
                <a:rPr lang="en-IN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lose at most </a:t>
              </a:r>
              <a:r>
                <a:rPr lang="en-I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IN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2.34%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,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based on 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and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</a:t>
              </a:r>
              <a:r>
                <a:rPr lang="en-IN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​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IN" sz="1050">
                <a:effectLst/>
              </a:endParaRPr>
            </a:p>
            <a:p>
              <a:endParaRPr lang="en-IN" sz="1050" b="0" u="none"/>
            </a:p>
            <a:p>
              <a:r>
                <a:rPr lang="en-IN" sz="1100" b="0" u="none"/>
                <a:t>2) </a:t>
              </a:r>
              <a:r>
                <a:rPr lang="en-IN"/>
                <a:t>Historical (Non-Parametric) VaR- Uses past return data directly</a:t>
              </a:r>
            </a:p>
            <a:p>
              <a:r>
                <a:rPr lang="en-IN" sz="1100" b="0" u="none"/>
                <a:t>                                     </a:t>
              </a:r>
              <a:r>
                <a:rPr lang="en-IN" b="1"/>
                <a:t>HS VaR = –2.91%</a:t>
              </a:r>
              <a:r>
                <a:rPr lang="en-IN"/>
                <a:t>.</a:t>
              </a:r>
            </a:p>
            <a:p>
              <a:r>
                <a:rPr lang="en-IN" sz="1100" b="0" u="none"/>
                <a:t>    =&gt; At</a:t>
              </a:r>
              <a:r>
                <a:rPr lang="en-IN" sz="1100" b="0" u="none" baseline="0"/>
                <a:t> 99% probability </a:t>
              </a:r>
              <a:r>
                <a:rPr lang="en-IN"/>
                <a:t>, the portfolio is expected to </a:t>
              </a:r>
              <a:r>
                <a:rPr lang="en-IN" b="1"/>
                <a:t>lose at most                                  </a:t>
              </a:r>
              <a:r>
                <a:rPr lang="en-IN" b="1" baseline="0"/>
                <a:t>    </a:t>
              </a:r>
              <a:r>
                <a:rPr lang="en-IN" b="1"/>
                <a:t>2.91%</a:t>
              </a:r>
              <a:r>
                <a:rPr lang="en-IN"/>
                <a:t> ,</a:t>
              </a:r>
              <a:r>
                <a:rPr lang="en-IN" baseline="0"/>
                <a:t> </a:t>
              </a:r>
              <a:r>
                <a:rPr lang="en-IN"/>
                <a:t>based on historical data.</a:t>
              </a:r>
              <a:endParaRPr lang="en-IN" sz="1100" b="0" u="none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417AA6-4DF6-38EC-3D80-F62F81E5B222}"/>
                </a:ext>
              </a:extLst>
            </xdr:cNvPr>
            <xdr:cNvSpPr txBox="1"/>
          </xdr:nvSpPr>
          <xdr:spPr>
            <a:xfrm>
              <a:off x="7795260" y="137160"/>
              <a:ext cx="4198620" cy="534924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IN"/>
                <a:t>VaR measures the maximum potential loss of a portfolio over a given time horizon at a certain confidence level.</a:t>
              </a:r>
            </a:p>
            <a:p>
              <a:r>
                <a:rPr lang="en-IN"/>
                <a:t>eg.</a:t>
              </a:r>
              <a:r>
                <a:rPr lang="en-IN" baseline="0"/>
                <a:t> </a:t>
              </a:r>
              <a:r>
                <a:rPr lang="en-IN"/>
                <a:t>A 99% 1-day VaR of </a:t>
              </a:r>
              <a:r>
                <a:rPr lang="en-IN" b="1"/>
                <a:t>–2.34%</a:t>
              </a:r>
              <a:r>
                <a:rPr lang="en-IN"/>
                <a:t> means that there is only a 1% chance that the portfolio will lose </a:t>
              </a:r>
              <a:r>
                <a:rPr lang="en-IN" b="1"/>
                <a:t>more than 2.34% in a day</a:t>
              </a:r>
              <a:r>
                <a:rPr lang="en-IN"/>
                <a:t>.</a:t>
              </a:r>
            </a:p>
            <a:p>
              <a:r>
                <a:rPr lang="en-IN"/>
                <a:t>  Change</a:t>
              </a:r>
              <a:r>
                <a:rPr lang="en-IN" baseline="0"/>
                <a:t> in value-      </a:t>
              </a:r>
              <a:r>
                <a:rPr lang="el-GR"/>
                <a:t>Δ</a:t>
              </a:r>
              <a:r>
                <a:rPr lang="en-IN"/>
                <a:t>V=V2​−V1</a:t>
              </a:r>
            </a:p>
            <a:p>
              <a:r>
                <a:rPr lang="en-IN"/>
                <a:t>Let us assume we have A portfolio with 1 comodity i.e. Gold</a:t>
              </a:r>
            </a:p>
            <a:p>
              <a:r>
                <a:rPr lang="en-IN"/>
                <a:t>                                            V=S1​</a:t>
              </a:r>
            </a:p>
            <a:p>
              <a:r>
                <a:rPr lang="en-IN"/>
                <a:t>                                          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 =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S1 =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S1/S1</a:t>
              </a:r>
            </a:p>
            <a:p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V= rS1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R∼N(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μ,σ</a:t>
              </a:r>
              <a:r>
                <a:rPr lang="el-GR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I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1)  E[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V] =E [rS1] = S1  E[r1] = 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l-GR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endParaRPr lang="en-IN" baseline="0"/>
            </a:p>
            <a:p>
              <a:r>
                <a:rPr lang="en-IN"/>
                <a:t>                                  2)  V[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V] = V(rS1)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IN"/>
                <a:t>S</a:t>
              </a:r>
              <a:r>
                <a:rPr lang="en-IN" baseline="-25000"/>
                <a:t>1</a:t>
              </a:r>
              <a:r>
                <a:rPr lang="en-IN" sz="1000" baseline="30000"/>
                <a:t>2​ 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l-GR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endParaRPr lang="en-IN" sz="1100" baseline="3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Now,  </a:t>
              </a:r>
              <a:r>
                <a:rPr lang="el-G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∼ (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,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IN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2​ 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l-GR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</a:p>
            <a:p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Next is Z score :- </a:t>
              </a:r>
            </a:p>
            <a:p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Z= X - </a:t>
              </a:r>
              <a:r>
                <a:rPr lang="el-GR" sz="14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4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/ </a:t>
              </a:r>
              <a:r>
                <a:rPr lang="el-GR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endParaRPr lang="en-IN" sz="12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X= </a:t>
              </a:r>
              <a:r>
                <a:rPr lang="el-GR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 =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</a:t>
              </a:r>
              <a:r>
                <a:rPr lang="en-IN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​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(Z)</a:t>
              </a:r>
            </a:p>
            <a:p>
              <a:endParaRPr lang="en-IN"/>
            </a:p>
            <a:p>
              <a:r>
                <a:rPr lang="en-IN" b="1" u="sng"/>
                <a:t>Methods of Quantifying VaR</a:t>
              </a:r>
            </a:p>
            <a:p>
              <a:r>
                <a:rPr lang="en-IN" sz="1100" b="0" u="none"/>
                <a:t>1)</a:t>
              </a:r>
              <a:r>
                <a:rPr lang="en-IN" sz="1100" b="0" u="none" baseline="0"/>
                <a:t> </a:t>
              </a:r>
              <a:r>
                <a:rPr lang="en-IN"/>
                <a:t>Parametric (Variance–Covariance) VaR- Assumes returns are normally distributed with mean </a:t>
              </a:r>
              <a:r>
                <a:rPr lang="en-IN" sz="11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𝜇</a:t>
              </a:r>
              <a:r>
                <a:rPr lang="en-IN"/>
                <a:t>and variance </a:t>
              </a:r>
              <a:r>
                <a:rPr lang="ar-AE" sz="11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𝜎^2</a:t>
              </a:r>
              <a:endParaRPr lang="en-IN" sz="1100" b="0" u="none"/>
            </a:p>
            <a:p>
              <a:r>
                <a:rPr lang="en-IN" sz="1100" b="0" u="none"/>
                <a:t>                                     </a:t>
              </a:r>
              <a:r>
                <a:rPr lang="en-IN" sz="1400"/>
                <a:t>VaR=</a:t>
              </a:r>
              <a:r>
                <a:rPr lang="el-GR" sz="1400"/>
                <a:t>μ+</a:t>
              </a:r>
              <a:r>
                <a:rPr lang="en-IN" sz="1400"/>
                <a:t>Z⋅</a:t>
              </a:r>
              <a:r>
                <a:rPr lang="el-GR" sz="1400"/>
                <a:t>σ</a:t>
              </a:r>
              <a:endParaRPr lang="en-IN" sz="1400"/>
            </a:p>
            <a:p>
              <a:r>
                <a:rPr lang="en-IN" sz="1400" b="0" u="none"/>
                <a:t>                            </a:t>
              </a:r>
              <a:r>
                <a:rPr lang="en-IN" sz="1050" b="0" u="none"/>
                <a:t>VCV VaR = –2.34%.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050" b="0" u="none"/>
                <a:t>     =&gt;</a:t>
              </a:r>
              <a:r>
                <a:rPr lang="en-IN" sz="1050" b="0" u="none" baseline="0"/>
                <a:t> </a:t>
              </a:r>
              <a:r>
                <a:rPr lang="en-IN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At</a:t>
              </a:r>
              <a:r>
                <a:rPr lang="en-IN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99% probability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the portfolio is expected to </a:t>
              </a:r>
              <a:r>
                <a:rPr lang="en-IN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lose at most </a:t>
              </a:r>
              <a:r>
                <a:rPr lang="en-I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IN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2.34%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,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based on 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μ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and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</a:t>
              </a:r>
              <a:r>
                <a:rPr lang="en-IN" sz="11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​ </a:t>
              </a:r>
              <a:r>
                <a:rPr lang="el-G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IN" sz="110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I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I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IN" sz="1050">
                <a:effectLst/>
              </a:endParaRPr>
            </a:p>
            <a:p>
              <a:endParaRPr lang="en-IN" sz="1050" b="0" u="none"/>
            </a:p>
            <a:p>
              <a:r>
                <a:rPr lang="en-IN" sz="1100" b="0" u="none"/>
                <a:t>2) </a:t>
              </a:r>
              <a:r>
                <a:rPr lang="en-IN"/>
                <a:t>Historical (Non-Parametric) VaR- Uses past return data directly</a:t>
              </a:r>
            </a:p>
            <a:p>
              <a:r>
                <a:rPr lang="en-IN" sz="1100" b="0" u="none"/>
                <a:t>                                     </a:t>
              </a:r>
              <a:r>
                <a:rPr lang="en-IN" b="1"/>
                <a:t>HS VaR = –2.91%</a:t>
              </a:r>
              <a:r>
                <a:rPr lang="en-IN"/>
                <a:t>.</a:t>
              </a:r>
            </a:p>
            <a:p>
              <a:r>
                <a:rPr lang="en-IN" sz="1100" b="0" u="none"/>
                <a:t>    =&gt; At</a:t>
              </a:r>
              <a:r>
                <a:rPr lang="en-IN" sz="1100" b="0" u="none" baseline="0"/>
                <a:t> 99% probability </a:t>
              </a:r>
              <a:r>
                <a:rPr lang="en-IN"/>
                <a:t>, the portfolio is expected to </a:t>
              </a:r>
              <a:r>
                <a:rPr lang="en-IN" b="1"/>
                <a:t>lose at most                                  </a:t>
              </a:r>
              <a:r>
                <a:rPr lang="en-IN" b="1" baseline="0"/>
                <a:t>    </a:t>
              </a:r>
              <a:r>
                <a:rPr lang="en-IN" b="1"/>
                <a:t>2.91%</a:t>
              </a:r>
              <a:r>
                <a:rPr lang="en-IN"/>
                <a:t> ,</a:t>
              </a:r>
              <a:r>
                <a:rPr lang="en-IN" baseline="0"/>
                <a:t> </a:t>
              </a:r>
              <a:r>
                <a:rPr lang="en-IN"/>
                <a:t>based on historical data.</a:t>
              </a:r>
              <a:endParaRPr lang="en-IN" sz="1100" b="0" u="none"/>
            </a:p>
          </xdr:txBody>
        </xdr:sp>
      </mc:Fallback>
    </mc:AlternateContent>
    <xdr:clientData/>
  </xdr:oneCellAnchor>
  <xdr:twoCellAnchor>
    <xdr:from>
      <xdr:col>16</xdr:col>
      <xdr:colOff>244679</xdr:colOff>
      <xdr:row>2</xdr:row>
      <xdr:rowOff>118845</xdr:rowOff>
    </xdr:from>
    <xdr:to>
      <xdr:col>24</xdr:col>
      <xdr:colOff>594220</xdr:colOff>
      <xdr:row>12</xdr:row>
      <xdr:rowOff>174770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B6969B-2912-294C-8F1D-8AB2DF315DC9}"/>
            </a:ext>
          </a:extLst>
        </xdr:cNvPr>
        <xdr:cNvSpPr txBox="1"/>
      </xdr:nvSpPr>
      <xdr:spPr>
        <a:xfrm>
          <a:off x="12583486" y="482368"/>
          <a:ext cx="5215156" cy="187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Under Basel II, different confidence levels and horizons are applied for market and credit risk. For market risk, the 1-day Historical Simulation (HS) and Variance-Covariance (VCV) VaRs at the 99% confidence level (–2.91% and –2.34%) are scaled to a 10-day horizon, giving approximately –9.2% and –7.4%. For credit risk, however, Basel II requires a much more conservative one-year horizon at the 99.9% confidence level. Using the 1-day HS and VCV VaRs at 99.9% (–3.16% and –3.18%) and applying the square-root-of-time rule for 252 trading days, these scale to about –50.2% and –50.5%. This contrast illustrates how market risk capital is based on a 99% threshold, while credit risk capital is driven by a 99.9% threshold, resulting in substantially higher capital requirements.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774C-A4F3-4E08-9EA0-FC272EAF74D6}">
  <dimension ref="A1:AQ255"/>
  <sheetViews>
    <sheetView topLeftCell="V1" zoomScale="88" workbookViewId="0">
      <selection activeCell="Y8" sqref="Y8"/>
    </sheetView>
  </sheetViews>
  <sheetFormatPr defaultRowHeight="14.4" x14ac:dyDescent="0.3"/>
  <cols>
    <col min="1" max="1" width="9.88671875" bestFit="1" customWidth="1"/>
    <col min="2" max="2" width="14.21875" customWidth="1"/>
    <col min="3" max="3" width="11.6640625" bestFit="1" customWidth="1"/>
    <col min="5" max="5" width="12.33203125" bestFit="1" customWidth="1"/>
    <col min="6" max="6" width="10.44140625" bestFit="1" customWidth="1"/>
    <col min="7" max="7" width="9" bestFit="1" customWidth="1"/>
    <col min="9" max="9" width="13.109375" bestFit="1" customWidth="1"/>
    <col min="10" max="10" width="10.21875" bestFit="1" customWidth="1"/>
    <col min="11" max="11" width="9.44140625" customWidth="1"/>
    <col min="12" max="12" width="10.6640625" bestFit="1" customWidth="1"/>
    <col min="13" max="13" width="12.6640625" bestFit="1" customWidth="1"/>
    <col min="15" max="15" width="12.6640625" bestFit="1" customWidth="1"/>
    <col min="19" max="19" width="13.44140625" bestFit="1" customWidth="1"/>
    <col min="20" max="20" width="10.44140625" bestFit="1" customWidth="1"/>
    <col min="22" max="22" width="12.6640625" bestFit="1" customWidth="1"/>
    <col min="25" max="25" width="13.44140625" bestFit="1" customWidth="1"/>
    <col min="26" max="26" width="19.5546875" bestFit="1" customWidth="1"/>
    <col min="27" max="27" width="15.21875" customWidth="1"/>
    <col min="28" max="30" width="12.33203125" bestFit="1" customWidth="1"/>
    <col min="31" max="31" width="12.77734375" customWidth="1"/>
    <col min="32" max="32" width="13.33203125" customWidth="1"/>
    <col min="33" max="34" width="13.44140625" bestFit="1" customWidth="1"/>
    <col min="35" max="35" width="12.33203125" customWidth="1"/>
    <col min="36" max="36" width="12" bestFit="1" customWidth="1"/>
    <col min="38" max="38" width="8.5546875" customWidth="1"/>
    <col min="39" max="39" width="8.33203125" customWidth="1"/>
    <col min="40" max="40" width="13.44140625" bestFit="1" customWidth="1"/>
  </cols>
  <sheetData>
    <row r="1" spans="1:37" ht="23.4" x14ac:dyDescent="0.45">
      <c r="D1" s="20" t="s">
        <v>11</v>
      </c>
      <c r="E1" s="20"/>
      <c r="F1" s="20"/>
      <c r="L1" s="5"/>
      <c r="N1" s="3" t="s">
        <v>12</v>
      </c>
    </row>
    <row r="2" spans="1:37" s="4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14</v>
      </c>
      <c r="AA2" s="4" t="s">
        <v>1</v>
      </c>
      <c r="AB2" s="4" t="s">
        <v>2</v>
      </c>
      <c r="AC2" s="4" t="s">
        <v>3</v>
      </c>
      <c r="AD2" s="4" t="s">
        <v>4</v>
      </c>
      <c r="AE2" s="4" t="s">
        <v>5</v>
      </c>
      <c r="AF2" s="4" t="s">
        <v>6</v>
      </c>
      <c r="AG2" s="4" t="s">
        <v>7</v>
      </c>
      <c r="AH2" s="4" t="s">
        <v>8</v>
      </c>
      <c r="AI2" s="4" t="s">
        <v>9</v>
      </c>
      <c r="AJ2" s="4" t="s">
        <v>10</v>
      </c>
    </row>
    <row r="3" spans="1:37" x14ac:dyDescent="0.3">
      <c r="A3" s="1">
        <v>45548</v>
      </c>
      <c r="B3" s="2">
        <v>3358.05</v>
      </c>
      <c r="C3">
        <v>526.70000000000005</v>
      </c>
      <c r="D3">
        <v>513.85</v>
      </c>
      <c r="E3" s="2">
        <v>1853.75</v>
      </c>
      <c r="F3" s="2">
        <v>137353.95000000001</v>
      </c>
      <c r="G3" s="2">
        <v>34343.15</v>
      </c>
      <c r="H3" s="2">
        <v>3613</v>
      </c>
      <c r="I3">
        <v>633.45000000000005</v>
      </c>
      <c r="J3" s="2">
        <v>6133.1</v>
      </c>
      <c r="K3" s="7">
        <v>36.65</v>
      </c>
      <c r="Z3" t="s">
        <v>13</v>
      </c>
      <c r="AA3">
        <v>0.05</v>
      </c>
      <c r="AB3">
        <v>0.14000000000000001</v>
      </c>
      <c r="AC3">
        <v>0.08</v>
      </c>
      <c r="AD3">
        <v>0.19</v>
      </c>
      <c r="AE3">
        <v>0.11</v>
      </c>
      <c r="AF3">
        <v>0.03</v>
      </c>
      <c r="AG3">
        <v>0.13</v>
      </c>
      <c r="AH3">
        <v>7.0000000000000007E-2</v>
      </c>
      <c r="AI3">
        <v>6.5000000000000002E-2</v>
      </c>
      <c r="AJ3">
        <v>0.13500000000000001</v>
      </c>
    </row>
    <row r="4" spans="1:37" ht="15" thickBot="1" x14ac:dyDescent="0.35">
      <c r="A4" s="1">
        <v>45551</v>
      </c>
      <c r="B4" s="2">
        <v>3335.8</v>
      </c>
      <c r="C4">
        <v>526.35</v>
      </c>
      <c r="D4">
        <v>511.1</v>
      </c>
      <c r="E4" s="2">
        <v>1862.95</v>
      </c>
      <c r="F4" s="2">
        <v>136427</v>
      </c>
      <c r="G4" s="2">
        <v>34037</v>
      </c>
      <c r="H4" s="2">
        <v>3662.25</v>
      </c>
      <c r="I4">
        <v>665.95</v>
      </c>
      <c r="J4" s="2">
        <v>6063</v>
      </c>
      <c r="K4" s="7">
        <v>36.630000000000003</v>
      </c>
      <c r="L4">
        <f t="shared" ref="L4:U4" si="0">(B4-B3)/B3</f>
        <v>-6.6258691800300763E-3</v>
      </c>
      <c r="M4">
        <f t="shared" si="0"/>
        <v>-6.6451490412003551E-4</v>
      </c>
      <c r="N4">
        <f t="shared" si="0"/>
        <v>-5.3517563491291232E-3</v>
      </c>
      <c r="O4">
        <f t="shared" si="0"/>
        <v>4.9629130141605098E-3</v>
      </c>
      <c r="P4">
        <f t="shared" si="0"/>
        <v>-6.7486228099010734E-3</v>
      </c>
      <c r="Q4">
        <f t="shared" si="0"/>
        <v>-8.91444145339031E-3</v>
      </c>
      <c r="R4">
        <f t="shared" si="0"/>
        <v>1.3631331303625796E-2</v>
      </c>
      <c r="S4">
        <f t="shared" si="0"/>
        <v>5.1306338306101505E-2</v>
      </c>
      <c r="T4">
        <f t="shared" si="0"/>
        <v>-1.1429782654774968E-2</v>
      </c>
      <c r="U4">
        <f t="shared" si="0"/>
        <v>-5.4570259208720382E-4</v>
      </c>
      <c r="V4">
        <f>SUMPRODUCT(L4:U4, $AA$3:$AJ$3)</f>
        <v>3.6276166948973447E-3</v>
      </c>
    </row>
    <row r="5" spans="1:37" x14ac:dyDescent="0.3">
      <c r="A5" s="1">
        <v>45552</v>
      </c>
      <c r="B5" s="2">
        <v>3312.8</v>
      </c>
      <c r="C5">
        <v>518.25</v>
      </c>
      <c r="D5">
        <v>507.75</v>
      </c>
      <c r="E5" s="2">
        <v>1866.1</v>
      </c>
      <c r="F5" s="2">
        <v>135219.20000000001</v>
      </c>
      <c r="G5" s="2">
        <v>34720.300000000003</v>
      </c>
      <c r="H5" s="2">
        <v>3695.2</v>
      </c>
      <c r="I5">
        <v>666.35</v>
      </c>
      <c r="J5" s="2">
        <v>6111.05</v>
      </c>
      <c r="K5" s="7">
        <v>36.479999999999997</v>
      </c>
      <c r="L5">
        <f t="shared" ref="L5:L68" si="1">(B5-B4)/B4</f>
        <v>-6.8948977756460219E-3</v>
      </c>
      <c r="M5">
        <f t="shared" ref="M5:M68" si="2">(C5-C4)/C4</f>
        <v>-1.5388999715018566E-2</v>
      </c>
      <c r="N5">
        <f t="shared" ref="N5:N68" si="3">(D5-D4)/D4</f>
        <v>-6.5544903150068926E-3</v>
      </c>
      <c r="O5">
        <f t="shared" ref="O5:O68" si="4">(E5-E4)/E4</f>
        <v>1.6908666362488868E-3</v>
      </c>
      <c r="P5">
        <f t="shared" ref="P5:P68" si="5">(F5-F4)/F4</f>
        <v>-8.8530862659150188E-3</v>
      </c>
      <c r="Q5">
        <f t="shared" ref="Q5:Q68" si="6">(G5-G4)/G4</f>
        <v>2.0075212269001465E-2</v>
      </c>
      <c r="R5">
        <f t="shared" ref="R5:R68" si="7">(H5-H4)/H4</f>
        <v>8.9972011741415291E-3</v>
      </c>
      <c r="S5">
        <f t="shared" ref="S5:S68" si="8">(I5-I4)/I4</f>
        <v>6.0064569412114611E-4</v>
      </c>
      <c r="T5">
        <f t="shared" ref="T5:T68" si="9">(J5-J4)/J4</f>
        <v>7.9251195777668114E-3</v>
      </c>
      <c r="U5">
        <f t="shared" ref="U5:U68" si="10">(K5-K4)/K4</f>
        <v>-4.0950040950042503E-3</v>
      </c>
      <c r="V5">
        <f t="shared" ref="V5:V68" si="11">SUMPRODUCT(L5:U5, $AA$3:$AJ$3)</f>
        <v>-1.8998939634226233E-3</v>
      </c>
      <c r="Z5" s="9"/>
      <c r="AA5" s="9" t="s">
        <v>1</v>
      </c>
      <c r="AB5" s="9" t="s">
        <v>2</v>
      </c>
      <c r="AC5" s="9" t="s">
        <v>3</v>
      </c>
      <c r="AD5" s="9" t="s">
        <v>4</v>
      </c>
      <c r="AE5" s="9" t="s">
        <v>5</v>
      </c>
      <c r="AF5" s="9" t="s">
        <v>6</v>
      </c>
      <c r="AG5" s="9" t="s">
        <v>7</v>
      </c>
      <c r="AH5" s="9" t="s">
        <v>8</v>
      </c>
      <c r="AI5" s="9" t="s">
        <v>9</v>
      </c>
      <c r="AJ5" s="9" t="s">
        <v>10</v>
      </c>
      <c r="AK5" s="10"/>
    </row>
    <row r="6" spans="1:37" x14ac:dyDescent="0.3">
      <c r="A6" s="1">
        <v>45553</v>
      </c>
      <c r="B6" s="2">
        <v>3274.65</v>
      </c>
      <c r="C6">
        <v>510.9</v>
      </c>
      <c r="D6">
        <v>507.35</v>
      </c>
      <c r="E6" s="2">
        <v>1836</v>
      </c>
      <c r="F6" s="2">
        <v>134242.70000000001</v>
      </c>
      <c r="G6" s="2">
        <v>34363.9</v>
      </c>
      <c r="H6" s="2">
        <v>3730.45</v>
      </c>
      <c r="I6">
        <v>651.70000000000005</v>
      </c>
      <c r="J6" s="2">
        <v>6123.25</v>
      </c>
      <c r="K6" s="7">
        <v>36.159999999999997</v>
      </c>
      <c r="L6">
        <f t="shared" si="1"/>
        <v>-1.15159381791838E-2</v>
      </c>
      <c r="M6">
        <f t="shared" si="2"/>
        <v>-1.4182344428364732E-2</v>
      </c>
      <c r="N6">
        <f t="shared" si="3"/>
        <v>-7.8778926637120092E-4</v>
      </c>
      <c r="O6">
        <f t="shared" si="4"/>
        <v>-1.612989657574616E-2</v>
      </c>
      <c r="P6">
        <f t="shared" si="5"/>
        <v>-7.2216075823551681E-3</v>
      </c>
      <c r="Q6">
        <f t="shared" si="6"/>
        <v>-1.0264888264214348E-2</v>
      </c>
      <c r="R6">
        <f t="shared" si="7"/>
        <v>9.5394024680666815E-3</v>
      </c>
      <c r="S6">
        <f t="shared" si="8"/>
        <v>-2.1985443085465562E-2</v>
      </c>
      <c r="T6">
        <f t="shared" si="9"/>
        <v>1.9963836001996083E-3</v>
      </c>
      <c r="U6">
        <f t="shared" si="10"/>
        <v>-8.7719298245614117E-3</v>
      </c>
      <c r="V6">
        <f t="shared" si="11"/>
        <v>-8.1446563890539541E-3</v>
      </c>
      <c r="Z6" t="s">
        <v>1</v>
      </c>
      <c r="AA6">
        <f>VARP('stock prices'!$L$3:$L$251)</f>
        <v>1.7326230984285787E-4</v>
      </c>
      <c r="AB6">
        <v>7.5887205343378627E-5</v>
      </c>
      <c r="AC6">
        <v>5.8843488938173876E-5</v>
      </c>
      <c r="AD6">
        <v>3.4794470810713487E-5</v>
      </c>
      <c r="AE6">
        <v>3.8445906341762745E-5</v>
      </c>
      <c r="AF6">
        <v>5.6833023485196077E-5</v>
      </c>
      <c r="AG6">
        <v>5.6961820440400892E-5</v>
      </c>
      <c r="AH6">
        <v>5.5835962971415299E-5</v>
      </c>
      <c r="AI6">
        <v>7.6258913673201131E-5</v>
      </c>
      <c r="AJ6">
        <v>5.9564814481892013E-5</v>
      </c>
    </row>
    <row r="7" spans="1:37" x14ac:dyDescent="0.3">
      <c r="A7" s="1">
        <v>45554</v>
      </c>
      <c r="B7" s="2">
        <v>3293.85</v>
      </c>
      <c r="C7">
        <v>518.45000000000005</v>
      </c>
      <c r="D7">
        <v>508.25</v>
      </c>
      <c r="E7" s="2">
        <v>1846.05</v>
      </c>
      <c r="F7" s="2">
        <v>136347.6</v>
      </c>
      <c r="G7" s="2">
        <v>34436.85</v>
      </c>
      <c r="H7" s="2">
        <v>3683.7</v>
      </c>
      <c r="I7">
        <v>649.6</v>
      </c>
      <c r="J7" s="2">
        <v>6134.5</v>
      </c>
      <c r="K7" s="7">
        <v>35.799999999999997</v>
      </c>
      <c r="L7">
        <f t="shared" si="1"/>
        <v>5.8632220237276713E-3</v>
      </c>
      <c r="M7">
        <f t="shared" si="2"/>
        <v>1.4777843022117966E-2</v>
      </c>
      <c r="N7">
        <f t="shared" si="3"/>
        <v>1.7739233270917063E-3</v>
      </c>
      <c r="O7">
        <f t="shared" si="4"/>
        <v>5.4738562091503021E-3</v>
      </c>
      <c r="P7">
        <f t="shared" si="5"/>
        <v>1.5679809777365876E-2</v>
      </c>
      <c r="Q7">
        <f t="shared" si="6"/>
        <v>2.1228673113353573E-3</v>
      </c>
      <c r="R7">
        <f t="shared" si="7"/>
        <v>-1.2532000160838505E-2</v>
      </c>
      <c r="S7">
        <f t="shared" si="8"/>
        <v>-3.2223415682062647E-3</v>
      </c>
      <c r="T7">
        <f t="shared" si="9"/>
        <v>1.8372596251990364E-3</v>
      </c>
      <c r="U7">
        <f t="shared" si="10"/>
        <v>-9.9557522123893665E-3</v>
      </c>
      <c r="V7">
        <f t="shared" si="11"/>
        <v>2.25314216132103E-3</v>
      </c>
      <c r="Y7" s="4"/>
      <c r="Z7" t="s">
        <v>2</v>
      </c>
      <c r="AA7">
        <v>7.5887205343378627E-5</v>
      </c>
      <c r="AB7">
        <f>VARP('stock prices'!$M$3:$M$251)</f>
        <v>3.1012751358074851E-4</v>
      </c>
      <c r="AC7">
        <v>3.8075475925338721E-5</v>
      </c>
      <c r="AD7">
        <v>5.3557147261226023E-5</v>
      </c>
      <c r="AE7">
        <v>1.4424894879113109E-4</v>
      </c>
      <c r="AF7">
        <v>9.6015647720402197E-5</v>
      </c>
      <c r="AG7">
        <v>8.9679400582616509E-5</v>
      </c>
      <c r="AH7">
        <v>1.2623430959236653E-4</v>
      </c>
      <c r="AI7">
        <v>4.9585382362709786E-5</v>
      </c>
      <c r="AJ7">
        <v>1.380718590738843E-4</v>
      </c>
    </row>
    <row r="8" spans="1:37" x14ac:dyDescent="0.3">
      <c r="A8" s="1">
        <v>45555</v>
      </c>
      <c r="B8" s="2">
        <v>3306.95</v>
      </c>
      <c r="C8">
        <v>515.6</v>
      </c>
      <c r="D8">
        <v>514.4</v>
      </c>
      <c r="E8" s="2">
        <v>1865.75</v>
      </c>
      <c r="F8" s="2">
        <v>135934.39999999999</v>
      </c>
      <c r="G8" s="2">
        <v>35686.75</v>
      </c>
      <c r="H8" s="2">
        <v>3793.9</v>
      </c>
      <c r="I8">
        <v>665.15</v>
      </c>
      <c r="J8" s="2">
        <v>6210.55</v>
      </c>
      <c r="K8" s="7">
        <v>36.090000000000003</v>
      </c>
      <c r="L8">
        <f t="shared" si="1"/>
        <v>3.9771088543801049E-3</v>
      </c>
      <c r="M8">
        <f t="shared" si="2"/>
        <v>-5.4971549811939869E-3</v>
      </c>
      <c r="N8">
        <f t="shared" si="3"/>
        <v>1.2100344318740732E-2</v>
      </c>
      <c r="O8">
        <f t="shared" si="4"/>
        <v>1.0671433601473441E-2</v>
      </c>
      <c r="P8">
        <f t="shared" si="5"/>
        <v>-3.030489718924364E-3</v>
      </c>
      <c r="Q8">
        <f t="shared" si="6"/>
        <v>3.6295421909959866E-2</v>
      </c>
      <c r="R8">
        <f t="shared" si="7"/>
        <v>2.9915574015256477E-2</v>
      </c>
      <c r="S8">
        <f t="shared" si="8"/>
        <v>2.393780788177333E-2</v>
      </c>
      <c r="T8">
        <f t="shared" si="9"/>
        <v>1.2397098378025948E-2</v>
      </c>
      <c r="U8">
        <f t="shared" si="10"/>
        <v>8.1005586592180524E-3</v>
      </c>
      <c r="V8">
        <f t="shared" si="11"/>
        <v>1.0644420450621774E-2</v>
      </c>
      <c r="Y8" s="4"/>
      <c r="Z8" t="s">
        <v>3</v>
      </c>
      <c r="AA8">
        <v>5.8843488938173876E-5</v>
      </c>
      <c r="AB8">
        <v>3.8075475925338721E-5</v>
      </c>
      <c r="AC8">
        <f>VARP('stock prices'!$N$3:$N$251)</f>
        <v>1.3238147338607756E-4</v>
      </c>
      <c r="AD8">
        <v>1.85326794881424E-5</v>
      </c>
      <c r="AE8">
        <v>3.3797841264633641E-5</v>
      </c>
      <c r="AF8">
        <v>5.0166096374584332E-5</v>
      </c>
      <c r="AG8">
        <v>4.1150568675789805E-5</v>
      </c>
      <c r="AH8">
        <v>4.8242042923271257E-5</v>
      </c>
      <c r="AI8">
        <v>6.123888349974324E-5</v>
      </c>
      <c r="AJ8">
        <v>4.3532313958752201E-5</v>
      </c>
    </row>
    <row r="9" spans="1:37" x14ac:dyDescent="0.3">
      <c r="A9" s="1">
        <v>45558</v>
      </c>
      <c r="B9" s="2">
        <v>3277.45</v>
      </c>
      <c r="C9">
        <v>520.04999999999995</v>
      </c>
      <c r="D9">
        <v>516.95000000000005</v>
      </c>
      <c r="E9" s="2">
        <v>1862.7</v>
      </c>
      <c r="F9" s="2">
        <v>137234.79999999999</v>
      </c>
      <c r="G9" s="2">
        <v>36461.9</v>
      </c>
      <c r="H9" s="2">
        <v>3787.7</v>
      </c>
      <c r="I9">
        <v>672</v>
      </c>
      <c r="J9" s="2">
        <v>6211.2</v>
      </c>
      <c r="K9" s="7">
        <v>36.39</v>
      </c>
      <c r="L9">
        <f t="shared" si="1"/>
        <v>-8.9206066012488851E-3</v>
      </c>
      <c r="M9">
        <f t="shared" si="2"/>
        <v>8.630721489526632E-3</v>
      </c>
      <c r="N9">
        <f t="shared" si="3"/>
        <v>4.9572317262831806E-3</v>
      </c>
      <c r="O9">
        <f t="shared" si="4"/>
        <v>-1.6347313412836417E-3</v>
      </c>
      <c r="P9">
        <f t="shared" si="5"/>
        <v>9.5663790769664938E-3</v>
      </c>
      <c r="Q9">
        <f t="shared" si="6"/>
        <v>2.1720946850021409E-2</v>
      </c>
      <c r="R9">
        <f t="shared" si="7"/>
        <v>-1.6342022720683921E-3</v>
      </c>
      <c r="S9">
        <f t="shared" si="8"/>
        <v>1.0298428925806244E-2</v>
      </c>
      <c r="T9">
        <f t="shared" si="9"/>
        <v>1.0466061781961923E-4</v>
      </c>
      <c r="U9">
        <f t="shared" si="10"/>
        <v>8.3125519534496296E-3</v>
      </c>
      <c r="V9">
        <f t="shared" si="11"/>
        <v>4.1896215490085245E-3</v>
      </c>
      <c r="Y9" s="4"/>
      <c r="Z9" t="s">
        <v>4</v>
      </c>
      <c r="AA9">
        <v>3.4794470810713487E-5</v>
      </c>
      <c r="AB9">
        <v>5.3557147261226023E-5</v>
      </c>
      <c r="AC9">
        <v>1.85326794881424E-5</v>
      </c>
      <c r="AD9">
        <f>VARP('stock prices'!$O$3:$O$251)</f>
        <v>1.707287208847987E-4</v>
      </c>
      <c r="AE9">
        <v>4.3369056658809139E-5</v>
      </c>
      <c r="AF9">
        <v>4.372166175814766E-5</v>
      </c>
      <c r="AG9">
        <v>5.7629936922766936E-5</v>
      </c>
      <c r="AH9">
        <v>6.0450127002798427E-5</v>
      </c>
      <c r="AI9">
        <v>1.9446406171241795E-5</v>
      </c>
      <c r="AJ9">
        <v>7.2115041519158049E-5</v>
      </c>
    </row>
    <row r="10" spans="1:37" x14ac:dyDescent="0.3">
      <c r="A10" s="1">
        <v>45559</v>
      </c>
      <c r="B10" s="2">
        <v>3248.4</v>
      </c>
      <c r="C10">
        <v>528.65</v>
      </c>
      <c r="D10">
        <v>515.25</v>
      </c>
      <c r="E10" s="2">
        <v>1868.1</v>
      </c>
      <c r="F10" s="2">
        <v>137813</v>
      </c>
      <c r="G10" s="2">
        <v>36703.300000000003</v>
      </c>
      <c r="H10" s="2">
        <v>3791.6</v>
      </c>
      <c r="I10">
        <v>675.25</v>
      </c>
      <c r="J10" s="2">
        <v>6203.15</v>
      </c>
      <c r="K10" s="7">
        <v>36.15</v>
      </c>
      <c r="L10">
        <f t="shared" si="1"/>
        <v>-8.86359822422912E-3</v>
      </c>
      <c r="M10">
        <f t="shared" si="2"/>
        <v>1.6536871454667864E-2</v>
      </c>
      <c r="N10">
        <f t="shared" si="3"/>
        <v>-3.2885191991489414E-3</v>
      </c>
      <c r="O10">
        <f t="shared" si="4"/>
        <v>2.8990175551617883E-3</v>
      </c>
      <c r="P10">
        <f t="shared" si="5"/>
        <v>4.2132170557323051E-3</v>
      </c>
      <c r="Q10">
        <f t="shared" si="6"/>
        <v>6.6206094580919111E-3</v>
      </c>
      <c r="R10">
        <f t="shared" si="7"/>
        <v>1.0296485994139165E-3</v>
      </c>
      <c r="S10">
        <f t="shared" si="8"/>
        <v>4.836309523809524E-3</v>
      </c>
      <c r="T10">
        <f t="shared" si="9"/>
        <v>-1.2960458526533008E-3</v>
      </c>
      <c r="U10">
        <f t="shared" si="10"/>
        <v>-6.5952184666117613E-3</v>
      </c>
      <c r="V10">
        <f t="shared" si="11"/>
        <v>2.3195845630396041E-3</v>
      </c>
      <c r="Y10" s="4"/>
      <c r="Z10" t="s">
        <v>5</v>
      </c>
      <c r="AA10">
        <v>3.8445906341762745E-5</v>
      </c>
      <c r="AB10">
        <v>1.4424894879113109E-4</v>
      </c>
      <c r="AC10">
        <v>3.3797841264633641E-5</v>
      </c>
      <c r="AD10">
        <v>4.3369056658809139E-5</v>
      </c>
      <c r="AE10">
        <f>VARP('stock prices'!$P$3:$P$251)</f>
        <v>1.9197367476787516E-4</v>
      </c>
      <c r="AF10">
        <v>8.4799224355717217E-5</v>
      </c>
      <c r="AG10">
        <v>6.0671726937232281E-5</v>
      </c>
      <c r="AH10">
        <v>8.4413374670776859E-5</v>
      </c>
      <c r="AI10">
        <v>2.9513101610384447E-5</v>
      </c>
      <c r="AJ10">
        <v>1.0285674446141549E-4</v>
      </c>
    </row>
    <row r="11" spans="1:37" x14ac:dyDescent="0.3">
      <c r="A11" s="1">
        <v>45560</v>
      </c>
      <c r="B11" s="2">
        <v>3244.75</v>
      </c>
      <c r="C11">
        <v>544.54999999999995</v>
      </c>
      <c r="D11">
        <v>517.54999999999995</v>
      </c>
      <c r="E11" s="2">
        <v>1870.55</v>
      </c>
      <c r="F11" s="2">
        <v>139156.15</v>
      </c>
      <c r="G11" s="2">
        <v>36961.25</v>
      </c>
      <c r="H11" s="2">
        <v>3793.85</v>
      </c>
      <c r="I11">
        <v>667.35</v>
      </c>
      <c r="J11" s="2">
        <v>6180.3</v>
      </c>
      <c r="K11" s="7">
        <v>35.92</v>
      </c>
      <c r="L11">
        <f t="shared" si="1"/>
        <v>-1.1236300948159372E-3</v>
      </c>
      <c r="M11">
        <f t="shared" si="2"/>
        <v>3.0076610233613882E-2</v>
      </c>
      <c r="N11">
        <f t="shared" si="3"/>
        <v>4.4638524987869084E-3</v>
      </c>
      <c r="O11">
        <f t="shared" si="4"/>
        <v>1.3114929607622961E-3</v>
      </c>
      <c r="P11">
        <f t="shared" si="5"/>
        <v>9.7461777916451574E-3</v>
      </c>
      <c r="Q11">
        <f t="shared" si="6"/>
        <v>7.0279784106605419E-3</v>
      </c>
      <c r="R11">
        <f t="shared" si="7"/>
        <v>5.9341702711256464E-4</v>
      </c>
      <c r="S11">
        <f t="shared" si="8"/>
        <v>-1.1699370603480159E-2</v>
      </c>
      <c r="T11">
        <f t="shared" si="9"/>
        <v>-3.6836123582372595E-3</v>
      </c>
      <c r="U11">
        <f t="shared" si="10"/>
        <v>-6.3623789764867744E-3</v>
      </c>
      <c r="V11">
        <f t="shared" si="11"/>
        <v>4.2035870059836059E-3</v>
      </c>
      <c r="Y11" s="4"/>
      <c r="Z11" t="s">
        <v>6</v>
      </c>
      <c r="AA11">
        <v>5.6833023485196077E-5</v>
      </c>
      <c r="AB11">
        <v>9.6015647720402197E-5</v>
      </c>
      <c r="AC11">
        <v>5.0166096374584332E-5</v>
      </c>
      <c r="AD11">
        <v>4.372166175814766E-5</v>
      </c>
      <c r="AE11">
        <v>8.4799224355717217E-5</v>
      </c>
      <c r="AF11">
        <f>VARP('stock prices'!$Q$3:$Q$251)</f>
        <v>2.3522506140367529E-4</v>
      </c>
      <c r="AG11">
        <v>6.8480022566860485E-5</v>
      </c>
      <c r="AH11">
        <v>1.0849436670884326E-4</v>
      </c>
      <c r="AI11">
        <v>6.5919300317796947E-5</v>
      </c>
      <c r="AJ11">
        <v>7.2504011844322299E-5</v>
      </c>
    </row>
    <row r="12" spans="1:37" x14ac:dyDescent="0.3">
      <c r="A12" s="1">
        <v>45561</v>
      </c>
      <c r="B12" s="2">
        <v>3277.05</v>
      </c>
      <c r="C12">
        <v>564.25</v>
      </c>
      <c r="D12">
        <v>522.75</v>
      </c>
      <c r="E12" s="2">
        <v>1898.4</v>
      </c>
      <c r="F12" s="2">
        <v>138852.15</v>
      </c>
      <c r="G12" s="2">
        <v>37141.9</v>
      </c>
      <c r="H12" s="2">
        <v>3762.15</v>
      </c>
      <c r="I12">
        <v>665.35</v>
      </c>
      <c r="J12" s="2">
        <v>6254.1</v>
      </c>
      <c r="K12" s="7">
        <v>35.700000000000003</v>
      </c>
      <c r="L12">
        <f t="shared" si="1"/>
        <v>9.9545419523846771E-3</v>
      </c>
      <c r="M12">
        <f t="shared" si="2"/>
        <v>3.6176659627215217E-2</v>
      </c>
      <c r="N12">
        <f t="shared" si="3"/>
        <v>1.0047338421408649E-2</v>
      </c>
      <c r="O12">
        <f t="shared" si="4"/>
        <v>1.4888669108016433E-2</v>
      </c>
      <c r="P12">
        <f t="shared" si="5"/>
        <v>-2.184596225175819E-3</v>
      </c>
      <c r="Q12">
        <f t="shared" si="6"/>
        <v>4.8875511515438863E-3</v>
      </c>
      <c r="R12">
        <f t="shared" si="7"/>
        <v>-8.3556281877248222E-3</v>
      </c>
      <c r="S12">
        <f t="shared" si="8"/>
        <v>-2.9969281486476361E-3</v>
      </c>
      <c r="T12">
        <f t="shared" si="9"/>
        <v>1.1941167904470687E-2</v>
      </c>
      <c r="U12">
        <f t="shared" si="10"/>
        <v>-6.1247216035634428E-3</v>
      </c>
      <c r="V12">
        <f t="shared" si="11"/>
        <v>7.7547364619421234E-3</v>
      </c>
      <c r="Y12" s="4"/>
      <c r="Z12" t="s">
        <v>7</v>
      </c>
      <c r="AA12">
        <v>5.6961820440400892E-5</v>
      </c>
      <c r="AB12">
        <v>8.9679400582616509E-5</v>
      </c>
      <c r="AC12">
        <v>4.1150568675789805E-5</v>
      </c>
      <c r="AD12">
        <v>5.7629936922766936E-5</v>
      </c>
      <c r="AE12">
        <v>6.0671726937232281E-5</v>
      </c>
      <c r="AF12">
        <v>6.8480022566860485E-5</v>
      </c>
      <c r="AG12">
        <f>VARP('stock prices'!$R$3:$R$251)</f>
        <v>2.3097515477453839E-4</v>
      </c>
      <c r="AH12">
        <v>8.6698838438157758E-5</v>
      </c>
      <c r="AI12">
        <v>3.4111839560421895E-5</v>
      </c>
      <c r="AJ12">
        <v>1.2295236189525881E-4</v>
      </c>
    </row>
    <row r="13" spans="1:37" x14ac:dyDescent="0.3">
      <c r="A13" s="1">
        <v>45562</v>
      </c>
      <c r="B13" s="2">
        <v>3310.75</v>
      </c>
      <c r="C13">
        <v>547.54999999999995</v>
      </c>
      <c r="D13">
        <v>522.70000000000005</v>
      </c>
      <c r="E13" s="2">
        <v>1948.7</v>
      </c>
      <c r="F13" s="2">
        <v>140973.9</v>
      </c>
      <c r="G13" s="2">
        <v>37976.1</v>
      </c>
      <c r="H13" s="2">
        <v>3705.65</v>
      </c>
      <c r="I13">
        <v>654.29999999999995</v>
      </c>
      <c r="J13" s="2">
        <v>6268.8</v>
      </c>
      <c r="K13" s="7">
        <v>35.67</v>
      </c>
      <c r="L13">
        <f t="shared" si="1"/>
        <v>1.0283639248714489E-2</v>
      </c>
      <c r="M13">
        <f t="shared" si="2"/>
        <v>-2.9596809924678856E-2</v>
      </c>
      <c r="N13">
        <f t="shared" si="3"/>
        <v>-9.5648015303595457E-5</v>
      </c>
      <c r="O13">
        <f t="shared" si="4"/>
        <v>2.6495996628739967E-2</v>
      </c>
      <c r="P13">
        <f t="shared" si="5"/>
        <v>1.5280642035431212E-2</v>
      </c>
      <c r="Q13">
        <f t="shared" si="6"/>
        <v>2.2459809541245792E-2</v>
      </c>
      <c r="R13">
        <f t="shared" si="7"/>
        <v>-1.5018008319710804E-2</v>
      </c>
      <c r="S13">
        <f t="shared" si="8"/>
        <v>-1.6607800405801561E-2</v>
      </c>
      <c r="T13">
        <f t="shared" si="9"/>
        <v>2.3504580994867076E-3</v>
      </c>
      <c r="U13">
        <f t="shared" si="10"/>
        <v>-8.4033613445381333E-4</v>
      </c>
      <c r="V13">
        <f t="shared" si="11"/>
        <v>6.7632828969865408E-4</v>
      </c>
      <c r="Y13" s="4"/>
      <c r="Z13" t="s">
        <v>8</v>
      </c>
      <c r="AA13">
        <v>5.5835962971415299E-5</v>
      </c>
      <c r="AB13">
        <v>1.2623430959236653E-4</v>
      </c>
      <c r="AC13">
        <v>4.8242042923271257E-5</v>
      </c>
      <c r="AD13">
        <v>6.0450127002798427E-5</v>
      </c>
      <c r="AE13">
        <v>8.4413374670776859E-5</v>
      </c>
      <c r="AF13">
        <v>1.0849436670884326E-4</v>
      </c>
      <c r="AG13">
        <v>8.6698838438157758E-5</v>
      </c>
      <c r="AH13">
        <f>VARP('stock prices'!$S$3:$S$251)</f>
        <v>7.7608247751017592E-4</v>
      </c>
      <c r="AI13">
        <v>4.1615484796402601E-5</v>
      </c>
      <c r="AJ13">
        <v>2.3081030863020857E-4</v>
      </c>
    </row>
    <row r="14" spans="1:37" x14ac:dyDescent="0.3">
      <c r="A14" s="1">
        <v>45565</v>
      </c>
      <c r="B14" s="2">
        <v>3329.1</v>
      </c>
      <c r="C14">
        <v>547.85</v>
      </c>
      <c r="D14">
        <v>518.15</v>
      </c>
      <c r="E14" s="2">
        <v>1926.7</v>
      </c>
      <c r="F14" s="2">
        <v>138513.65</v>
      </c>
      <c r="G14" s="2">
        <v>37678.9</v>
      </c>
      <c r="H14" s="2">
        <v>3675.55</v>
      </c>
      <c r="I14">
        <v>656.15</v>
      </c>
      <c r="J14" s="2">
        <v>6338.15</v>
      </c>
      <c r="K14" s="7">
        <v>36.659999999999997</v>
      </c>
      <c r="L14">
        <f t="shared" si="1"/>
        <v>5.5425507815449393E-3</v>
      </c>
      <c r="M14">
        <f t="shared" si="2"/>
        <v>5.478951693910478E-4</v>
      </c>
      <c r="N14">
        <f t="shared" si="3"/>
        <v>-8.7048019896691555E-3</v>
      </c>
      <c r="O14">
        <f t="shared" si="4"/>
        <v>-1.1289577667162723E-2</v>
      </c>
      <c r="P14">
        <f t="shared" si="5"/>
        <v>-1.745181200207982E-2</v>
      </c>
      <c r="Q14">
        <f t="shared" si="6"/>
        <v>-7.8259747578081247E-3</v>
      </c>
      <c r="R14">
        <f t="shared" si="7"/>
        <v>-8.1227315045943101E-3</v>
      </c>
      <c r="S14">
        <f t="shared" si="8"/>
        <v>2.8274491823322982E-3</v>
      </c>
      <c r="T14">
        <f t="shared" si="9"/>
        <v>1.1062723328228601E-2</v>
      </c>
      <c r="U14">
        <f t="shared" si="10"/>
        <v>2.775441547518909E-2</v>
      </c>
      <c r="V14">
        <f t="shared" si="11"/>
        <v>-1.034160163454092E-3</v>
      </c>
      <c r="Y14" s="4"/>
      <c r="Z14" t="s">
        <v>9</v>
      </c>
      <c r="AA14">
        <v>7.6258913673201131E-5</v>
      </c>
      <c r="AB14">
        <v>4.9585382362709786E-5</v>
      </c>
      <c r="AC14">
        <v>6.123888349974324E-5</v>
      </c>
      <c r="AD14">
        <v>1.9446406171241795E-5</v>
      </c>
      <c r="AE14">
        <v>2.9513101610384447E-5</v>
      </c>
      <c r="AF14">
        <v>6.5919300317796947E-5</v>
      </c>
      <c r="AG14">
        <v>3.4111839560421895E-5</v>
      </c>
      <c r="AH14">
        <v>4.1615484796402601E-5</v>
      </c>
      <c r="AI14">
        <f>VARP('stock prices'!$T$3:$T$251)</f>
        <v>1.914088235860496E-4</v>
      </c>
      <c r="AJ14">
        <v>3.3625253104326151E-5</v>
      </c>
    </row>
    <row r="15" spans="1:37" ht="15" thickBot="1" x14ac:dyDescent="0.35">
      <c r="A15" s="1">
        <v>45566</v>
      </c>
      <c r="B15" s="2">
        <v>3277.35</v>
      </c>
      <c r="C15">
        <v>550.75</v>
      </c>
      <c r="D15">
        <v>516.20000000000005</v>
      </c>
      <c r="E15" s="2">
        <v>1919.95</v>
      </c>
      <c r="F15" s="2">
        <v>140262.9</v>
      </c>
      <c r="G15" s="2">
        <v>37841.199999999997</v>
      </c>
      <c r="H15" s="2">
        <v>3653.5</v>
      </c>
      <c r="I15">
        <v>653.20000000000005</v>
      </c>
      <c r="J15" s="2">
        <v>6446.05</v>
      </c>
      <c r="K15" s="7">
        <v>36.97</v>
      </c>
      <c r="L15">
        <f t="shared" si="1"/>
        <v>-1.5544741822114086E-2</v>
      </c>
      <c r="M15">
        <f t="shared" si="2"/>
        <v>5.2934197316783374E-3</v>
      </c>
      <c r="N15">
        <f t="shared" si="3"/>
        <v>-3.7633889800249578E-3</v>
      </c>
      <c r="O15">
        <f t="shared" si="4"/>
        <v>-3.5033995951627133E-3</v>
      </c>
      <c r="P15">
        <f t="shared" si="5"/>
        <v>1.2628719263408337E-2</v>
      </c>
      <c r="Q15">
        <f t="shared" si="6"/>
        <v>4.3074505890563584E-3</v>
      </c>
      <c r="R15">
        <f t="shared" si="7"/>
        <v>-5.9991021751847158E-3</v>
      </c>
      <c r="S15">
        <f t="shared" si="8"/>
        <v>-4.4959231882952559E-3</v>
      </c>
      <c r="T15">
        <f t="shared" si="9"/>
        <v>1.7023894985129816E-2</v>
      </c>
      <c r="U15">
        <f t="shared" si="10"/>
        <v>8.4560829241680929E-3</v>
      </c>
      <c r="V15">
        <f t="shared" si="11"/>
        <v>1.6690337293344083E-3</v>
      </c>
      <c r="Y15" s="4"/>
      <c r="Z15" s="8" t="s">
        <v>10</v>
      </c>
      <c r="AA15" s="8">
        <v>5.9564814481892013E-5</v>
      </c>
      <c r="AB15" s="8">
        <v>1.380718590738843E-4</v>
      </c>
      <c r="AC15" s="8">
        <v>4.3532313958752201E-5</v>
      </c>
      <c r="AD15" s="8">
        <v>7.2115041519158049E-5</v>
      </c>
      <c r="AE15" s="8">
        <v>1.0285674446141549E-4</v>
      </c>
      <c r="AF15" s="8">
        <v>7.2504011844322299E-5</v>
      </c>
      <c r="AG15" s="8">
        <v>1.2295236189525881E-4</v>
      </c>
      <c r="AH15" s="8">
        <v>2.3081030863020857E-4</v>
      </c>
      <c r="AI15" s="8">
        <v>3.3625253104326151E-5</v>
      </c>
      <c r="AJ15" s="8">
        <f>VARP('stock prices'!$U$3:$U$251)</f>
        <v>4.9669849412620074E-4</v>
      </c>
    </row>
    <row r="16" spans="1:37" x14ac:dyDescent="0.3">
      <c r="A16" s="1">
        <v>45568</v>
      </c>
      <c r="B16" s="2">
        <v>3149.3</v>
      </c>
      <c r="C16">
        <v>525.79999999999995</v>
      </c>
      <c r="D16">
        <v>512.75</v>
      </c>
      <c r="E16" s="2">
        <v>1910.85</v>
      </c>
      <c r="F16" s="2">
        <v>136104.35</v>
      </c>
      <c r="G16" s="2">
        <v>37122.800000000003</v>
      </c>
      <c r="H16" s="2">
        <v>3497.65</v>
      </c>
      <c r="I16">
        <v>644.75</v>
      </c>
      <c r="J16" s="2">
        <v>6331.75</v>
      </c>
      <c r="K16" s="7">
        <v>35.92</v>
      </c>
      <c r="L16">
        <f t="shared" si="1"/>
        <v>-3.9071200817733756E-2</v>
      </c>
      <c r="M16">
        <f t="shared" si="2"/>
        <v>-4.5301861098502122E-2</v>
      </c>
      <c r="N16">
        <f t="shared" si="3"/>
        <v>-6.6834560247966777E-3</v>
      </c>
      <c r="O16">
        <f t="shared" si="4"/>
        <v>-4.7397067631970288E-3</v>
      </c>
      <c r="P16">
        <f t="shared" si="5"/>
        <v>-2.9648253387032412E-2</v>
      </c>
      <c r="Q16">
        <f t="shared" si="6"/>
        <v>-1.8984598797078166E-2</v>
      </c>
      <c r="R16">
        <f t="shared" si="7"/>
        <v>-4.2657725468728591E-2</v>
      </c>
      <c r="S16">
        <f t="shared" si="8"/>
        <v>-1.2936313533374226E-2</v>
      </c>
      <c r="T16">
        <f t="shared" si="9"/>
        <v>-1.7731789235268136E-2</v>
      </c>
      <c r="U16">
        <f t="shared" si="10"/>
        <v>-2.8401406545847909E-2</v>
      </c>
      <c r="V16">
        <f t="shared" si="11"/>
        <v>-2.4999689640406872E-2</v>
      </c>
      <c r="Y16" s="4"/>
    </row>
    <row r="17" spans="1:43" x14ac:dyDescent="0.3">
      <c r="A17" s="1">
        <v>45569</v>
      </c>
      <c r="B17" s="2">
        <v>3072.5</v>
      </c>
      <c r="C17">
        <v>511.55</v>
      </c>
      <c r="D17">
        <v>503.55</v>
      </c>
      <c r="E17" s="2">
        <v>1910.05</v>
      </c>
      <c r="F17" s="2">
        <v>133408.75</v>
      </c>
      <c r="G17" s="2">
        <v>36734.5</v>
      </c>
      <c r="H17" s="2">
        <v>3493.95</v>
      </c>
      <c r="I17">
        <v>642.1</v>
      </c>
      <c r="J17" s="2">
        <v>6206</v>
      </c>
      <c r="K17" s="7">
        <v>35.590000000000003</v>
      </c>
      <c r="L17">
        <f t="shared" si="1"/>
        <v>-2.438637157463569E-2</v>
      </c>
      <c r="M17">
        <f t="shared" si="2"/>
        <v>-2.7101559528337666E-2</v>
      </c>
      <c r="N17">
        <f t="shared" si="3"/>
        <v>-1.7942467089224746E-2</v>
      </c>
      <c r="O17">
        <f t="shared" si="4"/>
        <v>-4.1866185205534427E-4</v>
      </c>
      <c r="P17">
        <f t="shared" si="5"/>
        <v>-1.9805391965796875E-2</v>
      </c>
      <c r="Q17">
        <f t="shared" si="6"/>
        <v>-1.0459879103946978E-2</v>
      </c>
      <c r="R17">
        <f t="shared" si="7"/>
        <v>-1.0578531299587645E-3</v>
      </c>
      <c r="S17">
        <f t="shared" si="8"/>
        <v>-4.110120201628503E-3</v>
      </c>
      <c r="T17">
        <f t="shared" si="9"/>
        <v>-1.9860228214948473E-2</v>
      </c>
      <c r="U17">
        <f t="shared" si="10"/>
        <v>-9.1870824053451629E-3</v>
      </c>
      <c r="V17">
        <f t="shared" si="11"/>
        <v>-1.1977269800785503E-2</v>
      </c>
      <c r="Z17" t="s">
        <v>15</v>
      </c>
      <c r="AA17">
        <f>AVERAGE(V4:V251)</f>
        <v>-2.2179122618950538E-4</v>
      </c>
    </row>
    <row r="18" spans="1:43" x14ac:dyDescent="0.3">
      <c r="A18" s="1">
        <v>45572</v>
      </c>
      <c r="B18" s="2">
        <v>3062.25</v>
      </c>
      <c r="C18">
        <v>502.25</v>
      </c>
      <c r="D18">
        <v>510.2</v>
      </c>
      <c r="E18" s="2">
        <v>1905.25</v>
      </c>
      <c r="F18" s="2">
        <v>131237.85</v>
      </c>
      <c r="G18" s="2">
        <v>36784.300000000003</v>
      </c>
      <c r="H18" s="2">
        <v>3468.35</v>
      </c>
      <c r="I18">
        <v>625.45000000000005</v>
      </c>
      <c r="J18" s="2">
        <v>6120.3</v>
      </c>
      <c r="K18" s="7">
        <v>34.14</v>
      </c>
      <c r="L18">
        <f t="shared" si="1"/>
        <v>-3.3360455655004066E-3</v>
      </c>
      <c r="M18">
        <f t="shared" si="2"/>
        <v>-1.8180041051705623E-2</v>
      </c>
      <c r="N18">
        <f t="shared" si="3"/>
        <v>1.320623572634292E-2</v>
      </c>
      <c r="O18">
        <f t="shared" si="4"/>
        <v>-2.5130232192874294E-3</v>
      </c>
      <c r="P18">
        <f t="shared" si="5"/>
        <v>-1.6272545841258493E-2</v>
      </c>
      <c r="Q18">
        <f t="shared" si="6"/>
        <v>1.3556738216119156E-3</v>
      </c>
      <c r="R18">
        <f t="shared" si="7"/>
        <v>-7.3269508722219583E-3</v>
      </c>
      <c r="S18">
        <f t="shared" si="8"/>
        <v>-2.5930540414265655E-2</v>
      </c>
      <c r="T18">
        <f t="shared" si="9"/>
        <v>-1.3809216886883632E-2</v>
      </c>
      <c r="U18">
        <f t="shared" si="10"/>
        <v>-4.0741781399269532E-2</v>
      </c>
      <c r="V18">
        <f t="shared" si="11"/>
        <v>-1.3047674435897336E-2</v>
      </c>
      <c r="Z18" t="s">
        <v>16</v>
      </c>
      <c r="AA18">
        <f t="array" ref="AA18">MMULT(AA3:AJ3,MMULT(AA6:AJ15,TRANSPOSE(AA3:AJ3)))</f>
        <v>9.5680088274441378E-5</v>
      </c>
    </row>
    <row r="19" spans="1:43" x14ac:dyDescent="0.3">
      <c r="A19" s="1">
        <v>45573</v>
      </c>
      <c r="B19" s="2">
        <v>3088.05</v>
      </c>
      <c r="C19">
        <v>508.95</v>
      </c>
      <c r="D19">
        <v>507.95</v>
      </c>
      <c r="E19" s="2">
        <v>1917.15</v>
      </c>
      <c r="F19" s="2">
        <v>132140.20000000001</v>
      </c>
      <c r="G19" s="2">
        <v>37967.65</v>
      </c>
      <c r="H19" s="2">
        <v>3532.4</v>
      </c>
      <c r="I19">
        <v>640.6</v>
      </c>
      <c r="J19" s="2">
        <v>6204.4</v>
      </c>
      <c r="K19" s="7">
        <v>34.979999999999997</v>
      </c>
      <c r="L19">
        <f t="shared" si="1"/>
        <v>8.4251775655156125E-3</v>
      </c>
      <c r="M19">
        <f t="shared" si="2"/>
        <v>1.3339970134395199E-2</v>
      </c>
      <c r="N19">
        <f t="shared" si="3"/>
        <v>-4.4100352802822424E-3</v>
      </c>
      <c r="O19">
        <f t="shared" si="4"/>
        <v>6.2458994882561821E-3</v>
      </c>
      <c r="P19">
        <f t="shared" si="5"/>
        <v>6.8756841109482193E-3</v>
      </c>
      <c r="Q19">
        <f t="shared" si="6"/>
        <v>3.2169974690289024E-2</v>
      </c>
      <c r="R19">
        <f t="shared" si="7"/>
        <v>1.8466994392146174E-2</v>
      </c>
      <c r="S19">
        <f t="shared" si="8"/>
        <v>2.4222559756974939E-2</v>
      </c>
      <c r="T19">
        <f t="shared" si="9"/>
        <v>1.3741156479257463E-2</v>
      </c>
      <c r="U19">
        <f t="shared" si="10"/>
        <v>2.4604569420035041E-2</v>
      </c>
      <c r="V19">
        <f t="shared" si="11"/>
        <v>1.3155277767173892E-2</v>
      </c>
      <c r="Z19" t="s">
        <v>17</v>
      </c>
      <c r="AA19" s="16">
        <f>SQRT(AA18)</f>
        <v>9.7816199207718842E-3</v>
      </c>
    </row>
    <row r="20" spans="1:43" x14ac:dyDescent="0.3">
      <c r="A20" s="1">
        <v>45574</v>
      </c>
      <c r="B20" s="2">
        <v>3078.85</v>
      </c>
      <c r="C20">
        <v>507.15</v>
      </c>
      <c r="D20">
        <v>491.7</v>
      </c>
      <c r="E20" s="2">
        <v>1930.85</v>
      </c>
      <c r="F20" s="2">
        <v>132583.29999999999</v>
      </c>
      <c r="G20" s="2">
        <v>38606.15</v>
      </c>
      <c r="H20" s="2">
        <v>3487.1</v>
      </c>
      <c r="I20">
        <v>634.29999999999995</v>
      </c>
      <c r="J20" s="2">
        <v>6097.25</v>
      </c>
      <c r="K20" s="7">
        <v>35.26</v>
      </c>
      <c r="L20">
        <f t="shared" si="1"/>
        <v>-2.979226372630065E-3</v>
      </c>
      <c r="M20">
        <f t="shared" si="2"/>
        <v>-3.536693191865628E-3</v>
      </c>
      <c r="N20">
        <f t="shared" si="3"/>
        <v>-3.1991337730091544E-2</v>
      </c>
      <c r="O20">
        <f t="shared" si="4"/>
        <v>7.1460240461100159E-3</v>
      </c>
      <c r="P20">
        <f t="shared" si="5"/>
        <v>3.353256616835578E-3</v>
      </c>
      <c r="Q20">
        <f t="shared" si="6"/>
        <v>1.6816948112406218E-2</v>
      </c>
      <c r="R20">
        <f t="shared" si="7"/>
        <v>-1.2824142226248494E-2</v>
      </c>
      <c r="S20">
        <f t="shared" si="8"/>
        <v>-9.8345301280051006E-3</v>
      </c>
      <c r="T20">
        <f t="shared" si="9"/>
        <v>-1.7270001934111219E-2</v>
      </c>
      <c r="U20">
        <f t="shared" si="10"/>
        <v>8.0045740423099251E-3</v>
      </c>
      <c r="V20">
        <f t="shared" si="11"/>
        <v>-3.3697823722930622E-3</v>
      </c>
      <c r="AF20" s="10"/>
      <c r="AG20" s="10"/>
      <c r="AH20" s="10"/>
      <c r="AI20" s="10"/>
      <c r="AJ20" s="10"/>
      <c r="AK20" s="10"/>
      <c r="AL20" s="10"/>
      <c r="AN20" s="10"/>
      <c r="AO20" s="10"/>
      <c r="AP20" s="10"/>
      <c r="AQ20" s="10"/>
    </row>
    <row r="21" spans="1:43" x14ac:dyDescent="0.3">
      <c r="A21" s="1">
        <v>45575</v>
      </c>
      <c r="B21" s="2">
        <v>3059.1</v>
      </c>
      <c r="C21">
        <v>506.3</v>
      </c>
      <c r="D21">
        <v>492.05</v>
      </c>
      <c r="E21" s="2">
        <v>1887.75</v>
      </c>
      <c r="F21" s="2">
        <v>132214.45000000001</v>
      </c>
      <c r="G21" s="2">
        <v>38222.25</v>
      </c>
      <c r="H21" s="2">
        <v>3460.35</v>
      </c>
      <c r="I21">
        <v>645.4</v>
      </c>
      <c r="J21" s="2">
        <v>6002.15</v>
      </c>
      <c r="K21" s="7">
        <v>35.08</v>
      </c>
      <c r="L21">
        <f t="shared" si="1"/>
        <v>-6.4147327736005328E-3</v>
      </c>
      <c r="M21">
        <f t="shared" si="2"/>
        <v>-1.6760327319332859E-3</v>
      </c>
      <c r="N21">
        <f t="shared" si="3"/>
        <v>7.1181614805780505E-4</v>
      </c>
      <c r="O21">
        <f t="shared" si="4"/>
        <v>-2.2321775383898238E-2</v>
      </c>
      <c r="P21">
        <f t="shared" si="5"/>
        <v>-2.7820245837897892E-3</v>
      </c>
      <c r="Q21">
        <f t="shared" si="6"/>
        <v>-9.9440115111193803E-3</v>
      </c>
      <c r="R21">
        <f t="shared" si="7"/>
        <v>-7.6711307390094925E-3</v>
      </c>
      <c r="S21">
        <f t="shared" si="8"/>
        <v>1.7499605864732815E-2</v>
      </c>
      <c r="T21">
        <f t="shared" si="9"/>
        <v>-1.5597195456968365E-2</v>
      </c>
      <c r="U21">
        <f t="shared" si="10"/>
        <v>-5.1049347702779276E-3</v>
      </c>
      <c r="V21">
        <f t="shared" si="11"/>
        <v>-6.8191747860275867E-3</v>
      </c>
      <c r="Z21" t="s">
        <v>18</v>
      </c>
      <c r="AA21" s="11">
        <v>1000000</v>
      </c>
    </row>
    <row r="22" spans="1:43" x14ac:dyDescent="0.3">
      <c r="A22" s="1">
        <v>45576</v>
      </c>
      <c r="B22" s="2">
        <v>3037.2</v>
      </c>
      <c r="C22">
        <v>505.05</v>
      </c>
      <c r="D22">
        <v>488.2</v>
      </c>
      <c r="E22" s="2">
        <v>1901.95</v>
      </c>
      <c r="F22" s="2">
        <v>132197.6</v>
      </c>
      <c r="G22" s="2">
        <v>38486.800000000003</v>
      </c>
      <c r="H22" s="2">
        <v>3482.55</v>
      </c>
      <c r="I22">
        <v>642.29999999999995</v>
      </c>
      <c r="J22" s="2">
        <v>5978.5</v>
      </c>
      <c r="K22" s="7">
        <v>35.299999999999997</v>
      </c>
      <c r="L22">
        <f t="shared" si="1"/>
        <v>-7.1589683240168974E-3</v>
      </c>
      <c r="M22">
        <f t="shared" si="2"/>
        <v>-2.4688919612877742E-3</v>
      </c>
      <c r="N22">
        <f t="shared" si="3"/>
        <v>-7.8244080886089272E-3</v>
      </c>
      <c r="O22">
        <f t="shared" si="4"/>
        <v>7.5221824923851384E-3</v>
      </c>
      <c r="P22">
        <f t="shared" si="5"/>
        <v>-1.274444661684545E-4</v>
      </c>
      <c r="Q22">
        <f t="shared" si="6"/>
        <v>6.9213612490107964E-3</v>
      </c>
      <c r="R22">
        <f t="shared" si="7"/>
        <v>6.4155360006936503E-3</v>
      </c>
      <c r="S22">
        <f t="shared" si="8"/>
        <v>-4.8032228075612377E-3</v>
      </c>
      <c r="T22">
        <f t="shared" si="9"/>
        <v>-3.9402547420507045E-3</v>
      </c>
      <c r="U22">
        <f t="shared" si="10"/>
        <v>6.2713797035347458E-3</v>
      </c>
      <c r="V22">
        <f t="shared" si="11"/>
        <v>1.3816044671799057E-3</v>
      </c>
    </row>
    <row r="23" spans="1:43" x14ac:dyDescent="0.3">
      <c r="A23" s="1">
        <v>45579</v>
      </c>
      <c r="B23" s="2">
        <v>3039.15</v>
      </c>
      <c r="C23">
        <v>503.55</v>
      </c>
      <c r="D23">
        <v>496.95</v>
      </c>
      <c r="E23" s="2">
        <v>1909.75</v>
      </c>
      <c r="F23" s="2">
        <v>131913.29999999999</v>
      </c>
      <c r="G23" s="2">
        <v>38795.599999999999</v>
      </c>
      <c r="H23" s="2">
        <v>3555.05</v>
      </c>
      <c r="I23">
        <v>634.45000000000005</v>
      </c>
      <c r="J23" s="2">
        <v>5978.05</v>
      </c>
      <c r="K23" s="7">
        <v>35.01</v>
      </c>
      <c r="L23">
        <f t="shared" si="1"/>
        <v>6.4203871987365759E-4</v>
      </c>
      <c r="M23">
        <f t="shared" si="2"/>
        <v>-2.9700029700029701E-3</v>
      </c>
      <c r="N23">
        <f t="shared" si="3"/>
        <v>1.7922982384268742E-2</v>
      </c>
      <c r="O23">
        <f t="shared" si="4"/>
        <v>4.1010541812350242E-3</v>
      </c>
      <c r="P23">
        <f t="shared" si="5"/>
        <v>-2.1505685428481109E-3</v>
      </c>
      <c r="Q23">
        <f t="shared" si="6"/>
        <v>8.0235301454003871E-3</v>
      </c>
      <c r="R23">
        <f t="shared" si="7"/>
        <v>2.0818078706694807E-2</v>
      </c>
      <c r="S23">
        <f t="shared" si="8"/>
        <v>-1.2221703253931043E-2</v>
      </c>
      <c r="T23">
        <f t="shared" si="9"/>
        <v>-7.5269716484037478E-5</v>
      </c>
      <c r="U23">
        <f t="shared" si="10"/>
        <v>-8.2152974504249056E-3</v>
      </c>
      <c r="V23">
        <f t="shared" si="11"/>
        <v>2.5703570867344674E-3</v>
      </c>
      <c r="Z23" s="12" t="s">
        <v>20</v>
      </c>
      <c r="AA23" s="12" t="s">
        <v>21</v>
      </c>
      <c r="AB23" s="12" t="s">
        <v>22</v>
      </c>
      <c r="AC23" s="12" t="s">
        <v>23</v>
      </c>
      <c r="AD23" s="12" t="s">
        <v>24</v>
      </c>
      <c r="AE23" s="12" t="s">
        <v>25</v>
      </c>
    </row>
    <row r="24" spans="1:43" x14ac:dyDescent="0.3">
      <c r="A24" s="1">
        <v>45580</v>
      </c>
      <c r="B24" s="2">
        <v>3067.1</v>
      </c>
      <c r="C24">
        <v>515</v>
      </c>
      <c r="D24">
        <v>498.55</v>
      </c>
      <c r="E24" s="2">
        <v>1898.45</v>
      </c>
      <c r="F24" s="2">
        <v>131027.25</v>
      </c>
      <c r="G24" s="2">
        <v>38703.15</v>
      </c>
      <c r="H24" s="2">
        <v>3551.9</v>
      </c>
      <c r="I24">
        <v>633.9</v>
      </c>
      <c r="J24" s="2">
        <v>6068.7</v>
      </c>
      <c r="K24" s="7">
        <v>34.68</v>
      </c>
      <c r="L24">
        <f t="shared" si="1"/>
        <v>9.1966503792178141E-3</v>
      </c>
      <c r="M24">
        <f t="shared" si="2"/>
        <v>2.2738556250620569E-2</v>
      </c>
      <c r="N24">
        <f t="shared" si="3"/>
        <v>3.2196398027971077E-3</v>
      </c>
      <c r="O24">
        <f t="shared" si="4"/>
        <v>-5.9170048435658882E-3</v>
      </c>
      <c r="P24">
        <f t="shared" si="5"/>
        <v>-6.7169117897891151E-3</v>
      </c>
      <c r="Q24">
        <f t="shared" si="6"/>
        <v>-2.3830021961252588E-3</v>
      </c>
      <c r="R24">
        <f t="shared" si="7"/>
        <v>-8.8606348715210498E-4</v>
      </c>
      <c r="S24">
        <f t="shared" si="8"/>
        <v>-8.6689258412809232E-4</v>
      </c>
      <c r="T24">
        <f t="shared" si="9"/>
        <v>1.516380759612242E-2</v>
      </c>
      <c r="U24">
        <f t="shared" si="10"/>
        <v>-9.4258783204798149E-3</v>
      </c>
      <c r="V24">
        <f t="shared" si="11"/>
        <v>1.5035034814979021E-3</v>
      </c>
      <c r="Z24" s="13">
        <v>0.97499999999999998</v>
      </c>
      <c r="AA24" s="14">
        <f>_xlfn.NORM.S.INV(1-Z24)</f>
        <v>-1.9599639845400536</v>
      </c>
      <c r="AB24" s="15">
        <f>($AA$17+AA24*$AA$19)</f>
        <v>-1.9393413981361931E-2</v>
      </c>
      <c r="AC24" s="15">
        <f>_xlfn.PERCENTILE.EXC($V$4:$V$251,1-Z24)</f>
        <v>-2.2819143814971497E-2</v>
      </c>
      <c r="AD24" s="11">
        <f>AB24*$AA$21</f>
        <v>-19393.413981361929</v>
      </c>
      <c r="AE24" s="11">
        <f>AC24*$AA$21</f>
        <v>-22819.143814971496</v>
      </c>
    </row>
    <row r="25" spans="1:43" x14ac:dyDescent="0.3">
      <c r="A25" s="1">
        <v>45581</v>
      </c>
      <c r="B25" s="2">
        <v>3082.1</v>
      </c>
      <c r="C25">
        <v>518.79999999999995</v>
      </c>
      <c r="D25">
        <v>493.2</v>
      </c>
      <c r="E25" s="2">
        <v>1898.5</v>
      </c>
      <c r="F25" s="2">
        <v>130493.8</v>
      </c>
      <c r="G25" s="2">
        <v>38261.550000000003</v>
      </c>
      <c r="H25" s="2">
        <v>3532.6</v>
      </c>
      <c r="I25">
        <v>625.79999999999995</v>
      </c>
      <c r="J25" s="2">
        <v>6090.1</v>
      </c>
      <c r="K25" s="7">
        <v>36.020000000000003</v>
      </c>
      <c r="L25">
        <f t="shared" si="1"/>
        <v>4.8906132829056766E-3</v>
      </c>
      <c r="M25">
        <f t="shared" si="2"/>
        <v>7.378640776698941E-3</v>
      </c>
      <c r="N25">
        <f t="shared" si="3"/>
        <v>-1.0731120248721337E-2</v>
      </c>
      <c r="O25">
        <f t="shared" si="4"/>
        <v>2.633727514548949E-5</v>
      </c>
      <c r="P25">
        <f t="shared" si="5"/>
        <v>-4.0712905139961121E-3</v>
      </c>
      <c r="Q25">
        <f t="shared" si="6"/>
        <v>-1.1409923998434199E-2</v>
      </c>
      <c r="R25">
        <f t="shared" si="7"/>
        <v>-5.433711534671635E-3</v>
      </c>
      <c r="S25">
        <f t="shared" si="8"/>
        <v>-1.2778040700425972E-2</v>
      </c>
      <c r="T25">
        <f t="shared" si="9"/>
        <v>3.5262906388519033E-3</v>
      </c>
      <c r="U25">
        <f t="shared" si="10"/>
        <v>3.863898500576711E-2</v>
      </c>
      <c r="V25">
        <f t="shared" si="11"/>
        <v>3.4785416775372771E-3</v>
      </c>
      <c r="Z25" s="13">
        <v>0.99</v>
      </c>
      <c r="AA25" s="14">
        <f t="shared" ref="AA25:AA26" si="12">_xlfn.NORM.S.INV(1-Z25)</f>
        <v>-2.3263478740408408</v>
      </c>
      <c r="AB25" s="15">
        <f t="shared" ref="AB25:AB26" si="13">($AA$17+AA25*$AA$19)</f>
        <v>-2.2977241933552717E-2</v>
      </c>
      <c r="AC25" s="15">
        <f t="shared" ref="AC25" si="14">_xlfn.PERCENTILE.EXC($V$4:$V$251,1-Z25)</f>
        <v>-2.764711285742643E-2</v>
      </c>
      <c r="AD25" s="11">
        <f t="shared" ref="AD25:AD26" si="15">AB25*$AA$21</f>
        <v>-22977.241933552716</v>
      </c>
      <c r="AE25" s="11">
        <f t="shared" ref="AE25:AE26" si="16">AC25*$AA$21</f>
        <v>-27647.112857426429</v>
      </c>
    </row>
    <row r="26" spans="1:43" x14ac:dyDescent="0.3">
      <c r="A26" s="1">
        <v>45582</v>
      </c>
      <c r="B26" s="2">
        <v>3055.85</v>
      </c>
      <c r="C26">
        <v>504.25</v>
      </c>
      <c r="D26">
        <v>488.9</v>
      </c>
      <c r="E26" s="2">
        <v>1889.55</v>
      </c>
      <c r="F26" s="2">
        <v>129811.75</v>
      </c>
      <c r="G26" s="2">
        <v>36484.9</v>
      </c>
      <c r="H26" s="2">
        <v>3570.3</v>
      </c>
      <c r="I26">
        <v>609.1</v>
      </c>
      <c r="J26" s="2">
        <v>5988.5</v>
      </c>
      <c r="K26" s="7">
        <v>35.659999999999997</v>
      </c>
      <c r="L26">
        <f t="shared" si="1"/>
        <v>-8.5169202816261641E-3</v>
      </c>
      <c r="M26">
        <f t="shared" si="2"/>
        <v>-2.8045489591364603E-2</v>
      </c>
      <c r="N26">
        <f t="shared" si="3"/>
        <v>-8.7185725871857488E-3</v>
      </c>
      <c r="O26">
        <f t="shared" si="4"/>
        <v>-4.7142480905978642E-3</v>
      </c>
      <c r="P26">
        <f t="shared" si="5"/>
        <v>-5.226685099215464E-3</v>
      </c>
      <c r="Q26">
        <f t="shared" si="6"/>
        <v>-4.6434344661938715E-2</v>
      </c>
      <c r="R26">
        <f t="shared" si="7"/>
        <v>1.0672026269603202E-2</v>
      </c>
      <c r="S26">
        <f t="shared" si="8"/>
        <v>-2.6685842122083626E-2</v>
      </c>
      <c r="T26">
        <f t="shared" si="9"/>
        <v>-1.6682813090097101E-2</v>
      </c>
      <c r="U26">
        <f t="shared" si="10"/>
        <v>-9.9944475291506522E-3</v>
      </c>
      <c r="V26">
        <f t="shared" si="11"/>
        <v>-1.0827652002621757E-2</v>
      </c>
      <c r="Z26" s="13">
        <v>0.99990000000000001</v>
      </c>
      <c r="AA26" s="14">
        <f t="shared" si="12"/>
        <v>-3.7190164854557084</v>
      </c>
      <c r="AB26" s="15">
        <f t="shared" si="13"/>
        <v>-3.6599796966002102E-2</v>
      </c>
      <c r="AC26" s="15">
        <f>_xlfn.PERCENTILE.INC($V$4:$V$251,1-Z26)</f>
        <v>-3.150497528771673E-2</v>
      </c>
      <c r="AD26" s="11">
        <f t="shared" si="15"/>
        <v>-36599.796966002104</v>
      </c>
      <c r="AE26" s="11">
        <f t="shared" si="16"/>
        <v>-31504.97528771673</v>
      </c>
    </row>
    <row r="27" spans="1:43" x14ac:dyDescent="0.3">
      <c r="A27" s="1">
        <v>45583</v>
      </c>
      <c r="B27" s="2">
        <v>2992.15</v>
      </c>
      <c r="C27">
        <v>505.75</v>
      </c>
      <c r="D27">
        <v>486.7</v>
      </c>
      <c r="E27" s="2">
        <v>1910.35</v>
      </c>
      <c r="F27" s="2">
        <v>129444.65</v>
      </c>
      <c r="G27" s="2">
        <v>36800.75</v>
      </c>
      <c r="H27" s="2">
        <v>3577.8</v>
      </c>
      <c r="I27">
        <v>611.4</v>
      </c>
      <c r="J27" s="2">
        <v>5887.2</v>
      </c>
      <c r="K27" s="7">
        <v>35.130000000000003</v>
      </c>
      <c r="L27">
        <f t="shared" si="1"/>
        <v>-2.0845264001832491E-2</v>
      </c>
      <c r="M27">
        <f t="shared" si="2"/>
        <v>2.9747149231531978E-3</v>
      </c>
      <c r="N27">
        <f t="shared" si="3"/>
        <v>-4.4998977295970313E-3</v>
      </c>
      <c r="O27">
        <f t="shared" si="4"/>
        <v>1.1007911936704482E-2</v>
      </c>
      <c r="P27">
        <f t="shared" si="5"/>
        <v>-2.8279412302815873E-3</v>
      </c>
      <c r="Q27">
        <f t="shared" si="6"/>
        <v>8.6570060490777975E-3</v>
      </c>
      <c r="R27">
        <f t="shared" si="7"/>
        <v>2.1006638097638853E-3</v>
      </c>
      <c r="S27">
        <f t="shared" si="8"/>
        <v>3.7760630438350919E-3</v>
      </c>
      <c r="T27">
        <f t="shared" si="9"/>
        <v>-1.6915755197461833E-2</v>
      </c>
      <c r="U27">
        <f t="shared" si="10"/>
        <v>-1.48625911385304E-2</v>
      </c>
      <c r="V27">
        <f t="shared" si="11"/>
        <v>-1.5142181983015903E-3</v>
      </c>
      <c r="Z27" s="13"/>
      <c r="AA27" s="14"/>
      <c r="AB27" s="15"/>
      <c r="AC27" s="15"/>
      <c r="AD27" s="11"/>
      <c r="AE27" s="11"/>
    </row>
    <row r="28" spans="1:43" x14ac:dyDescent="0.3">
      <c r="A28" s="1">
        <v>45586</v>
      </c>
      <c r="B28" s="2">
        <v>3049.2</v>
      </c>
      <c r="C28">
        <v>510.3</v>
      </c>
      <c r="D28">
        <v>483.65</v>
      </c>
      <c r="E28" s="2">
        <v>1897</v>
      </c>
      <c r="F28" s="2">
        <v>128242.95</v>
      </c>
      <c r="G28" s="2">
        <v>36839.15</v>
      </c>
      <c r="H28" s="2">
        <v>3585.6</v>
      </c>
      <c r="I28">
        <v>603.6</v>
      </c>
      <c r="J28" s="2">
        <v>5778.3</v>
      </c>
      <c r="K28" s="7">
        <v>33.96</v>
      </c>
      <c r="L28">
        <f t="shared" si="1"/>
        <v>1.9066557492104248E-2</v>
      </c>
      <c r="M28">
        <f t="shared" si="2"/>
        <v>8.9965397923875666E-3</v>
      </c>
      <c r="N28">
        <f t="shared" si="3"/>
        <v>-6.2666940620505684E-3</v>
      </c>
      <c r="O28">
        <f t="shared" si="4"/>
        <v>-6.9882482267646815E-3</v>
      </c>
      <c r="P28">
        <f t="shared" si="5"/>
        <v>-9.2835045712588125E-3</v>
      </c>
      <c r="Q28">
        <f t="shared" si="6"/>
        <v>1.0434569947623746E-3</v>
      </c>
      <c r="R28">
        <f t="shared" si="7"/>
        <v>2.1801106825422682E-3</v>
      </c>
      <c r="S28">
        <f t="shared" si="8"/>
        <v>-1.2757605495583833E-2</v>
      </c>
      <c r="T28">
        <f t="shared" si="9"/>
        <v>-1.8497757847533571E-2</v>
      </c>
      <c r="U28">
        <f t="shared" si="10"/>
        <v>-3.3304867634500475E-2</v>
      </c>
      <c r="V28">
        <f t="shared" si="11"/>
        <v>-6.9142704222130815E-3</v>
      </c>
    </row>
    <row r="29" spans="1:43" x14ac:dyDescent="0.3">
      <c r="A29" s="1">
        <v>45587</v>
      </c>
      <c r="B29" s="2">
        <v>3006.85</v>
      </c>
      <c r="C29">
        <v>497.1</v>
      </c>
      <c r="D29">
        <v>481.8</v>
      </c>
      <c r="E29" s="2">
        <v>1887.55</v>
      </c>
      <c r="F29" s="2">
        <v>126407.25</v>
      </c>
      <c r="G29" s="2">
        <v>36065.300000000003</v>
      </c>
      <c r="H29" s="2">
        <v>3511.9</v>
      </c>
      <c r="I29">
        <v>588.15</v>
      </c>
      <c r="J29" s="2">
        <v>5727</v>
      </c>
      <c r="K29" s="7">
        <v>33.1</v>
      </c>
      <c r="L29">
        <f t="shared" si="1"/>
        <v>-1.388888888888886E-2</v>
      </c>
      <c r="M29">
        <f t="shared" si="2"/>
        <v>-2.5867136978248065E-2</v>
      </c>
      <c r="N29">
        <f t="shared" si="3"/>
        <v>-3.8250801199213604E-3</v>
      </c>
      <c r="O29">
        <f t="shared" si="4"/>
        <v>-4.9815498154981786E-3</v>
      </c>
      <c r="P29">
        <f t="shared" si="5"/>
        <v>-1.4314237156896321E-2</v>
      </c>
      <c r="Q29">
        <f t="shared" si="6"/>
        <v>-2.1006184996125006E-2</v>
      </c>
      <c r="R29">
        <f t="shared" si="7"/>
        <v>-2.0554439982150775E-2</v>
      </c>
      <c r="S29">
        <f t="shared" si="8"/>
        <v>-2.5596421471173036E-2</v>
      </c>
      <c r="T29">
        <f t="shared" si="9"/>
        <v>-8.878043715279612E-3</v>
      </c>
      <c r="U29">
        <f t="shared" si="10"/>
        <v>-2.5323910482921066E-2</v>
      </c>
      <c r="V29">
        <f t="shared" si="11"/>
        <v>-1.6232723590429113E-2</v>
      </c>
    </row>
    <row r="30" spans="1:43" x14ac:dyDescent="0.3">
      <c r="A30" s="1">
        <v>45588</v>
      </c>
      <c r="B30" s="2">
        <v>2989.7</v>
      </c>
      <c r="C30">
        <v>493.8</v>
      </c>
      <c r="D30">
        <v>480.35</v>
      </c>
      <c r="E30" s="2">
        <v>1839.35</v>
      </c>
      <c r="F30" s="2">
        <v>125493.95</v>
      </c>
      <c r="G30" s="2">
        <v>36255.800000000003</v>
      </c>
      <c r="H30" s="2">
        <v>3455.4</v>
      </c>
      <c r="I30">
        <v>587.85</v>
      </c>
      <c r="J30" s="2">
        <v>5748.85</v>
      </c>
      <c r="K30" s="7">
        <v>33.15</v>
      </c>
      <c r="L30">
        <f t="shared" si="1"/>
        <v>-5.7036433476894731E-3</v>
      </c>
      <c r="M30">
        <f t="shared" si="2"/>
        <v>-6.638503319251682E-3</v>
      </c>
      <c r="N30">
        <f t="shared" si="3"/>
        <v>-3.0095475300954515E-3</v>
      </c>
      <c r="O30">
        <f t="shared" si="4"/>
        <v>-2.5535747397419959E-2</v>
      </c>
      <c r="P30">
        <f t="shared" si="5"/>
        <v>-7.2250602714638828E-3</v>
      </c>
      <c r="Q30">
        <f t="shared" si="6"/>
        <v>5.2820855503766771E-3</v>
      </c>
      <c r="R30">
        <f t="shared" si="7"/>
        <v>-1.6088157407671062E-2</v>
      </c>
      <c r="S30">
        <f t="shared" si="8"/>
        <v>-5.100739607242277E-4</v>
      </c>
      <c r="T30">
        <f t="shared" si="9"/>
        <v>3.8152610441767702E-3</v>
      </c>
      <c r="U30">
        <f t="shared" si="10"/>
        <v>1.5105740181268023E-3</v>
      </c>
      <c r="V30">
        <f t="shared" si="11"/>
        <v>-8.6186686832761868E-3</v>
      </c>
    </row>
    <row r="31" spans="1:43" x14ac:dyDescent="0.3">
      <c r="A31" s="1">
        <v>45589</v>
      </c>
      <c r="B31" s="2">
        <v>2972</v>
      </c>
      <c r="C31">
        <v>487.5</v>
      </c>
      <c r="D31">
        <v>471.7</v>
      </c>
      <c r="E31" s="2">
        <v>1848.9</v>
      </c>
      <c r="F31" s="2">
        <v>124131.2</v>
      </c>
      <c r="G31" s="2">
        <v>36049.1</v>
      </c>
      <c r="H31" s="2">
        <v>3442.65</v>
      </c>
      <c r="I31">
        <v>604.85</v>
      </c>
      <c r="J31" s="2">
        <v>5612.4</v>
      </c>
      <c r="K31" s="7">
        <v>33.07</v>
      </c>
      <c r="L31">
        <f t="shared" si="1"/>
        <v>-5.9203264541592198E-3</v>
      </c>
      <c r="M31">
        <f t="shared" si="2"/>
        <v>-1.2758201701093583E-2</v>
      </c>
      <c r="N31">
        <f t="shared" si="3"/>
        <v>-1.8007702716769092E-2</v>
      </c>
      <c r="O31">
        <f t="shared" si="4"/>
        <v>5.1920515399462757E-3</v>
      </c>
      <c r="P31">
        <f t="shared" si="5"/>
        <v>-1.0859089223026289E-2</v>
      </c>
      <c r="Q31">
        <f t="shared" si="6"/>
        <v>-5.7011567804324918E-3</v>
      </c>
      <c r="R31">
        <f t="shared" si="7"/>
        <v>-3.6898767147074143E-3</v>
      </c>
      <c r="S31">
        <f t="shared" si="8"/>
        <v>2.8918941906949051E-2</v>
      </c>
      <c r="T31">
        <f t="shared" si="9"/>
        <v>-2.3735181818972616E-2</v>
      </c>
      <c r="U31">
        <f t="shared" si="10"/>
        <v>-2.4132730015082441E-3</v>
      </c>
      <c r="V31">
        <f t="shared" si="11"/>
        <v>-4.2257622164210279E-3</v>
      </c>
    </row>
    <row r="32" spans="1:43" x14ac:dyDescent="0.3">
      <c r="A32" s="1">
        <v>45590</v>
      </c>
      <c r="B32" s="2">
        <v>2958</v>
      </c>
      <c r="C32">
        <v>480.05</v>
      </c>
      <c r="D32">
        <v>482.3</v>
      </c>
      <c r="E32" s="2">
        <v>1860.4</v>
      </c>
      <c r="F32" s="2">
        <v>122751.8</v>
      </c>
      <c r="G32" s="2">
        <v>35931.949999999997</v>
      </c>
      <c r="H32" s="2">
        <v>3326.4</v>
      </c>
      <c r="I32">
        <v>592.29999999999995</v>
      </c>
      <c r="J32" s="2">
        <v>5669.4</v>
      </c>
      <c r="K32" s="7">
        <v>31.94</v>
      </c>
      <c r="L32">
        <f t="shared" si="1"/>
        <v>-4.7106325706594886E-3</v>
      </c>
      <c r="M32">
        <f t="shared" si="2"/>
        <v>-1.5282051282051259E-2</v>
      </c>
      <c r="N32">
        <f t="shared" si="3"/>
        <v>2.2471910112359599E-2</v>
      </c>
      <c r="O32">
        <f t="shared" si="4"/>
        <v>6.2199145437827896E-3</v>
      </c>
      <c r="P32">
        <f t="shared" si="5"/>
        <v>-1.1112435874300693E-2</v>
      </c>
      <c r="Q32">
        <f t="shared" si="6"/>
        <v>-3.2497343900402911E-3</v>
      </c>
      <c r="R32">
        <f t="shared" si="7"/>
        <v>-3.3767591826064224E-2</v>
      </c>
      <c r="S32">
        <f t="shared" si="8"/>
        <v>-2.0748946019674412E-2</v>
      </c>
      <c r="T32">
        <f t="shared" si="9"/>
        <v>1.0156082959161856E-2</v>
      </c>
      <c r="U32">
        <f t="shared" si="10"/>
        <v>-3.4169942546114274E-2</v>
      </c>
      <c r="V32">
        <f t="shared" si="11"/>
        <v>-1.0510352223732401E-2</v>
      </c>
    </row>
    <row r="33" spans="1:22" x14ac:dyDescent="0.3">
      <c r="A33" s="1">
        <v>45593</v>
      </c>
      <c r="B33" s="2">
        <v>3001.85</v>
      </c>
      <c r="C33">
        <v>486.4</v>
      </c>
      <c r="D33">
        <v>484.15</v>
      </c>
      <c r="E33" s="2">
        <v>1902.9</v>
      </c>
      <c r="F33" s="2">
        <v>123090.95</v>
      </c>
      <c r="G33" s="2">
        <v>36123.300000000003</v>
      </c>
      <c r="H33" s="2">
        <v>3340.8</v>
      </c>
      <c r="I33">
        <v>598.20000000000005</v>
      </c>
      <c r="J33" s="2">
        <v>5722.3</v>
      </c>
      <c r="K33" s="7">
        <v>32.82</v>
      </c>
      <c r="L33">
        <f t="shared" si="1"/>
        <v>1.4824205544286649E-2</v>
      </c>
      <c r="M33">
        <f t="shared" si="2"/>
        <v>1.3227788772002844E-2</v>
      </c>
      <c r="N33">
        <f t="shared" si="3"/>
        <v>3.8357868546547084E-3</v>
      </c>
      <c r="O33">
        <f t="shared" si="4"/>
        <v>2.2844549559234571E-2</v>
      </c>
      <c r="P33">
        <f t="shared" si="5"/>
        <v>2.7628922753067096E-3</v>
      </c>
      <c r="Q33">
        <f t="shared" si="6"/>
        <v>5.3253441574978768E-3</v>
      </c>
      <c r="R33">
        <f t="shared" si="7"/>
        <v>4.3290043290043559E-3</v>
      </c>
      <c r="S33">
        <f t="shared" si="8"/>
        <v>9.9611683268615425E-3</v>
      </c>
      <c r="T33">
        <f t="shared" si="9"/>
        <v>9.3307933820158308E-3</v>
      </c>
      <c r="U33">
        <f t="shared" si="10"/>
        <v>2.7551659361302411E-2</v>
      </c>
      <c r="V33">
        <f t="shared" si="11"/>
        <v>1.329013447418808E-2</v>
      </c>
    </row>
    <row r="34" spans="1:22" x14ac:dyDescent="0.3">
      <c r="A34" s="1">
        <v>45594</v>
      </c>
      <c r="B34" s="2">
        <v>2992.85</v>
      </c>
      <c r="C34">
        <v>499.05</v>
      </c>
      <c r="D34">
        <v>487.95</v>
      </c>
      <c r="E34" s="2">
        <v>1871.6</v>
      </c>
      <c r="F34" s="2">
        <v>122507.85</v>
      </c>
      <c r="G34" s="2">
        <v>36416.550000000003</v>
      </c>
      <c r="H34" s="2">
        <v>3380.9</v>
      </c>
      <c r="I34">
        <v>592.29999999999995</v>
      </c>
      <c r="J34" s="2">
        <v>5667.5</v>
      </c>
      <c r="K34" s="7">
        <v>33.1</v>
      </c>
      <c r="L34">
        <f t="shared" si="1"/>
        <v>-2.998151140130253E-3</v>
      </c>
      <c r="M34">
        <f t="shared" si="2"/>
        <v>2.6007401315789547E-2</v>
      </c>
      <c r="N34">
        <f t="shared" si="3"/>
        <v>7.8488071878550277E-3</v>
      </c>
      <c r="O34">
        <f t="shared" si="4"/>
        <v>-1.6448578485469642E-2</v>
      </c>
      <c r="P34">
        <f t="shared" si="5"/>
        <v>-4.7371476132078861E-3</v>
      </c>
      <c r="Q34">
        <f t="shared" si="6"/>
        <v>8.1180290837215858E-3</v>
      </c>
      <c r="R34">
        <f t="shared" si="7"/>
        <v>1.2003113026819896E-2</v>
      </c>
      <c r="S34">
        <f t="shared" si="8"/>
        <v>-9.8629220996323819E-3</v>
      </c>
      <c r="T34">
        <f t="shared" si="9"/>
        <v>-9.576568862170837E-3</v>
      </c>
      <c r="U34">
        <f t="shared" si="10"/>
        <v>8.5313833028641418E-3</v>
      </c>
      <c r="V34">
        <f t="shared" si="11"/>
        <v>2.1155178414098493E-3</v>
      </c>
    </row>
    <row r="35" spans="1:22" x14ac:dyDescent="0.3">
      <c r="A35" s="1">
        <v>45595</v>
      </c>
      <c r="B35" s="2">
        <v>2996.65</v>
      </c>
      <c r="C35">
        <v>497.6</v>
      </c>
      <c r="D35">
        <v>491.55</v>
      </c>
      <c r="E35" s="2">
        <v>1852.1</v>
      </c>
      <c r="F35" s="2">
        <v>121989.35</v>
      </c>
      <c r="G35" s="2">
        <v>36173.35</v>
      </c>
      <c r="H35" s="2">
        <v>3408.35</v>
      </c>
      <c r="I35">
        <v>592.04999999999995</v>
      </c>
      <c r="J35" s="2">
        <v>5782.5</v>
      </c>
      <c r="K35" s="7">
        <v>33.72</v>
      </c>
      <c r="L35">
        <f t="shared" si="1"/>
        <v>1.2696927677632297E-3</v>
      </c>
      <c r="M35">
        <f t="shared" si="2"/>
        <v>-2.905520488928942E-3</v>
      </c>
      <c r="N35">
        <f t="shared" si="3"/>
        <v>7.3778051029819098E-3</v>
      </c>
      <c r="O35">
        <f t="shared" si="4"/>
        <v>-1.0418892925838854E-2</v>
      </c>
      <c r="P35">
        <f t="shared" si="5"/>
        <v>-4.2323818432859605E-3</v>
      </c>
      <c r="Q35">
        <f t="shared" si="6"/>
        <v>-6.6782822645199596E-3</v>
      </c>
      <c r="R35">
        <f t="shared" si="7"/>
        <v>8.1191398739979947E-3</v>
      </c>
      <c r="S35">
        <f t="shared" si="8"/>
        <v>-4.2208340368056729E-4</v>
      </c>
      <c r="T35">
        <f t="shared" si="9"/>
        <v>2.0291133656815175E-2</v>
      </c>
      <c r="U35">
        <f t="shared" si="10"/>
        <v>1.8731117824773335E-2</v>
      </c>
      <c r="V35">
        <f t="shared" si="11"/>
        <v>2.4750029909697121E-3</v>
      </c>
    </row>
    <row r="36" spans="1:22" x14ac:dyDescent="0.3">
      <c r="A36" s="1">
        <v>45596</v>
      </c>
      <c r="B36" s="2">
        <v>2935.65</v>
      </c>
      <c r="C36">
        <v>504.95</v>
      </c>
      <c r="D36">
        <v>488.8</v>
      </c>
      <c r="E36" s="2">
        <v>1848.9</v>
      </c>
      <c r="F36" s="2">
        <v>122524.45</v>
      </c>
      <c r="G36" s="2">
        <v>35121.599999999999</v>
      </c>
      <c r="H36" s="2">
        <v>3622.3</v>
      </c>
      <c r="I36">
        <v>592.70000000000005</v>
      </c>
      <c r="J36" s="2">
        <v>5726.9</v>
      </c>
      <c r="K36" s="7">
        <v>34.630000000000003</v>
      </c>
      <c r="L36">
        <f t="shared" si="1"/>
        <v>-2.0356064271770141E-2</v>
      </c>
      <c r="M36">
        <f t="shared" si="2"/>
        <v>1.4770900321543339E-2</v>
      </c>
      <c r="N36">
        <f t="shared" si="3"/>
        <v>-5.5945478588139558E-3</v>
      </c>
      <c r="O36">
        <f t="shared" si="4"/>
        <v>-1.7277684790237126E-3</v>
      </c>
      <c r="P36">
        <f t="shared" si="5"/>
        <v>4.3864484891508251E-3</v>
      </c>
      <c r="Q36">
        <f t="shared" si="6"/>
        <v>-2.9075272265355574E-2</v>
      </c>
      <c r="R36">
        <f t="shared" si="7"/>
        <v>6.2772309181862274E-2</v>
      </c>
      <c r="S36">
        <f t="shared" si="8"/>
        <v>1.0978802466009476E-3</v>
      </c>
      <c r="T36">
        <f t="shared" si="9"/>
        <v>-9.6152183311717012E-3</v>
      </c>
      <c r="U36">
        <f t="shared" si="10"/>
        <v>2.6986951364175674E-2</v>
      </c>
      <c r="V36">
        <f t="shared" si="11"/>
        <v>1.1140035211095582E-2</v>
      </c>
    </row>
    <row r="37" spans="1:22" x14ac:dyDescent="0.3">
      <c r="A37" s="1">
        <v>45597</v>
      </c>
      <c r="B37" s="2">
        <v>2939.85</v>
      </c>
      <c r="C37">
        <v>503.2</v>
      </c>
      <c r="D37">
        <v>490.3</v>
      </c>
      <c r="E37" s="2">
        <v>1858.4</v>
      </c>
      <c r="F37" s="2">
        <v>123330.3</v>
      </c>
      <c r="G37" s="2">
        <v>35182.15</v>
      </c>
      <c r="H37" s="2">
        <v>3626.35</v>
      </c>
      <c r="I37">
        <v>597.35</v>
      </c>
      <c r="J37" s="2">
        <v>5693.05</v>
      </c>
      <c r="K37" s="7">
        <v>35.130000000000003</v>
      </c>
      <c r="L37">
        <f t="shared" si="1"/>
        <v>1.4306882632465785E-3</v>
      </c>
      <c r="M37">
        <f t="shared" si="2"/>
        <v>-3.4656896722447769E-3</v>
      </c>
      <c r="N37">
        <f t="shared" si="3"/>
        <v>3.0687397708674302E-3</v>
      </c>
      <c r="O37">
        <f t="shared" si="4"/>
        <v>5.1381902752988262E-3</v>
      </c>
      <c r="P37">
        <f t="shared" si="5"/>
        <v>6.5770546205268076E-3</v>
      </c>
      <c r="Q37">
        <f t="shared" si="6"/>
        <v>1.724010295658595E-3</v>
      </c>
      <c r="R37">
        <f t="shared" si="7"/>
        <v>1.1180741517819416E-3</v>
      </c>
      <c r="S37">
        <f t="shared" si="8"/>
        <v>7.8454530116416014E-3</v>
      </c>
      <c r="T37">
        <f t="shared" si="9"/>
        <v>-5.9107021250588377E-3</v>
      </c>
      <c r="U37">
        <f t="shared" si="10"/>
        <v>1.443834825295986E-2</v>
      </c>
      <c r="V37">
        <f t="shared" si="11"/>
        <v>3.8428022367192594E-3</v>
      </c>
    </row>
    <row r="38" spans="1:22" x14ac:dyDescent="0.3">
      <c r="A38" s="1">
        <v>45600</v>
      </c>
      <c r="B38" s="2">
        <v>2915.3</v>
      </c>
      <c r="C38">
        <v>485.2</v>
      </c>
      <c r="D38">
        <v>484.6</v>
      </c>
      <c r="E38" s="2">
        <v>1808.9</v>
      </c>
      <c r="F38" s="2">
        <v>120876.75</v>
      </c>
      <c r="G38" s="2">
        <v>35341.1</v>
      </c>
      <c r="H38" s="2">
        <v>3574.45</v>
      </c>
      <c r="I38">
        <v>585</v>
      </c>
      <c r="J38" s="2">
        <v>5625.2</v>
      </c>
      <c r="K38" s="7">
        <v>34.119999999999997</v>
      </c>
      <c r="L38">
        <f t="shared" si="1"/>
        <v>-8.3507661955541032E-3</v>
      </c>
      <c r="M38">
        <f t="shared" si="2"/>
        <v>-3.5771065182829888E-2</v>
      </c>
      <c r="N38">
        <f t="shared" si="3"/>
        <v>-1.162553538649804E-2</v>
      </c>
      <c r="O38">
        <f t="shared" si="4"/>
        <v>-2.6635815755488592E-2</v>
      </c>
      <c r="P38">
        <f t="shared" si="5"/>
        <v>-1.9894137936906038E-2</v>
      </c>
      <c r="Q38">
        <f t="shared" si="6"/>
        <v>4.517916045494578E-3</v>
      </c>
      <c r="R38">
        <f t="shared" si="7"/>
        <v>-1.431191142608962E-2</v>
      </c>
      <c r="S38">
        <f t="shared" si="8"/>
        <v>-2.0674646354733442E-2</v>
      </c>
      <c r="T38">
        <f t="shared" si="9"/>
        <v>-1.191804041770235E-2</v>
      </c>
      <c r="U38">
        <f t="shared" si="10"/>
        <v>-2.8750355821235554E-2</v>
      </c>
      <c r="V38">
        <f t="shared" si="11"/>
        <v>-2.1432897344771835E-2</v>
      </c>
    </row>
    <row r="39" spans="1:22" x14ac:dyDescent="0.3">
      <c r="A39" s="1">
        <v>45601</v>
      </c>
      <c r="B39" s="2">
        <v>2887.3</v>
      </c>
      <c r="C39">
        <v>482.45</v>
      </c>
      <c r="D39">
        <v>480.2</v>
      </c>
      <c r="E39" s="2">
        <v>1803.6</v>
      </c>
      <c r="F39" s="2">
        <v>119530.15</v>
      </c>
      <c r="G39" s="2">
        <v>35612.550000000003</v>
      </c>
      <c r="H39" s="2">
        <v>3574.8</v>
      </c>
      <c r="I39">
        <v>603.45000000000005</v>
      </c>
      <c r="J39" s="2">
        <v>5605.1</v>
      </c>
      <c r="K39" s="7">
        <v>34.049999999999997</v>
      </c>
      <c r="L39">
        <f t="shared" si="1"/>
        <v>-9.6045003944705519E-3</v>
      </c>
      <c r="M39">
        <f t="shared" si="2"/>
        <v>-5.6677658697444353E-3</v>
      </c>
      <c r="N39">
        <f t="shared" si="3"/>
        <v>-9.0796533223277635E-3</v>
      </c>
      <c r="O39">
        <f t="shared" si="4"/>
        <v>-2.929957432694003E-3</v>
      </c>
      <c r="P39">
        <f t="shared" si="5"/>
        <v>-1.1140273046719124E-2</v>
      </c>
      <c r="Q39">
        <f t="shared" si="6"/>
        <v>7.6808588300874723E-3</v>
      </c>
      <c r="R39">
        <f t="shared" si="7"/>
        <v>9.7917162080981358E-5</v>
      </c>
      <c r="S39">
        <f t="shared" si="8"/>
        <v>3.1538461538461619E-2</v>
      </c>
      <c r="T39">
        <f t="shared" si="9"/>
        <v>-3.573206285998623E-3</v>
      </c>
      <c r="U39">
        <f t="shared" si="10"/>
        <v>-2.0515826494724586E-3</v>
      </c>
      <c r="V39">
        <f t="shared" si="11"/>
        <v>-1.8405812172281608E-3</v>
      </c>
    </row>
    <row r="40" spans="1:22" x14ac:dyDescent="0.3">
      <c r="A40" s="1">
        <v>45602</v>
      </c>
      <c r="B40" s="2">
        <v>2897.3</v>
      </c>
      <c r="C40">
        <v>490.4</v>
      </c>
      <c r="D40">
        <v>481.1</v>
      </c>
      <c r="E40" s="2">
        <v>1827.45</v>
      </c>
      <c r="F40" s="2">
        <v>121613.55</v>
      </c>
      <c r="G40" s="2">
        <v>36272.699999999997</v>
      </c>
      <c r="H40" s="2">
        <v>3645.45</v>
      </c>
      <c r="I40">
        <v>616.29999999999995</v>
      </c>
      <c r="J40" s="2">
        <v>5694.9</v>
      </c>
      <c r="K40" s="7">
        <v>34.25</v>
      </c>
      <c r="L40">
        <f t="shared" si="1"/>
        <v>3.4634433553839225E-3</v>
      </c>
      <c r="M40">
        <f t="shared" si="2"/>
        <v>1.647839154316507E-2</v>
      </c>
      <c r="N40">
        <f t="shared" si="3"/>
        <v>1.8742190753853272E-3</v>
      </c>
      <c r="O40">
        <f t="shared" si="4"/>
        <v>1.3223552894211654E-2</v>
      </c>
      <c r="P40">
        <f t="shared" si="5"/>
        <v>1.7429912034746118E-2</v>
      </c>
      <c r="Q40">
        <f t="shared" si="6"/>
        <v>1.8537004511050014E-2</v>
      </c>
      <c r="R40">
        <f t="shared" si="7"/>
        <v>1.9763343403826683E-2</v>
      </c>
      <c r="S40">
        <f t="shared" si="8"/>
        <v>2.1294224873643065E-2</v>
      </c>
      <c r="T40">
        <f t="shared" si="9"/>
        <v>1.6021123619560627E-2</v>
      </c>
      <c r="U40">
        <f t="shared" si="10"/>
        <v>5.8737151248165302E-3</v>
      </c>
      <c r="V40">
        <f t="shared" si="11"/>
        <v>1.3510114979671075E-2</v>
      </c>
    </row>
    <row r="41" spans="1:22" x14ac:dyDescent="0.3">
      <c r="A41" s="1">
        <v>45603</v>
      </c>
      <c r="B41" s="2">
        <v>2842.85</v>
      </c>
      <c r="C41">
        <v>497.5</v>
      </c>
      <c r="D41">
        <v>477.9</v>
      </c>
      <c r="E41" s="2">
        <v>1790.95</v>
      </c>
      <c r="F41" s="2">
        <v>121025.95</v>
      </c>
      <c r="G41" s="2">
        <v>35369.65</v>
      </c>
      <c r="H41" s="2">
        <v>3646.55</v>
      </c>
      <c r="I41">
        <v>599.65</v>
      </c>
      <c r="J41" s="2">
        <v>5688.9</v>
      </c>
      <c r="K41" s="7">
        <v>34.03</v>
      </c>
      <c r="L41">
        <f t="shared" si="1"/>
        <v>-1.8793359334552954E-2</v>
      </c>
      <c r="M41">
        <f t="shared" si="2"/>
        <v>1.4477977161500863E-2</v>
      </c>
      <c r="N41">
        <f t="shared" si="3"/>
        <v>-6.651423820411651E-3</v>
      </c>
      <c r="O41">
        <f t="shared" si="4"/>
        <v>-1.997318668089414E-2</v>
      </c>
      <c r="P41">
        <f t="shared" si="5"/>
        <v>-4.8316984414977261E-3</v>
      </c>
      <c r="Q41">
        <f t="shared" si="6"/>
        <v>-2.4896134007118181E-2</v>
      </c>
      <c r="R41">
        <f t="shared" si="7"/>
        <v>3.0174601215223466E-4</v>
      </c>
      <c r="S41">
        <f t="shared" si="8"/>
        <v>-2.7016063605386952E-2</v>
      </c>
      <c r="T41">
        <f t="shared" si="9"/>
        <v>-1.0535742506453142E-3</v>
      </c>
      <c r="U41">
        <f t="shared" si="10"/>
        <v>-6.4233576642335434E-3</v>
      </c>
      <c r="V41">
        <f t="shared" si="11"/>
        <v>-7.305674469659411E-3</v>
      </c>
    </row>
    <row r="42" spans="1:22" x14ac:dyDescent="0.3">
      <c r="A42" s="1">
        <v>45604</v>
      </c>
      <c r="B42" s="2">
        <v>2769.45</v>
      </c>
      <c r="C42">
        <v>491.05</v>
      </c>
      <c r="D42">
        <v>478.05</v>
      </c>
      <c r="E42" s="2">
        <v>1809.6</v>
      </c>
      <c r="F42" s="2">
        <v>119354.3</v>
      </c>
      <c r="G42" s="2">
        <v>35119.4</v>
      </c>
      <c r="H42" s="2">
        <v>3660.3</v>
      </c>
      <c r="I42">
        <v>589</v>
      </c>
      <c r="J42" s="2">
        <v>5747.15</v>
      </c>
      <c r="K42" s="7">
        <v>33.380000000000003</v>
      </c>
      <c r="L42">
        <f t="shared" si="1"/>
        <v>-2.5819160349649154E-2</v>
      </c>
      <c r="M42">
        <f t="shared" si="2"/>
        <v>-1.2964824120602993E-2</v>
      </c>
      <c r="N42">
        <f t="shared" si="3"/>
        <v>3.138731952291988E-4</v>
      </c>
      <c r="O42">
        <f t="shared" si="4"/>
        <v>1.0413467712666385E-2</v>
      </c>
      <c r="P42">
        <f t="shared" si="5"/>
        <v>-1.3812327025732863E-2</v>
      </c>
      <c r="Q42">
        <f t="shared" si="6"/>
        <v>-7.0752749885848454E-3</v>
      </c>
      <c r="R42">
        <f t="shared" si="7"/>
        <v>3.7706873620271214E-3</v>
      </c>
      <c r="S42">
        <f t="shared" si="8"/>
        <v>-1.7760360210122533E-2</v>
      </c>
      <c r="T42">
        <f t="shared" si="9"/>
        <v>1.0239237813988646E-2</v>
      </c>
      <c r="U42">
        <f t="shared" si="10"/>
        <v>-1.9100793417572686E-2</v>
      </c>
      <c r="V42">
        <f t="shared" si="11"/>
        <v>-5.5000714069381902E-3</v>
      </c>
    </row>
    <row r="43" spans="1:22" x14ac:dyDescent="0.3">
      <c r="A43" s="1">
        <v>45607</v>
      </c>
      <c r="B43" s="2">
        <v>2543.1</v>
      </c>
      <c r="C43">
        <v>483.25</v>
      </c>
      <c r="D43">
        <v>476.95</v>
      </c>
      <c r="E43" s="2">
        <v>1794.6</v>
      </c>
      <c r="F43" s="2">
        <v>123045.6</v>
      </c>
      <c r="G43" s="2">
        <v>34990.85</v>
      </c>
      <c r="H43" s="2">
        <v>3628.85</v>
      </c>
      <c r="I43">
        <v>578.95000000000005</v>
      </c>
      <c r="J43" s="2">
        <v>5434.65</v>
      </c>
      <c r="K43" s="7">
        <v>32.840000000000003</v>
      </c>
      <c r="L43">
        <f t="shared" si="1"/>
        <v>-8.1731029626821189E-2</v>
      </c>
      <c r="M43">
        <f t="shared" si="2"/>
        <v>-1.5884329498014483E-2</v>
      </c>
      <c r="N43">
        <f t="shared" si="3"/>
        <v>-2.3010145382282663E-3</v>
      </c>
      <c r="O43">
        <f t="shared" si="4"/>
        <v>-8.2891246684350141E-3</v>
      </c>
      <c r="P43">
        <f t="shared" si="5"/>
        <v>3.0927247698658556E-2</v>
      </c>
      <c r="Q43">
        <f t="shared" si="6"/>
        <v>-3.6603700518802402E-3</v>
      </c>
      <c r="R43">
        <f t="shared" si="7"/>
        <v>-8.5921918968391315E-3</v>
      </c>
      <c r="S43">
        <f t="shared" si="8"/>
        <v>-1.706281833616291E-2</v>
      </c>
      <c r="T43">
        <f t="shared" si="9"/>
        <v>-5.4374777063414044E-2</v>
      </c>
      <c r="U43">
        <f t="shared" si="10"/>
        <v>-1.6177351707609321E-2</v>
      </c>
      <c r="V43">
        <f t="shared" si="11"/>
        <v>-1.280687153559763E-2</v>
      </c>
    </row>
    <row r="44" spans="1:22" x14ac:dyDescent="0.3">
      <c r="A44" s="1">
        <v>45608</v>
      </c>
      <c r="B44" s="2">
        <v>2474.85</v>
      </c>
      <c r="C44">
        <v>471.35</v>
      </c>
      <c r="D44">
        <v>472.85</v>
      </c>
      <c r="E44" s="2">
        <v>1800.85</v>
      </c>
      <c r="F44" s="2">
        <v>120924.15</v>
      </c>
      <c r="G44" s="2">
        <v>33278.5</v>
      </c>
      <c r="H44" s="2">
        <v>3591.35</v>
      </c>
      <c r="I44">
        <v>557.95000000000005</v>
      </c>
      <c r="J44" s="2">
        <v>5027.55</v>
      </c>
      <c r="K44" s="7">
        <v>32.700000000000003</v>
      </c>
      <c r="L44">
        <f t="shared" si="1"/>
        <v>-2.6837324525185797E-2</v>
      </c>
      <c r="M44">
        <f t="shared" si="2"/>
        <v>-2.4624935333678172E-2</v>
      </c>
      <c r="N44">
        <f t="shared" si="3"/>
        <v>-8.596288919173847E-3</v>
      </c>
      <c r="O44">
        <f t="shared" si="4"/>
        <v>3.4826702329209852E-3</v>
      </c>
      <c r="P44">
        <f t="shared" si="5"/>
        <v>-1.7241169127543053E-2</v>
      </c>
      <c r="Q44">
        <f t="shared" si="6"/>
        <v>-4.8937079265007816E-2</v>
      </c>
      <c r="R44">
        <f t="shared" si="7"/>
        <v>-1.0333852322361078E-2</v>
      </c>
      <c r="S44">
        <f t="shared" si="8"/>
        <v>-3.6272562397443642E-2</v>
      </c>
      <c r="T44">
        <f t="shared" si="9"/>
        <v>-7.4908227760757271E-2</v>
      </c>
      <c r="U44">
        <f t="shared" si="10"/>
        <v>-4.2630937880633541E-3</v>
      </c>
      <c r="V44">
        <f t="shared" si="11"/>
        <v>-1.7507026559798897E-2</v>
      </c>
    </row>
    <row r="45" spans="1:22" x14ac:dyDescent="0.3">
      <c r="A45" s="1">
        <v>45609</v>
      </c>
      <c r="B45" s="2">
        <v>2470.5</v>
      </c>
      <c r="C45">
        <v>456.6</v>
      </c>
      <c r="D45">
        <v>472.2</v>
      </c>
      <c r="E45" s="2">
        <v>1779</v>
      </c>
      <c r="F45" s="2">
        <v>120483.7</v>
      </c>
      <c r="G45" s="2">
        <v>33212</v>
      </c>
      <c r="H45" s="2">
        <v>3547.95</v>
      </c>
      <c r="I45">
        <v>547</v>
      </c>
      <c r="J45" s="2">
        <v>5046.5</v>
      </c>
      <c r="K45" s="7">
        <v>31.72</v>
      </c>
      <c r="L45">
        <f t="shared" si="1"/>
        <v>-1.7576822837747376E-3</v>
      </c>
      <c r="M45">
        <f t="shared" si="2"/>
        <v>-3.1293094303596052E-2</v>
      </c>
      <c r="N45">
        <f t="shared" si="3"/>
        <v>-1.3746431214973756E-3</v>
      </c>
      <c r="O45">
        <f t="shared" si="4"/>
        <v>-1.2133159341422057E-2</v>
      </c>
      <c r="P45">
        <f t="shared" si="5"/>
        <v>-3.6423658963077028E-3</v>
      </c>
      <c r="Q45">
        <f t="shared" si="6"/>
        <v>-1.9982871824150727E-3</v>
      </c>
      <c r="R45">
        <f t="shared" si="7"/>
        <v>-1.2084592145015132E-2</v>
      </c>
      <c r="S45">
        <f t="shared" si="8"/>
        <v>-1.96254144636617E-2</v>
      </c>
      <c r="T45">
        <f t="shared" si="9"/>
        <v>3.7692315342462666E-3</v>
      </c>
      <c r="U45">
        <f t="shared" si="10"/>
        <v>-2.9969418960244767E-2</v>
      </c>
      <c r="V45">
        <f t="shared" si="11"/>
        <v>-1.409044540656379E-2</v>
      </c>
    </row>
    <row r="46" spans="1:22" x14ac:dyDescent="0.3">
      <c r="A46" s="1">
        <v>45610</v>
      </c>
      <c r="B46" s="2">
        <v>2483.15</v>
      </c>
      <c r="C46">
        <v>475.3</v>
      </c>
      <c r="D46">
        <v>465.95</v>
      </c>
      <c r="E46" s="2">
        <v>1768.2</v>
      </c>
      <c r="F46" s="2">
        <v>120551.75</v>
      </c>
      <c r="G46" s="2">
        <v>33862.1</v>
      </c>
      <c r="H46" s="2">
        <v>3526.25</v>
      </c>
      <c r="I46">
        <v>549.1</v>
      </c>
      <c r="J46" s="2">
        <v>4915.6000000000004</v>
      </c>
      <c r="K46" s="7">
        <v>31.78</v>
      </c>
      <c r="L46">
        <f t="shared" si="1"/>
        <v>5.1204209674155397E-3</v>
      </c>
      <c r="M46">
        <f t="shared" si="2"/>
        <v>4.0954883924660505E-2</v>
      </c>
      <c r="N46">
        <f t="shared" si="3"/>
        <v>-1.3235916984328674E-2</v>
      </c>
      <c r="O46">
        <f t="shared" si="4"/>
        <v>-6.0708263069139713E-3</v>
      </c>
      <c r="P46">
        <f t="shared" si="5"/>
        <v>5.6480669169358939E-4</v>
      </c>
      <c r="Q46">
        <f t="shared" si="6"/>
        <v>1.9574250270986346E-2</v>
      </c>
      <c r="R46">
        <f t="shared" si="7"/>
        <v>-6.1162079510702853E-3</v>
      </c>
      <c r="S46">
        <f t="shared" si="8"/>
        <v>3.8391224862888897E-3</v>
      </c>
      <c r="T46">
        <f t="shared" si="9"/>
        <v>-2.5938769444169153E-2</v>
      </c>
      <c r="U46">
        <f t="shared" si="10"/>
        <v>1.8915510718790125E-3</v>
      </c>
      <c r="V46">
        <f t="shared" si="11"/>
        <v>2.4697016062129422E-3</v>
      </c>
    </row>
    <row r="47" spans="1:22" x14ac:dyDescent="0.3">
      <c r="A47" s="1">
        <v>45614</v>
      </c>
      <c r="B47" s="2">
        <v>2483.6999999999998</v>
      </c>
      <c r="C47">
        <v>472.05</v>
      </c>
      <c r="D47">
        <v>466.55</v>
      </c>
      <c r="E47" s="2">
        <v>1747.75</v>
      </c>
      <c r="F47" s="2">
        <v>120861.1</v>
      </c>
      <c r="G47" s="2">
        <v>33794.300000000003</v>
      </c>
      <c r="H47" s="2">
        <v>3542.15</v>
      </c>
      <c r="I47">
        <v>526.85</v>
      </c>
      <c r="J47" s="2">
        <v>4911.3500000000004</v>
      </c>
      <c r="K47" s="7">
        <v>31.61</v>
      </c>
      <c r="L47">
        <f t="shared" si="1"/>
        <v>2.2149286188902288E-4</v>
      </c>
      <c r="M47">
        <f t="shared" si="2"/>
        <v>-6.8377866610561753E-3</v>
      </c>
      <c r="N47">
        <f t="shared" si="3"/>
        <v>1.2876918124262748E-3</v>
      </c>
      <c r="O47">
        <f t="shared" si="4"/>
        <v>-1.1565433774459928E-2</v>
      </c>
      <c r="P47">
        <f t="shared" si="5"/>
        <v>2.5661178705411228E-3</v>
      </c>
      <c r="Q47">
        <f t="shared" si="6"/>
        <v>-2.0022384908199918E-3</v>
      </c>
      <c r="R47">
        <f t="shared" si="7"/>
        <v>4.5090393477490512E-3</v>
      </c>
      <c r="S47">
        <f t="shared" si="8"/>
        <v>-4.0520852303769804E-2</v>
      </c>
      <c r="T47">
        <f t="shared" si="9"/>
        <v>-8.6459435267312226E-4</v>
      </c>
      <c r="U47">
        <f t="shared" si="10"/>
        <v>-5.3492762743864598E-3</v>
      </c>
      <c r="V47">
        <f t="shared" si="11"/>
        <v>-5.8470622265942096E-3</v>
      </c>
    </row>
    <row r="48" spans="1:22" x14ac:dyDescent="0.3">
      <c r="A48" s="1">
        <v>45615</v>
      </c>
      <c r="B48" s="2">
        <v>2483.6999999999998</v>
      </c>
      <c r="C48">
        <v>486.25</v>
      </c>
      <c r="D48">
        <v>467.35</v>
      </c>
      <c r="E48" s="2">
        <v>1777.25</v>
      </c>
      <c r="F48" s="2">
        <v>122950.6</v>
      </c>
      <c r="G48" s="2">
        <v>34302</v>
      </c>
      <c r="H48" s="2">
        <v>3505.9</v>
      </c>
      <c r="I48">
        <v>524.1</v>
      </c>
      <c r="J48" s="2">
        <v>4892.7</v>
      </c>
      <c r="K48" s="7">
        <v>31.87</v>
      </c>
      <c r="L48">
        <f t="shared" si="1"/>
        <v>0</v>
      </c>
      <c r="M48">
        <f t="shared" si="2"/>
        <v>3.0081559156868953E-2</v>
      </c>
      <c r="N48">
        <f t="shared" si="3"/>
        <v>1.7147143928839595E-3</v>
      </c>
      <c r="O48">
        <f t="shared" si="4"/>
        <v>1.687884422829352E-2</v>
      </c>
      <c r="P48">
        <f t="shared" si="5"/>
        <v>1.7288441028585705E-2</v>
      </c>
      <c r="Q48">
        <f t="shared" si="6"/>
        <v>1.5023243564743079E-2</v>
      </c>
      <c r="R48">
        <f t="shared" si="7"/>
        <v>-1.0233897491636435E-2</v>
      </c>
      <c r="S48">
        <f t="shared" si="8"/>
        <v>-5.2197020024674955E-3</v>
      </c>
      <c r="T48">
        <f t="shared" si="9"/>
        <v>-3.7973266006292657E-3</v>
      </c>
      <c r="U48">
        <f t="shared" si="10"/>
        <v>8.2252451755773989E-3</v>
      </c>
      <c r="V48">
        <f t="shared" si="11"/>
        <v>9.0757977124314437E-3</v>
      </c>
    </row>
    <row r="49" spans="1:22" x14ac:dyDescent="0.3">
      <c r="A49" s="1">
        <v>45617</v>
      </c>
      <c r="B49" s="2">
        <v>2428.15</v>
      </c>
      <c r="C49">
        <v>481.3</v>
      </c>
      <c r="D49">
        <v>457.15</v>
      </c>
      <c r="E49" s="2">
        <v>1780</v>
      </c>
      <c r="F49" s="2">
        <v>123509.9</v>
      </c>
      <c r="G49" s="2">
        <v>34108.699999999997</v>
      </c>
      <c r="H49" s="2">
        <v>3483.5</v>
      </c>
      <c r="I49">
        <v>476.15</v>
      </c>
      <c r="J49" s="2">
        <v>4803.3500000000004</v>
      </c>
      <c r="K49" s="7">
        <v>31.26</v>
      </c>
      <c r="L49">
        <f t="shared" si="1"/>
        <v>-2.2365825180174631E-2</v>
      </c>
      <c r="M49">
        <f t="shared" si="2"/>
        <v>-1.0179948586118228E-2</v>
      </c>
      <c r="N49">
        <f t="shared" si="3"/>
        <v>-2.1825184551192992E-2</v>
      </c>
      <c r="O49">
        <f t="shared" si="4"/>
        <v>1.5473343648895765E-3</v>
      </c>
      <c r="P49">
        <f t="shared" si="5"/>
        <v>4.5489814608467814E-3</v>
      </c>
      <c r="Q49">
        <f t="shared" si="6"/>
        <v>-5.6352399277010932E-3</v>
      </c>
      <c r="R49">
        <f t="shared" si="7"/>
        <v>-6.3892295844148695E-3</v>
      </c>
      <c r="S49">
        <f t="shared" si="8"/>
        <v>-9.1490173630986535E-2</v>
      </c>
      <c r="T49">
        <f t="shared" si="9"/>
        <v>-1.8261900382201945E-2</v>
      </c>
      <c r="U49">
        <f t="shared" si="10"/>
        <v>-1.9140257295261982E-2</v>
      </c>
      <c r="V49">
        <f t="shared" si="11"/>
        <v>-1.4670044792816075E-2</v>
      </c>
    </row>
    <row r="50" spans="1:22" x14ac:dyDescent="0.3">
      <c r="A50" s="1">
        <v>45618</v>
      </c>
      <c r="B50" s="2">
        <v>2472.1999999999998</v>
      </c>
      <c r="C50">
        <v>495</v>
      </c>
      <c r="D50">
        <v>474.65</v>
      </c>
      <c r="E50" s="2">
        <v>1795.3</v>
      </c>
      <c r="F50" s="2">
        <v>124597</v>
      </c>
      <c r="G50" s="2">
        <v>34317.550000000003</v>
      </c>
      <c r="H50" s="2">
        <v>3603.5</v>
      </c>
      <c r="I50">
        <v>460.45</v>
      </c>
      <c r="J50" s="2">
        <v>4848.3500000000004</v>
      </c>
      <c r="K50" s="7">
        <v>31.44</v>
      </c>
      <c r="L50">
        <f t="shared" si="1"/>
        <v>1.8141383357700193E-2</v>
      </c>
      <c r="M50">
        <f t="shared" si="2"/>
        <v>2.8464575109079553E-2</v>
      </c>
      <c r="N50">
        <f t="shared" si="3"/>
        <v>3.8280651864814615E-2</v>
      </c>
      <c r="O50">
        <f t="shared" si="4"/>
        <v>8.5955056179775023E-3</v>
      </c>
      <c r="P50">
        <f t="shared" si="5"/>
        <v>8.8017235865303581E-3</v>
      </c>
      <c r="Q50">
        <f t="shared" si="6"/>
        <v>6.1230712398891145E-3</v>
      </c>
      <c r="R50">
        <f t="shared" si="7"/>
        <v>3.4448112530500931E-2</v>
      </c>
      <c r="S50">
        <f t="shared" si="8"/>
        <v>-3.2972802688228477E-2</v>
      </c>
      <c r="T50">
        <f t="shared" si="9"/>
        <v>9.3684615945121633E-3</v>
      </c>
      <c r="U50">
        <f t="shared" si="10"/>
        <v>5.7581573896353074E-3</v>
      </c>
      <c r="V50">
        <f t="shared" si="11"/>
        <v>1.4296049323505242E-2</v>
      </c>
    </row>
    <row r="51" spans="1:22" x14ac:dyDescent="0.3">
      <c r="A51" s="1">
        <v>45621</v>
      </c>
      <c r="B51" s="2">
        <v>2459.6999999999998</v>
      </c>
      <c r="C51">
        <v>503.8</v>
      </c>
      <c r="D51">
        <v>476.8</v>
      </c>
      <c r="E51" s="2">
        <v>1798.9</v>
      </c>
      <c r="F51" s="2">
        <v>124492.35</v>
      </c>
      <c r="G51" s="2">
        <v>35042.6</v>
      </c>
      <c r="H51" s="2">
        <v>3753</v>
      </c>
      <c r="I51">
        <v>446.65</v>
      </c>
      <c r="J51" s="2">
        <v>4903.95</v>
      </c>
      <c r="K51" s="7">
        <v>31.92</v>
      </c>
      <c r="L51">
        <f t="shared" si="1"/>
        <v>-5.0562252244964008E-3</v>
      </c>
      <c r="M51">
        <f t="shared" si="2"/>
        <v>1.7777777777777802E-2</v>
      </c>
      <c r="N51">
        <f t="shared" si="3"/>
        <v>4.5296534288423772E-3</v>
      </c>
      <c r="O51">
        <f t="shared" si="4"/>
        <v>2.0052358937225736E-3</v>
      </c>
      <c r="P51">
        <f t="shared" si="5"/>
        <v>-8.3990786295010458E-4</v>
      </c>
      <c r="Q51">
        <f t="shared" si="6"/>
        <v>2.1127673741278021E-2</v>
      </c>
      <c r="R51">
        <f t="shared" si="7"/>
        <v>4.1487442763979462E-2</v>
      </c>
      <c r="S51">
        <f t="shared" si="8"/>
        <v>-2.9970680855684682E-2</v>
      </c>
      <c r="T51">
        <f t="shared" si="9"/>
        <v>1.1467818948714398E-2</v>
      </c>
      <c r="U51">
        <f t="shared" si="10"/>
        <v>1.5267175572519097E-2</v>
      </c>
      <c r="V51">
        <f t="shared" si="11"/>
        <v>9.6227819024684979E-3</v>
      </c>
    </row>
    <row r="52" spans="1:22" x14ac:dyDescent="0.3">
      <c r="A52" s="1">
        <v>45622</v>
      </c>
      <c r="B52" s="2">
        <v>2505</v>
      </c>
      <c r="C52">
        <v>519.95000000000005</v>
      </c>
      <c r="D52">
        <v>477</v>
      </c>
      <c r="E52" s="2">
        <v>1761.6</v>
      </c>
      <c r="F52" s="2">
        <v>124173.2</v>
      </c>
      <c r="G52" s="2">
        <v>34988.25</v>
      </c>
      <c r="H52" s="2">
        <v>3702.6</v>
      </c>
      <c r="I52">
        <v>437.65</v>
      </c>
      <c r="J52" s="2">
        <v>5013.6000000000004</v>
      </c>
      <c r="K52" s="7">
        <v>31.97</v>
      </c>
      <c r="L52">
        <f t="shared" si="1"/>
        <v>1.8416880107330239E-2</v>
      </c>
      <c r="M52">
        <f t="shared" si="2"/>
        <v>3.2056371576022299E-2</v>
      </c>
      <c r="N52">
        <f t="shared" si="3"/>
        <v>4.1946308724829829E-4</v>
      </c>
      <c r="O52">
        <f t="shared" si="4"/>
        <v>-2.0734893546056024E-2</v>
      </c>
      <c r="P52">
        <f t="shared" si="5"/>
        <v>-2.5636113383674477E-3</v>
      </c>
      <c r="Q52">
        <f t="shared" si="6"/>
        <v>-1.5509693915405406E-3</v>
      </c>
      <c r="R52">
        <f t="shared" si="7"/>
        <v>-1.3429256594724244E-2</v>
      </c>
      <c r="S52">
        <f t="shared" si="8"/>
        <v>-2.0150005597223779E-2</v>
      </c>
      <c r="T52">
        <f t="shared" si="9"/>
        <v>2.2359526504144731E-2</v>
      </c>
      <c r="U52">
        <f t="shared" si="10"/>
        <v>1.5664160401001614E-3</v>
      </c>
      <c r="V52">
        <f t="shared" si="11"/>
        <v>-3.1733139066466876E-4</v>
      </c>
    </row>
    <row r="53" spans="1:22" x14ac:dyDescent="0.3">
      <c r="A53" s="1">
        <v>45623</v>
      </c>
      <c r="B53" s="2">
        <v>2491.9</v>
      </c>
      <c r="C53">
        <v>513.15</v>
      </c>
      <c r="D53">
        <v>476.95</v>
      </c>
      <c r="E53" s="2">
        <v>1749.45</v>
      </c>
      <c r="F53" s="2">
        <v>124534.2</v>
      </c>
      <c r="G53" s="2">
        <v>34889.25</v>
      </c>
      <c r="H53" s="2">
        <v>3698.7</v>
      </c>
      <c r="I53">
        <v>523.04999999999995</v>
      </c>
      <c r="J53" s="2">
        <v>4984.1499999999996</v>
      </c>
      <c r="K53" s="7">
        <v>32.65</v>
      </c>
      <c r="L53">
        <f t="shared" si="1"/>
        <v>-5.2295409181636367E-3</v>
      </c>
      <c r="M53">
        <f t="shared" si="2"/>
        <v>-1.3078180594288042E-2</v>
      </c>
      <c r="N53">
        <f t="shared" si="3"/>
        <v>-1.0482180293503432E-4</v>
      </c>
      <c r="O53">
        <f t="shared" si="4"/>
        <v>-6.8971389645775798E-3</v>
      </c>
      <c r="P53">
        <f t="shared" si="5"/>
        <v>2.9072295793295174E-3</v>
      </c>
      <c r="Q53">
        <f t="shared" si="6"/>
        <v>-2.8295213393067674E-3</v>
      </c>
      <c r="R53">
        <f t="shared" si="7"/>
        <v>-1.053313887538511E-3</v>
      </c>
      <c r="S53">
        <f t="shared" si="8"/>
        <v>0.19513309722380895</v>
      </c>
      <c r="T53">
        <f t="shared" si="9"/>
        <v>-5.8740226583693803E-3</v>
      </c>
      <c r="U53">
        <f t="shared" si="10"/>
        <v>2.1269940569283694E-2</v>
      </c>
      <c r="V53">
        <f t="shared" si="11"/>
        <v>1.2835661641279904E-2</v>
      </c>
    </row>
    <row r="54" spans="1:22" x14ac:dyDescent="0.3">
      <c r="A54" s="1">
        <v>45624</v>
      </c>
      <c r="B54" s="2">
        <v>2458.0500000000002</v>
      </c>
      <c r="C54">
        <v>510.4</v>
      </c>
      <c r="D54">
        <v>474.9</v>
      </c>
      <c r="E54" s="2">
        <v>1734.25</v>
      </c>
      <c r="F54" s="2">
        <v>123662.35</v>
      </c>
      <c r="G54" s="2">
        <v>34675.699999999997</v>
      </c>
      <c r="H54" s="2">
        <v>3666.05</v>
      </c>
      <c r="I54">
        <v>561</v>
      </c>
      <c r="J54" s="2">
        <v>4923.6499999999996</v>
      </c>
      <c r="K54" s="7">
        <v>33.07</v>
      </c>
      <c r="L54">
        <f t="shared" si="1"/>
        <v>-1.358401219952643E-2</v>
      </c>
      <c r="M54">
        <f t="shared" si="2"/>
        <v>-5.3590568060021436E-3</v>
      </c>
      <c r="N54">
        <f t="shared" si="3"/>
        <v>-4.2981444595869825E-3</v>
      </c>
      <c r="O54">
        <f t="shared" si="4"/>
        <v>-8.6884449398382611E-3</v>
      </c>
      <c r="P54">
        <f t="shared" si="5"/>
        <v>-7.0008881094509885E-3</v>
      </c>
      <c r="Q54">
        <f t="shared" si="6"/>
        <v>-6.1207965204182636E-3</v>
      </c>
      <c r="R54">
        <f t="shared" si="7"/>
        <v>-8.8274258523263951E-3</v>
      </c>
      <c r="S54">
        <f t="shared" si="8"/>
        <v>7.2555205047318702E-2</v>
      </c>
      <c r="T54">
        <f t="shared" si="9"/>
        <v>-1.2138478978361407E-2</v>
      </c>
      <c r="U54">
        <f t="shared" si="10"/>
        <v>1.2863705972434969E-2</v>
      </c>
      <c r="V54">
        <f t="shared" si="11"/>
        <v>5.0105191939010221E-4</v>
      </c>
    </row>
    <row r="55" spans="1:22" x14ac:dyDescent="0.3">
      <c r="A55" s="1">
        <v>45625</v>
      </c>
      <c r="B55" s="2">
        <v>2479.6</v>
      </c>
      <c r="C55">
        <v>509.65</v>
      </c>
      <c r="D55">
        <v>476.75</v>
      </c>
      <c r="E55" s="2">
        <v>1780.9</v>
      </c>
      <c r="F55" s="2">
        <v>125251.3</v>
      </c>
      <c r="G55" s="2">
        <v>34966.199999999997</v>
      </c>
      <c r="H55" s="2">
        <v>3724.8</v>
      </c>
      <c r="I55">
        <v>554.79999999999995</v>
      </c>
      <c r="J55" s="2">
        <v>4941.1499999999996</v>
      </c>
      <c r="K55" s="7">
        <v>33.950000000000003</v>
      </c>
      <c r="L55">
        <f t="shared" si="1"/>
        <v>8.7671121417382588E-3</v>
      </c>
      <c r="M55">
        <f t="shared" si="2"/>
        <v>-1.4694357366771161E-3</v>
      </c>
      <c r="N55">
        <f t="shared" si="3"/>
        <v>3.8955569593599132E-3</v>
      </c>
      <c r="O55">
        <f t="shared" si="4"/>
        <v>2.6899235980971655E-2</v>
      </c>
      <c r="P55">
        <f t="shared" si="5"/>
        <v>1.2849100797453687E-2</v>
      </c>
      <c r="Q55">
        <f t="shared" si="6"/>
        <v>8.3776246766467596E-3</v>
      </c>
      <c r="R55">
        <f t="shared" si="7"/>
        <v>1.6025422457413292E-2</v>
      </c>
      <c r="S55">
        <f t="shared" si="8"/>
        <v>-1.1051693404634662E-2</v>
      </c>
      <c r="T55">
        <f t="shared" si="9"/>
        <v>3.5542737603200879E-3</v>
      </c>
      <c r="U55">
        <f t="shared" si="10"/>
        <v>2.6610220743876704E-2</v>
      </c>
      <c r="V55">
        <f t="shared" si="11"/>
        <v>1.2452957801088295E-2</v>
      </c>
    </row>
    <row r="56" spans="1:22" x14ac:dyDescent="0.3">
      <c r="A56" s="1">
        <v>45628</v>
      </c>
      <c r="B56" s="2">
        <v>2479.0500000000002</v>
      </c>
      <c r="C56">
        <v>513.75</v>
      </c>
      <c r="D56">
        <v>477.2</v>
      </c>
      <c r="E56" s="2">
        <v>1808.55</v>
      </c>
      <c r="F56" s="2">
        <v>125359.35</v>
      </c>
      <c r="G56" s="2">
        <v>34928.15</v>
      </c>
      <c r="H56" s="2">
        <v>3704.05</v>
      </c>
      <c r="I56">
        <v>548.9</v>
      </c>
      <c r="J56" s="2">
        <v>4907.25</v>
      </c>
      <c r="K56" s="7">
        <v>33.96</v>
      </c>
      <c r="L56">
        <f t="shared" si="1"/>
        <v>-2.2180996934978512E-4</v>
      </c>
      <c r="M56">
        <f t="shared" si="2"/>
        <v>8.0447365839301926E-3</v>
      </c>
      <c r="N56">
        <f t="shared" si="3"/>
        <v>9.4389092815938883E-4</v>
      </c>
      <c r="O56">
        <f t="shared" si="4"/>
        <v>1.5525857712392533E-2</v>
      </c>
      <c r="P56">
        <f t="shared" si="5"/>
        <v>8.6266569688300961E-4</v>
      </c>
      <c r="Q56">
        <f t="shared" si="6"/>
        <v>-1.0881937413844123E-3</v>
      </c>
      <c r="R56">
        <f t="shared" si="7"/>
        <v>-5.5707689003436428E-3</v>
      </c>
      <c r="S56">
        <f t="shared" si="8"/>
        <v>-1.0634462869502483E-2</v>
      </c>
      <c r="T56">
        <f t="shared" si="9"/>
        <v>-6.8607510397376394E-3</v>
      </c>
      <c r="U56">
        <f t="shared" si="10"/>
        <v>2.9455081001466892E-4</v>
      </c>
      <c r="V56">
        <f t="shared" si="11"/>
        <v>2.3280474611648552E-3</v>
      </c>
    </row>
    <row r="57" spans="1:22" x14ac:dyDescent="0.3">
      <c r="A57" s="1">
        <v>45629</v>
      </c>
      <c r="B57" s="2">
        <v>2469.4</v>
      </c>
      <c r="C57">
        <v>521.45000000000005</v>
      </c>
      <c r="D57">
        <v>472.55</v>
      </c>
      <c r="E57" s="2">
        <v>1800.05</v>
      </c>
      <c r="F57" s="2">
        <v>125585.05</v>
      </c>
      <c r="G57" s="2">
        <v>34923.699999999997</v>
      </c>
      <c r="H57" s="2">
        <v>3787.05</v>
      </c>
      <c r="I57">
        <v>544.20000000000005</v>
      </c>
      <c r="J57" s="2">
        <v>4909.6000000000004</v>
      </c>
      <c r="K57" s="7">
        <v>34.33</v>
      </c>
      <c r="L57">
        <f t="shared" si="1"/>
        <v>-3.8926201569149835E-3</v>
      </c>
      <c r="M57">
        <f t="shared" si="2"/>
        <v>1.4987834549878435E-2</v>
      </c>
      <c r="N57">
        <f t="shared" si="3"/>
        <v>-9.7443419949706147E-3</v>
      </c>
      <c r="O57">
        <f t="shared" si="4"/>
        <v>-4.699897708108706E-3</v>
      </c>
      <c r="P57">
        <f t="shared" si="5"/>
        <v>1.8004241406803488E-3</v>
      </c>
      <c r="Q57">
        <f t="shared" si="6"/>
        <v>-1.2740440017591442E-4</v>
      </c>
      <c r="R57">
        <f t="shared" si="7"/>
        <v>2.2407904860895504E-2</v>
      </c>
      <c r="S57">
        <f t="shared" si="8"/>
        <v>-8.5625797048641504E-3</v>
      </c>
      <c r="T57">
        <f t="shared" si="9"/>
        <v>4.7888328493562868E-4</v>
      </c>
      <c r="U57">
        <f t="shared" si="10"/>
        <v>1.0895170789163647E-2</v>
      </c>
      <c r="V57">
        <f t="shared" si="11"/>
        <v>4.2409849511023225E-3</v>
      </c>
    </row>
    <row r="58" spans="1:22" x14ac:dyDescent="0.3">
      <c r="A58" s="1">
        <v>45630</v>
      </c>
      <c r="B58" s="2">
        <v>2459.4499999999998</v>
      </c>
      <c r="C58">
        <v>534.45000000000005</v>
      </c>
      <c r="D58">
        <v>467.1</v>
      </c>
      <c r="E58" s="2">
        <v>1800.2</v>
      </c>
      <c r="F58" s="2">
        <v>126841.4</v>
      </c>
      <c r="G58" s="2">
        <v>35180.65</v>
      </c>
      <c r="H58" s="2">
        <v>3789.9</v>
      </c>
      <c r="I58">
        <v>537.54999999999995</v>
      </c>
      <c r="J58" s="2">
        <v>4851.55</v>
      </c>
      <c r="K58" s="7">
        <v>34.71</v>
      </c>
      <c r="L58">
        <f t="shared" si="1"/>
        <v>-4.0293188628817821E-3</v>
      </c>
      <c r="M58">
        <f t="shared" si="2"/>
        <v>2.4930482308946206E-2</v>
      </c>
      <c r="N58">
        <f t="shared" si="3"/>
        <v>-1.1533171093006007E-2</v>
      </c>
      <c r="O58">
        <f t="shared" si="4"/>
        <v>8.3331018582867672E-5</v>
      </c>
      <c r="P58">
        <f t="shared" si="5"/>
        <v>1.0003977384250682E-2</v>
      </c>
      <c r="Q58">
        <f t="shared" si="6"/>
        <v>7.357467851344628E-3</v>
      </c>
      <c r="R58">
        <f t="shared" si="7"/>
        <v>7.525646611478351E-4</v>
      </c>
      <c r="S58">
        <f t="shared" si="8"/>
        <v>-1.2219772142594801E-2</v>
      </c>
      <c r="T58">
        <f t="shared" si="9"/>
        <v>-1.1823773830862021E-2</v>
      </c>
      <c r="U58">
        <f t="shared" si="10"/>
        <v>1.106903582872131E-2</v>
      </c>
      <c r="V58">
        <f t="shared" si="11"/>
        <v>3.6713662278454865E-3</v>
      </c>
    </row>
    <row r="59" spans="1:22" x14ac:dyDescent="0.3">
      <c r="A59" s="1">
        <v>45631</v>
      </c>
      <c r="B59" s="2">
        <v>2452.1999999999998</v>
      </c>
      <c r="C59">
        <v>540.45000000000005</v>
      </c>
      <c r="D59">
        <v>467.5</v>
      </c>
      <c r="E59" s="2">
        <v>1813.45</v>
      </c>
      <c r="F59" s="2">
        <v>130761.5</v>
      </c>
      <c r="G59" s="2">
        <v>36169.5</v>
      </c>
      <c r="H59" s="2">
        <v>3831.55</v>
      </c>
      <c r="I59">
        <v>537.45000000000005</v>
      </c>
      <c r="J59" s="2">
        <v>4872</v>
      </c>
      <c r="K59" s="7">
        <v>34.35</v>
      </c>
      <c r="L59">
        <f t="shared" si="1"/>
        <v>-2.9478135355465655E-3</v>
      </c>
      <c r="M59">
        <f t="shared" si="2"/>
        <v>1.1226494527083916E-2</v>
      </c>
      <c r="N59">
        <f t="shared" si="3"/>
        <v>8.5634767715687705E-4</v>
      </c>
      <c r="O59">
        <f t="shared" si="4"/>
        <v>7.3602933007443612E-3</v>
      </c>
      <c r="P59">
        <f t="shared" si="5"/>
        <v>3.0905524536941457E-2</v>
      </c>
      <c r="Q59">
        <f t="shared" si="6"/>
        <v>2.8107780839751354E-2</v>
      </c>
      <c r="R59">
        <f t="shared" si="7"/>
        <v>1.098973587693609E-2</v>
      </c>
      <c r="S59">
        <f t="shared" si="8"/>
        <v>-1.8602920658526473E-4</v>
      </c>
      <c r="T59">
        <f t="shared" si="9"/>
        <v>4.215147736290426E-3</v>
      </c>
      <c r="U59">
        <f t="shared" si="10"/>
        <v>-1.0371650821089007E-2</v>
      </c>
      <c r="V59">
        <f t="shared" si="11"/>
        <v>7.4235785841370834E-3</v>
      </c>
    </row>
    <row r="60" spans="1:22" x14ac:dyDescent="0.3">
      <c r="A60" s="1">
        <v>45632</v>
      </c>
      <c r="B60" s="2">
        <v>2429.6999999999998</v>
      </c>
      <c r="C60">
        <v>541.79999999999995</v>
      </c>
      <c r="D60">
        <v>471.15</v>
      </c>
      <c r="E60" s="2">
        <v>1804.85</v>
      </c>
      <c r="F60" s="2">
        <v>130635.55</v>
      </c>
      <c r="G60" s="2">
        <v>36253.65</v>
      </c>
      <c r="H60" s="2">
        <v>3866.7</v>
      </c>
      <c r="I60">
        <v>536.1</v>
      </c>
      <c r="J60" s="2">
        <v>4870.8500000000004</v>
      </c>
      <c r="K60" s="7">
        <v>34.46</v>
      </c>
      <c r="L60">
        <f t="shared" si="1"/>
        <v>-9.1754343038903848E-3</v>
      </c>
      <c r="M60">
        <f t="shared" si="2"/>
        <v>2.4979184013320548E-3</v>
      </c>
      <c r="N60">
        <f t="shared" si="3"/>
        <v>7.8074866310159944E-3</v>
      </c>
      <c r="O60">
        <f t="shared" si="4"/>
        <v>-4.7423419449117077E-3</v>
      </c>
      <c r="P60">
        <f t="shared" si="5"/>
        <v>-9.6320400117769439E-4</v>
      </c>
      <c r="Q60">
        <f t="shared" si="6"/>
        <v>2.3265458466387827E-3</v>
      </c>
      <c r="R60">
        <f t="shared" si="7"/>
        <v>9.1738330440682327E-3</v>
      </c>
      <c r="S60">
        <f t="shared" si="8"/>
        <v>-2.5118615685180436E-3</v>
      </c>
      <c r="T60">
        <f t="shared" si="9"/>
        <v>-2.3604269293916999E-4</v>
      </c>
      <c r="U60">
        <f t="shared" si="10"/>
        <v>3.2023289665210897E-3</v>
      </c>
      <c r="V60">
        <f t="shared" si="11"/>
        <v>1.0120743785815489E-3</v>
      </c>
    </row>
    <row r="61" spans="1:22" x14ac:dyDescent="0.3">
      <c r="A61" s="1">
        <v>45635</v>
      </c>
      <c r="B61" s="2">
        <v>2391.85</v>
      </c>
      <c r="C61">
        <v>549.1</v>
      </c>
      <c r="D61">
        <v>464.95</v>
      </c>
      <c r="E61" s="2">
        <v>1806.65</v>
      </c>
      <c r="F61" s="2">
        <v>132151.4</v>
      </c>
      <c r="G61" s="2">
        <v>35895.15</v>
      </c>
      <c r="H61" s="2">
        <v>3947.3</v>
      </c>
      <c r="I61">
        <v>535.9</v>
      </c>
      <c r="J61" s="2">
        <v>4793</v>
      </c>
      <c r="K61" s="7">
        <v>37.99</v>
      </c>
      <c r="L61">
        <f t="shared" si="1"/>
        <v>-1.5578054903897564E-2</v>
      </c>
      <c r="M61">
        <f t="shared" si="2"/>
        <v>1.3473606496862437E-2</v>
      </c>
      <c r="N61">
        <f t="shared" si="3"/>
        <v>-1.3159291096253823E-2</v>
      </c>
      <c r="O61">
        <f t="shared" si="4"/>
        <v>9.9731279607733706E-4</v>
      </c>
      <c r="P61">
        <f t="shared" si="5"/>
        <v>1.1603656125763556E-2</v>
      </c>
      <c r="Q61">
        <f t="shared" si="6"/>
        <v>-9.8886594866999591E-3</v>
      </c>
      <c r="R61">
        <f t="shared" si="7"/>
        <v>2.0844647890966551E-2</v>
      </c>
      <c r="S61">
        <f t="shared" si="8"/>
        <v>-3.730647267301725E-4</v>
      </c>
      <c r="T61">
        <f t="shared" si="9"/>
        <v>-1.5982836671217623E-2</v>
      </c>
      <c r="U61">
        <f t="shared" si="10"/>
        <v>0.10243760882182243</v>
      </c>
      <c r="V61">
        <f t="shared" si="11"/>
        <v>1.6697773199424667E-2</v>
      </c>
    </row>
    <row r="62" spans="1:22" x14ac:dyDescent="0.3">
      <c r="A62" s="1">
        <v>45636</v>
      </c>
      <c r="B62" s="2">
        <v>2388.9</v>
      </c>
      <c r="C62">
        <v>541.20000000000005</v>
      </c>
      <c r="D62">
        <v>465.45</v>
      </c>
      <c r="E62" s="2">
        <v>1809.95</v>
      </c>
      <c r="F62" s="2">
        <v>132458.25</v>
      </c>
      <c r="G62" s="2">
        <v>35927.550000000003</v>
      </c>
      <c r="H62" s="2">
        <v>3923.15</v>
      </c>
      <c r="I62">
        <v>526.79999999999995</v>
      </c>
      <c r="J62" s="2">
        <v>4787.25</v>
      </c>
      <c r="K62" s="7">
        <v>37.56</v>
      </c>
      <c r="L62">
        <f t="shared" si="1"/>
        <v>-1.233354934464878E-3</v>
      </c>
      <c r="M62">
        <f t="shared" si="2"/>
        <v>-1.4387179020214856E-2</v>
      </c>
      <c r="N62">
        <f t="shared" si="3"/>
        <v>1.0753844499408539E-3</v>
      </c>
      <c r="O62">
        <f t="shared" si="4"/>
        <v>1.8265851160988316E-3</v>
      </c>
      <c r="P62">
        <f t="shared" si="5"/>
        <v>2.321957996661449E-3</v>
      </c>
      <c r="Q62">
        <f t="shared" si="6"/>
        <v>9.026289066907773E-4</v>
      </c>
      <c r="R62">
        <f t="shared" si="7"/>
        <v>-6.118106047171507E-3</v>
      </c>
      <c r="S62">
        <f t="shared" si="8"/>
        <v>-1.6980779996268004E-2</v>
      </c>
      <c r="T62">
        <f t="shared" si="9"/>
        <v>-1.1996661798456081E-3</v>
      </c>
      <c r="U62">
        <f t="shared" si="10"/>
        <v>-1.1318768096867588E-2</v>
      </c>
      <c r="V62">
        <f t="shared" si="11"/>
        <v>-4.9503170153039396E-3</v>
      </c>
    </row>
    <row r="63" spans="1:22" x14ac:dyDescent="0.3">
      <c r="A63" s="1">
        <v>45637</v>
      </c>
      <c r="B63" s="2">
        <v>2417.3000000000002</v>
      </c>
      <c r="C63">
        <v>541.35</v>
      </c>
      <c r="D63">
        <v>465.25</v>
      </c>
      <c r="E63" s="2">
        <v>1814</v>
      </c>
      <c r="F63" s="2">
        <v>132517.4</v>
      </c>
      <c r="G63" s="2">
        <v>36217.550000000003</v>
      </c>
      <c r="H63" s="2">
        <v>3916.75</v>
      </c>
      <c r="I63">
        <v>519.25</v>
      </c>
      <c r="J63" s="2">
        <v>4889.5</v>
      </c>
      <c r="K63" s="7">
        <v>36.68</v>
      </c>
      <c r="L63">
        <f t="shared" si="1"/>
        <v>1.1888316798526557E-2</v>
      </c>
      <c r="M63">
        <f t="shared" si="2"/>
        <v>2.7716186252767417E-4</v>
      </c>
      <c r="N63">
        <f t="shared" si="3"/>
        <v>-4.2969169620794639E-4</v>
      </c>
      <c r="O63">
        <f t="shared" si="4"/>
        <v>2.2376308737810185E-3</v>
      </c>
      <c r="P63">
        <f t="shared" si="5"/>
        <v>4.4655580154497119E-4</v>
      </c>
      <c r="Q63">
        <f t="shared" si="6"/>
        <v>8.0718000531625443E-3</v>
      </c>
      <c r="R63">
        <f t="shared" si="7"/>
        <v>-1.6313421612734896E-3</v>
      </c>
      <c r="S63">
        <f t="shared" si="8"/>
        <v>-1.4331814730447904E-2</v>
      </c>
      <c r="T63">
        <f t="shared" si="9"/>
        <v>2.1358817692829914E-2</v>
      </c>
      <c r="U63">
        <f t="shared" si="10"/>
        <v>-2.3429179978700813E-2</v>
      </c>
      <c r="V63">
        <f t="shared" si="11"/>
        <v>-1.6746494884207895E-3</v>
      </c>
    </row>
    <row r="64" spans="1:22" x14ac:dyDescent="0.3">
      <c r="A64" s="1">
        <v>45638</v>
      </c>
      <c r="B64" s="2">
        <v>2389.5500000000002</v>
      </c>
      <c r="C64">
        <v>541</v>
      </c>
      <c r="D64">
        <v>460.6</v>
      </c>
      <c r="E64" s="2">
        <v>1805.45</v>
      </c>
      <c r="F64" s="2">
        <v>131872.4</v>
      </c>
      <c r="G64" s="2">
        <v>36270.75</v>
      </c>
      <c r="H64" s="2">
        <v>3859.9</v>
      </c>
      <c r="I64">
        <v>539.85</v>
      </c>
      <c r="J64" s="2">
        <v>4828.3500000000004</v>
      </c>
      <c r="K64" s="7">
        <v>36.08</v>
      </c>
      <c r="L64">
        <f t="shared" si="1"/>
        <v>-1.1479750134447523E-2</v>
      </c>
      <c r="M64">
        <f t="shared" si="2"/>
        <v>-6.46531818601686E-4</v>
      </c>
      <c r="N64">
        <f t="shared" si="3"/>
        <v>-9.994626544868301E-3</v>
      </c>
      <c r="O64">
        <f t="shared" si="4"/>
        <v>-4.7133406835721909E-3</v>
      </c>
      <c r="P64">
        <f t="shared" si="5"/>
        <v>-4.8672853527159457E-3</v>
      </c>
      <c r="Q64">
        <f t="shared" si="6"/>
        <v>1.4689011266636502E-3</v>
      </c>
      <c r="R64">
        <f t="shared" si="7"/>
        <v>-1.4514584796068146E-2</v>
      </c>
      <c r="S64">
        <f t="shared" si="8"/>
        <v>3.9672604718343808E-2</v>
      </c>
      <c r="T64">
        <f t="shared" si="9"/>
        <v>-1.2506391246548652E-2</v>
      </c>
      <c r="U64">
        <f t="shared" si="10"/>
        <v>-1.6357688113413343E-2</v>
      </c>
      <c r="V64">
        <f t="shared" si="11"/>
        <v>-4.9819581893348931E-3</v>
      </c>
    </row>
    <row r="65" spans="1:22" x14ac:dyDescent="0.3">
      <c r="A65" s="1">
        <v>45639</v>
      </c>
      <c r="B65" s="2">
        <v>2407.65</v>
      </c>
      <c r="C65">
        <v>547.79999999999995</v>
      </c>
      <c r="D65">
        <v>470</v>
      </c>
      <c r="E65" s="2">
        <v>1813.45</v>
      </c>
      <c r="F65" s="2">
        <v>133235.25</v>
      </c>
      <c r="G65" s="2">
        <v>36469.599999999999</v>
      </c>
      <c r="H65" s="2">
        <v>3887</v>
      </c>
      <c r="I65">
        <v>536.6</v>
      </c>
      <c r="J65" s="2">
        <v>4850.1000000000004</v>
      </c>
      <c r="K65" s="7">
        <v>36.57</v>
      </c>
      <c r="L65">
        <f t="shared" si="1"/>
        <v>7.5746479462659947E-3</v>
      </c>
      <c r="M65">
        <f t="shared" si="2"/>
        <v>1.2569316081330785E-2</v>
      </c>
      <c r="N65">
        <f t="shared" si="3"/>
        <v>2.0408163265306072E-2</v>
      </c>
      <c r="O65">
        <f t="shared" si="4"/>
        <v>4.4310282754991825E-3</v>
      </c>
      <c r="P65">
        <f t="shared" si="5"/>
        <v>1.0334611336413124E-2</v>
      </c>
      <c r="Q65">
        <f t="shared" si="6"/>
        <v>5.4823790519908889E-3</v>
      </c>
      <c r="R65">
        <f t="shared" si="7"/>
        <v>7.0209072773905826E-3</v>
      </c>
      <c r="S65">
        <f t="shared" si="8"/>
        <v>-6.0201907937390015E-3</v>
      </c>
      <c r="T65">
        <f t="shared" si="9"/>
        <v>4.5046444437540772E-3</v>
      </c>
      <c r="U65">
        <f t="shared" si="10"/>
        <v>1.3580931263858148E-2</v>
      </c>
      <c r="V65">
        <f t="shared" si="11"/>
        <v>8.531795900798023E-3</v>
      </c>
    </row>
    <row r="66" spans="1:22" x14ac:dyDescent="0.3">
      <c r="A66" s="1">
        <v>45642</v>
      </c>
      <c r="B66" s="2">
        <v>2402.25</v>
      </c>
      <c r="C66">
        <v>540.1</v>
      </c>
      <c r="D66">
        <v>470.1</v>
      </c>
      <c r="E66" s="2">
        <v>1809.8</v>
      </c>
      <c r="F66" s="2">
        <v>132530.5</v>
      </c>
      <c r="G66" s="2">
        <v>36499</v>
      </c>
      <c r="H66" s="2">
        <v>3877.85</v>
      </c>
      <c r="I66">
        <v>529.9</v>
      </c>
      <c r="J66" s="2">
        <v>4846.5</v>
      </c>
      <c r="K66" s="7">
        <v>36.79</v>
      </c>
      <c r="L66">
        <f t="shared" si="1"/>
        <v>-2.2428509127157565E-3</v>
      </c>
      <c r="M66">
        <f t="shared" si="2"/>
        <v>-1.405622489959827E-2</v>
      </c>
      <c r="N66">
        <f t="shared" si="3"/>
        <v>2.1276595744685689E-4</v>
      </c>
      <c r="O66">
        <f t="shared" si="4"/>
        <v>-2.0127381510381269E-3</v>
      </c>
      <c r="P66">
        <f t="shared" si="5"/>
        <v>-5.2895161002812696E-3</v>
      </c>
      <c r="Q66">
        <f t="shared" si="6"/>
        <v>8.0615087634636673E-4</v>
      </c>
      <c r="R66">
        <f t="shared" si="7"/>
        <v>-2.3540005145356552E-3</v>
      </c>
      <c r="S66">
        <f t="shared" si="8"/>
        <v>-1.2486023108460762E-2</v>
      </c>
      <c r="T66">
        <f t="shared" si="9"/>
        <v>-7.4225273705704289E-4</v>
      </c>
      <c r="U66">
        <f t="shared" si="10"/>
        <v>6.0158599945310054E-3</v>
      </c>
      <c r="V66">
        <f t="shared" si="11"/>
        <v>-3.4192222615505008E-3</v>
      </c>
    </row>
    <row r="67" spans="1:22" x14ac:dyDescent="0.3">
      <c r="A67" s="1">
        <v>45643</v>
      </c>
      <c r="B67" s="2">
        <v>2356</v>
      </c>
      <c r="C67">
        <v>532.85</v>
      </c>
      <c r="D67">
        <v>469.55</v>
      </c>
      <c r="E67" s="2">
        <v>1789.05</v>
      </c>
      <c r="F67" s="2">
        <v>130976.6</v>
      </c>
      <c r="G67" s="2">
        <v>35768.449999999997</v>
      </c>
      <c r="H67" s="2">
        <v>3807.2</v>
      </c>
      <c r="I67">
        <v>524.6</v>
      </c>
      <c r="J67" s="2">
        <v>4776.75</v>
      </c>
      <c r="K67" s="7">
        <v>36.020000000000003</v>
      </c>
      <c r="L67">
        <f t="shared" si="1"/>
        <v>-1.9252783848475386E-2</v>
      </c>
      <c r="M67">
        <f t="shared" si="2"/>
        <v>-1.3423440103684502E-2</v>
      </c>
      <c r="N67">
        <f t="shared" si="3"/>
        <v>-1.169963837481411E-3</v>
      </c>
      <c r="O67">
        <f t="shared" si="4"/>
        <v>-1.1465355287877114E-2</v>
      </c>
      <c r="P67">
        <f t="shared" si="5"/>
        <v>-1.1724848242479989E-2</v>
      </c>
      <c r="Q67">
        <f t="shared" si="6"/>
        <v>-2.0015616866215592E-2</v>
      </c>
      <c r="R67">
        <f t="shared" si="7"/>
        <v>-1.8218858388024315E-2</v>
      </c>
      <c r="S67">
        <f t="shared" si="8"/>
        <v>-1.0001887148518502E-2</v>
      </c>
      <c r="T67">
        <f t="shared" si="9"/>
        <v>-1.4391829155060354E-2</v>
      </c>
      <c r="U67">
        <f t="shared" si="10"/>
        <v>-2.0929600434900681E-2</v>
      </c>
      <c r="V67">
        <f t="shared" si="11"/>
        <v>-1.3833685875924002E-2</v>
      </c>
    </row>
    <row r="68" spans="1:22" x14ac:dyDescent="0.3">
      <c r="A68" s="1">
        <v>45644</v>
      </c>
      <c r="B68" s="2">
        <v>2345.4499999999998</v>
      </c>
      <c r="C68">
        <v>530.75</v>
      </c>
      <c r="D68">
        <v>470.5</v>
      </c>
      <c r="E68" s="2">
        <v>1801.05</v>
      </c>
      <c r="F68" s="2">
        <v>130411.3</v>
      </c>
      <c r="G68" s="2">
        <v>35771.75</v>
      </c>
      <c r="H68" s="2">
        <v>3758.15</v>
      </c>
      <c r="I68">
        <v>521.15</v>
      </c>
      <c r="J68" s="2">
        <v>4782.6499999999996</v>
      </c>
      <c r="K68" s="7">
        <v>35.14</v>
      </c>
      <c r="L68">
        <f t="shared" si="1"/>
        <v>-4.4779286926995678E-3</v>
      </c>
      <c r="M68">
        <f t="shared" si="2"/>
        <v>-3.9410715961340388E-3</v>
      </c>
      <c r="N68">
        <f t="shared" si="3"/>
        <v>2.0232137152592666E-3</v>
      </c>
      <c r="O68">
        <f t="shared" si="4"/>
        <v>6.7074704452083512E-3</v>
      </c>
      <c r="P68">
        <f t="shared" si="5"/>
        <v>-4.3160381320022272E-3</v>
      </c>
      <c r="Q68">
        <f t="shared" si="6"/>
        <v>9.2260078365232788E-5</v>
      </c>
      <c r="R68">
        <f t="shared" si="7"/>
        <v>-1.2883483925194297E-2</v>
      </c>
      <c r="S68">
        <f t="shared" si="8"/>
        <v>-6.5764391917652407E-3</v>
      </c>
      <c r="T68">
        <f t="shared" si="9"/>
        <v>1.2351494216778429E-3</v>
      </c>
      <c r="U68">
        <f t="shared" si="10"/>
        <v>-2.4430871737923444E-2</v>
      </c>
      <c r="V68">
        <f t="shared" si="11"/>
        <v>-5.1644529943621342E-3</v>
      </c>
    </row>
    <row r="69" spans="1:22" x14ac:dyDescent="0.3">
      <c r="A69" s="1">
        <v>45645</v>
      </c>
      <c r="B69" s="2">
        <v>2291.85</v>
      </c>
      <c r="C69">
        <v>530</v>
      </c>
      <c r="D69">
        <v>466.55</v>
      </c>
      <c r="E69" s="2">
        <v>1823.3</v>
      </c>
      <c r="F69" s="2">
        <v>129843.1</v>
      </c>
      <c r="G69" s="2">
        <v>35534.300000000003</v>
      </c>
      <c r="H69" s="2">
        <v>3716.35</v>
      </c>
      <c r="I69">
        <v>508.3</v>
      </c>
      <c r="J69" s="2">
        <v>4785.75</v>
      </c>
      <c r="K69" s="7">
        <v>34.869999999999997</v>
      </c>
      <c r="L69">
        <f t="shared" ref="L69:L132" si="17">(B69-B68)/B68</f>
        <v>-2.28527574665842E-2</v>
      </c>
      <c r="M69">
        <f t="shared" ref="M69:M132" si="18">(C69-C68)/C68</f>
        <v>-1.4130946773433821E-3</v>
      </c>
      <c r="N69">
        <f t="shared" ref="N69:N132" si="19">(D69-D68)/D68</f>
        <v>-8.3953241232730888E-3</v>
      </c>
      <c r="O69">
        <f t="shared" ref="O69:O132" si="20">(E69-E68)/E68</f>
        <v>1.235390466672219E-2</v>
      </c>
      <c r="P69">
        <f t="shared" ref="P69:P132" si="21">(F69-F68)/F68</f>
        <v>-4.3569844024252272E-3</v>
      </c>
      <c r="Q69">
        <f t="shared" ref="Q69:Q132" si="22">(G69-G68)/G68</f>
        <v>-6.6379195873838177E-3</v>
      </c>
      <c r="R69">
        <f t="shared" ref="R69:R132" si="23">(H69-H68)/H68</f>
        <v>-1.1122493780184447E-2</v>
      </c>
      <c r="S69">
        <f t="shared" ref="S69:S132" si="24">(I69-I68)/I68</f>
        <v>-2.4657008538808339E-2</v>
      </c>
      <c r="T69">
        <f t="shared" ref="T69:T132" si="25">(J69-J68)/J68</f>
        <v>6.4817622029635536E-4</v>
      </c>
      <c r="U69">
        <f t="shared" ref="U69:U132" si="26">(K69-K68)/K68</f>
        <v>-7.6835515082527926E-3</v>
      </c>
      <c r="V69">
        <f t="shared" ref="V69:V132" si="27">SUMPRODUCT(L69:U69, $AA$3:$AJ$3)</f>
        <v>-4.5103238316656297E-3</v>
      </c>
    </row>
    <row r="70" spans="1:22" x14ac:dyDescent="0.3">
      <c r="A70" s="1">
        <v>45646</v>
      </c>
      <c r="B70" s="2">
        <v>2282.35</v>
      </c>
      <c r="C70">
        <v>531.95000000000005</v>
      </c>
      <c r="D70">
        <v>464.65</v>
      </c>
      <c r="E70" s="2">
        <v>1808.85</v>
      </c>
      <c r="F70" s="2">
        <v>128057.9</v>
      </c>
      <c r="G70" s="2">
        <v>34576.949999999997</v>
      </c>
      <c r="H70" s="2">
        <v>3629.85</v>
      </c>
      <c r="I70">
        <v>497.9</v>
      </c>
      <c r="J70" s="2">
        <v>4698.1000000000004</v>
      </c>
      <c r="K70" s="7">
        <v>34.270000000000003</v>
      </c>
      <c r="L70">
        <f t="shared" si="17"/>
        <v>-4.1451229356196957E-3</v>
      </c>
      <c r="M70">
        <f t="shared" si="18"/>
        <v>3.6792452830189536E-3</v>
      </c>
      <c r="N70">
        <f t="shared" si="19"/>
        <v>-4.0724466830994194E-3</v>
      </c>
      <c r="O70">
        <f t="shared" si="20"/>
        <v>-7.9251905884934158E-3</v>
      </c>
      <c r="P70">
        <f t="shared" si="21"/>
        <v>-1.3748901558881539E-2</v>
      </c>
      <c r="Q70">
        <f t="shared" si="22"/>
        <v>-2.6941574760161471E-2</v>
      </c>
      <c r="R70">
        <f t="shared" si="23"/>
        <v>-2.3275525717437809E-2</v>
      </c>
      <c r="S70">
        <f t="shared" si="24"/>
        <v>-2.0460358056266052E-2</v>
      </c>
      <c r="T70">
        <f t="shared" si="25"/>
        <v>-1.8314788695606671E-2</v>
      </c>
      <c r="U70">
        <f t="shared" si="26"/>
        <v>-1.7206767995411366E-2</v>
      </c>
      <c r="V70">
        <f t="shared" si="27"/>
        <v>-1.1815788519702355E-2</v>
      </c>
    </row>
    <row r="71" spans="1:22" x14ac:dyDescent="0.3">
      <c r="A71" s="1">
        <v>45649</v>
      </c>
      <c r="B71" s="2">
        <v>2279.1999999999998</v>
      </c>
      <c r="C71">
        <v>532.1</v>
      </c>
      <c r="D71">
        <v>474.25</v>
      </c>
      <c r="E71" s="2">
        <v>1814.6</v>
      </c>
      <c r="F71" s="2">
        <v>130345.9</v>
      </c>
      <c r="G71" s="2">
        <v>34525.050000000003</v>
      </c>
      <c r="H71" s="2">
        <v>3640.5</v>
      </c>
      <c r="I71">
        <v>504.1</v>
      </c>
      <c r="J71" s="2">
        <v>4704.3500000000004</v>
      </c>
      <c r="K71" s="7">
        <v>33.56</v>
      </c>
      <c r="L71">
        <f t="shared" si="17"/>
        <v>-1.3801564177273824E-3</v>
      </c>
      <c r="M71">
        <f t="shared" si="18"/>
        <v>2.8198138922826816E-4</v>
      </c>
      <c r="N71">
        <f t="shared" si="19"/>
        <v>2.0660712364145104E-2</v>
      </c>
      <c r="O71">
        <f t="shared" si="20"/>
        <v>3.1788152693700421E-3</v>
      </c>
      <c r="P71">
        <f t="shared" si="21"/>
        <v>1.7866918011305823E-2</v>
      </c>
      <c r="Q71">
        <f t="shared" si="22"/>
        <v>-1.5009999436038802E-3</v>
      </c>
      <c r="R71">
        <f t="shared" si="23"/>
        <v>2.9340055374189266E-3</v>
      </c>
      <c r="S71">
        <f t="shared" si="24"/>
        <v>1.245229965856607E-2</v>
      </c>
      <c r="T71">
        <f t="shared" si="25"/>
        <v>1.3303250250101103E-3</v>
      </c>
      <c r="U71">
        <f t="shared" si="26"/>
        <v>-2.0717829004960629E-2</v>
      </c>
      <c r="V71">
        <f t="shared" si="27"/>
        <v>2.6902783537730872E-3</v>
      </c>
    </row>
    <row r="72" spans="1:22" x14ac:dyDescent="0.3">
      <c r="A72" s="1">
        <v>45650</v>
      </c>
      <c r="B72" s="2">
        <v>2284</v>
      </c>
      <c r="C72">
        <v>534.79999999999995</v>
      </c>
      <c r="D72">
        <v>478.45</v>
      </c>
      <c r="E72" s="2">
        <v>1819</v>
      </c>
      <c r="F72" s="2">
        <v>130343.2</v>
      </c>
      <c r="G72" s="2">
        <v>34405.25</v>
      </c>
      <c r="H72" s="2">
        <v>3639.75</v>
      </c>
      <c r="I72">
        <v>496</v>
      </c>
      <c r="J72" s="2">
        <v>4744.1000000000004</v>
      </c>
      <c r="K72" s="7">
        <v>33.44</v>
      </c>
      <c r="L72">
        <f t="shared" si="17"/>
        <v>2.1060021060021858E-3</v>
      </c>
      <c r="M72">
        <f t="shared" si="18"/>
        <v>5.074234166509926E-3</v>
      </c>
      <c r="N72">
        <f t="shared" si="19"/>
        <v>8.8560885608855843E-3</v>
      </c>
      <c r="O72">
        <f t="shared" si="20"/>
        <v>2.4247768103163735E-3</v>
      </c>
      <c r="P72">
        <f t="shared" si="21"/>
        <v>-2.0714115288605853E-5</v>
      </c>
      <c r="Q72">
        <f t="shared" si="22"/>
        <v>-3.469944286829502E-3</v>
      </c>
      <c r="R72">
        <f t="shared" si="23"/>
        <v>-2.0601565718994644E-4</v>
      </c>
      <c r="S72">
        <f t="shared" si="24"/>
        <v>-1.6068240428486456E-2</v>
      </c>
      <c r="T72">
        <f t="shared" si="25"/>
        <v>8.4496264095996251E-3</v>
      </c>
      <c r="U72">
        <f t="shared" si="26"/>
        <v>-3.5756853396902424E-3</v>
      </c>
      <c r="V72">
        <f t="shared" si="27"/>
        <v>7.9346001649287245E-4</v>
      </c>
    </row>
    <row r="73" spans="1:22" x14ac:dyDescent="0.3">
      <c r="A73" s="1">
        <v>45652</v>
      </c>
      <c r="B73" s="2">
        <v>2262.4</v>
      </c>
      <c r="C73">
        <v>542.25</v>
      </c>
      <c r="D73">
        <v>476.95</v>
      </c>
      <c r="E73" s="2">
        <v>1841.35</v>
      </c>
      <c r="F73" s="2">
        <v>131204.20000000001</v>
      </c>
      <c r="G73" s="2">
        <v>34190.1</v>
      </c>
      <c r="H73" s="2">
        <v>3629.5</v>
      </c>
      <c r="I73">
        <v>507.15</v>
      </c>
      <c r="J73" s="2">
        <v>4761.6499999999996</v>
      </c>
      <c r="K73" s="7">
        <v>33.340000000000003</v>
      </c>
      <c r="L73">
        <f t="shared" si="17"/>
        <v>-9.4570928196146715E-3</v>
      </c>
      <c r="M73">
        <f t="shared" si="18"/>
        <v>1.3930441286462316E-2</v>
      </c>
      <c r="N73">
        <f t="shared" si="19"/>
        <v>-3.1351238373915772E-3</v>
      </c>
      <c r="O73">
        <f t="shared" si="20"/>
        <v>1.228697086311155E-2</v>
      </c>
      <c r="P73">
        <f t="shared" si="21"/>
        <v>6.6056380386549859E-3</v>
      </c>
      <c r="Q73">
        <f t="shared" si="22"/>
        <v>-6.2534060935468122E-3</v>
      </c>
      <c r="R73">
        <f t="shared" si="23"/>
        <v>-2.8161274812830549E-3</v>
      </c>
      <c r="S73">
        <f t="shared" si="24"/>
        <v>2.2479838709677374E-2</v>
      </c>
      <c r="T73">
        <f t="shared" si="25"/>
        <v>3.6993318016060521E-3</v>
      </c>
      <c r="U73">
        <f t="shared" si="26"/>
        <v>-2.9904306220093998E-3</v>
      </c>
      <c r="V73">
        <f t="shared" si="27"/>
        <v>5.1443802678132478E-3</v>
      </c>
    </row>
    <row r="74" spans="1:22" x14ac:dyDescent="0.3">
      <c r="A74" s="1">
        <v>45653</v>
      </c>
      <c r="B74" s="2">
        <v>2271.4</v>
      </c>
      <c r="C74">
        <v>540.70000000000005</v>
      </c>
      <c r="D74">
        <v>478.6</v>
      </c>
      <c r="E74" s="2">
        <v>1861.25</v>
      </c>
      <c r="F74" s="2">
        <v>131553.79999999999</v>
      </c>
      <c r="G74" s="2">
        <v>34089.65</v>
      </c>
      <c r="H74" s="2">
        <v>3608.1</v>
      </c>
      <c r="I74">
        <v>506.75</v>
      </c>
      <c r="J74" s="2">
        <v>4769.3</v>
      </c>
      <c r="K74" s="7">
        <v>33.17</v>
      </c>
      <c r="L74">
        <f t="shared" si="17"/>
        <v>3.9780763790664775E-3</v>
      </c>
      <c r="M74">
        <f t="shared" si="18"/>
        <v>-2.8584601198708244E-3</v>
      </c>
      <c r="N74">
        <f t="shared" si="19"/>
        <v>3.4594821260090871E-3</v>
      </c>
      <c r="O74">
        <f t="shared" si="20"/>
        <v>1.0807288130990899E-2</v>
      </c>
      <c r="P74">
        <f t="shared" si="21"/>
        <v>2.6645488482836426E-3</v>
      </c>
      <c r="Q74">
        <f t="shared" si="22"/>
        <v>-2.9379849722579662E-3</v>
      </c>
      <c r="R74">
        <f t="shared" si="23"/>
        <v>-5.8961289433806562E-3</v>
      </c>
      <c r="S74">
        <f t="shared" si="24"/>
        <v>-7.8872128561565075E-4</v>
      </c>
      <c r="T74">
        <f t="shared" si="25"/>
        <v>1.6065859523485655E-3</v>
      </c>
      <c r="U74">
        <f t="shared" si="26"/>
        <v>-5.0989802039592587E-3</v>
      </c>
      <c r="V74">
        <f t="shared" si="27"/>
        <v>9.2818204801944405E-4</v>
      </c>
    </row>
    <row r="75" spans="1:22" x14ac:dyDescent="0.3">
      <c r="A75" s="1">
        <v>45656</v>
      </c>
      <c r="B75" s="2">
        <v>2288.25</v>
      </c>
      <c r="C75">
        <v>536.65</v>
      </c>
      <c r="D75">
        <v>477</v>
      </c>
      <c r="E75" s="2">
        <v>1883.9</v>
      </c>
      <c r="F75" s="2">
        <v>131141.75</v>
      </c>
      <c r="G75" s="2">
        <v>33797.800000000003</v>
      </c>
      <c r="H75" s="2">
        <v>3578.95</v>
      </c>
      <c r="I75">
        <v>539.45000000000005</v>
      </c>
      <c r="J75" s="2">
        <v>4799.45</v>
      </c>
      <c r="K75" s="7">
        <v>32.869999999999997</v>
      </c>
      <c r="L75">
        <f t="shared" si="17"/>
        <v>7.4183323060667029E-3</v>
      </c>
      <c r="M75">
        <f t="shared" si="18"/>
        <v>-7.4902903643426447E-3</v>
      </c>
      <c r="N75">
        <f t="shared" si="19"/>
        <v>-3.3430839949854215E-3</v>
      </c>
      <c r="O75">
        <f t="shared" si="20"/>
        <v>1.2169241101410391E-2</v>
      </c>
      <c r="P75">
        <f t="shared" si="21"/>
        <v>-3.1321786219781441E-3</v>
      </c>
      <c r="Q75">
        <f t="shared" si="22"/>
        <v>-8.5612495288158886E-3</v>
      </c>
      <c r="R75">
        <f t="shared" si="23"/>
        <v>-8.0790443723843825E-3</v>
      </c>
      <c r="S75">
        <f t="shared" si="24"/>
        <v>6.4528860384805223E-2</v>
      </c>
      <c r="T75">
        <f t="shared" si="25"/>
        <v>6.3216824271904969E-3</v>
      </c>
      <c r="U75">
        <f t="shared" si="26"/>
        <v>-9.0443171540549976E-3</v>
      </c>
      <c r="V75">
        <f t="shared" si="27"/>
        <v>3.4222789201787864E-3</v>
      </c>
    </row>
    <row r="76" spans="1:22" x14ac:dyDescent="0.3">
      <c r="A76" s="1">
        <v>45657</v>
      </c>
      <c r="B76" s="2">
        <v>2281.35</v>
      </c>
      <c r="C76">
        <v>529.4</v>
      </c>
      <c r="D76">
        <v>483.65</v>
      </c>
      <c r="E76" s="2">
        <v>1886.35</v>
      </c>
      <c r="F76" s="2">
        <v>130634.85</v>
      </c>
      <c r="G76" s="2">
        <v>34100.199999999997</v>
      </c>
      <c r="H76" s="2">
        <v>3607.65</v>
      </c>
      <c r="I76">
        <v>529.45000000000005</v>
      </c>
      <c r="J76" s="2">
        <v>4762.75</v>
      </c>
      <c r="K76" s="7">
        <v>33.44</v>
      </c>
      <c r="L76">
        <f t="shared" si="17"/>
        <v>-3.0154047853163295E-3</v>
      </c>
      <c r="M76">
        <f t="shared" si="18"/>
        <v>-1.3509736327215131E-2</v>
      </c>
      <c r="N76">
        <f t="shared" si="19"/>
        <v>1.3941299790356347E-2</v>
      </c>
      <c r="O76">
        <f t="shared" si="20"/>
        <v>1.3004936567757408E-3</v>
      </c>
      <c r="P76">
        <f t="shared" si="21"/>
        <v>-3.8652831764102139E-3</v>
      </c>
      <c r="Q76">
        <f t="shared" si="22"/>
        <v>8.9473279325871548E-3</v>
      </c>
      <c r="R76">
        <f t="shared" si="23"/>
        <v>8.0191117506532017E-3</v>
      </c>
      <c r="S76">
        <f t="shared" si="24"/>
        <v>-1.8537399202891831E-2</v>
      </c>
      <c r="T76">
        <f t="shared" si="25"/>
        <v>-7.6467095187989914E-3</v>
      </c>
      <c r="U76">
        <f t="shared" si="26"/>
        <v>1.7341040462427754E-2</v>
      </c>
      <c r="V76">
        <f t="shared" si="27"/>
        <v>7.5237406860075495E-4</v>
      </c>
    </row>
    <row r="77" spans="1:22" x14ac:dyDescent="0.3">
      <c r="A77" s="1">
        <v>45658</v>
      </c>
      <c r="B77" s="2">
        <v>2304.65</v>
      </c>
      <c r="C77">
        <v>527.54999999999995</v>
      </c>
      <c r="D77">
        <v>483.95</v>
      </c>
      <c r="E77" s="2">
        <v>1889.95</v>
      </c>
      <c r="F77" s="2">
        <v>129374.5</v>
      </c>
      <c r="G77" s="2">
        <v>34032.550000000003</v>
      </c>
      <c r="H77" s="2">
        <v>3667.5</v>
      </c>
      <c r="I77">
        <v>526.65</v>
      </c>
      <c r="J77" s="2">
        <v>4794.75</v>
      </c>
      <c r="K77" s="7">
        <v>33.86</v>
      </c>
      <c r="L77">
        <f t="shared" si="17"/>
        <v>1.0213250925986886E-2</v>
      </c>
      <c r="M77">
        <f t="shared" si="18"/>
        <v>-3.4945221004911652E-3</v>
      </c>
      <c r="N77">
        <f t="shared" si="19"/>
        <v>6.2028326268998533E-4</v>
      </c>
      <c r="O77">
        <f t="shared" si="20"/>
        <v>1.9084475309460792E-3</v>
      </c>
      <c r="P77">
        <f t="shared" si="21"/>
        <v>-9.6478849250411034E-3</v>
      </c>
      <c r="Q77">
        <f t="shared" si="22"/>
        <v>-1.9838593322031597E-3</v>
      </c>
      <c r="R77">
        <f t="shared" si="23"/>
        <v>1.6589746788075316E-2</v>
      </c>
      <c r="S77">
        <f t="shared" si="24"/>
        <v>-5.2885069411654885E-3</v>
      </c>
      <c r="T77">
        <f t="shared" si="25"/>
        <v>6.7188074116844264E-3</v>
      </c>
      <c r="U77">
        <f t="shared" si="26"/>
        <v>1.2559808612440243E-2</v>
      </c>
      <c r="V77">
        <f t="shared" si="27"/>
        <v>3.2316422634120464E-3</v>
      </c>
    </row>
    <row r="78" spans="1:22" x14ac:dyDescent="0.3">
      <c r="A78" s="1">
        <v>45659</v>
      </c>
      <c r="B78" s="2">
        <v>2343.25</v>
      </c>
      <c r="C78">
        <v>526.54999999999995</v>
      </c>
      <c r="D78">
        <v>489.05</v>
      </c>
      <c r="E78" s="2">
        <v>1878</v>
      </c>
      <c r="F78" s="2">
        <v>129211.8</v>
      </c>
      <c r="G78" s="2">
        <v>34428.65</v>
      </c>
      <c r="H78" s="2">
        <v>3713.5</v>
      </c>
      <c r="I78">
        <v>521.79999999999995</v>
      </c>
      <c r="J78" s="2">
        <v>4787.8</v>
      </c>
      <c r="K78" s="7">
        <v>34.03</v>
      </c>
      <c r="L78">
        <f t="shared" si="17"/>
        <v>1.674874709825783E-2</v>
      </c>
      <c r="M78">
        <f t="shared" si="18"/>
        <v>-1.8955549237039144E-3</v>
      </c>
      <c r="N78">
        <f t="shared" si="19"/>
        <v>1.0538278747804573E-2</v>
      </c>
      <c r="O78">
        <f t="shared" si="20"/>
        <v>-6.3229185957300697E-3</v>
      </c>
      <c r="P78">
        <f t="shared" si="21"/>
        <v>-1.2575894013116735E-3</v>
      </c>
      <c r="Q78">
        <f t="shared" si="22"/>
        <v>1.1638857505535099E-2</v>
      </c>
      <c r="R78">
        <f t="shared" si="23"/>
        <v>1.2542603953646899E-2</v>
      </c>
      <c r="S78">
        <f t="shared" si="24"/>
        <v>-9.2091521883604349E-3</v>
      </c>
      <c r="T78">
        <f t="shared" si="25"/>
        <v>-1.4495020595442552E-3</v>
      </c>
      <c r="U78">
        <f t="shared" si="26"/>
        <v>5.0206733608978652E-3</v>
      </c>
      <c r="V78">
        <f t="shared" si="27"/>
        <v>1.9940694538914667E-3</v>
      </c>
    </row>
    <row r="79" spans="1:22" x14ac:dyDescent="0.3">
      <c r="A79" s="1">
        <v>45660</v>
      </c>
      <c r="B79" s="2">
        <v>2335.9499999999998</v>
      </c>
      <c r="C79">
        <v>511.95</v>
      </c>
      <c r="D79">
        <v>481.6</v>
      </c>
      <c r="E79" s="2">
        <v>1849.65</v>
      </c>
      <c r="F79" s="2">
        <v>126362.5</v>
      </c>
      <c r="G79" s="2">
        <v>34253.550000000003</v>
      </c>
      <c r="H79" s="2">
        <v>3659.9</v>
      </c>
      <c r="I79">
        <v>520.45000000000005</v>
      </c>
      <c r="J79" s="2">
        <v>4834.1000000000004</v>
      </c>
      <c r="K79" s="7">
        <v>34.090000000000003</v>
      </c>
      <c r="L79">
        <f t="shared" si="17"/>
        <v>-3.1153312706711542E-3</v>
      </c>
      <c r="M79">
        <f t="shared" si="18"/>
        <v>-2.7727661190770046E-2</v>
      </c>
      <c r="N79">
        <f t="shared" si="19"/>
        <v>-1.5233616194663098E-2</v>
      </c>
      <c r="O79">
        <f t="shared" si="20"/>
        <v>-1.5095846645367363E-2</v>
      </c>
      <c r="P79">
        <f t="shared" si="21"/>
        <v>-2.2051391591170488E-2</v>
      </c>
      <c r="Q79">
        <f t="shared" si="22"/>
        <v>-5.0858805094012843E-3</v>
      </c>
      <c r="R79">
        <f t="shared" si="23"/>
        <v>-1.4433822539383306E-2</v>
      </c>
      <c r="S79">
        <f t="shared" si="24"/>
        <v>-2.5871981602144677E-3</v>
      </c>
      <c r="T79">
        <f t="shared" si="25"/>
        <v>9.6704122979239283E-3</v>
      </c>
      <c r="U79">
        <f t="shared" si="26"/>
        <v>1.7631501616221649E-3</v>
      </c>
      <c r="V79">
        <f t="shared" si="27"/>
        <v>-1.1893667508895797E-2</v>
      </c>
    </row>
    <row r="80" spans="1:22" x14ac:dyDescent="0.3">
      <c r="A80" s="1">
        <v>45663</v>
      </c>
      <c r="B80" s="2">
        <v>2267.15</v>
      </c>
      <c r="C80">
        <v>500.75</v>
      </c>
      <c r="D80">
        <v>442.65</v>
      </c>
      <c r="E80" s="2">
        <v>1847.4</v>
      </c>
      <c r="F80" s="2">
        <v>122869.95</v>
      </c>
      <c r="G80" s="2">
        <v>33471.1</v>
      </c>
      <c r="H80" s="2">
        <v>3603.2</v>
      </c>
      <c r="I80">
        <v>498.3</v>
      </c>
      <c r="J80" s="2">
        <v>4791.25</v>
      </c>
      <c r="K80" s="7">
        <v>32.58</v>
      </c>
      <c r="L80">
        <f t="shared" si="17"/>
        <v>-2.9452685203022209E-2</v>
      </c>
      <c r="M80">
        <f t="shared" si="18"/>
        <v>-2.1877136439105358E-2</v>
      </c>
      <c r="N80">
        <f t="shared" si="19"/>
        <v>-8.0876245847176176E-2</v>
      </c>
      <c r="O80">
        <f t="shared" si="20"/>
        <v>-1.2164463547157569E-3</v>
      </c>
      <c r="P80">
        <f t="shared" si="21"/>
        <v>-2.7639133445444677E-2</v>
      </c>
      <c r="Q80">
        <f t="shared" si="22"/>
        <v>-2.2842887817467222E-2</v>
      </c>
      <c r="R80">
        <f t="shared" si="23"/>
        <v>-1.5492226563567385E-2</v>
      </c>
      <c r="S80">
        <f t="shared" si="24"/>
        <v>-4.2559323662215452E-2</v>
      </c>
      <c r="T80">
        <f t="shared" si="25"/>
        <v>-8.864111209946084E-3</v>
      </c>
      <c r="U80">
        <f t="shared" si="26"/>
        <v>-4.4294514520387358E-2</v>
      </c>
      <c r="V80">
        <f t="shared" si="27"/>
        <v>-2.6511317948836509E-2</v>
      </c>
    </row>
    <row r="81" spans="1:22" x14ac:dyDescent="0.3">
      <c r="A81" s="1">
        <v>45664</v>
      </c>
      <c r="B81" s="2">
        <v>2292.6</v>
      </c>
      <c r="C81">
        <v>498.1</v>
      </c>
      <c r="D81">
        <v>441.1</v>
      </c>
      <c r="E81" s="2">
        <v>1853.4</v>
      </c>
      <c r="F81" s="2">
        <v>121222.15</v>
      </c>
      <c r="G81" s="2">
        <v>32959.699999999997</v>
      </c>
      <c r="H81" s="2">
        <v>3643.3</v>
      </c>
      <c r="I81">
        <v>509.85</v>
      </c>
      <c r="J81" s="2">
        <v>4832.25</v>
      </c>
      <c r="K81" s="7">
        <v>32.950000000000003</v>
      </c>
      <c r="L81">
        <f t="shared" si="17"/>
        <v>1.1225547493549089E-2</v>
      </c>
      <c r="M81">
        <f t="shared" si="18"/>
        <v>-5.2920619071392455E-3</v>
      </c>
      <c r="N81">
        <f t="shared" si="19"/>
        <v>-3.5016378628712403E-3</v>
      </c>
      <c r="O81">
        <f t="shared" si="20"/>
        <v>3.2478077297823965E-3</v>
      </c>
      <c r="P81">
        <f t="shared" si="21"/>
        <v>-1.3410927570166693E-2</v>
      </c>
      <c r="Q81">
        <f t="shared" si="22"/>
        <v>-1.5278852502606771E-2</v>
      </c>
      <c r="R81">
        <f t="shared" si="23"/>
        <v>1.1128996447602233E-2</v>
      </c>
      <c r="S81">
        <f t="shared" si="24"/>
        <v>2.3178807947019889E-2</v>
      </c>
      <c r="T81">
        <f t="shared" si="25"/>
        <v>8.5572658492042795E-3</v>
      </c>
      <c r="U81">
        <f t="shared" si="26"/>
        <v>1.1356660527931387E-2</v>
      </c>
      <c r="V81">
        <f t="shared" si="27"/>
        <v>3.3824310854590751E-3</v>
      </c>
    </row>
    <row r="82" spans="1:22" x14ac:dyDescent="0.3">
      <c r="A82" s="1">
        <v>45665</v>
      </c>
      <c r="B82" s="2">
        <v>2334.35</v>
      </c>
      <c r="C82">
        <v>482.9</v>
      </c>
      <c r="D82">
        <v>449.55</v>
      </c>
      <c r="E82" s="2">
        <v>1837.75</v>
      </c>
      <c r="F82" s="2">
        <v>119869.3</v>
      </c>
      <c r="G82" s="2">
        <v>33014.75</v>
      </c>
      <c r="H82" s="2">
        <v>3596.35</v>
      </c>
      <c r="I82">
        <v>504.95</v>
      </c>
      <c r="J82" s="2">
        <v>4859.8999999999996</v>
      </c>
      <c r="K82" s="7">
        <v>32.53</v>
      </c>
      <c r="L82">
        <f t="shared" si="17"/>
        <v>1.8210765070225943E-2</v>
      </c>
      <c r="M82">
        <f t="shared" si="18"/>
        <v>-3.0515960650471883E-2</v>
      </c>
      <c r="N82">
        <f t="shared" si="19"/>
        <v>1.9156653819995439E-2</v>
      </c>
      <c r="O82">
        <f t="shared" si="20"/>
        <v>-8.4439408654365441E-3</v>
      </c>
      <c r="P82">
        <f t="shared" si="21"/>
        <v>-1.1160089142124532E-2</v>
      </c>
      <c r="Q82">
        <f t="shared" si="22"/>
        <v>1.6702215129386164E-3</v>
      </c>
      <c r="R82">
        <f t="shared" si="23"/>
        <v>-1.2886668679493939E-2</v>
      </c>
      <c r="S82">
        <f t="shared" si="24"/>
        <v>-9.6106698048446289E-3</v>
      </c>
      <c r="T82">
        <f t="shared" si="25"/>
        <v>5.721972166175102E-3</v>
      </c>
      <c r="U82">
        <f t="shared" si="26"/>
        <v>-1.2746585735963632E-2</v>
      </c>
      <c r="V82">
        <f t="shared" si="27"/>
        <v>-8.307890554860661E-3</v>
      </c>
    </row>
    <row r="83" spans="1:22" x14ac:dyDescent="0.3">
      <c r="A83" s="1">
        <v>45666</v>
      </c>
      <c r="B83" s="2">
        <v>2350.1999999999998</v>
      </c>
      <c r="C83">
        <v>475.6</v>
      </c>
      <c r="D83">
        <v>450.1</v>
      </c>
      <c r="E83" s="2">
        <v>1826.35</v>
      </c>
      <c r="F83" s="2">
        <v>118885.65</v>
      </c>
      <c r="G83" s="2">
        <v>32829.65</v>
      </c>
      <c r="H83" s="2">
        <v>3527.9</v>
      </c>
      <c r="I83">
        <v>497.9</v>
      </c>
      <c r="J83" s="2">
        <v>4926.3</v>
      </c>
      <c r="K83" s="7">
        <v>32.18</v>
      </c>
      <c r="L83">
        <f t="shared" si="17"/>
        <v>6.7898986870006256E-3</v>
      </c>
      <c r="M83">
        <f t="shared" si="18"/>
        <v>-1.5117001449575389E-2</v>
      </c>
      <c r="N83">
        <f t="shared" si="19"/>
        <v>1.2234456678901376E-3</v>
      </c>
      <c r="O83">
        <f t="shared" si="20"/>
        <v>-6.2032376547409007E-3</v>
      </c>
      <c r="P83">
        <f t="shared" si="21"/>
        <v>-8.2060210579356745E-3</v>
      </c>
      <c r="Q83">
        <f t="shared" si="22"/>
        <v>-5.6065849355212E-3</v>
      </c>
      <c r="R83">
        <f t="shared" si="23"/>
        <v>-1.9033186425125425E-2</v>
      </c>
      <c r="S83">
        <f t="shared" si="24"/>
        <v>-1.3961778393900408E-2</v>
      </c>
      <c r="T83">
        <f t="shared" si="25"/>
        <v>1.3662832568571483E-2</v>
      </c>
      <c r="U83">
        <f t="shared" si="26"/>
        <v>-1.0759299108515259E-2</v>
      </c>
      <c r="V83">
        <f t="shared" si="27"/>
        <v>-7.9445446195303918E-3</v>
      </c>
    </row>
    <row r="84" spans="1:22" x14ac:dyDescent="0.3">
      <c r="A84" s="1">
        <v>45667</v>
      </c>
      <c r="B84" s="2">
        <v>2320.75</v>
      </c>
      <c r="C84">
        <v>462</v>
      </c>
      <c r="D84">
        <v>444.9</v>
      </c>
      <c r="E84" s="2">
        <v>1784.8</v>
      </c>
      <c r="F84" s="2">
        <v>117104.55</v>
      </c>
      <c r="G84" s="2">
        <v>31713.85</v>
      </c>
      <c r="H84" s="2">
        <v>3536.15</v>
      </c>
      <c r="I84">
        <v>482.3</v>
      </c>
      <c r="J84" s="2">
        <v>4939.2</v>
      </c>
      <c r="K84" s="7">
        <v>31.43</v>
      </c>
      <c r="L84">
        <f t="shared" si="17"/>
        <v>-1.2530848438430695E-2</v>
      </c>
      <c r="M84">
        <f t="shared" si="18"/>
        <v>-2.8595458368376833E-2</v>
      </c>
      <c r="N84">
        <f t="shared" si="19"/>
        <v>-1.1552988224839024E-2</v>
      </c>
      <c r="O84">
        <f t="shared" si="20"/>
        <v>-2.2750294302844448E-2</v>
      </c>
      <c r="P84">
        <f t="shared" si="21"/>
        <v>-1.4981623097488985E-2</v>
      </c>
      <c r="Q84">
        <f t="shared" si="22"/>
        <v>-3.3987569163850449E-2</v>
      </c>
      <c r="R84">
        <f t="shared" si="23"/>
        <v>2.3385016582102669E-3</v>
      </c>
      <c r="S84">
        <f t="shared" si="24"/>
        <v>-3.1331592689294974E-2</v>
      </c>
      <c r="T84">
        <f t="shared" si="25"/>
        <v>2.6185981365324149E-3</v>
      </c>
      <c r="U84">
        <f t="shared" si="26"/>
        <v>-2.3306401491609695E-2</v>
      </c>
      <c r="V84">
        <f t="shared" si="27"/>
        <v>-1.7409668779837177E-2</v>
      </c>
    </row>
    <row r="85" spans="1:22" x14ac:dyDescent="0.3">
      <c r="A85" s="1">
        <v>45670</v>
      </c>
      <c r="B85" s="2">
        <v>2252.65</v>
      </c>
      <c r="C85">
        <v>443.15</v>
      </c>
      <c r="D85">
        <v>439.05</v>
      </c>
      <c r="E85" s="2">
        <v>1746.9</v>
      </c>
      <c r="F85" s="2">
        <v>113003.8</v>
      </c>
      <c r="G85" s="2">
        <v>30979.75</v>
      </c>
      <c r="H85" s="2">
        <v>3464.3</v>
      </c>
      <c r="I85">
        <v>449.9</v>
      </c>
      <c r="J85" s="2">
        <v>4927.05</v>
      </c>
      <c r="K85" s="7">
        <v>29.74</v>
      </c>
      <c r="L85">
        <f t="shared" si="17"/>
        <v>-2.9343962081223703E-2</v>
      </c>
      <c r="M85">
        <f t="shared" si="18"/>
        <v>-4.0800865800865851E-2</v>
      </c>
      <c r="N85">
        <f t="shared" si="19"/>
        <v>-1.3149022252191427E-2</v>
      </c>
      <c r="O85">
        <f t="shared" si="20"/>
        <v>-2.1234872254594278E-2</v>
      </c>
      <c r="P85">
        <f t="shared" si="21"/>
        <v>-3.5017853704232667E-2</v>
      </c>
      <c r="Q85">
        <f t="shared" si="22"/>
        <v>-2.3147615316336509E-2</v>
      </c>
      <c r="R85">
        <f t="shared" si="23"/>
        <v>-2.0318708199595577E-2</v>
      </c>
      <c r="S85">
        <f t="shared" si="24"/>
        <v>-6.717810491395404E-2</v>
      </c>
      <c r="T85">
        <f t="shared" si="25"/>
        <v>-2.4599125364430752E-3</v>
      </c>
      <c r="U85">
        <f t="shared" si="26"/>
        <v>-5.3770283168946907E-2</v>
      </c>
      <c r="V85">
        <f t="shared" si="27"/>
        <v>-3.1575041144287157E-2</v>
      </c>
    </row>
    <row r="86" spans="1:22" x14ac:dyDescent="0.3">
      <c r="A86" s="1">
        <v>45671</v>
      </c>
      <c r="B86" s="2">
        <v>2239.9499999999998</v>
      </c>
      <c r="C86">
        <v>452.8</v>
      </c>
      <c r="D86">
        <v>436.6</v>
      </c>
      <c r="E86" s="2">
        <v>1770.85</v>
      </c>
      <c r="F86" s="2">
        <v>114213.4</v>
      </c>
      <c r="G86" s="2">
        <v>31621.7</v>
      </c>
      <c r="H86" s="2">
        <v>3462.6</v>
      </c>
      <c r="I86">
        <v>537</v>
      </c>
      <c r="J86" s="2">
        <v>4862.3999999999996</v>
      </c>
      <c r="K86" s="7">
        <v>31.17</v>
      </c>
      <c r="L86">
        <f t="shared" si="17"/>
        <v>-5.6378043637494825E-3</v>
      </c>
      <c r="M86">
        <f t="shared" si="18"/>
        <v>2.1775922373914104E-2</v>
      </c>
      <c r="N86">
        <f t="shared" si="19"/>
        <v>-5.5802300421364049E-3</v>
      </c>
      <c r="O86">
        <f t="shared" si="20"/>
        <v>1.3710000572442508E-2</v>
      </c>
      <c r="P86">
        <f t="shared" si="21"/>
        <v>1.0704064819059105E-2</v>
      </c>
      <c r="Q86">
        <f t="shared" si="22"/>
        <v>2.0721600400261483E-2</v>
      </c>
      <c r="R86">
        <f t="shared" si="23"/>
        <v>-4.9071962589852867E-4</v>
      </c>
      <c r="S86">
        <f t="shared" si="24"/>
        <v>0.19359857746165821</v>
      </c>
      <c r="T86">
        <f t="shared" si="25"/>
        <v>-1.3121441836393084E-2</v>
      </c>
      <c r="U86">
        <f t="shared" si="26"/>
        <v>4.8083389374579802E-2</v>
      </c>
      <c r="V86">
        <f t="shared" si="27"/>
        <v>2.5850786478809999E-2</v>
      </c>
    </row>
    <row r="87" spans="1:22" x14ac:dyDescent="0.3">
      <c r="A87" s="1">
        <v>45672</v>
      </c>
      <c r="B87" s="2">
        <v>2229.6999999999998</v>
      </c>
      <c r="C87">
        <v>454.75</v>
      </c>
      <c r="D87">
        <v>437.35</v>
      </c>
      <c r="E87" s="2">
        <v>1756.85</v>
      </c>
      <c r="F87" s="2">
        <v>114227</v>
      </c>
      <c r="G87" s="2">
        <v>31463.95</v>
      </c>
      <c r="H87" s="2">
        <v>3501.4</v>
      </c>
      <c r="I87">
        <v>549.45000000000005</v>
      </c>
      <c r="J87" s="2">
        <v>4877</v>
      </c>
      <c r="K87" s="7">
        <v>31.63</v>
      </c>
      <c r="L87">
        <f t="shared" si="17"/>
        <v>-4.5759949998883907E-3</v>
      </c>
      <c r="M87">
        <f t="shared" si="18"/>
        <v>4.3065371024734733E-3</v>
      </c>
      <c r="N87">
        <f t="shared" si="19"/>
        <v>1.7178195144296837E-3</v>
      </c>
      <c r="O87">
        <f t="shared" si="20"/>
        <v>-7.9058079453369848E-3</v>
      </c>
      <c r="P87">
        <f t="shared" si="21"/>
        <v>1.1907534492455195E-4</v>
      </c>
      <c r="Q87">
        <f t="shared" si="22"/>
        <v>-4.9886628486134517E-3</v>
      </c>
      <c r="R87">
        <f t="shared" si="23"/>
        <v>1.1205452550106909E-2</v>
      </c>
      <c r="S87">
        <f t="shared" si="24"/>
        <v>2.3184357541899524E-2</v>
      </c>
      <c r="T87">
        <f t="shared" si="25"/>
        <v>3.0026324448832603E-3</v>
      </c>
      <c r="U87">
        <f t="shared" si="26"/>
        <v>1.4757779916586373E-2</v>
      </c>
      <c r="V87">
        <f t="shared" si="27"/>
        <v>4.1399611554789485E-3</v>
      </c>
    </row>
    <row r="88" spans="1:22" x14ac:dyDescent="0.3">
      <c r="A88" s="1">
        <v>45673</v>
      </c>
      <c r="B88" s="2">
        <v>2215.6</v>
      </c>
      <c r="C88">
        <v>455.6</v>
      </c>
      <c r="D88">
        <v>432.85</v>
      </c>
      <c r="E88" s="2">
        <v>1763.3</v>
      </c>
      <c r="F88" s="2">
        <v>114463.6</v>
      </c>
      <c r="G88" s="2">
        <v>31354.35</v>
      </c>
      <c r="H88" s="2">
        <v>3507.9</v>
      </c>
      <c r="I88">
        <v>563</v>
      </c>
      <c r="J88" s="2">
        <v>4844.55</v>
      </c>
      <c r="K88" s="7">
        <v>31.94</v>
      </c>
      <c r="L88">
        <f t="shared" si="17"/>
        <v>-6.3237206799120552E-3</v>
      </c>
      <c r="M88">
        <f t="shared" si="18"/>
        <v>1.8691588785047228E-3</v>
      </c>
      <c r="N88">
        <f t="shared" si="19"/>
        <v>-1.028924202583743E-2</v>
      </c>
      <c r="O88">
        <f t="shared" si="20"/>
        <v>3.6713435979167522E-3</v>
      </c>
      <c r="P88">
        <f t="shared" si="21"/>
        <v>2.0713141376382626E-3</v>
      </c>
      <c r="Q88">
        <f t="shared" si="22"/>
        <v>-3.4833515817309074E-3</v>
      </c>
      <c r="R88">
        <f t="shared" si="23"/>
        <v>1.8564002970240475E-3</v>
      </c>
      <c r="S88">
        <f t="shared" si="24"/>
        <v>2.4661024661024575E-2</v>
      </c>
      <c r="T88">
        <f t="shared" si="25"/>
        <v>-6.6536805413163454E-3</v>
      </c>
      <c r="U88">
        <f t="shared" si="26"/>
        <v>9.80082200442625E-3</v>
      </c>
      <c r="V88">
        <f t="shared" si="27"/>
        <v>2.8014816385173568E-3</v>
      </c>
    </row>
    <row r="89" spans="1:22" x14ac:dyDescent="0.3">
      <c r="A89" s="1">
        <v>45674</v>
      </c>
      <c r="B89" s="2">
        <v>2261</v>
      </c>
      <c r="C89">
        <v>452.8</v>
      </c>
      <c r="D89">
        <v>440.2</v>
      </c>
      <c r="E89" s="2">
        <v>1786.55</v>
      </c>
      <c r="F89" s="2">
        <v>113948.65</v>
      </c>
      <c r="G89" s="2">
        <v>31399.8</v>
      </c>
      <c r="H89" s="2">
        <v>3568.65</v>
      </c>
      <c r="I89">
        <v>551.29999999999995</v>
      </c>
      <c r="J89" s="2">
        <v>4854.3999999999996</v>
      </c>
      <c r="K89" s="7">
        <v>32.11</v>
      </c>
      <c r="L89">
        <f t="shared" si="17"/>
        <v>2.0491063368839182E-2</v>
      </c>
      <c r="M89">
        <f t="shared" si="18"/>
        <v>-6.1457418788411133E-3</v>
      </c>
      <c r="N89">
        <f t="shared" si="19"/>
        <v>1.6980478225713216E-2</v>
      </c>
      <c r="O89">
        <f t="shared" si="20"/>
        <v>1.3185504451879998E-2</v>
      </c>
      <c r="P89">
        <f t="shared" si="21"/>
        <v>-4.4988101020762197E-3</v>
      </c>
      <c r="Q89">
        <f t="shared" si="22"/>
        <v>1.4495596304819182E-3</v>
      </c>
      <c r="R89">
        <f t="shared" si="23"/>
        <v>1.7318053536303772E-2</v>
      </c>
      <c r="S89">
        <f t="shared" si="24"/>
        <v>-2.0781527531083564E-2</v>
      </c>
      <c r="T89">
        <f t="shared" si="25"/>
        <v>2.0332125790836E-3</v>
      </c>
      <c r="U89">
        <f t="shared" si="26"/>
        <v>5.3224796493424589E-3</v>
      </c>
      <c r="V89">
        <f t="shared" si="27"/>
        <v>5.22378468984984E-3</v>
      </c>
    </row>
    <row r="90" spans="1:22" x14ac:dyDescent="0.3">
      <c r="A90" s="1">
        <v>45677</v>
      </c>
      <c r="B90" s="2">
        <v>2280.5500000000002</v>
      </c>
      <c r="C90">
        <v>451.3</v>
      </c>
      <c r="D90">
        <v>437.7</v>
      </c>
      <c r="E90" s="2">
        <v>1778.25</v>
      </c>
      <c r="F90" s="2">
        <v>113786.6</v>
      </c>
      <c r="G90" s="2">
        <v>31136.75</v>
      </c>
      <c r="H90" s="2">
        <v>3593</v>
      </c>
      <c r="I90">
        <v>543.79999999999995</v>
      </c>
      <c r="J90" s="2">
        <v>4885.3999999999996</v>
      </c>
      <c r="K90" s="7">
        <v>32.380000000000003</v>
      </c>
      <c r="L90">
        <f t="shared" si="17"/>
        <v>8.6466165413534631E-3</v>
      </c>
      <c r="M90">
        <f t="shared" si="18"/>
        <v>-3.3127208480565372E-3</v>
      </c>
      <c r="N90">
        <f t="shared" si="19"/>
        <v>-5.6792367105860976E-3</v>
      </c>
      <c r="O90">
        <f t="shared" si="20"/>
        <v>-4.6458257535473141E-3</v>
      </c>
      <c r="P90">
        <f t="shared" si="21"/>
        <v>-1.4221318111271031E-3</v>
      </c>
      <c r="Q90">
        <f t="shared" si="22"/>
        <v>-8.3774418945343366E-3</v>
      </c>
      <c r="R90">
        <f t="shared" si="23"/>
        <v>6.8233085340394569E-3</v>
      </c>
      <c r="S90">
        <f t="shared" si="24"/>
        <v>-1.360420823508072E-2</v>
      </c>
      <c r="T90">
        <f t="shared" si="25"/>
        <v>6.3859591298615695E-3</v>
      </c>
      <c r="U90">
        <f t="shared" si="26"/>
        <v>8.4085954531299637E-3</v>
      </c>
      <c r="V90">
        <f t="shared" si="27"/>
        <v>-2.9127041515810488E-4</v>
      </c>
    </row>
    <row r="91" spans="1:22" x14ac:dyDescent="0.3">
      <c r="A91" s="1">
        <v>45678</v>
      </c>
      <c r="B91" s="2">
        <v>2260.35</v>
      </c>
      <c r="C91">
        <v>447.6</v>
      </c>
      <c r="D91">
        <v>437.55</v>
      </c>
      <c r="E91" s="2">
        <v>1762.7</v>
      </c>
      <c r="F91" s="2">
        <v>112097.25</v>
      </c>
      <c r="G91" s="2">
        <v>30611</v>
      </c>
      <c r="H91" s="2">
        <v>3541.1</v>
      </c>
      <c r="I91">
        <v>528.75</v>
      </c>
      <c r="J91" s="2">
        <v>4903.8500000000004</v>
      </c>
      <c r="K91" s="7">
        <v>32.01</v>
      </c>
      <c r="L91">
        <f t="shared" si="17"/>
        <v>-8.8575124421741563E-3</v>
      </c>
      <c r="M91">
        <f t="shared" si="18"/>
        <v>-8.1985375581652749E-3</v>
      </c>
      <c r="N91">
        <f t="shared" si="19"/>
        <v>-3.4270047978061973E-4</v>
      </c>
      <c r="O91">
        <f t="shared" si="20"/>
        <v>-8.7445522283143284E-3</v>
      </c>
      <c r="P91">
        <f t="shared" si="21"/>
        <v>-1.4846651538933458E-2</v>
      </c>
      <c r="Q91">
        <f t="shared" si="22"/>
        <v>-1.6885191935574521E-2</v>
      </c>
      <c r="R91">
        <f t="shared" si="23"/>
        <v>-1.444475368772616E-2</v>
      </c>
      <c r="S91">
        <f t="shared" si="24"/>
        <v>-2.7675616035307018E-2</v>
      </c>
      <c r="T91">
        <f t="shared" si="25"/>
        <v>3.7765587260000675E-3</v>
      </c>
      <c r="U91">
        <f t="shared" si="26"/>
        <v>-1.1426806670784575E-2</v>
      </c>
      <c r="V91">
        <f t="shared" si="27"/>
        <v>-1.0531492954605738E-2</v>
      </c>
    </row>
    <row r="92" spans="1:22" x14ac:dyDescent="0.3">
      <c r="A92" s="1">
        <v>45679</v>
      </c>
      <c r="B92" s="2">
        <v>2262.1</v>
      </c>
      <c r="C92">
        <v>439</v>
      </c>
      <c r="D92">
        <v>437</v>
      </c>
      <c r="E92" s="2">
        <v>1798.95</v>
      </c>
      <c r="F92" s="2">
        <v>111599.85</v>
      </c>
      <c r="G92" s="2">
        <v>30582.7</v>
      </c>
      <c r="H92" s="2">
        <v>3518.2</v>
      </c>
      <c r="I92">
        <v>525.45000000000005</v>
      </c>
      <c r="J92" s="2">
        <v>4956.7</v>
      </c>
      <c r="K92" s="7">
        <v>31.49</v>
      </c>
      <c r="L92">
        <f t="shared" si="17"/>
        <v>7.7421638241865196E-4</v>
      </c>
      <c r="M92">
        <f t="shared" si="18"/>
        <v>-1.9213583556747144E-2</v>
      </c>
      <c r="N92">
        <f t="shared" si="19"/>
        <v>-1.256999200091444E-3</v>
      </c>
      <c r="O92">
        <f t="shared" si="20"/>
        <v>2.056504226470755E-2</v>
      </c>
      <c r="P92">
        <f t="shared" si="21"/>
        <v>-4.4372185758347702E-3</v>
      </c>
      <c r="Q92">
        <f t="shared" si="22"/>
        <v>-9.2450426317334524E-4</v>
      </c>
      <c r="R92">
        <f t="shared" si="23"/>
        <v>-6.4669170596707492E-3</v>
      </c>
      <c r="S92">
        <f t="shared" si="24"/>
        <v>-6.2411347517729639E-3</v>
      </c>
      <c r="T92">
        <f t="shared" si="25"/>
        <v>1.0777246449218359E-2</v>
      </c>
      <c r="U92">
        <f t="shared" si="26"/>
        <v>-1.6244923461418294E-2</v>
      </c>
      <c r="V92">
        <f t="shared" si="27"/>
        <v>-2.1303442542471556E-3</v>
      </c>
    </row>
    <row r="93" spans="1:22" x14ac:dyDescent="0.3">
      <c r="A93" s="1">
        <v>45680</v>
      </c>
      <c r="B93" s="2">
        <v>2276.35</v>
      </c>
      <c r="C93">
        <v>438.9</v>
      </c>
      <c r="D93">
        <v>440.2</v>
      </c>
      <c r="E93" s="2">
        <v>1833.6</v>
      </c>
      <c r="F93" s="2">
        <v>111739.5</v>
      </c>
      <c r="G93" s="2">
        <v>30990.5</v>
      </c>
      <c r="H93" s="2">
        <v>3503.25</v>
      </c>
      <c r="I93">
        <v>521.79999999999995</v>
      </c>
      <c r="J93" s="2">
        <v>5012.6000000000004</v>
      </c>
      <c r="K93" s="7">
        <v>31.29</v>
      </c>
      <c r="L93">
        <f t="shared" si="17"/>
        <v>6.2994562574598826E-3</v>
      </c>
      <c r="M93">
        <f t="shared" si="18"/>
        <v>-2.2779043280187411E-4</v>
      </c>
      <c r="N93">
        <f t="shared" si="19"/>
        <v>7.3226544622425373E-3</v>
      </c>
      <c r="O93">
        <f t="shared" si="20"/>
        <v>1.9261235720837079E-2</v>
      </c>
      <c r="P93">
        <f t="shared" si="21"/>
        <v>1.2513457679378078E-3</v>
      </c>
      <c r="Q93">
        <f t="shared" si="22"/>
        <v>1.3334336078894253E-2</v>
      </c>
      <c r="R93">
        <f t="shared" si="23"/>
        <v>-4.2493320447955828E-3</v>
      </c>
      <c r="S93">
        <f t="shared" si="24"/>
        <v>-6.9464268722049492E-3</v>
      </c>
      <c r="T93">
        <f t="shared" si="25"/>
        <v>1.1277664575221528E-2</v>
      </c>
      <c r="U93">
        <f t="shared" si="26"/>
        <v>-6.3512226103524709E-3</v>
      </c>
      <c r="V93">
        <f t="shared" si="27"/>
        <v>3.9031775111732082E-3</v>
      </c>
    </row>
    <row r="94" spans="1:22" x14ac:dyDescent="0.3">
      <c r="A94" s="1">
        <v>45681</v>
      </c>
      <c r="B94" s="2">
        <v>2262.4</v>
      </c>
      <c r="C94">
        <v>423.4</v>
      </c>
      <c r="D94">
        <v>441.6</v>
      </c>
      <c r="E94" s="2">
        <v>1822.2</v>
      </c>
      <c r="F94" s="2">
        <v>111484.55</v>
      </c>
      <c r="G94" s="2">
        <v>30356.5</v>
      </c>
      <c r="H94" s="2">
        <v>3458.2</v>
      </c>
      <c r="I94">
        <v>514.85</v>
      </c>
      <c r="J94" s="2">
        <v>5101.55</v>
      </c>
      <c r="K94" s="7">
        <v>31.06</v>
      </c>
      <c r="L94">
        <f t="shared" si="17"/>
        <v>-6.1282315988313834E-3</v>
      </c>
      <c r="M94">
        <f t="shared" si="18"/>
        <v>-3.5315561631351106E-2</v>
      </c>
      <c r="N94">
        <f t="shared" si="19"/>
        <v>3.180372557928292E-3</v>
      </c>
      <c r="O94">
        <f t="shared" si="20"/>
        <v>-6.2172774869109207E-3</v>
      </c>
      <c r="P94">
        <f t="shared" si="21"/>
        <v>-2.2816461501975315E-3</v>
      </c>
      <c r="Q94">
        <f t="shared" si="22"/>
        <v>-2.0457882254239203E-2</v>
      </c>
      <c r="R94">
        <f t="shared" si="23"/>
        <v>-1.2859487618639887E-2</v>
      </c>
      <c r="S94">
        <f t="shared" si="24"/>
        <v>-1.3319279417401174E-2</v>
      </c>
      <c r="T94">
        <f t="shared" si="25"/>
        <v>1.7745281889638073E-2</v>
      </c>
      <c r="U94">
        <f t="shared" si="26"/>
        <v>-7.3505912432087067E-3</v>
      </c>
      <c r="V94">
        <f t="shared" si="27"/>
        <v>-9.4851301150064085E-3</v>
      </c>
    </row>
    <row r="95" spans="1:22" x14ac:dyDescent="0.3">
      <c r="A95" s="1">
        <v>45684</v>
      </c>
      <c r="B95" s="2">
        <v>2251.5</v>
      </c>
      <c r="C95">
        <v>419.55</v>
      </c>
      <c r="D95">
        <v>440.1</v>
      </c>
      <c r="E95" s="2">
        <v>1786.85</v>
      </c>
      <c r="F95" s="2">
        <v>111256.45</v>
      </c>
      <c r="G95" s="2">
        <v>29704.05</v>
      </c>
      <c r="H95" s="2">
        <v>3457.65</v>
      </c>
      <c r="I95">
        <v>496.9</v>
      </c>
      <c r="J95" s="2">
        <v>5176.25</v>
      </c>
      <c r="K95" s="7">
        <v>29.37</v>
      </c>
      <c r="L95">
        <f t="shared" si="17"/>
        <v>-4.8178925035361076E-3</v>
      </c>
      <c r="M95">
        <f t="shared" si="18"/>
        <v>-9.0930562116201367E-3</v>
      </c>
      <c r="N95">
        <f t="shared" si="19"/>
        <v>-3.3967391304347825E-3</v>
      </c>
      <c r="O95">
        <f t="shared" si="20"/>
        <v>-1.939962682471745E-2</v>
      </c>
      <c r="P95">
        <f t="shared" si="21"/>
        <v>-2.0460234175946877E-3</v>
      </c>
      <c r="Q95">
        <f t="shared" si="22"/>
        <v>-2.1492925732544948E-2</v>
      </c>
      <c r="R95">
        <f t="shared" si="23"/>
        <v>-1.5904227632864703E-4</v>
      </c>
      <c r="S95">
        <f t="shared" si="24"/>
        <v>-3.4864523647664458E-2</v>
      </c>
      <c r="T95">
        <f t="shared" si="25"/>
        <v>1.4642608618949107E-2</v>
      </c>
      <c r="U95">
        <f t="shared" si="26"/>
        <v>-5.4410817772054018E-2</v>
      </c>
      <c r="V95">
        <f t="shared" si="27"/>
        <v>-1.5196324060101324E-2</v>
      </c>
    </row>
    <row r="96" spans="1:22" x14ac:dyDescent="0.3">
      <c r="A96" s="1">
        <v>45685</v>
      </c>
      <c r="B96" s="2">
        <v>2241.8000000000002</v>
      </c>
      <c r="C96">
        <v>423.75</v>
      </c>
      <c r="D96">
        <v>435.45</v>
      </c>
      <c r="E96" s="2">
        <v>1705.5</v>
      </c>
      <c r="F96" s="2">
        <v>112883.7</v>
      </c>
      <c r="G96" s="2">
        <v>29797.05</v>
      </c>
      <c r="H96" s="2">
        <v>3413.9</v>
      </c>
      <c r="I96">
        <v>497.2</v>
      </c>
      <c r="J96" s="2">
        <v>5060.75</v>
      </c>
      <c r="K96" s="7">
        <v>28.92</v>
      </c>
      <c r="L96">
        <f t="shared" si="17"/>
        <v>-4.3082389518098235E-3</v>
      </c>
      <c r="M96">
        <f t="shared" si="18"/>
        <v>1.0010725777618849E-2</v>
      </c>
      <c r="N96">
        <f t="shared" si="19"/>
        <v>-1.0565780504430888E-2</v>
      </c>
      <c r="O96">
        <f t="shared" si="20"/>
        <v>-4.5527044799507463E-2</v>
      </c>
      <c r="P96">
        <f t="shared" si="21"/>
        <v>1.4626118305949903E-2</v>
      </c>
      <c r="Q96">
        <f t="shared" si="22"/>
        <v>3.1308861922869106E-3</v>
      </c>
      <c r="R96">
        <f t="shared" si="23"/>
        <v>-1.265310254074299E-2</v>
      </c>
      <c r="S96">
        <f t="shared" si="24"/>
        <v>6.0374320788893416E-4</v>
      </c>
      <c r="T96">
        <f t="shared" si="25"/>
        <v>-2.2313450857280849E-2</v>
      </c>
      <c r="U96">
        <f t="shared" si="26"/>
        <v>-1.5321756894790577E-2</v>
      </c>
      <c r="V96">
        <f t="shared" si="27"/>
        <v>-1.172796448382599E-2</v>
      </c>
    </row>
    <row r="97" spans="1:22" x14ac:dyDescent="0.3">
      <c r="A97" s="1">
        <v>45686</v>
      </c>
      <c r="B97" s="2">
        <v>2223.15</v>
      </c>
      <c r="C97">
        <v>423.95</v>
      </c>
      <c r="D97">
        <v>433.35</v>
      </c>
      <c r="E97" s="2">
        <v>1735.35</v>
      </c>
      <c r="F97" s="2">
        <v>112334.95</v>
      </c>
      <c r="G97" s="2">
        <v>28155.7</v>
      </c>
      <c r="H97" s="2">
        <v>3449.7</v>
      </c>
      <c r="I97">
        <v>522.75</v>
      </c>
      <c r="J97" s="2">
        <v>5037.05</v>
      </c>
      <c r="K97" s="7">
        <v>30.22</v>
      </c>
      <c r="L97">
        <f t="shared" si="17"/>
        <v>-8.3192077794629719E-3</v>
      </c>
      <c r="M97">
        <f t="shared" si="18"/>
        <v>4.7197640117991419E-4</v>
      </c>
      <c r="N97">
        <f t="shared" si="19"/>
        <v>-4.8225973131242762E-3</v>
      </c>
      <c r="O97">
        <f t="shared" si="20"/>
        <v>1.750219876868948E-2</v>
      </c>
      <c r="P97">
        <f t="shared" si="21"/>
        <v>-4.861197852302857E-3</v>
      </c>
      <c r="Q97">
        <f t="shared" si="22"/>
        <v>-5.5084312037600988E-2</v>
      </c>
      <c r="R97">
        <f t="shared" si="23"/>
        <v>1.0486540320454532E-2</v>
      </c>
      <c r="S97">
        <f t="shared" si="24"/>
        <v>5.1387771520514908E-2</v>
      </c>
      <c r="T97">
        <f t="shared" si="25"/>
        <v>-4.6831003309785743E-3</v>
      </c>
      <c r="U97">
        <f t="shared" si="26"/>
        <v>4.4951590594744018E-2</v>
      </c>
      <c r="V97">
        <f t="shared" si="27"/>
        <v>1.1126922620183723E-2</v>
      </c>
    </row>
    <row r="98" spans="1:22" x14ac:dyDescent="0.3">
      <c r="A98" s="1">
        <v>45687</v>
      </c>
      <c r="B98" s="2">
        <v>2249.85</v>
      </c>
      <c r="C98">
        <v>432.8</v>
      </c>
      <c r="D98">
        <v>436.2</v>
      </c>
      <c r="E98" s="2">
        <v>1739.1</v>
      </c>
      <c r="F98" s="2">
        <v>112622.5</v>
      </c>
      <c r="G98" s="2">
        <v>28583.55</v>
      </c>
      <c r="H98" s="2">
        <v>3420.95</v>
      </c>
      <c r="I98">
        <v>508.8</v>
      </c>
      <c r="J98" s="2">
        <v>5075.3500000000004</v>
      </c>
      <c r="K98" s="7">
        <v>30.7</v>
      </c>
      <c r="L98">
        <f t="shared" si="17"/>
        <v>1.2009985830915511E-2</v>
      </c>
      <c r="M98">
        <f t="shared" si="18"/>
        <v>2.0875103196131672E-2</v>
      </c>
      <c r="N98">
        <f t="shared" si="19"/>
        <v>6.5766701280719183E-3</v>
      </c>
      <c r="O98">
        <f t="shared" si="20"/>
        <v>2.160947359322327E-3</v>
      </c>
      <c r="P98">
        <f t="shared" si="21"/>
        <v>2.5597554456560753E-3</v>
      </c>
      <c r="Q98">
        <f t="shared" si="22"/>
        <v>1.5195857321963173E-2</v>
      </c>
      <c r="R98">
        <f t="shared" si="23"/>
        <v>-8.3340580340319458E-3</v>
      </c>
      <c r="S98">
        <f t="shared" si="24"/>
        <v>-2.6685796269727381E-2</v>
      </c>
      <c r="T98">
        <f t="shared" si="25"/>
        <v>7.6036569023535958E-3</v>
      </c>
      <c r="U98">
        <f t="shared" si="26"/>
        <v>1.5883520847121125E-2</v>
      </c>
      <c r="V98">
        <f t="shared" si="27"/>
        <v>4.8842558959115347E-3</v>
      </c>
    </row>
    <row r="99" spans="1:22" x14ac:dyDescent="0.3">
      <c r="A99" s="1">
        <v>45688</v>
      </c>
      <c r="B99" s="2">
        <v>2300.8000000000002</v>
      </c>
      <c r="C99">
        <v>437.3</v>
      </c>
      <c r="D99">
        <v>447.5</v>
      </c>
      <c r="E99" s="2">
        <v>1743.95</v>
      </c>
      <c r="F99" s="2">
        <v>113632.5</v>
      </c>
      <c r="G99" s="2">
        <v>28729.15</v>
      </c>
      <c r="H99" s="2">
        <v>3567.4</v>
      </c>
      <c r="I99">
        <v>513.20000000000005</v>
      </c>
      <c r="J99" s="2">
        <v>5129.6499999999996</v>
      </c>
      <c r="K99" s="7">
        <v>31.1</v>
      </c>
      <c r="L99">
        <f t="shared" si="17"/>
        <v>2.2645954174722881E-2</v>
      </c>
      <c r="M99">
        <f t="shared" si="18"/>
        <v>1.0397412199630314E-2</v>
      </c>
      <c r="N99">
        <f t="shared" si="19"/>
        <v>2.5905547913801036E-2</v>
      </c>
      <c r="O99">
        <f t="shared" si="20"/>
        <v>2.7887988039791483E-3</v>
      </c>
      <c r="P99">
        <f t="shared" si="21"/>
        <v>8.9680126084929739E-3</v>
      </c>
      <c r="Q99">
        <f t="shared" si="22"/>
        <v>5.0938389388302781E-3</v>
      </c>
      <c r="R99">
        <f t="shared" si="23"/>
        <v>4.2809745830836549E-2</v>
      </c>
      <c r="S99">
        <f t="shared" si="24"/>
        <v>8.6477987421384322E-3</v>
      </c>
      <c r="T99">
        <f t="shared" si="25"/>
        <v>1.0698769542987039E-2</v>
      </c>
      <c r="U99">
        <f t="shared" si="26"/>
        <v>1.3029315960912122E-2</v>
      </c>
      <c r="V99">
        <f t="shared" si="27"/>
        <v>1.495453812261938E-2</v>
      </c>
    </row>
    <row r="100" spans="1:22" x14ac:dyDescent="0.3">
      <c r="A100" s="1">
        <v>45689</v>
      </c>
      <c r="B100" s="2">
        <v>2351.15</v>
      </c>
      <c r="C100">
        <v>426.35</v>
      </c>
      <c r="D100">
        <v>462.55</v>
      </c>
      <c r="E100" s="2">
        <v>1742.2</v>
      </c>
      <c r="F100" s="2">
        <v>114183.45</v>
      </c>
      <c r="G100" s="2">
        <v>28689.25</v>
      </c>
      <c r="H100" s="2">
        <v>3447.5</v>
      </c>
      <c r="I100">
        <v>514.29999999999995</v>
      </c>
      <c r="J100" s="2">
        <v>5201.3500000000004</v>
      </c>
      <c r="K100" s="7">
        <v>30.77</v>
      </c>
      <c r="L100">
        <f t="shared" si="17"/>
        <v>2.1883692628650864E-2</v>
      </c>
      <c r="M100">
        <f t="shared" si="18"/>
        <v>-2.5040018294077267E-2</v>
      </c>
      <c r="N100">
        <f t="shared" si="19"/>
        <v>3.363128491620114E-2</v>
      </c>
      <c r="O100">
        <f t="shared" si="20"/>
        <v>-1.0034691361564265E-3</v>
      </c>
      <c r="P100">
        <f t="shared" si="21"/>
        <v>4.8485248498448688E-3</v>
      </c>
      <c r="Q100">
        <f t="shared" si="22"/>
        <v>-1.3888332930142887E-3</v>
      </c>
      <c r="R100">
        <f t="shared" si="23"/>
        <v>-3.3609911980714273E-2</v>
      </c>
      <c r="S100">
        <f t="shared" si="24"/>
        <v>2.1434138737332601E-3</v>
      </c>
      <c r="T100">
        <f t="shared" si="25"/>
        <v>1.3977561821956806E-2</v>
      </c>
      <c r="U100">
        <f t="shared" si="26"/>
        <v>-1.0610932475884302E-2</v>
      </c>
      <c r="V100">
        <f t="shared" si="27"/>
        <v>-4.1630854897681136E-3</v>
      </c>
    </row>
    <row r="101" spans="1:22" x14ac:dyDescent="0.3">
      <c r="A101" s="1">
        <v>45691</v>
      </c>
      <c r="B101" s="2">
        <v>2292.25</v>
      </c>
      <c r="C101">
        <v>414.65</v>
      </c>
      <c r="D101">
        <v>454.35</v>
      </c>
      <c r="E101" s="2">
        <v>1740.6</v>
      </c>
      <c r="F101" s="2">
        <v>113793.3</v>
      </c>
      <c r="G101" s="2">
        <v>28477.45</v>
      </c>
      <c r="H101" s="2">
        <v>3289.2</v>
      </c>
      <c r="I101">
        <v>502.25</v>
      </c>
      <c r="J101" s="2">
        <v>5105.55</v>
      </c>
      <c r="K101" s="7">
        <v>30.82</v>
      </c>
      <c r="L101">
        <f t="shared" si="17"/>
        <v>-2.5051570508049289E-2</v>
      </c>
      <c r="M101">
        <f t="shared" si="18"/>
        <v>-2.7442242289199122E-2</v>
      </c>
      <c r="N101">
        <f t="shared" si="19"/>
        <v>-1.7727813209382746E-2</v>
      </c>
      <c r="O101">
        <f t="shared" si="20"/>
        <v>-9.183790609574885E-4</v>
      </c>
      <c r="P101">
        <f t="shared" si="21"/>
        <v>-3.4168699579491964E-3</v>
      </c>
      <c r="Q101">
        <f t="shared" si="22"/>
        <v>-7.3825561839364669E-3</v>
      </c>
      <c r="R101">
        <f t="shared" si="23"/>
        <v>-4.5917331399564956E-2</v>
      </c>
      <c r="S101">
        <f t="shared" si="24"/>
        <v>-2.3429904724868666E-2</v>
      </c>
      <c r="T101">
        <f t="shared" si="25"/>
        <v>-1.8418295250271596E-2</v>
      </c>
      <c r="U101">
        <f t="shared" si="26"/>
        <v>1.6249593760156228E-3</v>
      </c>
      <c r="V101">
        <f t="shared" si="27"/>
        <v>-1.5871707993305183E-2</v>
      </c>
    </row>
    <row r="102" spans="1:22" x14ac:dyDescent="0.3">
      <c r="A102" s="1">
        <v>45692</v>
      </c>
      <c r="B102" s="2">
        <v>2354.35</v>
      </c>
      <c r="C102">
        <v>421.95</v>
      </c>
      <c r="D102">
        <v>455.15</v>
      </c>
      <c r="E102" s="2">
        <v>1765.25</v>
      </c>
      <c r="F102" s="2">
        <v>114934.7</v>
      </c>
      <c r="G102" s="2">
        <v>28621.200000000001</v>
      </c>
      <c r="H102" s="2">
        <v>3439.15</v>
      </c>
      <c r="I102">
        <v>506.35</v>
      </c>
      <c r="J102" s="2">
        <v>5028.3500000000004</v>
      </c>
      <c r="K102" s="7">
        <v>31.24</v>
      </c>
      <c r="L102">
        <f t="shared" si="17"/>
        <v>2.7091285854509723E-2</v>
      </c>
      <c r="M102">
        <f t="shared" si="18"/>
        <v>1.760520921258896E-2</v>
      </c>
      <c r="N102">
        <f t="shared" si="19"/>
        <v>1.7607571255638923E-3</v>
      </c>
      <c r="O102">
        <f t="shared" si="20"/>
        <v>1.416178329311737E-2</v>
      </c>
      <c r="P102">
        <f t="shared" si="21"/>
        <v>1.0030467523131803E-2</v>
      </c>
      <c r="Q102">
        <f t="shared" si="22"/>
        <v>5.0478536526269028E-3</v>
      </c>
      <c r="R102">
        <f t="shared" si="23"/>
        <v>4.5588592970935267E-2</v>
      </c>
      <c r="S102">
        <f t="shared" si="24"/>
        <v>8.1632653061224948E-3</v>
      </c>
      <c r="T102">
        <f t="shared" si="25"/>
        <v>-1.512079991381924E-2</v>
      </c>
      <c r="U102">
        <f t="shared" si="26"/>
        <v>1.3627514600908441E-2</v>
      </c>
      <c r="V102">
        <f t="shared" si="27"/>
        <v>1.5260488149723207E-2</v>
      </c>
    </row>
    <row r="103" spans="1:22" x14ac:dyDescent="0.3">
      <c r="A103" s="1">
        <v>45693</v>
      </c>
      <c r="B103" s="2">
        <v>2275.1999999999998</v>
      </c>
      <c r="C103">
        <v>420.1</v>
      </c>
      <c r="D103">
        <v>448.15</v>
      </c>
      <c r="E103" s="2">
        <v>1752.75</v>
      </c>
      <c r="F103" s="2">
        <v>114960.75</v>
      </c>
      <c r="G103" s="2">
        <v>28363.05</v>
      </c>
      <c r="H103" s="2">
        <v>3383.2</v>
      </c>
      <c r="I103">
        <v>505.4</v>
      </c>
      <c r="J103" s="2">
        <v>4932.6499999999996</v>
      </c>
      <c r="K103" s="7">
        <v>31.12</v>
      </c>
      <c r="L103">
        <f t="shared" si="17"/>
        <v>-3.3618620850765647E-2</v>
      </c>
      <c r="M103">
        <f t="shared" si="18"/>
        <v>-4.3844057352766105E-3</v>
      </c>
      <c r="N103">
        <f t="shared" si="19"/>
        <v>-1.5379545204877514E-2</v>
      </c>
      <c r="O103">
        <f t="shared" si="20"/>
        <v>-7.0811499787565499E-3</v>
      </c>
      <c r="P103">
        <f t="shared" si="21"/>
        <v>2.2665043716130038E-4</v>
      </c>
      <c r="Q103">
        <f t="shared" si="22"/>
        <v>-9.0195379648652547E-3</v>
      </c>
      <c r="R103">
        <f t="shared" si="23"/>
        <v>-1.6268554730093272E-2</v>
      </c>
      <c r="S103">
        <f t="shared" si="24"/>
        <v>-1.8761726078800147E-3</v>
      </c>
      <c r="T103">
        <f t="shared" si="25"/>
        <v>-1.9032088060695999E-2</v>
      </c>
      <c r="U103">
        <f t="shared" si="26"/>
        <v>-3.8412291933417877E-3</v>
      </c>
      <c r="V103">
        <f t="shared" si="27"/>
        <v>-9.1180804111992749E-3</v>
      </c>
    </row>
    <row r="104" spans="1:22" x14ac:dyDescent="0.3">
      <c r="A104" s="1">
        <v>45694</v>
      </c>
      <c r="B104" s="2">
        <v>2263.4</v>
      </c>
      <c r="C104">
        <v>416.4</v>
      </c>
      <c r="D104">
        <v>441.1</v>
      </c>
      <c r="E104" s="2">
        <v>1742</v>
      </c>
      <c r="F104" s="2">
        <v>114128.9</v>
      </c>
      <c r="G104" s="2">
        <v>28155.85</v>
      </c>
      <c r="H104" s="2">
        <v>3352.75</v>
      </c>
      <c r="I104">
        <v>503.45</v>
      </c>
      <c r="J104" s="2">
        <v>4956.05</v>
      </c>
      <c r="K104" s="7">
        <v>31.04</v>
      </c>
      <c r="L104">
        <f t="shared" si="17"/>
        <v>-5.1863572433191495E-3</v>
      </c>
      <c r="M104">
        <f t="shared" si="18"/>
        <v>-8.8074268031422161E-3</v>
      </c>
      <c r="N104">
        <f t="shared" si="19"/>
        <v>-1.5731339953140588E-2</v>
      </c>
      <c r="O104">
        <f t="shared" si="20"/>
        <v>-6.1332192269291114E-3</v>
      </c>
      <c r="P104">
        <f t="shared" si="21"/>
        <v>-7.2359479213558175E-3</v>
      </c>
      <c r="Q104">
        <f t="shared" si="22"/>
        <v>-7.3052792277276506E-3</v>
      </c>
      <c r="R104">
        <f t="shared" si="23"/>
        <v>-9.0003546937809827E-3</v>
      </c>
      <c r="S104">
        <f t="shared" si="24"/>
        <v>-3.858330035615332E-3</v>
      </c>
      <c r="T104">
        <f t="shared" si="25"/>
        <v>4.743900337546866E-3</v>
      </c>
      <c r="U104">
        <f t="shared" si="26"/>
        <v>-2.5706940874036582E-3</v>
      </c>
      <c r="V104">
        <f t="shared" si="27"/>
        <v>-6.4101085046981638E-3</v>
      </c>
    </row>
    <row r="105" spans="1:22" x14ac:dyDescent="0.3">
      <c r="A105" s="1">
        <v>45695</v>
      </c>
      <c r="B105" s="2">
        <v>2271</v>
      </c>
      <c r="C105">
        <v>426.15</v>
      </c>
      <c r="D105">
        <v>430.85</v>
      </c>
      <c r="E105" s="2">
        <v>1749.8</v>
      </c>
      <c r="F105" s="2">
        <v>112875.1</v>
      </c>
      <c r="G105" s="2">
        <v>28045.15</v>
      </c>
      <c r="H105" s="2">
        <v>3336.9</v>
      </c>
      <c r="I105">
        <v>494.1</v>
      </c>
      <c r="J105" s="2">
        <v>4870.5</v>
      </c>
      <c r="K105" s="7">
        <v>30.35</v>
      </c>
      <c r="L105">
        <f t="shared" si="17"/>
        <v>3.3577803304762344E-3</v>
      </c>
      <c r="M105">
        <f t="shared" si="18"/>
        <v>2.3414985590778099E-2</v>
      </c>
      <c r="N105">
        <f t="shared" si="19"/>
        <v>-2.3237361142598049E-2</v>
      </c>
      <c r="O105">
        <f t="shared" si="20"/>
        <v>4.4776119402984817E-3</v>
      </c>
      <c r="P105">
        <f t="shared" si="21"/>
        <v>-1.0985823923651139E-2</v>
      </c>
      <c r="Q105">
        <f t="shared" si="22"/>
        <v>-3.9316873758027939E-3</v>
      </c>
      <c r="R105">
        <f t="shared" si="23"/>
        <v>-4.7274625307583053E-3</v>
      </c>
      <c r="S105">
        <f t="shared" si="24"/>
        <v>-1.8571854205978681E-2</v>
      </c>
      <c r="T105">
        <f t="shared" si="25"/>
        <v>-1.7261730612080219E-2</v>
      </c>
      <c r="U105">
        <f t="shared" si="26"/>
        <v>-2.2229381443298897E-2</v>
      </c>
      <c r="V105">
        <f t="shared" si="27"/>
        <v>-4.9262257844417488E-3</v>
      </c>
    </row>
    <row r="106" spans="1:22" x14ac:dyDescent="0.3">
      <c r="A106" s="1">
        <v>45698</v>
      </c>
      <c r="B106" s="2">
        <v>2270.15</v>
      </c>
      <c r="C106">
        <v>422.7</v>
      </c>
      <c r="D106">
        <v>427.2</v>
      </c>
      <c r="E106" s="2">
        <v>1732.1</v>
      </c>
      <c r="F106" s="2">
        <v>111036.2</v>
      </c>
      <c r="G106" s="2">
        <v>27696.65</v>
      </c>
      <c r="H106" s="2">
        <v>3328.65</v>
      </c>
      <c r="I106">
        <v>491.4</v>
      </c>
      <c r="J106" s="2">
        <v>4909.6499999999996</v>
      </c>
      <c r="K106" s="7">
        <v>29.69</v>
      </c>
      <c r="L106">
        <f t="shared" si="17"/>
        <v>-3.7428445618666186E-4</v>
      </c>
      <c r="M106">
        <f t="shared" si="18"/>
        <v>-8.0957409362900131E-3</v>
      </c>
      <c r="N106">
        <f t="shared" si="19"/>
        <v>-8.4716258558663899E-3</v>
      </c>
      <c r="O106">
        <f t="shared" si="20"/>
        <v>-1.0115441764773143E-2</v>
      </c>
      <c r="P106">
        <f t="shared" si="21"/>
        <v>-1.6291458435031363E-2</v>
      </c>
      <c r="Q106">
        <f t="shared" si="22"/>
        <v>-1.2426391015915408E-2</v>
      </c>
      <c r="R106">
        <f t="shared" si="23"/>
        <v>-2.4723545805987591E-3</v>
      </c>
      <c r="S106">
        <f t="shared" si="24"/>
        <v>-5.4644808743170318E-3</v>
      </c>
      <c r="T106">
        <f t="shared" si="25"/>
        <v>8.0381890976285054E-3</v>
      </c>
      <c r="U106">
        <f t="shared" si="26"/>
        <v>-2.1746293245469527E-2</v>
      </c>
      <c r="V106">
        <f t="shared" si="27"/>
        <v>-9.0338211694696198E-3</v>
      </c>
    </row>
    <row r="107" spans="1:22" x14ac:dyDescent="0.3">
      <c r="A107" s="1">
        <v>45699</v>
      </c>
      <c r="B107" s="2">
        <v>2240.85</v>
      </c>
      <c r="C107">
        <v>417.55</v>
      </c>
      <c r="D107">
        <v>418.3</v>
      </c>
      <c r="E107" s="2">
        <v>1699.75</v>
      </c>
      <c r="F107" s="2">
        <v>108716.45</v>
      </c>
      <c r="G107" s="2">
        <v>27223.45</v>
      </c>
      <c r="H107" s="2">
        <v>3239.65</v>
      </c>
      <c r="I107">
        <v>498.15</v>
      </c>
      <c r="J107" s="2">
        <v>4904.05</v>
      </c>
      <c r="K107" s="7">
        <v>28.97</v>
      </c>
      <c r="L107">
        <f t="shared" si="17"/>
        <v>-1.2906636125366244E-2</v>
      </c>
      <c r="M107">
        <f t="shared" si="18"/>
        <v>-1.2183581736456062E-2</v>
      </c>
      <c r="N107">
        <f t="shared" si="19"/>
        <v>-2.083333333333328E-2</v>
      </c>
      <c r="O107">
        <f t="shared" si="20"/>
        <v>-1.8676750764967328E-2</v>
      </c>
      <c r="P107">
        <f t="shared" si="21"/>
        <v>-2.0891835275342635E-2</v>
      </c>
      <c r="Q107">
        <f t="shared" si="22"/>
        <v>-1.7085098739378253E-2</v>
      </c>
      <c r="R107">
        <f t="shared" si="23"/>
        <v>-2.6737566280624278E-2</v>
      </c>
      <c r="S107">
        <f t="shared" si="24"/>
        <v>1.3736263736263736E-2</v>
      </c>
      <c r="T107">
        <f t="shared" si="25"/>
        <v>-1.1406108378396536E-3</v>
      </c>
      <c r="U107">
        <f t="shared" si="26"/>
        <v>-2.425058942404858E-2</v>
      </c>
      <c r="V107">
        <f t="shared" si="27"/>
        <v>-1.6239251835500488E-2</v>
      </c>
    </row>
    <row r="108" spans="1:22" x14ac:dyDescent="0.3">
      <c r="A108" s="1">
        <v>45700</v>
      </c>
      <c r="B108" s="2">
        <v>2228.25</v>
      </c>
      <c r="C108">
        <v>412.8</v>
      </c>
      <c r="D108">
        <v>409.9</v>
      </c>
      <c r="E108" s="2">
        <v>1693.85</v>
      </c>
      <c r="F108" s="2">
        <v>109394.15</v>
      </c>
      <c r="G108" s="2">
        <v>27390.5</v>
      </c>
      <c r="H108" s="2">
        <v>3289.65</v>
      </c>
      <c r="I108">
        <v>501.75</v>
      </c>
      <c r="J108" s="2">
        <v>4918.3</v>
      </c>
      <c r="K108" s="7">
        <v>28.55</v>
      </c>
      <c r="L108">
        <f t="shared" si="17"/>
        <v>-5.6228663230470178E-3</v>
      </c>
      <c r="M108">
        <f t="shared" si="18"/>
        <v>-1.1375883127769128E-2</v>
      </c>
      <c r="N108">
        <f t="shared" si="19"/>
        <v>-2.0081281377002231E-2</v>
      </c>
      <c r="O108">
        <f t="shared" si="20"/>
        <v>-3.4710986909840219E-3</v>
      </c>
      <c r="P108">
        <f t="shared" si="21"/>
        <v>6.2336472539344058E-3</v>
      </c>
      <c r="Q108">
        <f t="shared" si="22"/>
        <v>6.1362538546730584E-3</v>
      </c>
      <c r="R108">
        <f t="shared" si="23"/>
        <v>1.543376599324001E-2</v>
      </c>
      <c r="S108">
        <f t="shared" si="24"/>
        <v>7.2267389340560529E-3</v>
      </c>
      <c r="T108">
        <f t="shared" si="25"/>
        <v>2.9057615644212434E-3</v>
      </c>
      <c r="U108">
        <f t="shared" si="26"/>
        <v>-1.4497756299620234E-2</v>
      </c>
      <c r="V108">
        <f t="shared" si="27"/>
        <v>-2.526050696170421E-3</v>
      </c>
    </row>
    <row r="109" spans="1:22" x14ac:dyDescent="0.3">
      <c r="A109" s="1">
        <v>45701</v>
      </c>
      <c r="B109" s="2">
        <v>2236.4</v>
      </c>
      <c r="C109">
        <v>420.7</v>
      </c>
      <c r="D109">
        <v>409.7</v>
      </c>
      <c r="E109" s="2">
        <v>1746.35</v>
      </c>
      <c r="F109" s="2">
        <v>109767</v>
      </c>
      <c r="G109" s="2">
        <v>27350.400000000001</v>
      </c>
      <c r="H109" s="2">
        <v>3263.65</v>
      </c>
      <c r="I109">
        <v>498.15</v>
      </c>
      <c r="J109" s="2">
        <v>4888.7</v>
      </c>
      <c r="K109" s="7">
        <v>28.51</v>
      </c>
      <c r="L109">
        <f t="shared" si="17"/>
        <v>3.6575788174576869E-3</v>
      </c>
      <c r="M109">
        <f t="shared" si="18"/>
        <v>1.913759689922475E-2</v>
      </c>
      <c r="N109">
        <f t="shared" si="19"/>
        <v>-4.8792388387408793E-4</v>
      </c>
      <c r="O109">
        <f t="shared" si="20"/>
        <v>3.0994480030699295E-2</v>
      </c>
      <c r="P109">
        <f t="shared" si="21"/>
        <v>3.4083175380036851E-3</v>
      </c>
      <c r="Q109">
        <f t="shared" si="22"/>
        <v>-1.464011244774595E-3</v>
      </c>
      <c r="R109">
        <f t="shared" si="23"/>
        <v>-7.9035763683066584E-3</v>
      </c>
      <c r="S109">
        <f t="shared" si="24"/>
        <v>-7.1748878923767268E-3</v>
      </c>
      <c r="T109">
        <f t="shared" si="25"/>
        <v>-6.0183396702113258E-3</v>
      </c>
      <c r="U109">
        <f t="shared" si="26"/>
        <v>-1.4010507880910384E-3</v>
      </c>
      <c r="V109">
        <f t="shared" si="27"/>
        <v>6.9330133784221929E-3</v>
      </c>
    </row>
    <row r="110" spans="1:22" x14ac:dyDescent="0.3">
      <c r="A110" s="1">
        <v>45702</v>
      </c>
      <c r="B110" s="2">
        <v>2231.3000000000002</v>
      </c>
      <c r="C110">
        <v>413.2</v>
      </c>
      <c r="D110">
        <v>410.25</v>
      </c>
      <c r="E110" s="2">
        <v>1700.5</v>
      </c>
      <c r="F110" s="2">
        <v>109474.85</v>
      </c>
      <c r="G110" s="2">
        <v>27004.55</v>
      </c>
      <c r="H110" s="2">
        <v>3237.65</v>
      </c>
      <c r="I110">
        <v>488.65</v>
      </c>
      <c r="J110" s="2">
        <v>4939.6499999999996</v>
      </c>
      <c r="K110" s="7">
        <v>27.8</v>
      </c>
      <c r="L110">
        <f t="shared" si="17"/>
        <v>-2.2804507243784247E-3</v>
      </c>
      <c r="M110">
        <f t="shared" si="18"/>
        <v>-1.7827430473021155E-2</v>
      </c>
      <c r="N110">
        <f t="shared" si="19"/>
        <v>1.3424456919697617E-3</v>
      </c>
      <c r="O110">
        <f t="shared" si="20"/>
        <v>-2.6254759927849463E-2</v>
      </c>
      <c r="P110">
        <f t="shared" si="21"/>
        <v>-2.6615467308024649E-3</v>
      </c>
      <c r="Q110">
        <f t="shared" si="22"/>
        <v>-1.2645153270153349E-2</v>
      </c>
      <c r="R110">
        <f t="shared" si="23"/>
        <v>-7.9665405297749455E-3</v>
      </c>
      <c r="S110">
        <f t="shared" si="24"/>
        <v>-1.9070561075981131E-2</v>
      </c>
      <c r="T110">
        <f t="shared" si="25"/>
        <v>1.042199357702453E-2</v>
      </c>
      <c r="U110">
        <f t="shared" si="26"/>
        <v>-2.4903542616625775E-2</v>
      </c>
      <c r="V110">
        <f t="shared" si="27"/>
        <v>-1.3218134486795877E-2</v>
      </c>
    </row>
    <row r="111" spans="1:22" x14ac:dyDescent="0.3">
      <c r="A111" s="1">
        <v>45705</v>
      </c>
      <c r="B111" s="2">
        <v>2250.85</v>
      </c>
      <c r="C111">
        <v>416.3</v>
      </c>
      <c r="D111">
        <v>408.6</v>
      </c>
      <c r="E111" s="2">
        <v>1714.2</v>
      </c>
      <c r="F111" s="2">
        <v>109984</v>
      </c>
      <c r="G111" s="2">
        <v>26911.25</v>
      </c>
      <c r="H111" s="2">
        <v>3221.85</v>
      </c>
      <c r="I111">
        <v>490.25</v>
      </c>
      <c r="J111" s="2">
        <v>4963.7</v>
      </c>
      <c r="K111" s="7">
        <v>27.84</v>
      </c>
      <c r="L111">
        <f t="shared" si="17"/>
        <v>8.7617084210996846E-3</v>
      </c>
      <c r="M111">
        <f t="shared" si="18"/>
        <v>7.5024201355276448E-3</v>
      </c>
      <c r="N111">
        <f t="shared" si="19"/>
        <v>-4.021937842778738E-3</v>
      </c>
      <c r="O111">
        <f t="shared" si="20"/>
        <v>8.0564539841223443E-3</v>
      </c>
      <c r="P111">
        <f t="shared" si="21"/>
        <v>4.6508398961039379E-3</v>
      </c>
      <c r="Q111">
        <f t="shared" si="22"/>
        <v>-3.4549733285686771E-3</v>
      </c>
      <c r="R111">
        <f t="shared" si="23"/>
        <v>-4.8800827760876507E-3</v>
      </c>
      <c r="S111">
        <f t="shared" si="24"/>
        <v>3.2743272280774025E-3</v>
      </c>
      <c r="T111">
        <f t="shared" si="25"/>
        <v>4.8687660056886996E-3</v>
      </c>
      <c r="U111">
        <f t="shared" si="26"/>
        <v>1.4388489208632786E-3</v>
      </c>
      <c r="V111">
        <f t="shared" si="27"/>
        <v>3.2108451980645053E-3</v>
      </c>
    </row>
    <row r="112" spans="1:22" x14ac:dyDescent="0.3">
      <c r="A112" s="1">
        <v>45706</v>
      </c>
      <c r="B112" s="2">
        <v>2237.6</v>
      </c>
      <c r="C112">
        <v>412.1</v>
      </c>
      <c r="D112">
        <v>405.25</v>
      </c>
      <c r="E112" s="2">
        <v>1701.6</v>
      </c>
      <c r="F112" s="2">
        <v>109020.45</v>
      </c>
      <c r="G112" s="2">
        <v>26977.599999999999</v>
      </c>
      <c r="H112" s="2">
        <v>3220.15</v>
      </c>
      <c r="I112">
        <v>484.75</v>
      </c>
      <c r="J112" s="2">
        <v>4891.2</v>
      </c>
      <c r="K112" s="7">
        <v>27.39</v>
      </c>
      <c r="L112">
        <f t="shared" si="17"/>
        <v>-5.8866650376524429E-3</v>
      </c>
      <c r="M112">
        <f t="shared" si="18"/>
        <v>-1.008887821282726E-2</v>
      </c>
      <c r="N112">
        <f t="shared" si="19"/>
        <v>-8.1987273617230121E-3</v>
      </c>
      <c r="O112">
        <f t="shared" si="20"/>
        <v>-7.3503675183759984E-3</v>
      </c>
      <c r="P112">
        <f t="shared" si="21"/>
        <v>-8.7608197556008419E-3</v>
      </c>
      <c r="Q112">
        <f t="shared" si="22"/>
        <v>2.4655116354683837E-3</v>
      </c>
      <c r="R112">
        <f t="shared" si="23"/>
        <v>-5.2764715924075243E-4</v>
      </c>
      <c r="S112">
        <f t="shared" si="24"/>
        <v>-1.1218765935747067E-2</v>
      </c>
      <c r="T112">
        <f t="shared" si="25"/>
        <v>-1.4606039849305962E-2</v>
      </c>
      <c r="U112">
        <f t="shared" si="26"/>
        <v>-1.6163793103448249E-2</v>
      </c>
      <c r="V112">
        <f t="shared" si="27"/>
        <v>-8.6343814485337553E-3</v>
      </c>
    </row>
    <row r="113" spans="1:22" x14ac:dyDescent="0.3">
      <c r="A113" s="1">
        <v>45707</v>
      </c>
      <c r="B113" s="2">
        <v>2239.1</v>
      </c>
      <c r="C113">
        <v>413.4</v>
      </c>
      <c r="D113">
        <v>406.4</v>
      </c>
      <c r="E113" s="2">
        <v>1676.6</v>
      </c>
      <c r="F113" s="2">
        <v>109570.7</v>
      </c>
      <c r="G113" s="2">
        <v>27295.4</v>
      </c>
      <c r="H113" s="2">
        <v>3275.9</v>
      </c>
      <c r="I113">
        <v>482.55</v>
      </c>
      <c r="J113" s="2">
        <v>4837.5</v>
      </c>
      <c r="K113" s="7">
        <v>28.05</v>
      </c>
      <c r="L113">
        <f t="shared" si="17"/>
        <v>6.7036110117983552E-4</v>
      </c>
      <c r="M113">
        <f t="shared" si="18"/>
        <v>3.1545741324920029E-3</v>
      </c>
      <c r="N113">
        <f t="shared" si="19"/>
        <v>2.837754472547754E-3</v>
      </c>
      <c r="O113">
        <f t="shared" si="20"/>
        <v>-1.4692054536906442E-2</v>
      </c>
      <c r="P113">
        <f t="shared" si="21"/>
        <v>5.047218205391741E-3</v>
      </c>
      <c r="Q113">
        <f t="shared" si="22"/>
        <v>1.1780143526481338E-2</v>
      </c>
      <c r="R113">
        <f t="shared" si="23"/>
        <v>1.7312858096672514E-2</v>
      </c>
      <c r="S113">
        <f t="shared" si="24"/>
        <v>-4.5384218669416989E-3</v>
      </c>
      <c r="T113">
        <f t="shared" si="25"/>
        <v>-1.0978900883218805E-2</v>
      </c>
      <c r="U113">
        <f t="shared" si="26"/>
        <v>2.4096385542168679E-2</v>
      </c>
      <c r="V113">
        <f t="shared" si="27"/>
        <v>3.2916522504520575E-3</v>
      </c>
    </row>
    <row r="114" spans="1:22" x14ac:dyDescent="0.3">
      <c r="A114" s="1">
        <v>45708</v>
      </c>
      <c r="B114" s="2">
        <v>2249.0500000000002</v>
      </c>
      <c r="C114">
        <v>418.4</v>
      </c>
      <c r="D114">
        <v>402.05</v>
      </c>
      <c r="E114" s="2">
        <v>1669.3</v>
      </c>
      <c r="F114" s="2">
        <v>109938.7</v>
      </c>
      <c r="G114" s="2">
        <v>27417.95</v>
      </c>
      <c r="H114" s="2">
        <v>3275.8</v>
      </c>
      <c r="I114">
        <v>484.3</v>
      </c>
      <c r="J114" s="2">
        <v>4832.3999999999996</v>
      </c>
      <c r="K114" s="7">
        <v>28.18</v>
      </c>
      <c r="L114">
        <f t="shared" si="17"/>
        <v>4.4437497208701148E-3</v>
      </c>
      <c r="M114">
        <f t="shared" si="18"/>
        <v>1.2094823415578134E-2</v>
      </c>
      <c r="N114">
        <f t="shared" si="19"/>
        <v>-1.0703740157480232E-2</v>
      </c>
      <c r="O114">
        <f t="shared" si="20"/>
        <v>-4.35404986281758E-3</v>
      </c>
      <c r="P114">
        <f t="shared" si="21"/>
        <v>3.3585620973490176E-3</v>
      </c>
      <c r="Q114">
        <f t="shared" si="22"/>
        <v>4.4897675066128085E-3</v>
      </c>
      <c r="R114">
        <f t="shared" si="23"/>
        <v>-3.0525962330934717E-5</v>
      </c>
      <c r="S114">
        <f t="shared" si="24"/>
        <v>3.6265671951093148E-3</v>
      </c>
      <c r="T114">
        <f t="shared" si="25"/>
        <v>-1.054263565891548E-3</v>
      </c>
      <c r="U114">
        <f t="shared" si="26"/>
        <v>4.6345811051693052E-3</v>
      </c>
      <c r="V114">
        <f t="shared" si="27"/>
        <v>1.5430615795669982E-3</v>
      </c>
    </row>
    <row r="115" spans="1:22" x14ac:dyDescent="0.3">
      <c r="A115" s="1">
        <v>45709</v>
      </c>
      <c r="B115" s="2">
        <v>2257.6</v>
      </c>
      <c r="C115">
        <v>408.65</v>
      </c>
      <c r="D115">
        <v>400.9</v>
      </c>
      <c r="E115" s="2">
        <v>1643.75</v>
      </c>
      <c r="F115" s="2">
        <v>109263.3</v>
      </c>
      <c r="G115" s="2">
        <v>27334.1</v>
      </c>
      <c r="H115" s="2">
        <v>3315.1</v>
      </c>
      <c r="I115">
        <v>478.65</v>
      </c>
      <c r="J115" s="2">
        <v>4831.8999999999996</v>
      </c>
      <c r="K115" s="7">
        <v>27.84</v>
      </c>
      <c r="L115">
        <f t="shared" si="17"/>
        <v>3.8016051221625691E-3</v>
      </c>
      <c r="M115">
        <f t="shared" si="18"/>
        <v>-2.3303059273422563E-2</v>
      </c>
      <c r="N115">
        <f t="shared" si="19"/>
        <v>-2.860340753637692E-3</v>
      </c>
      <c r="O115">
        <f t="shared" si="20"/>
        <v>-1.5305816809441056E-2</v>
      </c>
      <c r="P115">
        <f t="shared" si="21"/>
        <v>-6.1434235624033594E-3</v>
      </c>
      <c r="Q115">
        <f t="shared" si="22"/>
        <v>-3.058215512100729E-3</v>
      </c>
      <c r="R115">
        <f t="shared" si="23"/>
        <v>1.1997069418157313E-2</v>
      </c>
      <c r="S115">
        <f t="shared" si="24"/>
        <v>-1.1666322527359146E-2</v>
      </c>
      <c r="T115">
        <f t="shared" si="25"/>
        <v>-1.0346825593907789E-4</v>
      </c>
      <c r="U115">
        <f t="shared" si="26"/>
        <v>-1.2065294535131294E-2</v>
      </c>
      <c r="V115">
        <f t="shared" si="27"/>
        <v>-7.8693673049166912E-3</v>
      </c>
    </row>
    <row r="116" spans="1:22" x14ac:dyDescent="0.3">
      <c r="A116" s="1">
        <v>45712</v>
      </c>
      <c r="B116" s="2">
        <v>2246.1999999999998</v>
      </c>
      <c r="C116">
        <v>401.35</v>
      </c>
      <c r="D116">
        <v>401.9</v>
      </c>
      <c r="E116" s="2">
        <v>1639.5</v>
      </c>
      <c r="F116" s="2">
        <v>108842</v>
      </c>
      <c r="G116" s="2">
        <v>26998.400000000001</v>
      </c>
      <c r="H116" s="2">
        <v>3257.7</v>
      </c>
      <c r="I116">
        <v>470.1</v>
      </c>
      <c r="J116" s="2">
        <v>4804.3</v>
      </c>
      <c r="K116" s="7">
        <v>27.41</v>
      </c>
      <c r="L116">
        <f t="shared" si="17"/>
        <v>-5.0496102055280351E-3</v>
      </c>
      <c r="M116">
        <f t="shared" si="18"/>
        <v>-1.7863697540682625E-2</v>
      </c>
      <c r="N116">
        <f t="shared" si="19"/>
        <v>2.4943876278373661E-3</v>
      </c>
      <c r="O116">
        <f t="shared" si="20"/>
        <v>-2.5855513307984791E-3</v>
      </c>
      <c r="P116">
        <f t="shared" si="21"/>
        <v>-3.855823501578324E-3</v>
      </c>
      <c r="Q116">
        <f t="shared" si="22"/>
        <v>-1.2281362839822679E-2</v>
      </c>
      <c r="R116">
        <f t="shared" si="23"/>
        <v>-1.7314711471750503E-2</v>
      </c>
      <c r="S116">
        <f t="shared" si="24"/>
        <v>-1.7862738953306079E-2</v>
      </c>
      <c r="T116">
        <f t="shared" si="25"/>
        <v>-5.7120387425235323E-3</v>
      </c>
      <c r="U116">
        <f t="shared" si="26"/>
        <v>-1.5445402298850565E-2</v>
      </c>
      <c r="V116">
        <f t="shared" si="27"/>
        <v>-9.7953994256328343E-3</v>
      </c>
    </row>
    <row r="117" spans="1:22" x14ac:dyDescent="0.3">
      <c r="A117" s="1">
        <v>45713</v>
      </c>
      <c r="B117" s="2">
        <v>2224.75</v>
      </c>
      <c r="C117">
        <v>398.95</v>
      </c>
      <c r="D117">
        <v>404.85</v>
      </c>
      <c r="E117" s="2">
        <v>1613.6</v>
      </c>
      <c r="F117" s="2">
        <v>107203.95</v>
      </c>
      <c r="G117" s="2">
        <v>27164.55</v>
      </c>
      <c r="H117" s="2">
        <v>3225.9</v>
      </c>
      <c r="I117">
        <v>497.8</v>
      </c>
      <c r="J117" s="2">
        <v>4798.05</v>
      </c>
      <c r="K117" s="7">
        <v>27.14</v>
      </c>
      <c r="L117">
        <f t="shared" si="17"/>
        <v>-9.5494613124387055E-3</v>
      </c>
      <c r="M117">
        <f t="shared" si="18"/>
        <v>-5.9798181138657879E-3</v>
      </c>
      <c r="N117">
        <f t="shared" si="19"/>
        <v>7.3401343617816514E-3</v>
      </c>
      <c r="O117">
        <f t="shared" si="20"/>
        <v>-1.5797499237572486E-2</v>
      </c>
      <c r="P117">
        <f t="shared" si="21"/>
        <v>-1.5049796953381994E-2</v>
      </c>
      <c r="Q117">
        <f t="shared" si="22"/>
        <v>6.1540683892377995E-3</v>
      </c>
      <c r="R117">
        <f t="shared" si="23"/>
        <v>-9.7614881664977535E-3</v>
      </c>
      <c r="S117">
        <f t="shared" si="24"/>
        <v>5.8923633269517099E-2</v>
      </c>
      <c r="T117">
        <f t="shared" si="25"/>
        <v>-1.3009179276897778E-3</v>
      </c>
      <c r="U117">
        <f t="shared" si="26"/>
        <v>-9.8504195549069529E-3</v>
      </c>
      <c r="V117">
        <f t="shared" si="27"/>
        <v>-3.7585227589450568E-3</v>
      </c>
    </row>
    <row r="118" spans="1:22" x14ac:dyDescent="0.3">
      <c r="A118" s="1">
        <v>45715</v>
      </c>
      <c r="B118" s="2">
        <v>2213.65</v>
      </c>
      <c r="C118">
        <v>389.95</v>
      </c>
      <c r="D118">
        <v>401.6</v>
      </c>
      <c r="E118" s="2">
        <v>1647.5</v>
      </c>
      <c r="F118" s="2">
        <v>105723.4</v>
      </c>
      <c r="G118" s="2">
        <v>26822.15</v>
      </c>
      <c r="H118" s="2">
        <v>3209.5</v>
      </c>
      <c r="I118">
        <v>497.25</v>
      </c>
      <c r="J118" s="2">
        <v>4782.8</v>
      </c>
      <c r="K118" s="7">
        <v>26.63</v>
      </c>
      <c r="L118">
        <f t="shared" si="17"/>
        <v>-4.9893246432182979E-3</v>
      </c>
      <c r="M118">
        <f t="shared" si="18"/>
        <v>-2.2559217947111167E-2</v>
      </c>
      <c r="N118">
        <f t="shared" si="19"/>
        <v>-8.0276645671236262E-3</v>
      </c>
      <c r="O118">
        <f t="shared" si="20"/>
        <v>2.1008924144769518E-2</v>
      </c>
      <c r="P118">
        <f t="shared" si="21"/>
        <v>-1.3810591867184027E-2</v>
      </c>
      <c r="Q118">
        <f t="shared" si="22"/>
        <v>-1.2604663062704805E-2</v>
      </c>
      <c r="R118">
        <f t="shared" si="23"/>
        <v>-5.083852568275548E-3</v>
      </c>
      <c r="S118">
        <f t="shared" si="24"/>
        <v>-1.1048613901165354E-3</v>
      </c>
      <c r="T118">
        <f t="shared" si="25"/>
        <v>-3.1783745479934556E-3</v>
      </c>
      <c r="U118">
        <f t="shared" si="26"/>
        <v>-1.8791451731761295E-2</v>
      </c>
      <c r="V118">
        <f t="shared" si="27"/>
        <v>-5.4372607804828756E-3</v>
      </c>
    </row>
    <row r="119" spans="1:22" x14ac:dyDescent="0.3">
      <c r="A119" s="1">
        <v>45716</v>
      </c>
      <c r="B119" s="2">
        <v>2179.75</v>
      </c>
      <c r="C119">
        <v>374.3</v>
      </c>
      <c r="D119">
        <v>395</v>
      </c>
      <c r="E119" s="2">
        <v>1593.25</v>
      </c>
      <c r="F119" s="2">
        <v>105373.7</v>
      </c>
      <c r="G119" s="2">
        <v>26544</v>
      </c>
      <c r="H119" s="2">
        <v>3163.85</v>
      </c>
      <c r="I119">
        <v>478.95</v>
      </c>
      <c r="J119" s="2">
        <v>4595.45</v>
      </c>
      <c r="K119" s="7">
        <v>25.79</v>
      </c>
      <c r="L119">
        <f t="shared" si="17"/>
        <v>-1.53140740406117E-2</v>
      </c>
      <c r="M119">
        <f t="shared" si="18"/>
        <v>-4.0133350429542192E-2</v>
      </c>
      <c r="N119">
        <f t="shared" si="19"/>
        <v>-1.6434262948207226E-2</v>
      </c>
      <c r="O119">
        <f t="shared" si="20"/>
        <v>-3.2928679817905919E-2</v>
      </c>
      <c r="P119">
        <f t="shared" si="21"/>
        <v>-3.3076877966466941E-3</v>
      </c>
      <c r="Q119">
        <f t="shared" si="22"/>
        <v>-1.0370160483033667E-2</v>
      </c>
      <c r="R119">
        <f t="shared" si="23"/>
        <v>-1.4223399283377501E-2</v>
      </c>
      <c r="S119">
        <f t="shared" si="24"/>
        <v>-3.680241327300153E-2</v>
      </c>
      <c r="T119">
        <f t="shared" si="25"/>
        <v>-3.9171614953583747E-2</v>
      </c>
      <c r="U119">
        <f t="shared" si="26"/>
        <v>-3.1543372136687939E-2</v>
      </c>
      <c r="V119">
        <f t="shared" si="27"/>
        <v>-2.5860234481932344E-2</v>
      </c>
    </row>
    <row r="120" spans="1:22" x14ac:dyDescent="0.3">
      <c r="A120" s="1">
        <v>45719</v>
      </c>
      <c r="B120" s="2">
        <v>2166.4</v>
      </c>
      <c r="C120">
        <v>387.3</v>
      </c>
      <c r="D120">
        <v>397.45</v>
      </c>
      <c r="E120" s="2">
        <v>1585.1</v>
      </c>
      <c r="F120" s="2">
        <v>105170.25</v>
      </c>
      <c r="G120" s="2">
        <v>26691.55</v>
      </c>
      <c r="H120" s="2">
        <v>3197.3</v>
      </c>
      <c r="I120">
        <v>483.15</v>
      </c>
      <c r="J120" s="2">
        <v>4596.6000000000004</v>
      </c>
      <c r="K120" s="7">
        <v>25.28</v>
      </c>
      <c r="L120">
        <f t="shared" si="17"/>
        <v>-6.1245555682990747E-3</v>
      </c>
      <c r="M120">
        <f t="shared" si="18"/>
        <v>3.4731498797755812E-2</v>
      </c>
      <c r="N120">
        <f t="shared" si="19"/>
        <v>6.2025316455695916E-3</v>
      </c>
      <c r="O120">
        <f t="shared" si="20"/>
        <v>-5.1153302997019243E-3</v>
      </c>
      <c r="P120">
        <f t="shared" si="21"/>
        <v>-1.930747425590988E-3</v>
      </c>
      <c r="Q120">
        <f t="shared" si="22"/>
        <v>5.5586949969861086E-3</v>
      </c>
      <c r="R120">
        <f t="shared" si="23"/>
        <v>1.0572561910330855E-2</v>
      </c>
      <c r="S120">
        <f t="shared" si="24"/>
        <v>8.7691825869088396E-3</v>
      </c>
      <c r="T120">
        <f t="shared" si="25"/>
        <v>2.502475274457443E-4</v>
      </c>
      <c r="U120">
        <f t="shared" si="26"/>
        <v>-1.9775106630476852E-2</v>
      </c>
      <c r="V120">
        <f t="shared" si="27"/>
        <v>3.3697529846638641E-3</v>
      </c>
    </row>
    <row r="121" spans="1:22" x14ac:dyDescent="0.3">
      <c r="A121" s="1">
        <v>45720</v>
      </c>
      <c r="B121" s="2">
        <v>2132.1</v>
      </c>
      <c r="C121">
        <v>378.7</v>
      </c>
      <c r="D121">
        <v>394.85</v>
      </c>
      <c r="E121" s="2">
        <v>1566.5</v>
      </c>
      <c r="F121" s="2">
        <v>102659.4</v>
      </c>
      <c r="G121" s="2">
        <v>26259.7</v>
      </c>
      <c r="H121" s="2">
        <v>3213</v>
      </c>
      <c r="I121">
        <v>483.25</v>
      </c>
      <c r="J121" s="2">
        <v>4575.2</v>
      </c>
      <c r="K121" s="7">
        <v>25.63</v>
      </c>
      <c r="L121">
        <f t="shared" si="17"/>
        <v>-1.5832717872969065E-2</v>
      </c>
      <c r="M121">
        <f t="shared" si="18"/>
        <v>-2.2205009036922341E-2</v>
      </c>
      <c r="N121">
        <f t="shared" si="19"/>
        <v>-6.5417033589129855E-3</v>
      </c>
      <c r="O121">
        <f t="shared" si="20"/>
        <v>-1.1734275440035273E-2</v>
      </c>
      <c r="P121">
        <f t="shared" si="21"/>
        <v>-2.3874146918924369E-2</v>
      </c>
      <c r="Q121">
        <f t="shared" si="22"/>
        <v>-1.6179277711485415E-2</v>
      </c>
      <c r="R121">
        <f t="shared" si="23"/>
        <v>4.9103931442153748E-3</v>
      </c>
      <c r="S121">
        <f t="shared" si="24"/>
        <v>2.0697505950537668E-4</v>
      </c>
      <c r="T121">
        <f t="shared" si="25"/>
        <v>-4.65561501979736E-3</v>
      </c>
      <c r="U121">
        <f t="shared" si="26"/>
        <v>1.3844936708860675E-2</v>
      </c>
      <c r="V121">
        <f t="shared" si="27"/>
        <v>-7.5454294112408272E-3</v>
      </c>
    </row>
    <row r="122" spans="1:22" x14ac:dyDescent="0.3">
      <c r="A122" s="1">
        <v>45721</v>
      </c>
      <c r="B122" s="2">
        <v>2164.15</v>
      </c>
      <c r="C122">
        <v>389.45</v>
      </c>
      <c r="D122">
        <v>405.05</v>
      </c>
      <c r="E122" s="2">
        <v>1582.45</v>
      </c>
      <c r="F122" s="2">
        <v>105805.5</v>
      </c>
      <c r="G122" s="2">
        <v>27073.45</v>
      </c>
      <c r="H122" s="2">
        <v>3239.65</v>
      </c>
      <c r="I122">
        <v>505.55</v>
      </c>
      <c r="J122" s="2">
        <v>4722.1499999999996</v>
      </c>
      <c r="K122" s="7">
        <v>25.59</v>
      </c>
      <c r="L122">
        <f t="shared" si="17"/>
        <v>1.5032127948970584E-2</v>
      </c>
      <c r="M122">
        <f t="shared" si="18"/>
        <v>2.8386585687879589E-2</v>
      </c>
      <c r="N122">
        <f t="shared" si="19"/>
        <v>2.5832594656198526E-2</v>
      </c>
      <c r="O122">
        <f t="shared" si="20"/>
        <v>1.018193424832432E-2</v>
      </c>
      <c r="P122">
        <f t="shared" si="21"/>
        <v>3.0646000268850258E-2</v>
      </c>
      <c r="Q122">
        <f t="shared" si="22"/>
        <v>3.0988548993324372E-2</v>
      </c>
      <c r="R122">
        <f t="shared" si="23"/>
        <v>8.2944288826642051E-3</v>
      </c>
      <c r="S122">
        <f t="shared" si="24"/>
        <v>4.6145887221934842E-2</v>
      </c>
      <c r="T122">
        <f t="shared" si="25"/>
        <v>3.2118814478055563E-2</v>
      </c>
      <c r="U122">
        <f t="shared" si="26"/>
        <v>-1.5606710885680511E-3</v>
      </c>
      <c r="V122">
        <f t="shared" si="27"/>
        <v>1.9213140177201146E-2</v>
      </c>
    </row>
    <row r="123" spans="1:22" x14ac:dyDescent="0.3">
      <c r="A123" s="1">
        <v>45722</v>
      </c>
      <c r="B123" s="2">
        <v>2267.6999999999998</v>
      </c>
      <c r="C123">
        <v>400.85</v>
      </c>
      <c r="D123">
        <v>405.7</v>
      </c>
      <c r="E123" s="2">
        <v>1614</v>
      </c>
      <c r="F123" s="2">
        <v>107795.3</v>
      </c>
      <c r="G123" s="2">
        <v>27070.05</v>
      </c>
      <c r="H123" s="2">
        <v>3259.9</v>
      </c>
      <c r="I123">
        <v>503.15</v>
      </c>
      <c r="J123" s="2">
        <v>4702.55</v>
      </c>
      <c r="K123" s="7">
        <v>25.76</v>
      </c>
      <c r="L123">
        <f t="shared" si="17"/>
        <v>4.7847884850865108E-2</v>
      </c>
      <c r="M123">
        <f t="shared" si="18"/>
        <v>2.9272050327384863E-2</v>
      </c>
      <c r="N123">
        <f t="shared" si="19"/>
        <v>1.6047401555362973E-3</v>
      </c>
      <c r="O123">
        <f t="shared" si="20"/>
        <v>1.9937438781636042E-2</v>
      </c>
      <c r="P123">
        <f t="shared" si="21"/>
        <v>1.8806205726545434E-2</v>
      </c>
      <c r="Q123">
        <f t="shared" si="22"/>
        <v>-1.2558429014408786E-4</v>
      </c>
      <c r="R123">
        <f t="shared" si="23"/>
        <v>6.2506752272622037E-3</v>
      </c>
      <c r="S123">
        <f t="shared" si="24"/>
        <v>-4.7473049154386987E-3</v>
      </c>
      <c r="T123">
        <f t="shared" si="25"/>
        <v>-4.1506517158496565E-3</v>
      </c>
      <c r="U123">
        <f t="shared" si="26"/>
        <v>6.6432200078156197E-3</v>
      </c>
      <c r="V123">
        <f t="shared" si="27"/>
        <v>1.3579207745534823E-2</v>
      </c>
    </row>
    <row r="124" spans="1:22" x14ac:dyDescent="0.3">
      <c r="A124" s="1">
        <v>45723</v>
      </c>
      <c r="B124" s="2">
        <v>2270</v>
      </c>
      <c r="C124">
        <v>411.7</v>
      </c>
      <c r="D124">
        <v>403.9</v>
      </c>
      <c r="E124" s="2">
        <v>1609.3</v>
      </c>
      <c r="F124" s="2">
        <v>107202.95</v>
      </c>
      <c r="G124" s="2">
        <v>27033.4</v>
      </c>
      <c r="H124" s="2">
        <v>3244.7</v>
      </c>
      <c r="I124">
        <v>506.15</v>
      </c>
      <c r="J124" s="2">
        <v>4748.25</v>
      </c>
      <c r="K124" s="7">
        <v>25.36</v>
      </c>
      <c r="L124">
        <f t="shared" si="17"/>
        <v>1.0142435066367607E-3</v>
      </c>
      <c r="M124">
        <f t="shared" si="18"/>
        <v>2.706748160159652E-2</v>
      </c>
      <c r="N124">
        <f t="shared" si="19"/>
        <v>-4.436775942814916E-3</v>
      </c>
      <c r="O124">
        <f t="shared" si="20"/>
        <v>-2.912019826517996E-3</v>
      </c>
      <c r="P124">
        <f t="shared" si="21"/>
        <v>-5.4951375431025826E-3</v>
      </c>
      <c r="Q124">
        <f t="shared" si="22"/>
        <v>-1.3538948025584665E-3</v>
      </c>
      <c r="R124">
        <f t="shared" si="23"/>
        <v>-4.6627197153287746E-3</v>
      </c>
      <c r="S124">
        <f t="shared" si="24"/>
        <v>5.9624366491106036E-3</v>
      </c>
      <c r="T124">
        <f t="shared" si="25"/>
        <v>9.7181316519760162E-3</v>
      </c>
      <c r="U124">
        <f t="shared" si="26"/>
        <v>-1.5527950310559088E-2</v>
      </c>
      <c r="V124">
        <f t="shared" si="27"/>
        <v>6.3347405117166605E-4</v>
      </c>
    </row>
    <row r="125" spans="1:22" x14ac:dyDescent="0.3">
      <c r="A125" s="1">
        <v>45726</v>
      </c>
      <c r="B125" s="2">
        <v>2278.6</v>
      </c>
      <c r="C125">
        <v>408.8</v>
      </c>
      <c r="D125">
        <v>405</v>
      </c>
      <c r="E125" s="2">
        <v>1611.5</v>
      </c>
      <c r="F125" s="2">
        <v>106650.6</v>
      </c>
      <c r="G125" s="2">
        <v>26799.35</v>
      </c>
      <c r="H125" s="2">
        <v>3177.7</v>
      </c>
      <c r="I125">
        <v>505.05</v>
      </c>
      <c r="J125" s="2">
        <v>4737.7</v>
      </c>
      <c r="K125" s="7">
        <v>25.15</v>
      </c>
      <c r="L125">
        <f t="shared" si="17"/>
        <v>3.788546255506568E-3</v>
      </c>
      <c r="M125">
        <f t="shared" si="18"/>
        <v>-7.0439640514937509E-3</v>
      </c>
      <c r="N125">
        <f t="shared" si="19"/>
        <v>2.7234463976232304E-3</v>
      </c>
      <c r="O125">
        <f t="shared" si="20"/>
        <v>1.3670539986329743E-3</v>
      </c>
      <c r="P125">
        <f t="shared" si="21"/>
        <v>-5.1523768702259713E-3</v>
      </c>
      <c r="Q125">
        <f t="shared" si="22"/>
        <v>-8.6578084887584585E-3</v>
      </c>
      <c r="R125">
        <f t="shared" si="23"/>
        <v>-2.0649058464572996E-2</v>
      </c>
      <c r="S125">
        <f t="shared" si="24"/>
        <v>-2.1732687938357522E-3</v>
      </c>
      <c r="T125">
        <f t="shared" si="25"/>
        <v>-2.2218712157110899E-3</v>
      </c>
      <c r="U125">
        <f t="shared" si="26"/>
        <v>-8.2807570977918316E-3</v>
      </c>
      <c r="V125">
        <f t="shared" si="27"/>
        <v>-5.2444376464573948E-3</v>
      </c>
    </row>
    <row r="126" spans="1:22" x14ac:dyDescent="0.3">
      <c r="A126" s="1">
        <v>45727</v>
      </c>
      <c r="B126" s="2">
        <v>2287.4</v>
      </c>
      <c r="C126">
        <v>402.1</v>
      </c>
      <c r="D126">
        <v>406.2</v>
      </c>
      <c r="E126" s="2">
        <v>1655.3</v>
      </c>
      <c r="F126" s="2">
        <v>106534.3</v>
      </c>
      <c r="G126" s="2">
        <v>26982.55</v>
      </c>
      <c r="H126" s="2">
        <v>3195.45</v>
      </c>
      <c r="I126">
        <v>510.15</v>
      </c>
      <c r="J126" s="2">
        <v>4762.05</v>
      </c>
      <c r="K126" s="7">
        <v>24.83</v>
      </c>
      <c r="L126">
        <f t="shared" si="17"/>
        <v>3.8620205389274915E-3</v>
      </c>
      <c r="M126">
        <f t="shared" si="18"/>
        <v>-1.6389432485322868E-2</v>
      </c>
      <c r="N126">
        <f t="shared" si="19"/>
        <v>2.9629629629629351E-3</v>
      </c>
      <c r="O126">
        <f t="shared" si="20"/>
        <v>2.7179646292274252E-2</v>
      </c>
      <c r="P126">
        <f t="shared" si="21"/>
        <v>-1.0904767530609571E-3</v>
      </c>
      <c r="Q126">
        <f t="shared" si="22"/>
        <v>6.8359866937071512E-3</v>
      </c>
      <c r="R126">
        <f t="shared" si="23"/>
        <v>5.5858010510746771E-3</v>
      </c>
      <c r="S126">
        <f t="shared" si="24"/>
        <v>1.009801009801003E-2</v>
      </c>
      <c r="T126">
        <f t="shared" si="25"/>
        <v>5.1396247124132731E-3</v>
      </c>
      <c r="U126">
        <f t="shared" si="26"/>
        <v>-1.2723658051689873E-2</v>
      </c>
      <c r="V126">
        <f t="shared" si="27"/>
        <v>3.4342740823739655E-3</v>
      </c>
    </row>
    <row r="127" spans="1:22" x14ac:dyDescent="0.3">
      <c r="A127" s="1">
        <v>45728</v>
      </c>
      <c r="B127" s="2">
        <v>2251.3000000000002</v>
      </c>
      <c r="C127">
        <v>407.35</v>
      </c>
      <c r="D127">
        <v>412.4</v>
      </c>
      <c r="E127" s="2">
        <v>1676.85</v>
      </c>
      <c r="F127" s="2">
        <v>107264.25</v>
      </c>
      <c r="G127" s="2">
        <v>26807.1</v>
      </c>
      <c r="H127" s="2">
        <v>3193.65</v>
      </c>
      <c r="I127">
        <v>512.35</v>
      </c>
      <c r="J127" s="2">
        <v>4792.05</v>
      </c>
      <c r="K127" s="7">
        <v>24.72</v>
      </c>
      <c r="L127">
        <f t="shared" si="17"/>
        <v>-1.5782110693363605E-2</v>
      </c>
      <c r="M127">
        <f t="shared" si="18"/>
        <v>1.3056453618502859E-2</v>
      </c>
      <c r="N127">
        <f t="shared" si="19"/>
        <v>1.5263417035942858E-2</v>
      </c>
      <c r="O127">
        <f t="shared" si="20"/>
        <v>1.3018788135081227E-2</v>
      </c>
      <c r="P127">
        <f t="shared" si="21"/>
        <v>6.8517838855654666E-3</v>
      </c>
      <c r="Q127">
        <f t="shared" si="22"/>
        <v>-6.5023505932538155E-3</v>
      </c>
      <c r="R127">
        <f t="shared" si="23"/>
        <v>-5.6330094352899504E-4</v>
      </c>
      <c r="S127">
        <f t="shared" si="24"/>
        <v>4.3124571204548575E-3</v>
      </c>
      <c r="T127">
        <f t="shared" si="25"/>
        <v>6.2998078558603957E-3</v>
      </c>
      <c r="U127">
        <f t="shared" si="26"/>
        <v>-4.430124848972994E-3</v>
      </c>
      <c r="V127">
        <f t="shared" si="27"/>
        <v>5.3321303218703117E-3</v>
      </c>
    </row>
    <row r="128" spans="1:22" x14ac:dyDescent="0.3">
      <c r="A128" s="1">
        <v>45729</v>
      </c>
      <c r="B128" s="2">
        <v>2231.3000000000002</v>
      </c>
      <c r="C128">
        <v>400.95</v>
      </c>
      <c r="D128">
        <v>412.05</v>
      </c>
      <c r="E128" s="2">
        <v>1683.45</v>
      </c>
      <c r="F128" s="2">
        <v>105041.60000000001</v>
      </c>
      <c r="G128" s="2">
        <v>26378.35</v>
      </c>
      <c r="H128" s="2">
        <v>3187.3</v>
      </c>
      <c r="I128">
        <v>512</v>
      </c>
      <c r="J128" s="2">
        <v>4728.25</v>
      </c>
      <c r="K128" s="7">
        <v>24.39</v>
      </c>
      <c r="L128">
        <f t="shared" si="17"/>
        <v>-8.88375605205881E-3</v>
      </c>
      <c r="M128">
        <f t="shared" si="18"/>
        <v>-1.5711304774763801E-2</v>
      </c>
      <c r="N128">
        <f t="shared" si="19"/>
        <v>-8.486905916585012E-4</v>
      </c>
      <c r="O128">
        <f t="shared" si="20"/>
        <v>3.9359513373290016E-3</v>
      </c>
      <c r="P128">
        <f t="shared" si="21"/>
        <v>-2.0721256150115198E-2</v>
      </c>
      <c r="Q128">
        <f t="shared" si="22"/>
        <v>-1.5993897139190739E-2</v>
      </c>
      <c r="R128">
        <f t="shared" si="23"/>
        <v>-1.9883205736382849E-3</v>
      </c>
      <c r="S128">
        <f t="shared" si="24"/>
        <v>-6.8312676881042791E-4</v>
      </c>
      <c r="T128">
        <f t="shared" si="25"/>
        <v>-1.3313717511294785E-2</v>
      </c>
      <c r="U128">
        <f t="shared" si="26"/>
        <v>-1.3349514563106728E-2</v>
      </c>
      <c r="V128">
        <f t="shared" si="27"/>
        <v>-7.6968667076417127E-3</v>
      </c>
    </row>
    <row r="129" spans="1:22" x14ac:dyDescent="0.3">
      <c r="A129" s="1">
        <v>45733</v>
      </c>
      <c r="B129" s="2">
        <v>2219.5500000000002</v>
      </c>
      <c r="C129">
        <v>402.3</v>
      </c>
      <c r="D129">
        <v>407.95</v>
      </c>
      <c r="E129" s="2">
        <v>1704.3</v>
      </c>
      <c r="F129" s="2">
        <v>105410.8</v>
      </c>
      <c r="G129" s="2">
        <v>26345.85</v>
      </c>
      <c r="H129" s="2">
        <v>3173.45</v>
      </c>
      <c r="I129">
        <v>511.2</v>
      </c>
      <c r="J129" s="2">
        <v>4674.8999999999996</v>
      </c>
      <c r="K129" s="7">
        <v>24.02</v>
      </c>
      <c r="L129">
        <f t="shared" si="17"/>
        <v>-5.2659884372338994E-3</v>
      </c>
      <c r="M129">
        <f t="shared" si="18"/>
        <v>3.3670033670034237E-3</v>
      </c>
      <c r="N129">
        <f t="shared" si="19"/>
        <v>-9.9502487562189608E-3</v>
      </c>
      <c r="O129">
        <f t="shared" si="20"/>
        <v>1.2385280228102948E-2</v>
      </c>
      <c r="P129">
        <f t="shared" si="21"/>
        <v>3.5147979467182247E-3</v>
      </c>
      <c r="Q129">
        <f t="shared" si="22"/>
        <v>-1.2320709976173644E-3</v>
      </c>
      <c r="R129">
        <f t="shared" si="23"/>
        <v>-4.3453706899257566E-3</v>
      </c>
      <c r="S129">
        <f t="shared" si="24"/>
        <v>-1.5625000000000222E-3</v>
      </c>
      <c r="T129">
        <f t="shared" si="25"/>
        <v>-1.1283244329297386E-2</v>
      </c>
      <c r="U129">
        <f t="shared" si="26"/>
        <v>-1.5170151701517056E-2</v>
      </c>
      <c r="V129">
        <f t="shared" si="27"/>
        <v>-1.3407245142281715E-3</v>
      </c>
    </row>
    <row r="130" spans="1:22" x14ac:dyDescent="0.3">
      <c r="A130" s="1">
        <v>45734</v>
      </c>
      <c r="B130" s="2">
        <v>2273.9499999999998</v>
      </c>
      <c r="C130">
        <v>410.1</v>
      </c>
      <c r="D130">
        <v>409.1</v>
      </c>
      <c r="E130" s="2">
        <v>1747.8</v>
      </c>
      <c r="F130" s="2">
        <v>107839.2</v>
      </c>
      <c r="G130" s="2">
        <v>27343.65</v>
      </c>
      <c r="H130" s="2">
        <v>3270.7</v>
      </c>
      <c r="I130">
        <v>516.15</v>
      </c>
      <c r="J130" s="2">
        <v>4768.3</v>
      </c>
      <c r="K130" s="7">
        <v>24.49</v>
      </c>
      <c r="L130">
        <f t="shared" si="17"/>
        <v>2.4509472640850457E-2</v>
      </c>
      <c r="M130">
        <f t="shared" si="18"/>
        <v>1.9388516032811363E-2</v>
      </c>
      <c r="N130">
        <f t="shared" si="19"/>
        <v>2.8189729133473074E-3</v>
      </c>
      <c r="O130">
        <f t="shared" si="20"/>
        <v>2.5523675409258935E-2</v>
      </c>
      <c r="P130">
        <f t="shared" si="21"/>
        <v>2.3037487619864322E-2</v>
      </c>
      <c r="Q130">
        <f t="shared" si="22"/>
        <v>3.7873137515016711E-2</v>
      </c>
      <c r="R130">
        <f t="shared" si="23"/>
        <v>3.0644881753296885E-2</v>
      </c>
      <c r="S130">
        <f t="shared" si="24"/>
        <v>9.6830985915492742E-3</v>
      </c>
      <c r="T130">
        <f t="shared" si="25"/>
        <v>1.9979036984748455E-2</v>
      </c>
      <c r="U130">
        <f t="shared" si="26"/>
        <v>1.9567027477102369E-2</v>
      </c>
      <c r="V130">
        <f t="shared" si="27"/>
        <v>2.1287037443853189E-2</v>
      </c>
    </row>
    <row r="131" spans="1:22" x14ac:dyDescent="0.3">
      <c r="A131" s="1">
        <v>45735</v>
      </c>
      <c r="B131" s="2">
        <v>2280.6999999999998</v>
      </c>
      <c r="C131">
        <v>425.05</v>
      </c>
      <c r="D131">
        <v>403.05</v>
      </c>
      <c r="E131" s="2">
        <v>1732.35</v>
      </c>
      <c r="F131" s="2">
        <v>109922.8</v>
      </c>
      <c r="G131" s="2">
        <v>27557.3</v>
      </c>
      <c r="H131" s="2">
        <v>3319.55</v>
      </c>
      <c r="I131">
        <v>521</v>
      </c>
      <c r="J131" s="2">
        <v>4707.1000000000004</v>
      </c>
      <c r="K131" s="7">
        <v>25.92</v>
      </c>
      <c r="L131">
        <f t="shared" si="17"/>
        <v>2.9684029991864378E-3</v>
      </c>
      <c r="M131">
        <f t="shared" si="18"/>
        <v>3.6454523287003139E-2</v>
      </c>
      <c r="N131">
        <f t="shared" si="19"/>
        <v>-1.47885602542166E-2</v>
      </c>
      <c r="O131">
        <f t="shared" si="20"/>
        <v>-8.8396841743906881E-3</v>
      </c>
      <c r="P131">
        <f t="shared" si="21"/>
        <v>1.932135995074153E-2</v>
      </c>
      <c r="Q131">
        <f t="shared" si="22"/>
        <v>7.8135142894236072E-3</v>
      </c>
      <c r="R131">
        <f t="shared" si="23"/>
        <v>1.4935640688537734E-2</v>
      </c>
      <c r="S131">
        <f t="shared" si="24"/>
        <v>9.3964932674610539E-3</v>
      </c>
      <c r="T131">
        <f t="shared" si="25"/>
        <v>-1.2834762913407256E-2</v>
      </c>
      <c r="U131">
        <f t="shared" si="26"/>
        <v>5.8391180073499527E-2</v>
      </c>
      <c r="V131">
        <f t="shared" si="27"/>
        <v>1.4397121158715623E-2</v>
      </c>
    </row>
    <row r="132" spans="1:22" x14ac:dyDescent="0.3">
      <c r="A132" s="1">
        <v>45736</v>
      </c>
      <c r="B132" s="2">
        <v>2287.1999999999998</v>
      </c>
      <c r="C132">
        <v>427</v>
      </c>
      <c r="D132">
        <v>403.95</v>
      </c>
      <c r="E132" s="2">
        <v>1750.25</v>
      </c>
      <c r="F132" s="2">
        <v>111107.9</v>
      </c>
      <c r="G132" s="2">
        <v>27623.85</v>
      </c>
      <c r="H132" s="2">
        <v>3351.05</v>
      </c>
      <c r="I132">
        <v>519.65</v>
      </c>
      <c r="J132" s="2">
        <v>4831.1000000000004</v>
      </c>
      <c r="K132" s="7">
        <v>25.46</v>
      </c>
      <c r="L132">
        <f t="shared" si="17"/>
        <v>2.8500021923093788E-3</v>
      </c>
      <c r="M132">
        <f t="shared" si="18"/>
        <v>4.5876955652275932E-3</v>
      </c>
      <c r="N132">
        <f t="shared" si="19"/>
        <v>2.2329735764792884E-3</v>
      </c>
      <c r="O132">
        <f t="shared" si="20"/>
        <v>1.0332784945305562E-2</v>
      </c>
      <c r="P132">
        <f t="shared" si="21"/>
        <v>1.0781202807788659E-2</v>
      </c>
      <c r="Q132">
        <f t="shared" si="22"/>
        <v>2.4149680846817095E-3</v>
      </c>
      <c r="R132">
        <f t="shared" si="23"/>
        <v>9.4892379991263869E-3</v>
      </c>
      <c r="S132">
        <f t="shared" si="24"/>
        <v>-2.5911708253359362E-3</v>
      </c>
      <c r="T132">
        <f t="shared" si="25"/>
        <v>2.6343183701217309E-2</v>
      </c>
      <c r="U132">
        <f t="shared" si="26"/>
        <v>-1.7746913580246944E-2</v>
      </c>
      <c r="V132">
        <f t="shared" si="27"/>
        <v>4.5537184552296387E-3</v>
      </c>
    </row>
    <row r="133" spans="1:22" x14ac:dyDescent="0.3">
      <c r="A133" s="1">
        <v>45737</v>
      </c>
      <c r="B133" s="2">
        <v>2300.4</v>
      </c>
      <c r="C133">
        <v>425.85</v>
      </c>
      <c r="D133">
        <v>405.55</v>
      </c>
      <c r="E133" s="2">
        <v>1784.5</v>
      </c>
      <c r="F133" s="2">
        <v>112050.15</v>
      </c>
      <c r="G133" s="2">
        <v>27432.25</v>
      </c>
      <c r="H133" s="2">
        <v>3415.95</v>
      </c>
      <c r="I133">
        <v>522.1</v>
      </c>
      <c r="J133" s="2">
        <v>4814</v>
      </c>
      <c r="K133" s="7">
        <v>25.61</v>
      </c>
      <c r="L133">
        <f t="shared" ref="L133:L196" si="28">(B133-B132)/B132</f>
        <v>5.7712486883526905E-3</v>
      </c>
      <c r="M133">
        <f t="shared" ref="M133:M196" si="29">(C133-C132)/C132</f>
        <v>-2.6932084309132958E-3</v>
      </c>
      <c r="N133">
        <f t="shared" ref="N133:N196" si="30">(D133-D132)/D132</f>
        <v>3.9608862482981132E-3</v>
      </c>
      <c r="O133">
        <f t="shared" ref="O133:O196" si="31">(E133-E132)/E132</f>
        <v>1.9568633052421083E-2</v>
      </c>
      <c r="P133">
        <f t="shared" ref="P133:P196" si="32">(F133-F132)/F132</f>
        <v>8.4804950863079948E-3</v>
      </c>
      <c r="Q133">
        <f t="shared" ref="Q133:Q196" si="33">(G133-G132)/G132</f>
        <v>-6.9360353462677559E-3</v>
      </c>
      <c r="R133">
        <f t="shared" ref="R133:R196" si="34">(H133-H132)/H132</f>
        <v>1.9367064054549958E-2</v>
      </c>
      <c r="S133">
        <f t="shared" ref="S133:S196" si="35">(I133-I132)/I132</f>
        <v>4.7147118252670941E-3</v>
      </c>
      <c r="T133">
        <f t="shared" ref="T133:T196" si="36">(J133-J132)/J132</f>
        <v>-3.5395665583408255E-3</v>
      </c>
      <c r="U133">
        <f t="shared" ref="U133:U196" si="37">(K133-K132)/K132</f>
        <v>5.8915946582874541E-3</v>
      </c>
      <c r="V133">
        <f t="shared" ref="V133:V196" si="38">SUMPRODUCT(L133:U133, $AA$3:$AJ$3)</f>
        <v>8.0842394404563173E-3</v>
      </c>
    </row>
    <row r="134" spans="1:22" x14ac:dyDescent="0.3">
      <c r="A134" s="1">
        <v>45740</v>
      </c>
      <c r="B134" s="2">
        <v>2322.5</v>
      </c>
      <c r="C134">
        <v>432.95</v>
      </c>
      <c r="D134">
        <v>410.9</v>
      </c>
      <c r="E134" s="2">
        <v>1784.8</v>
      </c>
      <c r="F134" s="2">
        <v>114020.8</v>
      </c>
      <c r="G134" s="2">
        <v>28276.799999999999</v>
      </c>
      <c r="H134" s="2">
        <v>3481.85</v>
      </c>
      <c r="I134">
        <v>523.95000000000005</v>
      </c>
      <c r="J134" s="2">
        <v>4796.8500000000004</v>
      </c>
      <c r="K134" s="7">
        <v>25.65</v>
      </c>
      <c r="L134">
        <f t="shared" si="28"/>
        <v>9.6070248652407875E-3</v>
      </c>
      <c r="M134">
        <f t="shared" si="29"/>
        <v>1.6672537278384327E-2</v>
      </c>
      <c r="N134">
        <f t="shared" si="30"/>
        <v>1.3191961533719555E-2</v>
      </c>
      <c r="O134">
        <f t="shared" si="31"/>
        <v>1.6811431773603504E-4</v>
      </c>
      <c r="P134">
        <f t="shared" si="32"/>
        <v>1.7587214296455728E-2</v>
      </c>
      <c r="Q134">
        <f t="shared" si="33"/>
        <v>3.0786756463651331E-2</v>
      </c>
      <c r="R134">
        <f t="shared" si="34"/>
        <v>1.9291851461526104E-2</v>
      </c>
      <c r="S134">
        <f t="shared" si="35"/>
        <v>3.5433824937751821E-3</v>
      </c>
      <c r="T134">
        <f t="shared" si="36"/>
        <v>-3.5625259659326208E-3</v>
      </c>
      <c r="U134">
        <f t="shared" si="37"/>
        <v>1.5618898867629499E-3</v>
      </c>
      <c r="V134">
        <f t="shared" si="38"/>
        <v>9.495269783312962E-3</v>
      </c>
    </row>
    <row r="135" spans="1:22" x14ac:dyDescent="0.3">
      <c r="A135" s="1">
        <v>45741</v>
      </c>
      <c r="B135" s="2">
        <v>2330.75</v>
      </c>
      <c r="C135">
        <v>432.2</v>
      </c>
      <c r="D135">
        <v>409.8</v>
      </c>
      <c r="E135" s="2">
        <v>1764.75</v>
      </c>
      <c r="F135" s="2">
        <v>114264.5</v>
      </c>
      <c r="G135" s="2">
        <v>27448.1</v>
      </c>
      <c r="H135" s="2">
        <v>3469.6</v>
      </c>
      <c r="I135">
        <v>507.7</v>
      </c>
      <c r="J135" s="2">
        <v>4845.2</v>
      </c>
      <c r="K135" s="7">
        <v>25.11</v>
      </c>
      <c r="L135">
        <f t="shared" si="28"/>
        <v>3.5522066738428418E-3</v>
      </c>
      <c r="M135">
        <f t="shared" si="29"/>
        <v>-1.7323016514609077E-3</v>
      </c>
      <c r="N135">
        <f t="shared" si="30"/>
        <v>-2.6770503772206521E-3</v>
      </c>
      <c r="O135">
        <f t="shared" si="31"/>
        <v>-1.1233751680860575E-2</v>
      </c>
      <c r="P135">
        <f t="shared" si="32"/>
        <v>2.1373293293854901E-3</v>
      </c>
      <c r="Q135">
        <f t="shared" si="33"/>
        <v>-2.9306710801788066E-2</v>
      </c>
      <c r="R135">
        <f t="shared" si="34"/>
        <v>-3.518244611341672E-3</v>
      </c>
      <c r="S135">
        <f t="shared" si="35"/>
        <v>-3.1014409771924909E-2</v>
      </c>
      <c r="T135">
        <f t="shared" si="36"/>
        <v>1.0079531359120975E-2</v>
      </c>
      <c r="U135">
        <f t="shared" si="37"/>
        <v>-2.1052631578947337E-2</v>
      </c>
      <c r="V135">
        <f t="shared" si="38"/>
        <v>-7.8729000531989734E-3</v>
      </c>
    </row>
    <row r="136" spans="1:22" x14ac:dyDescent="0.3">
      <c r="A136" s="1">
        <v>45742</v>
      </c>
      <c r="B136" s="2">
        <v>2323.15</v>
      </c>
      <c r="C136">
        <v>429.6</v>
      </c>
      <c r="D136">
        <v>407.35</v>
      </c>
      <c r="E136" s="2">
        <v>1758.95</v>
      </c>
      <c r="F136" s="2">
        <v>114321.2</v>
      </c>
      <c r="G136" s="2">
        <v>28072.05</v>
      </c>
      <c r="H136" s="2">
        <v>3444.8</v>
      </c>
      <c r="I136">
        <v>497.85</v>
      </c>
      <c r="J136" s="2">
        <v>4849.7</v>
      </c>
      <c r="K136" s="7">
        <v>24.62</v>
      </c>
      <c r="L136">
        <f t="shared" si="28"/>
        <v>-3.2607529765096683E-3</v>
      </c>
      <c r="M136">
        <f t="shared" si="29"/>
        <v>-6.015733456732915E-3</v>
      </c>
      <c r="N136">
        <f t="shared" si="30"/>
        <v>-5.9785261102976786E-3</v>
      </c>
      <c r="O136">
        <f t="shared" si="31"/>
        <v>-3.2865845020540897E-3</v>
      </c>
      <c r="P136">
        <f t="shared" si="32"/>
        <v>4.9621711030107412E-4</v>
      </c>
      <c r="Q136">
        <f t="shared" si="33"/>
        <v>2.2731992378343155E-2</v>
      </c>
      <c r="R136">
        <f t="shared" si="34"/>
        <v>-7.1477980170624074E-3</v>
      </c>
      <c r="S136">
        <f t="shared" si="35"/>
        <v>-1.9401221193618211E-2</v>
      </c>
      <c r="T136">
        <f t="shared" si="36"/>
        <v>9.2875423099149682E-4</v>
      </c>
      <c r="U136">
        <f t="shared" si="37"/>
        <v>-1.9514137793707625E-2</v>
      </c>
      <c r="V136">
        <f t="shared" si="38"/>
        <v>-6.2327686264062399E-3</v>
      </c>
    </row>
    <row r="137" spans="1:22" x14ac:dyDescent="0.3">
      <c r="A137" s="1">
        <v>45743</v>
      </c>
      <c r="B137" s="2">
        <v>2338.1</v>
      </c>
      <c r="C137">
        <v>428</v>
      </c>
      <c r="D137">
        <v>409.45</v>
      </c>
      <c r="E137" s="2">
        <v>1731.45</v>
      </c>
      <c r="F137" s="2">
        <v>113264.05</v>
      </c>
      <c r="G137" s="2">
        <v>28355.5</v>
      </c>
      <c r="H137" s="2">
        <v>3501.6</v>
      </c>
      <c r="I137">
        <v>519.9</v>
      </c>
      <c r="J137" s="2">
        <v>4841.2</v>
      </c>
      <c r="K137" s="7">
        <v>24.93</v>
      </c>
      <c r="L137">
        <f t="shared" si="28"/>
        <v>6.4352280309062336E-3</v>
      </c>
      <c r="M137">
        <f t="shared" si="29"/>
        <v>-3.7243947858473527E-3</v>
      </c>
      <c r="N137">
        <f t="shared" si="30"/>
        <v>5.1552718792192602E-3</v>
      </c>
      <c r="O137">
        <f t="shared" si="31"/>
        <v>-1.5634327297535461E-2</v>
      </c>
      <c r="P137">
        <f t="shared" si="32"/>
        <v>-9.2471912471177187E-3</v>
      </c>
      <c r="Q137">
        <f t="shared" si="33"/>
        <v>1.009723194422925E-2</v>
      </c>
      <c r="R137">
        <f t="shared" si="34"/>
        <v>1.6488620529493649E-2</v>
      </c>
      <c r="S137">
        <f t="shared" si="35"/>
        <v>4.4290448930400628E-2</v>
      </c>
      <c r="T137">
        <f t="shared" si="36"/>
        <v>-1.7526857331381324E-3</v>
      </c>
      <c r="U137">
        <f t="shared" si="37"/>
        <v>1.2591389114540972E-2</v>
      </c>
      <c r="V137">
        <f t="shared" si="38"/>
        <v>3.3577366682476855E-3</v>
      </c>
    </row>
    <row r="138" spans="1:22" x14ac:dyDescent="0.3">
      <c r="A138" s="1">
        <v>45744</v>
      </c>
      <c r="B138" s="2">
        <v>2340.65</v>
      </c>
      <c r="C138">
        <v>426.05</v>
      </c>
      <c r="D138">
        <v>409.75</v>
      </c>
      <c r="E138" s="2">
        <v>1734.7</v>
      </c>
      <c r="F138" s="2">
        <v>112677.75</v>
      </c>
      <c r="G138" s="2">
        <v>28358.45</v>
      </c>
      <c r="H138" s="2">
        <v>3492.3</v>
      </c>
      <c r="I138">
        <v>509.3</v>
      </c>
      <c r="J138" s="2">
        <v>4936.8999999999996</v>
      </c>
      <c r="K138" s="7">
        <v>24.27</v>
      </c>
      <c r="L138">
        <f t="shared" si="28"/>
        <v>1.0906291433215782E-3</v>
      </c>
      <c r="M138">
        <f t="shared" si="29"/>
        <v>-4.5560747663551133E-3</v>
      </c>
      <c r="N138">
        <f t="shared" si="30"/>
        <v>7.3269019416292926E-4</v>
      </c>
      <c r="O138">
        <f t="shared" si="31"/>
        <v>1.8770394755840481E-3</v>
      </c>
      <c r="P138">
        <f t="shared" si="32"/>
        <v>-5.1763997490819275E-3</v>
      </c>
      <c r="Q138">
        <f t="shared" si="33"/>
        <v>1.040362539895515E-4</v>
      </c>
      <c r="R138">
        <f t="shared" si="34"/>
        <v>-2.6559287183001278E-3</v>
      </c>
      <c r="S138">
        <f t="shared" si="35"/>
        <v>-2.0388536256972432E-2</v>
      </c>
      <c r="T138">
        <f t="shared" si="36"/>
        <v>1.9767826158803566E-2</v>
      </c>
      <c r="U138">
        <f t="shared" si="37"/>
        <v>-2.6474127557160054E-2</v>
      </c>
      <c r="V138">
        <f t="shared" si="38"/>
        <v>-4.7959159702704217E-3</v>
      </c>
    </row>
    <row r="139" spans="1:22" x14ac:dyDescent="0.3">
      <c r="A139" s="1">
        <v>45748</v>
      </c>
      <c r="B139" s="2">
        <v>2316</v>
      </c>
      <c r="C139">
        <v>422.55</v>
      </c>
      <c r="D139">
        <v>406.65</v>
      </c>
      <c r="E139" s="2">
        <v>1698.35</v>
      </c>
      <c r="F139" s="2">
        <v>113037.05</v>
      </c>
      <c r="G139" s="2">
        <v>27884.1</v>
      </c>
      <c r="H139" s="2">
        <v>3436.8</v>
      </c>
      <c r="I139">
        <v>504.7</v>
      </c>
      <c r="J139" s="2">
        <v>4900.8</v>
      </c>
      <c r="K139" s="7">
        <v>25.31</v>
      </c>
      <c r="L139">
        <f t="shared" si="28"/>
        <v>-1.0531262683442672E-2</v>
      </c>
      <c r="M139">
        <f t="shared" si="29"/>
        <v>-8.2149982396432335E-3</v>
      </c>
      <c r="N139">
        <f t="shared" si="30"/>
        <v>-7.5655887736425205E-3</v>
      </c>
      <c r="O139">
        <f t="shared" si="31"/>
        <v>-2.095463192482858E-2</v>
      </c>
      <c r="P139">
        <f t="shared" si="32"/>
        <v>3.1887395692583756E-3</v>
      </c>
      <c r="Q139">
        <f t="shared" si="33"/>
        <v>-1.6726936768405965E-2</v>
      </c>
      <c r="R139">
        <f t="shared" si="34"/>
        <v>-1.5892105489219138E-2</v>
      </c>
      <c r="S139">
        <f t="shared" si="35"/>
        <v>-9.0320047123503295E-3</v>
      </c>
      <c r="T139">
        <f t="shared" si="36"/>
        <v>-7.312280986043764E-3</v>
      </c>
      <c r="U139">
        <f t="shared" si="37"/>
        <v>4.2851256695508821E-2</v>
      </c>
      <c r="V139">
        <f t="shared" si="38"/>
        <v>-3.8029294594269418E-3</v>
      </c>
    </row>
    <row r="140" spans="1:22" x14ac:dyDescent="0.3">
      <c r="A140" s="1">
        <v>45749</v>
      </c>
      <c r="B140" s="2">
        <v>2306.65</v>
      </c>
      <c r="C140">
        <v>428.25</v>
      </c>
      <c r="D140">
        <v>409.05</v>
      </c>
      <c r="E140" s="2">
        <v>1713.65</v>
      </c>
      <c r="F140" s="2">
        <v>115137.35</v>
      </c>
      <c r="G140" s="2">
        <v>28024.1</v>
      </c>
      <c r="H140" s="2">
        <v>3419.9</v>
      </c>
      <c r="I140">
        <v>513.54999999999995</v>
      </c>
      <c r="J140" s="2">
        <v>5037.3999999999996</v>
      </c>
      <c r="K140" s="7">
        <v>25.25</v>
      </c>
      <c r="L140">
        <f t="shared" si="28"/>
        <v>-4.037132987910151E-3</v>
      </c>
      <c r="M140">
        <f t="shared" si="29"/>
        <v>1.3489527866524645E-2</v>
      </c>
      <c r="N140">
        <f t="shared" si="30"/>
        <v>5.9018812246404385E-3</v>
      </c>
      <c r="O140">
        <f t="shared" si="31"/>
        <v>9.0087437807284624E-3</v>
      </c>
      <c r="P140">
        <f t="shared" si="32"/>
        <v>1.8580633517948343E-2</v>
      </c>
      <c r="Q140">
        <f t="shared" si="33"/>
        <v>5.0207824530825815E-3</v>
      </c>
      <c r="R140">
        <f t="shared" si="34"/>
        <v>-4.9173649906890391E-3</v>
      </c>
      <c r="S140">
        <f t="shared" si="35"/>
        <v>1.7535169407568784E-2</v>
      </c>
      <c r="T140">
        <f t="shared" si="36"/>
        <v>2.7873000326477198E-2</v>
      </c>
      <c r="U140">
        <f t="shared" si="37"/>
        <v>-2.3706045041485073E-3</v>
      </c>
      <c r="V140">
        <f t="shared" si="38"/>
        <v>8.1449000516955923E-3</v>
      </c>
    </row>
    <row r="141" spans="1:22" x14ac:dyDescent="0.3">
      <c r="A141" s="1">
        <v>45750</v>
      </c>
      <c r="B141" s="2">
        <v>2349.4</v>
      </c>
      <c r="C141">
        <v>423.25</v>
      </c>
      <c r="D141">
        <v>409.4</v>
      </c>
      <c r="E141" s="2">
        <v>1770</v>
      </c>
      <c r="F141" s="2">
        <v>114870.45</v>
      </c>
      <c r="G141" s="2">
        <v>28013.9</v>
      </c>
      <c r="H141" s="2">
        <v>3420.15</v>
      </c>
      <c r="I141">
        <v>528.85</v>
      </c>
      <c r="J141" s="2">
        <v>5073.45</v>
      </c>
      <c r="K141" s="7">
        <v>27.19</v>
      </c>
      <c r="L141">
        <f t="shared" si="28"/>
        <v>1.8533370905859145E-2</v>
      </c>
      <c r="M141">
        <f t="shared" si="29"/>
        <v>-1.1675423234092236E-2</v>
      </c>
      <c r="N141">
        <f t="shared" si="30"/>
        <v>8.5564111966743891E-4</v>
      </c>
      <c r="O141">
        <f t="shared" si="31"/>
        <v>3.2883027456014881E-2</v>
      </c>
      <c r="P141">
        <f t="shared" si="32"/>
        <v>-2.3181009463914943E-3</v>
      </c>
      <c r="Q141">
        <f t="shared" si="33"/>
        <v>-3.6397243800861007E-4</v>
      </c>
      <c r="R141">
        <f t="shared" si="34"/>
        <v>7.3101552676978852E-5</v>
      </c>
      <c r="S141">
        <f t="shared" si="35"/>
        <v>2.9792619998052907E-2</v>
      </c>
      <c r="T141">
        <f t="shared" si="36"/>
        <v>7.1564696073371549E-3</v>
      </c>
      <c r="U141">
        <f t="shared" si="37"/>
        <v>7.6831683168316886E-2</v>
      </c>
      <c r="V141">
        <f t="shared" si="38"/>
        <v>1.8274859875404351E-2</v>
      </c>
    </row>
    <row r="142" spans="1:22" x14ac:dyDescent="0.3">
      <c r="A142" s="1">
        <v>45751</v>
      </c>
      <c r="B142" s="2">
        <v>2356.0500000000002</v>
      </c>
      <c r="C142">
        <v>407.95</v>
      </c>
      <c r="D142">
        <v>409.7</v>
      </c>
      <c r="E142" s="2">
        <v>1709.35</v>
      </c>
      <c r="F142" s="2">
        <v>113236.95</v>
      </c>
      <c r="G142" s="2">
        <v>27289.1</v>
      </c>
      <c r="H142" s="2">
        <v>3260.15</v>
      </c>
      <c r="I142">
        <v>532.54999999999995</v>
      </c>
      <c r="J142" s="2">
        <v>5023.3999999999996</v>
      </c>
      <c r="K142" s="7">
        <v>26.53</v>
      </c>
      <c r="L142">
        <f t="shared" si="28"/>
        <v>2.8305099174257644E-3</v>
      </c>
      <c r="M142">
        <f t="shared" si="29"/>
        <v>-3.6148848198464291E-2</v>
      </c>
      <c r="N142">
        <f t="shared" si="30"/>
        <v>7.3277967757696971E-4</v>
      </c>
      <c r="O142">
        <f t="shared" si="31"/>
        <v>-3.4265536723163896E-2</v>
      </c>
      <c r="P142">
        <f t="shared" si="32"/>
        <v>-1.4220367379077909E-2</v>
      </c>
      <c r="Q142">
        <f t="shared" si="33"/>
        <v>-2.5872870253695588E-2</v>
      </c>
      <c r="R142">
        <f t="shared" si="34"/>
        <v>-4.6781573907577152E-2</v>
      </c>
      <c r="S142">
        <f t="shared" si="35"/>
        <v>6.9963127540889321E-3</v>
      </c>
      <c r="T142">
        <f t="shared" si="36"/>
        <v>-9.8650819462102086E-3</v>
      </c>
      <c r="U142">
        <f t="shared" si="37"/>
        <v>-2.4273630011033474E-2</v>
      </c>
      <c r="V142">
        <f t="shared" si="38"/>
        <v>-2.3221602467610122E-2</v>
      </c>
    </row>
    <row r="143" spans="1:22" x14ac:dyDescent="0.3">
      <c r="A143" s="1">
        <v>45754</v>
      </c>
      <c r="B143" s="2">
        <v>2341.35</v>
      </c>
      <c r="C143">
        <v>397.45</v>
      </c>
      <c r="D143">
        <v>406.05</v>
      </c>
      <c r="E143" s="2">
        <v>1666.35</v>
      </c>
      <c r="F143" s="2">
        <v>110385.5</v>
      </c>
      <c r="G143" s="2">
        <v>26588.25</v>
      </c>
      <c r="H143" s="2">
        <v>3068.5</v>
      </c>
      <c r="I143">
        <v>509.95</v>
      </c>
      <c r="J143" s="2">
        <v>5055.8500000000004</v>
      </c>
      <c r="K143" s="7">
        <v>25.43</v>
      </c>
      <c r="L143">
        <f t="shared" si="28"/>
        <v>-6.2392563825047313E-3</v>
      </c>
      <c r="M143">
        <f t="shared" si="29"/>
        <v>-2.5738448339257262E-2</v>
      </c>
      <c r="N143">
        <f t="shared" si="30"/>
        <v>-8.9089577739809057E-3</v>
      </c>
      <c r="O143">
        <f t="shared" si="31"/>
        <v>-2.5155760961769094E-2</v>
      </c>
      <c r="P143">
        <f t="shared" si="32"/>
        <v>-2.5181268128468642E-2</v>
      </c>
      <c r="Q143">
        <f t="shared" si="33"/>
        <v>-2.5682415323334172E-2</v>
      </c>
      <c r="R143">
        <f t="shared" si="34"/>
        <v>-5.8785638697605967E-2</v>
      </c>
      <c r="S143">
        <f t="shared" si="35"/>
        <v>-4.2437329828185086E-2</v>
      </c>
      <c r="T143">
        <f t="shared" si="36"/>
        <v>6.4597682844290179E-3</v>
      </c>
      <c r="U143">
        <f t="shared" si="37"/>
        <v>-4.1462495288352857E-2</v>
      </c>
      <c r="V143">
        <f t="shared" si="38"/>
        <v>-2.8738366789208911E-2</v>
      </c>
    </row>
    <row r="144" spans="1:22" x14ac:dyDescent="0.3">
      <c r="A144" s="1">
        <v>45755</v>
      </c>
      <c r="B144" s="2">
        <v>2394.1999999999998</v>
      </c>
      <c r="C144">
        <v>401.45</v>
      </c>
      <c r="D144">
        <v>412.55</v>
      </c>
      <c r="E144" s="2">
        <v>1688.35</v>
      </c>
      <c r="F144" s="2">
        <v>112592.4</v>
      </c>
      <c r="G144" s="2">
        <v>26516.3</v>
      </c>
      <c r="H144" s="2">
        <v>3161.1</v>
      </c>
      <c r="I144">
        <v>513.54999999999995</v>
      </c>
      <c r="J144" s="2">
        <v>5179.3500000000004</v>
      </c>
      <c r="K144" s="7">
        <v>25.7</v>
      </c>
      <c r="L144">
        <f t="shared" si="28"/>
        <v>2.257244751959336E-2</v>
      </c>
      <c r="M144">
        <f t="shared" si="29"/>
        <v>1.0064159013712416E-2</v>
      </c>
      <c r="N144">
        <f t="shared" si="30"/>
        <v>1.600788080285679E-2</v>
      </c>
      <c r="O144">
        <f t="shared" si="31"/>
        <v>1.3202508476610557E-2</v>
      </c>
      <c r="P144">
        <f t="shared" si="32"/>
        <v>1.9992662079711503E-2</v>
      </c>
      <c r="Q144">
        <f t="shared" si="33"/>
        <v>-2.7060825740693999E-3</v>
      </c>
      <c r="R144">
        <f t="shared" si="34"/>
        <v>3.0177611210689233E-2</v>
      </c>
      <c r="S144">
        <f t="shared" si="35"/>
        <v>7.0595156387880499E-3</v>
      </c>
      <c r="T144">
        <f t="shared" si="36"/>
        <v>2.4427148748479482E-2</v>
      </c>
      <c r="U144">
        <f t="shared" si="37"/>
        <v>1.0617381046008635E-2</v>
      </c>
      <c r="V144">
        <f t="shared" si="38"/>
        <v>1.5883088726197234E-2</v>
      </c>
    </row>
    <row r="145" spans="1:22" x14ac:dyDescent="0.3">
      <c r="A145" s="1">
        <v>45756</v>
      </c>
      <c r="B145" s="2">
        <v>2411.15</v>
      </c>
      <c r="C145">
        <v>407.8</v>
      </c>
      <c r="D145">
        <v>416.3</v>
      </c>
      <c r="E145" s="2">
        <v>1652.2</v>
      </c>
      <c r="F145" s="2">
        <v>113113.3</v>
      </c>
      <c r="G145" s="2">
        <v>26182.7</v>
      </c>
      <c r="H145" s="2">
        <v>3054.15</v>
      </c>
      <c r="I145">
        <v>508.45</v>
      </c>
      <c r="J145" s="2">
        <v>5339.45</v>
      </c>
      <c r="K145" s="7">
        <v>25.43</v>
      </c>
      <c r="L145">
        <f t="shared" si="28"/>
        <v>7.0796090552168881E-3</v>
      </c>
      <c r="M145">
        <f t="shared" si="29"/>
        <v>1.5817660978951358E-2</v>
      </c>
      <c r="N145">
        <f t="shared" si="30"/>
        <v>9.089807296085323E-3</v>
      </c>
      <c r="O145">
        <f t="shared" si="31"/>
        <v>-2.1411437202001875E-2</v>
      </c>
      <c r="P145">
        <f t="shared" si="32"/>
        <v>4.6264223873015301E-3</v>
      </c>
      <c r="Q145">
        <f t="shared" si="33"/>
        <v>-1.2580940779822167E-2</v>
      </c>
      <c r="R145">
        <f t="shared" si="34"/>
        <v>-3.3833159343266528E-2</v>
      </c>
      <c r="S145">
        <f t="shared" si="35"/>
        <v>-9.9308733326841907E-3</v>
      </c>
      <c r="T145">
        <f t="shared" si="36"/>
        <v>3.0911214727716692E-2</v>
      </c>
      <c r="U145">
        <f t="shared" si="37"/>
        <v>-1.050583657587547E-2</v>
      </c>
      <c r="V145">
        <f t="shared" si="38"/>
        <v>-5.1435880840251386E-3</v>
      </c>
    </row>
    <row r="146" spans="1:22" x14ac:dyDescent="0.3">
      <c r="A146" s="1">
        <v>45758</v>
      </c>
      <c r="B146" s="2">
        <v>2393.6</v>
      </c>
      <c r="C146">
        <v>427.75</v>
      </c>
      <c r="D146">
        <v>421.55</v>
      </c>
      <c r="E146" s="2">
        <v>1687.55</v>
      </c>
      <c r="F146" s="2">
        <v>117544.4</v>
      </c>
      <c r="G146" s="2">
        <v>26359.25</v>
      </c>
      <c r="H146" s="2">
        <v>3115.95</v>
      </c>
      <c r="I146">
        <v>518.25</v>
      </c>
      <c r="J146" s="2">
        <v>5350.2</v>
      </c>
      <c r="K146" s="7">
        <v>26.08</v>
      </c>
      <c r="L146">
        <f t="shared" si="28"/>
        <v>-7.2786844451818346E-3</v>
      </c>
      <c r="M146">
        <f t="shared" si="29"/>
        <v>4.8921039725355539E-2</v>
      </c>
      <c r="N146">
        <f t="shared" si="30"/>
        <v>1.2611097766034109E-2</v>
      </c>
      <c r="O146">
        <f t="shared" si="31"/>
        <v>2.139571480450303E-2</v>
      </c>
      <c r="P146">
        <f t="shared" si="32"/>
        <v>3.9173996338184733E-2</v>
      </c>
      <c r="Q146">
        <f t="shared" si="33"/>
        <v>6.7430020586111928E-3</v>
      </c>
      <c r="R146">
        <f t="shared" si="34"/>
        <v>2.0234762536221116E-2</v>
      </c>
      <c r="S146">
        <f t="shared" si="35"/>
        <v>1.9274264922804624E-2</v>
      </c>
      <c r="T146">
        <f t="shared" si="36"/>
        <v>2.0133159782374588E-3</v>
      </c>
      <c r="U146">
        <f t="shared" si="37"/>
        <v>2.5560361777428178E-2</v>
      </c>
      <c r="V146">
        <f t="shared" si="38"/>
        <v>2.363174668523095E-2</v>
      </c>
    </row>
    <row r="147" spans="1:22" x14ac:dyDescent="0.3">
      <c r="A147" s="1">
        <v>45762</v>
      </c>
      <c r="B147" s="2">
        <v>2415.6999999999998</v>
      </c>
      <c r="C147">
        <v>439.1</v>
      </c>
      <c r="D147">
        <v>420.4</v>
      </c>
      <c r="E147" s="2">
        <v>1705</v>
      </c>
      <c r="F147" s="2">
        <v>122905</v>
      </c>
      <c r="G147" s="2">
        <v>27090</v>
      </c>
      <c r="H147" s="2">
        <v>3257.6</v>
      </c>
      <c r="I147">
        <v>542.20000000000005</v>
      </c>
      <c r="J147" s="2">
        <v>5391.3</v>
      </c>
      <c r="K147" s="7">
        <v>26.53</v>
      </c>
      <c r="L147">
        <f t="shared" si="28"/>
        <v>9.2329545454545078E-3</v>
      </c>
      <c r="M147">
        <f t="shared" si="29"/>
        <v>2.6534190531852769E-2</v>
      </c>
      <c r="N147">
        <f t="shared" si="30"/>
        <v>-2.7280275174950399E-3</v>
      </c>
      <c r="O147">
        <f t="shared" si="31"/>
        <v>1.0340434357500546E-2</v>
      </c>
      <c r="P147">
        <f t="shared" si="32"/>
        <v>4.5604894831229779E-2</v>
      </c>
      <c r="Q147">
        <f t="shared" si="33"/>
        <v>2.7722715934633952E-2</v>
      </c>
      <c r="R147">
        <f t="shared" si="34"/>
        <v>4.5459651149729649E-2</v>
      </c>
      <c r="S147">
        <f t="shared" si="35"/>
        <v>4.6213217559093189E-2</v>
      </c>
      <c r="T147">
        <f t="shared" si="36"/>
        <v>7.6819558147359661E-3</v>
      </c>
      <c r="U147">
        <f t="shared" si="37"/>
        <v>1.7254601226993974E-2</v>
      </c>
      <c r="V147">
        <f t="shared" si="38"/>
        <v>2.3744472809935312E-2</v>
      </c>
    </row>
    <row r="148" spans="1:22" x14ac:dyDescent="0.3">
      <c r="A148" s="1">
        <v>45763</v>
      </c>
      <c r="B148" s="2">
        <v>2459.9</v>
      </c>
      <c r="C148">
        <v>448.2</v>
      </c>
      <c r="D148">
        <v>424.45</v>
      </c>
      <c r="E148" s="2">
        <v>1693.1</v>
      </c>
      <c r="F148" s="2">
        <v>124490</v>
      </c>
      <c r="G148" s="2">
        <v>27370</v>
      </c>
      <c r="H148" s="2">
        <v>3227.7</v>
      </c>
      <c r="I148">
        <v>545.54999999999995</v>
      </c>
      <c r="J148" s="2">
        <v>5416.2</v>
      </c>
      <c r="K148" s="7">
        <v>27.04</v>
      </c>
      <c r="L148">
        <f t="shared" si="28"/>
        <v>1.8296973961998707E-2</v>
      </c>
      <c r="M148">
        <f t="shared" si="29"/>
        <v>2.0724208608517342E-2</v>
      </c>
      <c r="N148">
        <f t="shared" si="30"/>
        <v>9.6336822074215307E-3</v>
      </c>
      <c r="O148">
        <f t="shared" si="31"/>
        <v>-6.9794721407625167E-3</v>
      </c>
      <c r="P148">
        <f t="shared" si="32"/>
        <v>1.2896139294577112E-2</v>
      </c>
      <c r="Q148">
        <f t="shared" si="33"/>
        <v>1.0335917312661499E-2</v>
      </c>
      <c r="R148">
        <f t="shared" si="34"/>
        <v>-9.1785363457760599E-3</v>
      </c>
      <c r="S148">
        <f t="shared" si="35"/>
        <v>6.1785319070452021E-3</v>
      </c>
      <c r="T148">
        <f t="shared" si="36"/>
        <v>4.618552111735506E-3</v>
      </c>
      <c r="U148">
        <f t="shared" si="37"/>
        <v>1.9223520542781682E-2</v>
      </c>
      <c r="V148">
        <f t="shared" si="38"/>
        <v>7.1241542840051464E-3</v>
      </c>
    </row>
    <row r="149" spans="1:22" x14ac:dyDescent="0.3">
      <c r="A149" s="1">
        <v>45764</v>
      </c>
      <c r="B149" s="2">
        <v>2467.9</v>
      </c>
      <c r="C149">
        <v>451.75</v>
      </c>
      <c r="D149">
        <v>427.25</v>
      </c>
      <c r="E149" s="2">
        <v>1751.5</v>
      </c>
      <c r="F149" s="2">
        <v>126475</v>
      </c>
      <c r="G149" s="2">
        <v>27505</v>
      </c>
      <c r="H149" s="2">
        <v>3247.3</v>
      </c>
      <c r="I149">
        <v>549.70000000000005</v>
      </c>
      <c r="J149" s="2">
        <v>5454.6</v>
      </c>
      <c r="K149" s="7">
        <v>27.28</v>
      </c>
      <c r="L149">
        <f t="shared" si="28"/>
        <v>3.2521647221431765E-3</v>
      </c>
      <c r="M149">
        <f t="shared" si="29"/>
        <v>7.920571173583248E-3</v>
      </c>
      <c r="N149">
        <f t="shared" si="30"/>
        <v>6.5967722935563943E-3</v>
      </c>
      <c r="O149">
        <f t="shared" si="31"/>
        <v>3.4492941940818672E-2</v>
      </c>
      <c r="P149">
        <f t="shared" si="32"/>
        <v>1.5945055827777332E-2</v>
      </c>
      <c r="Q149">
        <f t="shared" si="33"/>
        <v>4.9324077457069786E-3</v>
      </c>
      <c r="R149">
        <f t="shared" si="34"/>
        <v>6.0724354803731338E-3</v>
      </c>
      <c r="S149">
        <f t="shared" si="35"/>
        <v>7.6070021079646067E-3</v>
      </c>
      <c r="T149">
        <f t="shared" si="36"/>
        <v>7.0898415863521556E-3</v>
      </c>
      <c r="U149">
        <f t="shared" si="37"/>
        <v>8.8757396449704873E-3</v>
      </c>
      <c r="V149">
        <f t="shared" si="38"/>
        <v>1.3235788641265523E-2</v>
      </c>
    </row>
    <row r="150" spans="1:22" x14ac:dyDescent="0.3">
      <c r="A150" s="1">
        <v>45768</v>
      </c>
      <c r="B150" s="2">
        <v>2445</v>
      </c>
      <c r="C150">
        <v>460.8</v>
      </c>
      <c r="D150">
        <v>422.85</v>
      </c>
      <c r="E150" s="2">
        <v>1744.9</v>
      </c>
      <c r="F150" s="2">
        <v>126800</v>
      </c>
      <c r="G150" s="2">
        <v>27800</v>
      </c>
      <c r="H150" s="2">
        <v>3280.5</v>
      </c>
      <c r="I150">
        <v>569.04999999999995</v>
      </c>
      <c r="J150" s="2">
        <v>5393.2</v>
      </c>
      <c r="K150" s="7">
        <v>27.41</v>
      </c>
      <c r="L150">
        <f t="shared" si="28"/>
        <v>-9.279144211677982E-3</v>
      </c>
      <c r="M150">
        <f t="shared" si="29"/>
        <v>2.0033204205866101E-2</v>
      </c>
      <c r="N150">
        <f t="shared" si="30"/>
        <v>-1.0298420128730199E-2</v>
      </c>
      <c r="O150">
        <f t="shared" si="31"/>
        <v>-3.7681986868397998E-3</v>
      </c>
      <c r="P150">
        <f t="shared" si="32"/>
        <v>2.5696778019371419E-3</v>
      </c>
      <c r="Q150">
        <f t="shared" si="33"/>
        <v>1.0725322668605708E-2</v>
      </c>
      <c r="R150">
        <f t="shared" si="34"/>
        <v>1.022387829889441E-2</v>
      </c>
      <c r="S150">
        <f t="shared" si="35"/>
        <v>3.5201018737493012E-2</v>
      </c>
      <c r="T150">
        <f t="shared" si="36"/>
        <v>-1.1256554101125756E-2</v>
      </c>
      <c r="U150">
        <f t="shared" si="37"/>
        <v>4.7653958944281162E-3</v>
      </c>
      <c r="V150">
        <f t="shared" si="38"/>
        <v>5.1101121753660403E-3</v>
      </c>
    </row>
    <row r="151" spans="1:22" x14ac:dyDescent="0.3">
      <c r="A151" s="1">
        <v>45769</v>
      </c>
      <c r="B151" s="2">
        <v>2432</v>
      </c>
      <c r="C151">
        <v>462.4</v>
      </c>
      <c r="D151">
        <v>433.6</v>
      </c>
      <c r="E151" s="2">
        <v>1747.4</v>
      </c>
      <c r="F151" s="2">
        <v>127655</v>
      </c>
      <c r="G151" s="2">
        <v>28020</v>
      </c>
      <c r="H151" s="2">
        <v>3257.8</v>
      </c>
      <c r="I151">
        <v>573.35</v>
      </c>
      <c r="J151" s="2">
        <v>5435.5</v>
      </c>
      <c r="K151" s="7">
        <v>29.28</v>
      </c>
      <c r="L151">
        <f t="shared" si="28"/>
        <v>-5.3169734151329246E-3</v>
      </c>
      <c r="M151">
        <f t="shared" si="29"/>
        <v>3.4722222222221483E-3</v>
      </c>
      <c r="N151">
        <f t="shared" si="30"/>
        <v>2.5422726735248907E-2</v>
      </c>
      <c r="O151">
        <f t="shared" si="31"/>
        <v>1.4327468622843714E-3</v>
      </c>
      <c r="P151">
        <f t="shared" si="32"/>
        <v>6.7429022082018926E-3</v>
      </c>
      <c r="Q151">
        <f t="shared" si="33"/>
        <v>7.9136690647482015E-3</v>
      </c>
      <c r="R151">
        <f t="shared" si="34"/>
        <v>-6.91967687852456E-3</v>
      </c>
      <c r="S151">
        <f t="shared" si="35"/>
        <v>7.5564537386874067E-3</v>
      </c>
      <c r="T151">
        <f t="shared" si="36"/>
        <v>7.8432099681080211E-3</v>
      </c>
      <c r="U151">
        <f t="shared" si="37"/>
        <v>6.8223276176577932E-2</v>
      </c>
      <c r="V151">
        <f t="shared" si="38"/>
        <v>1.2854776497118022E-2</v>
      </c>
    </row>
    <row r="152" spans="1:22" x14ac:dyDescent="0.3">
      <c r="A152" s="1">
        <v>45770</v>
      </c>
      <c r="B152" s="2">
        <v>2453.1</v>
      </c>
      <c r="C152">
        <v>460.15</v>
      </c>
      <c r="D152">
        <v>430.85</v>
      </c>
      <c r="E152" s="2">
        <v>1788.8</v>
      </c>
      <c r="F152" s="2">
        <v>127980</v>
      </c>
      <c r="G152" s="2">
        <v>28415</v>
      </c>
      <c r="H152" s="2">
        <v>3301</v>
      </c>
      <c r="I152">
        <v>579.4</v>
      </c>
      <c r="J152" s="2">
        <v>5544.3</v>
      </c>
      <c r="K152" s="7">
        <v>29.43</v>
      </c>
      <c r="L152">
        <f t="shared" si="28"/>
        <v>8.6759868421052259E-3</v>
      </c>
      <c r="M152">
        <f t="shared" si="29"/>
        <v>-4.865916955017301E-3</v>
      </c>
      <c r="N152">
        <f t="shared" si="30"/>
        <v>-6.3422509225092251E-3</v>
      </c>
      <c r="O152">
        <f t="shared" si="31"/>
        <v>2.3692342909465411E-2</v>
      </c>
      <c r="P152">
        <f t="shared" si="32"/>
        <v>2.5459245622968156E-3</v>
      </c>
      <c r="Q152">
        <f t="shared" si="33"/>
        <v>1.409707351891506E-2</v>
      </c>
      <c r="R152">
        <f t="shared" si="34"/>
        <v>1.3260482534225494E-2</v>
      </c>
      <c r="S152">
        <f t="shared" si="35"/>
        <v>1.0552018836661646E-2</v>
      </c>
      <c r="T152">
        <f t="shared" si="36"/>
        <v>2.0016557814368535E-2</v>
      </c>
      <c r="U152">
        <f t="shared" si="37"/>
        <v>5.1229508196720822E-3</v>
      </c>
      <c r="V152">
        <f t="shared" si="38"/>
        <v>8.9048786214259486E-3</v>
      </c>
    </row>
    <row r="153" spans="1:22" x14ac:dyDescent="0.3">
      <c r="A153" s="1">
        <v>45771</v>
      </c>
      <c r="B153" s="2">
        <v>2464.4</v>
      </c>
      <c r="C153">
        <v>470.45</v>
      </c>
      <c r="D153">
        <v>430.05</v>
      </c>
      <c r="E153" s="2">
        <v>1803.9</v>
      </c>
      <c r="F153" s="2">
        <v>129920</v>
      </c>
      <c r="G153" s="2">
        <v>28430</v>
      </c>
      <c r="H153" s="2">
        <v>3300.6</v>
      </c>
      <c r="I153">
        <v>575.85</v>
      </c>
      <c r="J153" s="2">
        <v>5461.9</v>
      </c>
      <c r="K153" s="7">
        <v>29.2</v>
      </c>
      <c r="L153">
        <f t="shared" si="28"/>
        <v>4.6064163711223276E-3</v>
      </c>
      <c r="M153">
        <f t="shared" si="29"/>
        <v>2.2384005215690561E-2</v>
      </c>
      <c r="N153">
        <f t="shared" si="30"/>
        <v>-1.856794708135108E-3</v>
      </c>
      <c r="O153">
        <f t="shared" si="31"/>
        <v>8.4414132379249419E-3</v>
      </c>
      <c r="P153">
        <f t="shared" si="32"/>
        <v>1.5158618534145961E-2</v>
      </c>
      <c r="Q153">
        <f t="shared" si="33"/>
        <v>5.2789019883864156E-4</v>
      </c>
      <c r="R153">
        <f t="shared" si="34"/>
        <v>-1.2117540139354467E-4</v>
      </c>
      <c r="S153">
        <f t="shared" si="35"/>
        <v>-6.1270279599585E-3</v>
      </c>
      <c r="T153">
        <f t="shared" si="36"/>
        <v>-1.4862110636148935E-2</v>
      </c>
      <c r="U153">
        <f t="shared" si="37"/>
        <v>-7.815154604145445E-3</v>
      </c>
      <c r="V153">
        <f t="shared" si="38"/>
        <v>4.0369634097413695E-3</v>
      </c>
    </row>
    <row r="154" spans="1:22" x14ac:dyDescent="0.3">
      <c r="A154" s="1">
        <v>45772</v>
      </c>
      <c r="B154" s="2">
        <v>2431.6</v>
      </c>
      <c r="C154">
        <v>461.4</v>
      </c>
      <c r="D154">
        <v>427.8</v>
      </c>
      <c r="E154" s="2">
        <v>1787.4</v>
      </c>
      <c r="F154" s="2">
        <v>128655</v>
      </c>
      <c r="G154" s="2">
        <v>27995</v>
      </c>
      <c r="H154" s="2">
        <v>3272.1</v>
      </c>
      <c r="I154">
        <v>549.35</v>
      </c>
      <c r="J154" s="2">
        <v>5420.5</v>
      </c>
      <c r="K154" s="7">
        <v>27.89</v>
      </c>
      <c r="L154">
        <f t="shared" si="28"/>
        <v>-1.3309527674078957E-2</v>
      </c>
      <c r="M154">
        <f t="shared" si="29"/>
        <v>-1.9236900839621665E-2</v>
      </c>
      <c r="N154">
        <f t="shared" si="30"/>
        <v>-5.2319497732821766E-3</v>
      </c>
      <c r="O154">
        <f t="shared" si="31"/>
        <v>-9.146848494927657E-3</v>
      </c>
      <c r="P154">
        <f t="shared" si="32"/>
        <v>-9.7367610837438417E-3</v>
      </c>
      <c r="Q154">
        <f t="shared" si="33"/>
        <v>-1.5300738656348928E-2</v>
      </c>
      <c r="R154">
        <f t="shared" si="34"/>
        <v>-8.6347936738774764E-3</v>
      </c>
      <c r="S154">
        <f t="shared" si="35"/>
        <v>-4.6018928540418509E-2</v>
      </c>
      <c r="T154">
        <f t="shared" si="36"/>
        <v>-7.5797799300609016E-3</v>
      </c>
      <c r="U154">
        <f t="shared" si="37"/>
        <v>-4.4863013698630091E-2</v>
      </c>
      <c r="V154">
        <f t="shared" si="38"/>
        <v>-1.7938206296254491E-2</v>
      </c>
    </row>
    <row r="155" spans="1:22" x14ac:dyDescent="0.3">
      <c r="A155" s="1">
        <v>45775</v>
      </c>
      <c r="B155" s="2">
        <v>2452.1999999999998</v>
      </c>
      <c r="C155">
        <v>459.45</v>
      </c>
      <c r="D155">
        <v>428.8</v>
      </c>
      <c r="E155" s="2">
        <v>1841.6</v>
      </c>
      <c r="F155" s="2">
        <v>130225</v>
      </c>
      <c r="G155" s="2">
        <v>28315</v>
      </c>
      <c r="H155" s="2">
        <v>3327.3</v>
      </c>
      <c r="I155">
        <v>552.75</v>
      </c>
      <c r="J155" s="2">
        <v>5428.8</v>
      </c>
      <c r="K155" s="7">
        <v>28.13</v>
      </c>
      <c r="L155">
        <f t="shared" si="28"/>
        <v>8.4717881230465166E-3</v>
      </c>
      <c r="M155">
        <f t="shared" si="29"/>
        <v>-4.2262678803640851E-3</v>
      </c>
      <c r="N155">
        <f t="shared" si="30"/>
        <v>2.3375409069658717E-3</v>
      </c>
      <c r="O155">
        <f t="shared" si="31"/>
        <v>3.0323374734250765E-2</v>
      </c>
      <c r="P155">
        <f t="shared" si="32"/>
        <v>1.2203179044732036E-2</v>
      </c>
      <c r="Q155">
        <f t="shared" si="33"/>
        <v>1.1430612609394535E-2</v>
      </c>
      <c r="R155">
        <f t="shared" si="34"/>
        <v>1.6869900064179051E-2</v>
      </c>
      <c r="S155">
        <f t="shared" si="35"/>
        <v>6.1891326112678202E-3</v>
      </c>
      <c r="T155">
        <f t="shared" si="36"/>
        <v>1.53122405682136E-3</v>
      </c>
      <c r="U155">
        <f t="shared" si="37"/>
        <v>8.6052348512010903E-3</v>
      </c>
      <c r="V155">
        <f t="shared" si="38"/>
        <v>1.135318700790619E-2</v>
      </c>
    </row>
    <row r="156" spans="1:22" x14ac:dyDescent="0.3">
      <c r="A156" s="1">
        <v>45776</v>
      </c>
      <c r="B156" s="2">
        <v>2451.1</v>
      </c>
      <c r="C156">
        <v>455.95</v>
      </c>
      <c r="D156">
        <v>426</v>
      </c>
      <c r="E156" s="2">
        <v>1805.5</v>
      </c>
      <c r="F156" s="2">
        <v>132805</v>
      </c>
      <c r="G156" s="2">
        <v>29165</v>
      </c>
      <c r="H156" s="2">
        <v>3322.3</v>
      </c>
      <c r="I156">
        <v>548.65</v>
      </c>
      <c r="J156" s="2">
        <v>5468.3</v>
      </c>
      <c r="K156" s="7">
        <v>27.52</v>
      </c>
      <c r="L156">
        <f t="shared" si="28"/>
        <v>-4.4857678819015953E-4</v>
      </c>
      <c r="M156">
        <f t="shared" si="29"/>
        <v>-7.6178038959625639E-3</v>
      </c>
      <c r="N156">
        <f t="shared" si="30"/>
        <v>-6.5298507462686834E-3</v>
      </c>
      <c r="O156">
        <f t="shared" si="31"/>
        <v>-1.9602519548218893E-2</v>
      </c>
      <c r="P156">
        <f t="shared" si="32"/>
        <v>1.9811864081397582E-2</v>
      </c>
      <c r="Q156">
        <f t="shared" si="33"/>
        <v>3.0019424333392195E-2</v>
      </c>
      <c r="R156">
        <f t="shared" si="34"/>
        <v>-1.5027199230607398E-3</v>
      </c>
      <c r="S156">
        <f t="shared" si="35"/>
        <v>-7.417458163726862E-3</v>
      </c>
      <c r="T156">
        <f t="shared" si="36"/>
        <v>7.2760094311818445E-3</v>
      </c>
      <c r="U156">
        <f t="shared" si="37"/>
        <v>-2.1685033771773887E-2</v>
      </c>
      <c r="V156">
        <f t="shared" si="38"/>
        <v>-5.4250149873732827E-3</v>
      </c>
    </row>
    <row r="157" spans="1:22" x14ac:dyDescent="0.3">
      <c r="A157" s="1">
        <v>45777</v>
      </c>
      <c r="B157" s="2">
        <v>2425.6999999999998</v>
      </c>
      <c r="C157">
        <v>471.9</v>
      </c>
      <c r="D157">
        <v>425.8</v>
      </c>
      <c r="E157" s="2">
        <v>1832.3</v>
      </c>
      <c r="F157" s="2">
        <v>134505</v>
      </c>
      <c r="G157" s="2">
        <v>29455</v>
      </c>
      <c r="H157" s="2">
        <v>3341</v>
      </c>
      <c r="I157">
        <v>532.04999999999995</v>
      </c>
      <c r="J157" s="2">
        <v>5438.9</v>
      </c>
      <c r="K157" s="7">
        <v>26.5</v>
      </c>
      <c r="L157">
        <f t="shared" si="28"/>
        <v>-1.0362694300518172E-2</v>
      </c>
      <c r="M157">
        <f t="shared" si="29"/>
        <v>3.49819059107358E-2</v>
      </c>
      <c r="N157">
        <f t="shared" si="30"/>
        <v>-4.6948356807509069E-4</v>
      </c>
      <c r="O157">
        <f t="shared" si="31"/>
        <v>1.4843533647189119E-2</v>
      </c>
      <c r="P157">
        <f t="shared" si="32"/>
        <v>1.2800722864349986E-2</v>
      </c>
      <c r="Q157">
        <f t="shared" si="33"/>
        <v>9.9434253385907775E-3</v>
      </c>
      <c r="R157">
        <f t="shared" si="34"/>
        <v>5.6286307678415004E-3</v>
      </c>
      <c r="S157">
        <f t="shared" si="35"/>
        <v>-3.0256083113095824E-2</v>
      </c>
      <c r="T157">
        <f t="shared" si="36"/>
        <v>-5.376442404403662E-3</v>
      </c>
      <c r="U157">
        <f t="shared" si="37"/>
        <v>-3.7063953488372076E-2</v>
      </c>
      <c r="V157">
        <f t="shared" si="38"/>
        <v>2.12912079991947E-3</v>
      </c>
    </row>
    <row r="158" spans="1:22" x14ac:dyDescent="0.3">
      <c r="A158" s="1">
        <v>45779</v>
      </c>
      <c r="B158" s="2">
        <v>2409.8000000000002</v>
      </c>
      <c r="C158">
        <v>478.3</v>
      </c>
      <c r="D158">
        <v>430.25</v>
      </c>
      <c r="E158" s="2">
        <v>1829.4</v>
      </c>
      <c r="F158" s="2">
        <v>135200</v>
      </c>
      <c r="G158" s="2">
        <v>29580</v>
      </c>
      <c r="H158" s="2">
        <v>3329.8</v>
      </c>
      <c r="I158">
        <v>525.20000000000005</v>
      </c>
      <c r="J158" s="2">
        <v>5307.5</v>
      </c>
      <c r="K158" s="7">
        <v>26.61</v>
      </c>
      <c r="L158">
        <f t="shared" si="28"/>
        <v>-6.5548089211360178E-3</v>
      </c>
      <c r="M158">
        <f t="shared" si="29"/>
        <v>1.3562195380377272E-2</v>
      </c>
      <c r="N158">
        <f t="shared" si="30"/>
        <v>1.0450915922968504E-2</v>
      </c>
      <c r="O158">
        <f t="shared" si="31"/>
        <v>-1.5827102548708529E-3</v>
      </c>
      <c r="P158">
        <f t="shared" si="32"/>
        <v>5.1670941600683992E-3</v>
      </c>
      <c r="Q158">
        <f t="shared" si="33"/>
        <v>4.2437616703445936E-3</v>
      </c>
      <c r="R158">
        <f t="shared" si="34"/>
        <v>-3.3522897336126364E-3</v>
      </c>
      <c r="S158">
        <f t="shared" si="35"/>
        <v>-1.2874729818625899E-2</v>
      </c>
      <c r="T158">
        <f t="shared" si="36"/>
        <v>-2.4159296916655876E-2</v>
      </c>
      <c r="U158">
        <f t="shared" si="37"/>
        <v>4.1509433962263935E-3</v>
      </c>
      <c r="V158">
        <f t="shared" si="38"/>
        <v>4.5501274656037306E-4</v>
      </c>
    </row>
    <row r="159" spans="1:22" x14ac:dyDescent="0.3">
      <c r="A159" s="1">
        <v>45782</v>
      </c>
      <c r="B159" s="2">
        <v>2436.9</v>
      </c>
      <c r="C159">
        <v>487.8</v>
      </c>
      <c r="D159">
        <v>436.95</v>
      </c>
      <c r="E159" s="2">
        <v>1836.6</v>
      </c>
      <c r="F159" s="2">
        <v>136120</v>
      </c>
      <c r="G159" s="2">
        <v>30365</v>
      </c>
      <c r="H159" s="2">
        <v>3330.2</v>
      </c>
      <c r="I159">
        <v>556.45000000000005</v>
      </c>
      <c r="J159" s="2">
        <v>5359</v>
      </c>
      <c r="K159" s="7">
        <v>27.37</v>
      </c>
      <c r="L159">
        <f t="shared" si="28"/>
        <v>1.1245746534982117E-2</v>
      </c>
      <c r="M159">
        <f t="shared" si="29"/>
        <v>1.9862011289985364E-2</v>
      </c>
      <c r="N159">
        <f t="shared" si="30"/>
        <v>1.5572341661824494E-2</v>
      </c>
      <c r="O159">
        <f t="shared" si="31"/>
        <v>3.9357166284026551E-3</v>
      </c>
      <c r="P159">
        <f t="shared" si="32"/>
        <v>6.8047337278106506E-3</v>
      </c>
      <c r="Q159">
        <f t="shared" si="33"/>
        <v>2.6538201487491548E-2</v>
      </c>
      <c r="R159">
        <f t="shared" si="34"/>
        <v>1.2012733497496432E-4</v>
      </c>
      <c r="S159">
        <f t="shared" si="35"/>
        <v>5.9501142421934494E-2</v>
      </c>
      <c r="T159">
        <f t="shared" si="36"/>
        <v>9.7032501177578903E-3</v>
      </c>
      <c r="U159">
        <f t="shared" si="37"/>
        <v>2.8560691469372474E-2</v>
      </c>
      <c r="V159">
        <f t="shared" si="38"/>
        <v>1.5548310283475147E-2</v>
      </c>
    </row>
    <row r="160" spans="1:22" x14ac:dyDescent="0.3">
      <c r="A160" s="1">
        <v>45783</v>
      </c>
      <c r="B160" s="2">
        <v>2418</v>
      </c>
      <c r="C160">
        <v>482.85</v>
      </c>
      <c r="D160">
        <v>435.55</v>
      </c>
      <c r="E160" s="2">
        <v>1819.1</v>
      </c>
      <c r="F160" s="2">
        <v>134990</v>
      </c>
      <c r="G160" s="2">
        <v>29915</v>
      </c>
      <c r="H160" s="2">
        <v>3334</v>
      </c>
      <c r="I160">
        <v>536.04999999999995</v>
      </c>
      <c r="J160" s="2">
        <v>5393.5</v>
      </c>
      <c r="K160" s="7">
        <v>27.01</v>
      </c>
      <c r="L160">
        <f t="shared" si="28"/>
        <v>-7.7557552628339651E-3</v>
      </c>
      <c r="M160">
        <f t="shared" si="29"/>
        <v>-1.0147601476014737E-2</v>
      </c>
      <c r="N160">
        <f t="shared" si="30"/>
        <v>-3.2040279208146866E-3</v>
      </c>
      <c r="O160">
        <f t="shared" si="31"/>
        <v>-9.5284765327235121E-3</v>
      </c>
      <c r="P160">
        <f t="shared" si="32"/>
        <v>-8.3014986776373794E-3</v>
      </c>
      <c r="Q160">
        <f t="shared" si="33"/>
        <v>-1.4819693726329656E-2</v>
      </c>
      <c r="R160">
        <f t="shared" si="34"/>
        <v>1.1410726082518113E-3</v>
      </c>
      <c r="S160">
        <f t="shared" si="35"/>
        <v>-3.6660975828915608E-2</v>
      </c>
      <c r="T160">
        <f t="shared" si="36"/>
        <v>6.4377682403433476E-3</v>
      </c>
      <c r="U160">
        <f t="shared" si="37"/>
        <v>-1.3153087321885255E-2</v>
      </c>
      <c r="V160">
        <f t="shared" si="38"/>
        <v>-9.0080811327799548E-3</v>
      </c>
    </row>
    <row r="161" spans="1:22" x14ac:dyDescent="0.3">
      <c r="A161" s="1">
        <v>45784</v>
      </c>
      <c r="B161" s="2">
        <v>2334.1</v>
      </c>
      <c r="C161">
        <v>494.75</v>
      </c>
      <c r="D161">
        <v>431.15</v>
      </c>
      <c r="E161" s="2">
        <v>1781.3</v>
      </c>
      <c r="F161" s="2">
        <v>140420</v>
      </c>
      <c r="G161" s="2">
        <v>30475</v>
      </c>
      <c r="H161" s="2">
        <v>3321.4</v>
      </c>
      <c r="I161">
        <v>531.95000000000005</v>
      </c>
      <c r="J161" s="2">
        <v>5351</v>
      </c>
      <c r="K161" s="7">
        <v>27.48</v>
      </c>
      <c r="L161">
        <f t="shared" si="28"/>
        <v>-3.4698097601323447E-2</v>
      </c>
      <c r="M161">
        <f t="shared" si="29"/>
        <v>2.464533499016253E-2</v>
      </c>
      <c r="N161">
        <f t="shared" si="30"/>
        <v>-1.010216967053159E-2</v>
      </c>
      <c r="O161">
        <f t="shared" si="31"/>
        <v>-2.0779506349293583E-2</v>
      </c>
      <c r="P161">
        <f t="shared" si="32"/>
        <v>4.0225201866804949E-2</v>
      </c>
      <c r="Q161">
        <f t="shared" si="33"/>
        <v>1.8719705833194048E-2</v>
      </c>
      <c r="R161">
        <f t="shared" si="34"/>
        <v>-3.7792441511697388E-3</v>
      </c>
      <c r="S161">
        <f t="shared" si="35"/>
        <v>-7.6485402481110149E-3</v>
      </c>
      <c r="T161">
        <f t="shared" si="36"/>
        <v>-7.8798553814777052E-3</v>
      </c>
      <c r="U161">
        <f t="shared" si="37"/>
        <v>1.7400962606442017E-2</v>
      </c>
      <c r="V161">
        <f t="shared" si="38"/>
        <v>2.7557654139464234E-3</v>
      </c>
    </row>
    <row r="162" spans="1:22" x14ac:dyDescent="0.3">
      <c r="A162" s="1">
        <v>45785</v>
      </c>
      <c r="B162" s="2">
        <v>2302.6</v>
      </c>
      <c r="C162">
        <v>484.6</v>
      </c>
      <c r="D162">
        <v>430.6</v>
      </c>
      <c r="E162" s="2">
        <v>1767.2</v>
      </c>
      <c r="F162" s="2">
        <v>138760</v>
      </c>
      <c r="G162" s="2">
        <v>30010</v>
      </c>
      <c r="H162" s="2">
        <v>3323.9</v>
      </c>
      <c r="I162">
        <v>520.20000000000005</v>
      </c>
      <c r="J162" s="2">
        <v>5391</v>
      </c>
      <c r="K162" s="7">
        <v>27.82</v>
      </c>
      <c r="L162">
        <f t="shared" si="28"/>
        <v>-1.3495565742684547E-2</v>
      </c>
      <c r="M162">
        <f t="shared" si="29"/>
        <v>-2.0515411824153566E-2</v>
      </c>
      <c r="N162">
        <f t="shared" si="30"/>
        <v>-1.2756581236227638E-3</v>
      </c>
      <c r="O162">
        <f t="shared" si="31"/>
        <v>-7.9155672823218483E-3</v>
      </c>
      <c r="P162">
        <f t="shared" si="32"/>
        <v>-1.1821677823671842E-2</v>
      </c>
      <c r="Q162">
        <f t="shared" si="33"/>
        <v>-1.5258408531583265E-2</v>
      </c>
      <c r="R162">
        <f t="shared" si="34"/>
        <v>7.5269464683567165E-4</v>
      </c>
      <c r="S162">
        <f t="shared" si="35"/>
        <v>-2.2088542156217687E-2</v>
      </c>
      <c r="T162">
        <f t="shared" si="36"/>
        <v>7.4752382732199592E-3</v>
      </c>
      <c r="U162">
        <f t="shared" si="37"/>
        <v>1.2372634643376996E-2</v>
      </c>
      <c r="V162">
        <f t="shared" si="38"/>
        <v>-6.2032346748295084E-3</v>
      </c>
    </row>
    <row r="163" spans="1:22" x14ac:dyDescent="0.3">
      <c r="A163" s="1">
        <v>45786</v>
      </c>
      <c r="B163" s="2">
        <v>2299.6</v>
      </c>
      <c r="C163">
        <v>466.6</v>
      </c>
      <c r="D163">
        <v>423.55</v>
      </c>
      <c r="E163" s="2">
        <v>1744.8</v>
      </c>
      <c r="F163" s="2">
        <v>137675</v>
      </c>
      <c r="G163" s="2">
        <v>30000</v>
      </c>
      <c r="H163" s="2">
        <v>3443.9</v>
      </c>
      <c r="I163">
        <v>512</v>
      </c>
      <c r="J163" s="2">
        <v>5436</v>
      </c>
      <c r="K163" s="7">
        <v>26.74</v>
      </c>
      <c r="L163">
        <f t="shared" si="28"/>
        <v>-1.3028750108572918E-3</v>
      </c>
      <c r="M163">
        <f t="shared" si="29"/>
        <v>-3.7144036318613287E-2</v>
      </c>
      <c r="N163">
        <f t="shared" si="30"/>
        <v>-1.6372503483511405E-2</v>
      </c>
      <c r="O163">
        <f t="shared" si="31"/>
        <v>-1.2675418741512047E-2</v>
      </c>
      <c r="P163">
        <f t="shared" si="32"/>
        <v>-7.8192562698183917E-3</v>
      </c>
      <c r="Q163">
        <f t="shared" si="33"/>
        <v>-3.332222592469177E-4</v>
      </c>
      <c r="R163">
        <f t="shared" si="34"/>
        <v>3.6102169138662411E-2</v>
      </c>
      <c r="S163">
        <f t="shared" si="35"/>
        <v>-1.5763168012303045E-2</v>
      </c>
      <c r="T163">
        <f t="shared" si="36"/>
        <v>8.3472454090150246E-3</v>
      </c>
      <c r="U163">
        <f t="shared" si="37"/>
        <v>-3.8820992092020196E-2</v>
      </c>
      <c r="V163">
        <f t="shared" si="38"/>
        <v>-1.096195628584621E-2</v>
      </c>
    </row>
    <row r="164" spans="1:22" x14ac:dyDescent="0.3">
      <c r="A164" s="1">
        <v>45789</v>
      </c>
      <c r="B164" s="2">
        <v>2356.4</v>
      </c>
      <c r="C164">
        <v>481</v>
      </c>
      <c r="D164">
        <v>435.5</v>
      </c>
      <c r="E164" s="2">
        <v>1686.2</v>
      </c>
      <c r="F164" s="2">
        <v>139925</v>
      </c>
      <c r="G164" s="2">
        <v>31005</v>
      </c>
      <c r="H164" s="2">
        <v>3587.2</v>
      </c>
      <c r="I164">
        <v>546.54999999999995</v>
      </c>
      <c r="J164" s="2">
        <v>5608.5</v>
      </c>
      <c r="K164" s="7">
        <v>28.4</v>
      </c>
      <c r="L164">
        <f t="shared" si="28"/>
        <v>2.4699947817011736E-2</v>
      </c>
      <c r="M164">
        <f t="shared" si="29"/>
        <v>3.0861551650235696E-2</v>
      </c>
      <c r="N164">
        <f t="shared" si="30"/>
        <v>2.8213906268445256E-2</v>
      </c>
      <c r="O164">
        <f t="shared" si="31"/>
        <v>-3.3585511233379134E-2</v>
      </c>
      <c r="P164">
        <f t="shared" si="32"/>
        <v>1.6342836390049027E-2</v>
      </c>
      <c r="Q164">
        <f t="shared" si="33"/>
        <v>3.3500000000000002E-2</v>
      </c>
      <c r="R164">
        <f t="shared" si="34"/>
        <v>4.1609802839803631E-2</v>
      </c>
      <c r="S164">
        <f t="shared" si="35"/>
        <v>6.7480468749999911E-2</v>
      </c>
      <c r="T164">
        <f t="shared" si="36"/>
        <v>3.1732891832229583E-2</v>
      </c>
      <c r="U164">
        <f t="shared" si="37"/>
        <v>6.2079281974569939E-2</v>
      </c>
      <c r="V164">
        <f t="shared" si="38"/>
        <v>2.4810440209258895E-2</v>
      </c>
    </row>
    <row r="165" spans="1:22" x14ac:dyDescent="0.3">
      <c r="A165" s="1">
        <v>45790</v>
      </c>
      <c r="B165" s="2">
        <v>2324.6</v>
      </c>
      <c r="C165">
        <v>472.4</v>
      </c>
      <c r="D165">
        <v>427.9</v>
      </c>
      <c r="E165" s="2">
        <v>1700</v>
      </c>
      <c r="F165" s="2">
        <v>140425</v>
      </c>
      <c r="G165" s="2">
        <v>31145</v>
      </c>
      <c r="H165" s="2">
        <v>3567</v>
      </c>
      <c r="I165">
        <v>538.75</v>
      </c>
      <c r="J165" s="2">
        <v>5485</v>
      </c>
      <c r="K165" s="7">
        <v>28.32</v>
      </c>
      <c r="L165">
        <f t="shared" si="28"/>
        <v>-1.3495162111695883E-2</v>
      </c>
      <c r="M165">
        <f t="shared" si="29"/>
        <v>-1.7879417879417926E-2</v>
      </c>
      <c r="N165">
        <f t="shared" si="30"/>
        <v>-1.7451205510907057E-2</v>
      </c>
      <c r="O165">
        <f t="shared" si="31"/>
        <v>8.18408255248485E-3</v>
      </c>
      <c r="P165">
        <f t="shared" si="32"/>
        <v>3.5733428622476329E-3</v>
      </c>
      <c r="Q165">
        <f t="shared" si="33"/>
        <v>4.5154007418158363E-3</v>
      </c>
      <c r="R165">
        <f t="shared" si="34"/>
        <v>-5.6311329170383078E-3</v>
      </c>
      <c r="S165">
        <f t="shared" si="35"/>
        <v>-1.4271338395389178E-2</v>
      </c>
      <c r="T165">
        <f t="shared" si="36"/>
        <v>-2.2020147989658553E-2</v>
      </c>
      <c r="U165">
        <f t="shared" si="37"/>
        <v>-2.8169014084506445E-3</v>
      </c>
      <c r="V165">
        <f t="shared" si="38"/>
        <v>-6.0330999038628987E-3</v>
      </c>
    </row>
    <row r="166" spans="1:22" x14ac:dyDescent="0.3">
      <c r="A166" s="1">
        <v>45791</v>
      </c>
      <c r="B166" s="2">
        <v>2282.3000000000002</v>
      </c>
      <c r="C166">
        <v>475.35</v>
      </c>
      <c r="D166">
        <v>429.1</v>
      </c>
      <c r="E166" s="2">
        <v>1708.2</v>
      </c>
      <c r="F166" s="2">
        <v>141070</v>
      </c>
      <c r="G166" s="2">
        <v>31420</v>
      </c>
      <c r="H166" s="2">
        <v>3573.1</v>
      </c>
      <c r="I166">
        <v>539.79999999999995</v>
      </c>
      <c r="J166" s="2">
        <v>5484</v>
      </c>
      <c r="K166" s="7">
        <v>28.52</v>
      </c>
      <c r="L166">
        <f t="shared" si="28"/>
        <v>-1.8196678998537268E-2</v>
      </c>
      <c r="M166">
        <f t="shared" si="29"/>
        <v>6.2447078746825689E-3</v>
      </c>
      <c r="N166">
        <f t="shared" si="30"/>
        <v>2.8043935498949417E-3</v>
      </c>
      <c r="O166">
        <f t="shared" si="31"/>
        <v>4.8235294117647326E-3</v>
      </c>
      <c r="P166">
        <f t="shared" si="32"/>
        <v>4.5931992166636992E-3</v>
      </c>
      <c r="Q166">
        <f t="shared" si="33"/>
        <v>8.8296676834162795E-3</v>
      </c>
      <c r="R166">
        <f t="shared" si="34"/>
        <v>1.7101205494813314E-3</v>
      </c>
      <c r="S166">
        <f t="shared" si="35"/>
        <v>1.9489559164732335E-3</v>
      </c>
      <c r="T166">
        <f t="shared" si="36"/>
        <v>-1.8231540565177758E-4</v>
      </c>
      <c r="U166">
        <f t="shared" si="37"/>
        <v>7.0621468926553421E-3</v>
      </c>
      <c r="V166">
        <f t="shared" si="38"/>
        <v>3.1756710838178911E-3</v>
      </c>
    </row>
    <row r="167" spans="1:22" x14ac:dyDescent="0.3">
      <c r="A167" s="1">
        <v>45792</v>
      </c>
      <c r="B167" s="2">
        <v>2329.9</v>
      </c>
      <c r="C167">
        <v>480.45</v>
      </c>
      <c r="D167">
        <v>432.65</v>
      </c>
      <c r="E167" s="2">
        <v>1740.1</v>
      </c>
      <c r="F167" s="2">
        <v>141140</v>
      </c>
      <c r="G167" s="2">
        <v>31730</v>
      </c>
      <c r="H167" s="2">
        <v>3618.2</v>
      </c>
      <c r="I167">
        <v>543.1</v>
      </c>
      <c r="J167" s="2">
        <v>5465</v>
      </c>
      <c r="K167" s="7">
        <v>28.92</v>
      </c>
      <c r="L167">
        <f t="shared" si="28"/>
        <v>2.0856153879857998E-2</v>
      </c>
      <c r="M167">
        <f t="shared" si="29"/>
        <v>1.0728936573051363E-2</v>
      </c>
      <c r="N167">
        <f t="shared" si="30"/>
        <v>8.2731298065717874E-3</v>
      </c>
      <c r="O167">
        <f t="shared" si="31"/>
        <v>1.867462826366928E-2</v>
      </c>
      <c r="P167">
        <f t="shared" si="32"/>
        <v>4.9620755653221802E-4</v>
      </c>
      <c r="Q167">
        <f t="shared" si="33"/>
        <v>9.8663271801400377E-3</v>
      </c>
      <c r="R167">
        <f t="shared" si="34"/>
        <v>1.2622092860541242E-2</v>
      </c>
      <c r="S167">
        <f t="shared" si="35"/>
        <v>6.1133753241942729E-3</v>
      </c>
      <c r="T167">
        <f t="shared" si="36"/>
        <v>-3.4646243617797228E-3</v>
      </c>
      <c r="U167">
        <f t="shared" si="37"/>
        <v>1.4025245441795306E-2</v>
      </c>
      <c r="V167">
        <f t="shared" si="38"/>
        <v>1.0842477111156386E-2</v>
      </c>
    </row>
    <row r="168" spans="1:22" x14ac:dyDescent="0.3">
      <c r="A168" s="1">
        <v>45793</v>
      </c>
      <c r="B168" s="2">
        <v>2353.6</v>
      </c>
      <c r="C168">
        <v>494.25</v>
      </c>
      <c r="D168">
        <v>435.7</v>
      </c>
      <c r="E168" s="2">
        <v>1734.9</v>
      </c>
      <c r="F168" s="2">
        <v>140265</v>
      </c>
      <c r="G168" s="2">
        <v>31655</v>
      </c>
      <c r="H168" s="2">
        <v>3604.7</v>
      </c>
      <c r="I168">
        <v>565.5</v>
      </c>
      <c r="J168" s="2">
        <v>5501.5</v>
      </c>
      <c r="K168" s="7">
        <v>29.38</v>
      </c>
      <c r="L168">
        <f t="shared" si="28"/>
        <v>1.0172110391003828E-2</v>
      </c>
      <c r="M168">
        <f t="shared" si="29"/>
        <v>2.872307211988763E-2</v>
      </c>
      <c r="N168">
        <f t="shared" si="30"/>
        <v>7.0495781809777223E-3</v>
      </c>
      <c r="O168">
        <f t="shared" si="31"/>
        <v>-2.9883340037927812E-3</v>
      </c>
      <c r="P168">
        <f t="shared" si="32"/>
        <v>-6.199518208870625E-3</v>
      </c>
      <c r="Q168">
        <f t="shared" si="33"/>
        <v>-2.3636936653009771E-3</v>
      </c>
      <c r="R168">
        <f t="shared" si="34"/>
        <v>-3.7311370294621639E-3</v>
      </c>
      <c r="S168">
        <f t="shared" si="35"/>
        <v>4.1244706315595611E-2</v>
      </c>
      <c r="T168">
        <f t="shared" si="36"/>
        <v>6.6788655077767616E-3</v>
      </c>
      <c r="U168">
        <f t="shared" si="37"/>
        <v>1.5905947441217056E-2</v>
      </c>
      <c r="V168">
        <f t="shared" si="38"/>
        <v>8.7566713879886557E-3</v>
      </c>
    </row>
    <row r="169" spans="1:22" x14ac:dyDescent="0.3">
      <c r="A169" s="1">
        <v>45796</v>
      </c>
      <c r="B169" s="2">
        <v>2331.4</v>
      </c>
      <c r="C169">
        <v>488.55</v>
      </c>
      <c r="D169">
        <v>435.35</v>
      </c>
      <c r="E169" s="2">
        <v>1730.2</v>
      </c>
      <c r="F169" s="2">
        <v>140145</v>
      </c>
      <c r="G169" s="2">
        <v>31560</v>
      </c>
      <c r="H169" s="2">
        <v>3600.2</v>
      </c>
      <c r="I169">
        <v>562.25</v>
      </c>
      <c r="J169" s="2">
        <v>5519.5</v>
      </c>
      <c r="K169" s="7">
        <v>29.81</v>
      </c>
      <c r="L169">
        <f t="shared" si="28"/>
        <v>-9.432358939496864E-3</v>
      </c>
      <c r="M169">
        <f t="shared" si="29"/>
        <v>-1.1532625189681312E-2</v>
      </c>
      <c r="N169">
        <f t="shared" si="30"/>
        <v>-8.0330502639422972E-4</v>
      </c>
      <c r="O169">
        <f t="shared" si="31"/>
        <v>-2.7090898610871205E-3</v>
      </c>
      <c r="P169">
        <f t="shared" si="32"/>
        <v>-8.5552347342530207E-4</v>
      </c>
      <c r="Q169">
        <f t="shared" si="33"/>
        <v>-3.0011056705101882E-3</v>
      </c>
      <c r="R169">
        <f t="shared" si="34"/>
        <v>-1.2483701833717093E-3</v>
      </c>
      <c r="S169">
        <f t="shared" si="35"/>
        <v>-5.7471264367816091E-3</v>
      </c>
      <c r="T169">
        <f t="shared" si="36"/>
        <v>3.2718349541034264E-3</v>
      </c>
      <c r="U169">
        <f t="shared" si="37"/>
        <v>1.4635806671204891E-2</v>
      </c>
      <c r="V169">
        <f t="shared" si="38"/>
        <v>-1.2254015032240597E-3</v>
      </c>
    </row>
    <row r="170" spans="1:22" x14ac:dyDescent="0.3">
      <c r="A170" s="1">
        <v>45797</v>
      </c>
      <c r="B170" s="2">
        <v>2295.6</v>
      </c>
      <c r="C170">
        <v>489.35</v>
      </c>
      <c r="D170">
        <v>434.9</v>
      </c>
      <c r="E170" s="2">
        <v>1707.8</v>
      </c>
      <c r="F170" s="2">
        <v>140240</v>
      </c>
      <c r="G170" s="2">
        <v>31515</v>
      </c>
      <c r="H170" s="2">
        <v>3567.8</v>
      </c>
      <c r="I170">
        <v>556.20000000000005</v>
      </c>
      <c r="J170" s="2">
        <v>5428</v>
      </c>
      <c r="K170" s="7">
        <v>29.47</v>
      </c>
      <c r="L170">
        <f t="shared" si="28"/>
        <v>-1.5355580337994416E-2</v>
      </c>
      <c r="M170">
        <f t="shared" si="29"/>
        <v>1.6374987207041477E-3</v>
      </c>
      <c r="N170">
        <f t="shared" si="30"/>
        <v>-1.033651085333744E-3</v>
      </c>
      <c r="O170">
        <f t="shared" si="31"/>
        <v>-1.2946480175702282E-2</v>
      </c>
      <c r="P170">
        <f t="shared" si="32"/>
        <v>6.7786934960219777E-4</v>
      </c>
      <c r="Q170">
        <f t="shared" si="33"/>
        <v>-1.4258555133079848E-3</v>
      </c>
      <c r="R170">
        <f t="shared" si="34"/>
        <v>-8.9995000277761344E-3</v>
      </c>
      <c r="S170">
        <f t="shared" si="35"/>
        <v>-1.0760337927967906E-2</v>
      </c>
      <c r="T170">
        <f t="shared" si="36"/>
        <v>-1.6577588549687473E-2</v>
      </c>
      <c r="U170">
        <f t="shared" si="37"/>
        <v>-1.1405568601140552E-2</v>
      </c>
      <c r="V170">
        <f t="shared" si="38"/>
        <v>-7.5897162286065831E-3</v>
      </c>
    </row>
    <row r="171" spans="1:22" x14ac:dyDescent="0.3">
      <c r="A171" s="1">
        <v>45798</v>
      </c>
      <c r="B171" s="2">
        <v>2312.4</v>
      </c>
      <c r="C171">
        <v>488.1</v>
      </c>
      <c r="D171">
        <v>433</v>
      </c>
      <c r="E171" s="2">
        <v>1731.8</v>
      </c>
      <c r="F171" s="2">
        <v>142285</v>
      </c>
      <c r="G171" s="2">
        <v>31655</v>
      </c>
      <c r="H171" s="2">
        <v>3589</v>
      </c>
      <c r="I171">
        <v>551.25</v>
      </c>
      <c r="J171" s="2">
        <v>5493.5</v>
      </c>
      <c r="K171" s="7">
        <v>33.479999999999997</v>
      </c>
      <c r="L171">
        <f t="shared" si="28"/>
        <v>7.3183481442760856E-3</v>
      </c>
      <c r="M171">
        <f t="shared" si="29"/>
        <v>-2.5544089097782772E-3</v>
      </c>
      <c r="N171">
        <f t="shared" si="30"/>
        <v>-4.3688204184869567E-3</v>
      </c>
      <c r="O171">
        <f t="shared" si="31"/>
        <v>1.4053167818245697E-2</v>
      </c>
      <c r="P171">
        <f t="shared" si="32"/>
        <v>1.4582144894466629E-2</v>
      </c>
      <c r="Q171">
        <f t="shared" si="33"/>
        <v>4.4423290496588925E-3</v>
      </c>
      <c r="R171">
        <f t="shared" si="34"/>
        <v>5.9420371097034077E-3</v>
      </c>
      <c r="S171">
        <f t="shared" si="35"/>
        <v>-8.8996763754046124E-3</v>
      </c>
      <c r="T171">
        <f t="shared" si="36"/>
        <v>1.2067059690493737E-2</v>
      </c>
      <c r="U171">
        <f t="shared" si="37"/>
        <v>0.13607058025110275</v>
      </c>
      <c r="V171">
        <f t="shared" si="38"/>
        <v>2.3369576913477755E-2</v>
      </c>
    </row>
    <row r="172" spans="1:22" x14ac:dyDescent="0.3">
      <c r="A172" s="1">
        <v>45799</v>
      </c>
      <c r="B172" s="2">
        <v>2299.1999999999998</v>
      </c>
      <c r="C172">
        <v>491.85</v>
      </c>
      <c r="D172">
        <v>426.1</v>
      </c>
      <c r="E172" s="2">
        <v>1718.7</v>
      </c>
      <c r="F172" s="2">
        <v>142345</v>
      </c>
      <c r="G172" s="2">
        <v>31740</v>
      </c>
      <c r="H172" s="2">
        <v>3551.4</v>
      </c>
      <c r="I172">
        <v>553.70000000000005</v>
      </c>
      <c r="J172" s="2">
        <v>5437.5</v>
      </c>
      <c r="K172" s="7">
        <v>32.869999999999997</v>
      </c>
      <c r="L172">
        <f t="shared" si="28"/>
        <v>-5.708354955890102E-3</v>
      </c>
      <c r="M172">
        <f t="shared" si="29"/>
        <v>7.6828518746158573E-3</v>
      </c>
      <c r="N172">
        <f t="shared" si="30"/>
        <v>-1.5935334872979164E-2</v>
      </c>
      <c r="O172">
        <f t="shared" si="31"/>
        <v>-7.5643838780459112E-3</v>
      </c>
      <c r="P172">
        <f t="shared" si="32"/>
        <v>4.2168886389991919E-4</v>
      </c>
      <c r="Q172">
        <f t="shared" si="33"/>
        <v>2.6851998104564841E-3</v>
      </c>
      <c r="R172">
        <f t="shared" si="34"/>
        <v>-1.0476455837280555E-2</v>
      </c>
      <c r="S172">
        <f t="shared" si="35"/>
        <v>4.4444444444445268E-3</v>
      </c>
      <c r="T172">
        <f t="shared" si="36"/>
        <v>-1.0193865477382361E-2</v>
      </c>
      <c r="U172">
        <f t="shared" si="37"/>
        <v>-1.8219832735961752E-2</v>
      </c>
      <c r="V172">
        <f t="shared" si="38"/>
        <v>-5.9680432657927013E-3</v>
      </c>
    </row>
    <row r="173" spans="1:22" x14ac:dyDescent="0.3">
      <c r="A173" s="1">
        <v>45800</v>
      </c>
      <c r="B173" s="2">
        <v>2315.5</v>
      </c>
      <c r="C173">
        <v>494.7</v>
      </c>
      <c r="D173">
        <v>436.3</v>
      </c>
      <c r="E173" s="2">
        <v>1683.6</v>
      </c>
      <c r="F173" s="2">
        <v>143670</v>
      </c>
      <c r="G173" s="2">
        <v>32130</v>
      </c>
      <c r="H173" s="2">
        <v>3599.9</v>
      </c>
      <c r="I173">
        <v>553.20000000000005</v>
      </c>
      <c r="J173" s="2">
        <v>5486.5</v>
      </c>
      <c r="K173" s="7">
        <v>32.270000000000003</v>
      </c>
      <c r="L173">
        <f t="shared" si="28"/>
        <v>7.0894224077940951E-3</v>
      </c>
      <c r="M173">
        <f t="shared" si="29"/>
        <v>5.7944495272948373E-3</v>
      </c>
      <c r="N173">
        <f t="shared" si="30"/>
        <v>2.3938042712978145E-2</v>
      </c>
      <c r="O173">
        <f t="shared" si="31"/>
        <v>-2.0422412288357557E-2</v>
      </c>
      <c r="P173">
        <f t="shared" si="32"/>
        <v>9.3083705082721551E-3</v>
      </c>
      <c r="Q173">
        <f t="shared" si="33"/>
        <v>1.2287334593572778E-2</v>
      </c>
      <c r="R173">
        <f t="shared" si="34"/>
        <v>1.3656586135045334E-2</v>
      </c>
      <c r="S173">
        <f t="shared" si="35"/>
        <v>-9.0301607368611155E-4</v>
      </c>
      <c r="T173">
        <f t="shared" si="36"/>
        <v>9.0114942528735625E-3</v>
      </c>
      <c r="U173">
        <f t="shared" si="37"/>
        <v>-1.825372680255535E-2</v>
      </c>
      <c r="V173">
        <f t="shared" si="38"/>
        <v>4.2665901066809338E-4</v>
      </c>
    </row>
    <row r="174" spans="1:22" x14ac:dyDescent="0.3">
      <c r="A174" s="1">
        <v>45803</v>
      </c>
      <c r="B174" s="2">
        <v>2327.1999999999998</v>
      </c>
      <c r="C174">
        <v>495.15</v>
      </c>
      <c r="D174">
        <v>442.9</v>
      </c>
      <c r="E174" s="2">
        <v>1676.1</v>
      </c>
      <c r="F174" s="2">
        <v>146625</v>
      </c>
      <c r="G174" s="2">
        <v>32485</v>
      </c>
      <c r="H174" s="2">
        <v>3648.7</v>
      </c>
      <c r="I174">
        <v>558.6</v>
      </c>
      <c r="J174" s="2">
        <v>5525</v>
      </c>
      <c r="K174" s="7">
        <v>33.130000000000003</v>
      </c>
      <c r="L174">
        <f t="shared" si="28"/>
        <v>5.0529043403151879E-3</v>
      </c>
      <c r="M174">
        <f t="shared" si="29"/>
        <v>9.0964220739840032E-4</v>
      </c>
      <c r="N174">
        <f t="shared" si="30"/>
        <v>1.5127206050882342E-2</v>
      </c>
      <c r="O174">
        <f t="shared" si="31"/>
        <v>-4.4547398431931578E-3</v>
      </c>
      <c r="P174">
        <f t="shared" si="32"/>
        <v>2.0567968260597203E-2</v>
      </c>
      <c r="Q174">
        <f t="shared" si="33"/>
        <v>1.104886399004046E-2</v>
      </c>
      <c r="R174">
        <f t="shared" si="34"/>
        <v>1.3555932109225181E-2</v>
      </c>
      <c r="S174">
        <f t="shared" si="35"/>
        <v>9.7613882863340148E-3</v>
      </c>
      <c r="T174">
        <f t="shared" si="36"/>
        <v>7.0172240955071541E-3</v>
      </c>
      <c r="U174">
        <f t="shared" si="37"/>
        <v>2.6650139448404071E-2</v>
      </c>
      <c r="V174">
        <f t="shared" si="38"/>
        <v>9.8371702142674988E-3</v>
      </c>
    </row>
    <row r="175" spans="1:22" x14ac:dyDescent="0.3">
      <c r="A175" s="1">
        <v>45804</v>
      </c>
      <c r="B175" s="2">
        <v>2327.6</v>
      </c>
      <c r="C175">
        <v>494</v>
      </c>
      <c r="D175">
        <v>433.9</v>
      </c>
      <c r="E175" s="2">
        <v>1683.4</v>
      </c>
      <c r="F175" s="2">
        <v>143985</v>
      </c>
      <c r="G175" s="2">
        <v>32485</v>
      </c>
      <c r="H175" s="2">
        <v>3640</v>
      </c>
      <c r="I175">
        <v>552.54999999999995</v>
      </c>
      <c r="J175" s="2">
        <v>5496.5</v>
      </c>
      <c r="K175" s="7">
        <v>32.71</v>
      </c>
      <c r="L175">
        <f t="shared" si="28"/>
        <v>1.7188037126164102E-4</v>
      </c>
      <c r="M175">
        <f t="shared" si="29"/>
        <v>-2.3225285267090322E-3</v>
      </c>
      <c r="N175">
        <f t="shared" si="30"/>
        <v>-2.0320614134116056E-2</v>
      </c>
      <c r="O175">
        <f t="shared" si="31"/>
        <v>4.3553487262097618E-3</v>
      </c>
      <c r="P175">
        <f t="shared" si="32"/>
        <v>-1.8005115089514065E-2</v>
      </c>
      <c r="Q175">
        <f t="shared" si="33"/>
        <v>0</v>
      </c>
      <c r="R175">
        <f t="shared" si="34"/>
        <v>-2.3844108860689613E-3</v>
      </c>
      <c r="S175">
        <f t="shared" si="35"/>
        <v>-1.0830648048693284E-2</v>
      </c>
      <c r="T175">
        <f t="shared" si="36"/>
        <v>-5.1583710407239816E-3</v>
      </c>
      <c r="U175">
        <f t="shared" si="37"/>
        <v>-1.2677331723513482E-2</v>
      </c>
      <c r="V175">
        <f t="shared" si="38"/>
        <v>-6.2101081866910331E-3</v>
      </c>
    </row>
    <row r="176" spans="1:22" x14ac:dyDescent="0.3">
      <c r="A176" s="1">
        <v>45805</v>
      </c>
      <c r="B176" s="2">
        <v>2303.1999999999998</v>
      </c>
      <c r="C176">
        <v>493.85</v>
      </c>
      <c r="D176">
        <v>420.2</v>
      </c>
      <c r="E176" s="2">
        <v>1666.4</v>
      </c>
      <c r="F176" s="2">
        <v>142785</v>
      </c>
      <c r="G176" s="2">
        <v>31630</v>
      </c>
      <c r="H176" s="2">
        <v>3646.3</v>
      </c>
      <c r="I176">
        <v>550.70000000000005</v>
      </c>
      <c r="J176" s="2">
        <v>5473</v>
      </c>
      <c r="K176" s="7">
        <v>32.54</v>
      </c>
      <c r="L176">
        <f t="shared" si="28"/>
        <v>-1.0482900842069124E-2</v>
      </c>
      <c r="M176">
        <f t="shared" si="29"/>
        <v>-3.0364372469631026E-4</v>
      </c>
      <c r="N176">
        <f t="shared" si="30"/>
        <v>-3.1574095413689766E-2</v>
      </c>
      <c r="O176">
        <f t="shared" si="31"/>
        <v>-1.0098609956041345E-2</v>
      </c>
      <c r="P176">
        <f t="shared" si="32"/>
        <v>-8.3342014793207631E-3</v>
      </c>
      <c r="Q176">
        <f t="shared" si="33"/>
        <v>-2.6319839926119748E-2</v>
      </c>
      <c r="R176">
        <f t="shared" si="34"/>
        <v>1.7307692307692807E-3</v>
      </c>
      <c r="S176">
        <f t="shared" si="35"/>
        <v>-3.3481132929145041E-3</v>
      </c>
      <c r="T176">
        <f t="shared" si="36"/>
        <v>-4.2754480123715095E-3</v>
      </c>
      <c r="U176">
        <f t="shared" si="37"/>
        <v>-5.1971874044635189E-3</v>
      </c>
      <c r="V176">
        <f t="shared" si="38"/>
        <v>-7.7065683997235837E-3</v>
      </c>
    </row>
    <row r="177" spans="1:22" x14ac:dyDescent="0.3">
      <c r="A177" s="1">
        <v>45806</v>
      </c>
      <c r="B177" s="2">
        <v>2294.3000000000002</v>
      </c>
      <c r="C177">
        <v>479.35</v>
      </c>
      <c r="D177">
        <v>418.75</v>
      </c>
      <c r="E177" s="2">
        <v>1699.8</v>
      </c>
      <c r="F177" s="2">
        <v>140905</v>
      </c>
      <c r="G177" s="2">
        <v>31255</v>
      </c>
      <c r="H177" s="2">
        <v>3655.3</v>
      </c>
      <c r="I177">
        <v>551.95000000000005</v>
      </c>
      <c r="J177" s="2">
        <v>5495.5</v>
      </c>
      <c r="K177" s="7">
        <v>32</v>
      </c>
      <c r="L177">
        <f t="shared" si="28"/>
        <v>-3.8641889544979318E-3</v>
      </c>
      <c r="M177">
        <f t="shared" si="29"/>
        <v>-2.9361142047180315E-2</v>
      </c>
      <c r="N177">
        <f t="shared" si="30"/>
        <v>-3.4507377439314344E-3</v>
      </c>
      <c r="O177">
        <f t="shared" si="31"/>
        <v>2.0043206913106015E-2</v>
      </c>
      <c r="P177">
        <f t="shared" si="32"/>
        <v>-1.3166649157824702E-2</v>
      </c>
      <c r="Q177">
        <f t="shared" si="33"/>
        <v>-1.1855833069870376E-2</v>
      </c>
      <c r="R177">
        <f t="shared" si="34"/>
        <v>2.4682554918684695E-3</v>
      </c>
      <c r="S177">
        <f t="shared" si="35"/>
        <v>2.2698383875068093E-3</v>
      </c>
      <c r="T177">
        <f t="shared" si="36"/>
        <v>4.1110908094281013E-3</v>
      </c>
      <c r="U177">
        <f t="shared" si="37"/>
        <v>-1.6594960049170226E-2</v>
      </c>
      <c r="V177">
        <f t="shared" si="38"/>
        <v>-4.0689622427681179E-3</v>
      </c>
    </row>
    <row r="178" spans="1:22" x14ac:dyDescent="0.3">
      <c r="A178" s="1">
        <v>45807</v>
      </c>
      <c r="B178" s="2">
        <v>2259.1</v>
      </c>
      <c r="C178">
        <v>470.55</v>
      </c>
      <c r="D178">
        <v>418.05</v>
      </c>
      <c r="E178" s="2">
        <v>1677.6</v>
      </c>
      <c r="F178" s="2">
        <v>138865</v>
      </c>
      <c r="G178" s="2">
        <v>31415</v>
      </c>
      <c r="H178" s="2">
        <v>3675.1</v>
      </c>
      <c r="I178">
        <v>543.79999999999995</v>
      </c>
      <c r="J178" s="2">
        <v>5510.5</v>
      </c>
      <c r="K178" s="7">
        <v>31.79</v>
      </c>
      <c r="L178">
        <f t="shared" si="28"/>
        <v>-1.5342370221854277E-2</v>
      </c>
      <c r="M178">
        <f t="shared" si="29"/>
        <v>-1.8358193386878087E-2</v>
      </c>
      <c r="N178">
        <f t="shared" si="30"/>
        <v>-1.671641791044749E-3</v>
      </c>
      <c r="O178">
        <f t="shared" si="31"/>
        <v>-1.3060360042357952E-2</v>
      </c>
      <c r="P178">
        <f t="shared" si="32"/>
        <v>-1.4477839679216493E-2</v>
      </c>
      <c r="Q178">
        <f t="shared" si="33"/>
        <v>5.1191809310510315E-3</v>
      </c>
      <c r="R178">
        <f t="shared" si="34"/>
        <v>5.4167920553715772E-3</v>
      </c>
      <c r="S178">
        <f t="shared" si="35"/>
        <v>-1.4765830238246382E-2</v>
      </c>
      <c r="T178">
        <f t="shared" si="36"/>
        <v>2.7295059594213446E-3</v>
      </c>
      <c r="U178">
        <f t="shared" si="37"/>
        <v>-6.5625000000000266E-3</v>
      </c>
      <c r="V178">
        <f t="shared" si="38"/>
        <v>-8.4293970354860775E-3</v>
      </c>
    </row>
    <row r="179" spans="1:22" x14ac:dyDescent="0.3">
      <c r="A179" s="1">
        <v>45810</v>
      </c>
      <c r="B179" s="2">
        <v>2266.6999999999998</v>
      </c>
      <c r="C179">
        <v>471.5</v>
      </c>
      <c r="D179">
        <v>419.3</v>
      </c>
      <c r="E179" s="2">
        <v>1674.6</v>
      </c>
      <c r="F179" s="2">
        <v>140750</v>
      </c>
      <c r="G179" s="2">
        <v>31230</v>
      </c>
      <c r="H179" s="2">
        <v>3679.6</v>
      </c>
      <c r="I179">
        <v>555.1</v>
      </c>
      <c r="J179" s="2">
        <v>5605</v>
      </c>
      <c r="K179" s="7">
        <v>30.83</v>
      </c>
      <c r="L179">
        <f t="shared" si="28"/>
        <v>3.3641715727501702E-3</v>
      </c>
      <c r="M179">
        <f t="shared" si="29"/>
        <v>2.0189140367654632E-3</v>
      </c>
      <c r="N179">
        <f t="shared" si="30"/>
        <v>2.9900729577801697E-3</v>
      </c>
      <c r="O179">
        <f t="shared" si="31"/>
        <v>-1.7882689556509299E-3</v>
      </c>
      <c r="P179">
        <f t="shared" si="32"/>
        <v>1.357433478558312E-2</v>
      </c>
      <c r="Q179">
        <f t="shared" si="33"/>
        <v>-5.8889065732930131E-3</v>
      </c>
      <c r="R179">
        <f t="shared" si="34"/>
        <v>1.2244564773747654E-3</v>
      </c>
      <c r="S179">
        <f t="shared" si="35"/>
        <v>2.0779698418536354E-2</v>
      </c>
      <c r="T179">
        <f t="shared" si="36"/>
        <v>1.7149079030940931E-2</v>
      </c>
      <c r="U179">
        <f t="shared" si="37"/>
        <v>-3.0198175526895278E-2</v>
      </c>
      <c r="V179">
        <f t="shared" si="38"/>
        <v>3.1849558028532524E-4</v>
      </c>
    </row>
    <row r="180" spans="1:22" x14ac:dyDescent="0.3">
      <c r="A180" s="1">
        <v>45811</v>
      </c>
      <c r="B180" s="2">
        <v>2255.6999999999998</v>
      </c>
      <c r="C180">
        <v>465.5</v>
      </c>
      <c r="D180">
        <v>416.95</v>
      </c>
      <c r="E180" s="2">
        <v>1667.5</v>
      </c>
      <c r="F180" s="2">
        <v>138080</v>
      </c>
      <c r="G180" s="2">
        <v>31355</v>
      </c>
      <c r="H180" s="2">
        <v>3644.8</v>
      </c>
      <c r="I180">
        <v>544.6</v>
      </c>
      <c r="J180" s="2">
        <v>5575.5</v>
      </c>
      <c r="K180" s="7">
        <v>30.85</v>
      </c>
      <c r="L180">
        <f t="shared" si="28"/>
        <v>-4.8528698107380775E-3</v>
      </c>
      <c r="M180">
        <f t="shared" si="29"/>
        <v>-1.2725344644750796E-2</v>
      </c>
      <c r="N180">
        <f t="shared" si="30"/>
        <v>-5.6045790603387134E-3</v>
      </c>
      <c r="O180">
        <f t="shared" si="31"/>
        <v>-4.2398184641107787E-3</v>
      </c>
      <c r="P180">
        <f t="shared" si="32"/>
        <v>-1.8969804618117231E-2</v>
      </c>
      <c r="Q180">
        <f t="shared" si="33"/>
        <v>4.0025616394492479E-3</v>
      </c>
      <c r="R180">
        <f t="shared" si="34"/>
        <v>-9.4575497336666283E-3</v>
      </c>
      <c r="S180">
        <f t="shared" si="35"/>
        <v>-1.8915510718789406E-2</v>
      </c>
      <c r="T180">
        <f t="shared" si="36"/>
        <v>-5.263157894736842E-3</v>
      </c>
      <c r="U180">
        <f t="shared" si="37"/>
        <v>6.4871878040879429E-4</v>
      </c>
      <c r="V180">
        <f t="shared" si="38"/>
        <v>-8.0528206761142068E-3</v>
      </c>
    </row>
    <row r="181" spans="1:22" x14ac:dyDescent="0.3">
      <c r="A181" s="1">
        <v>45812</v>
      </c>
      <c r="B181" s="2">
        <v>2249</v>
      </c>
      <c r="C181">
        <v>458.15</v>
      </c>
      <c r="D181">
        <v>417</v>
      </c>
      <c r="E181" s="2">
        <v>1664.9</v>
      </c>
      <c r="F181" s="2">
        <v>136105</v>
      </c>
      <c r="G181" s="2">
        <v>31415</v>
      </c>
      <c r="H181" s="2">
        <v>3626.5</v>
      </c>
      <c r="I181">
        <v>545.15</v>
      </c>
      <c r="J181" s="2">
        <v>5542</v>
      </c>
      <c r="K181" s="7">
        <v>31.02</v>
      </c>
      <c r="L181">
        <f t="shared" si="28"/>
        <v>-2.9702531364985676E-3</v>
      </c>
      <c r="M181">
        <f t="shared" si="29"/>
        <v>-1.5789473684210575E-2</v>
      </c>
      <c r="N181">
        <f t="shared" si="30"/>
        <v>1.1991845545032107E-4</v>
      </c>
      <c r="O181">
        <f t="shared" si="31"/>
        <v>-1.5592203898050429E-3</v>
      </c>
      <c r="P181">
        <f t="shared" si="32"/>
        <v>-1.4303302433371958E-2</v>
      </c>
      <c r="Q181">
        <f t="shared" si="33"/>
        <v>1.9135704034444268E-3</v>
      </c>
      <c r="R181">
        <f t="shared" si="34"/>
        <v>-5.0208516242318318E-3</v>
      </c>
      <c r="S181">
        <f t="shared" si="35"/>
        <v>1.0099155343370446E-3</v>
      </c>
      <c r="T181">
        <f t="shared" si="36"/>
        <v>-6.0084297372432968E-3</v>
      </c>
      <c r="U181">
        <f t="shared" si="37"/>
        <v>5.5105348460291132E-3</v>
      </c>
      <c r="V181">
        <f t="shared" si="38"/>
        <v>-4.3902958782623524E-3</v>
      </c>
    </row>
    <row r="182" spans="1:22" x14ac:dyDescent="0.3">
      <c r="A182" s="1">
        <v>45813</v>
      </c>
      <c r="B182" s="2">
        <v>2243.5</v>
      </c>
      <c r="C182">
        <v>462.65</v>
      </c>
      <c r="D182">
        <v>419.1</v>
      </c>
      <c r="E182" s="2">
        <v>1683.1</v>
      </c>
      <c r="F182" s="2">
        <v>140360</v>
      </c>
      <c r="G182" s="2">
        <v>31455</v>
      </c>
      <c r="H182" s="2">
        <v>3642.6</v>
      </c>
      <c r="I182">
        <v>547.65</v>
      </c>
      <c r="J182" s="2">
        <v>5600</v>
      </c>
      <c r="K182" s="7">
        <v>31.03</v>
      </c>
      <c r="L182">
        <f t="shared" si="28"/>
        <v>-2.4455313472654511E-3</v>
      </c>
      <c r="M182">
        <f t="shared" si="29"/>
        <v>9.8221106624467973E-3</v>
      </c>
      <c r="N182">
        <f t="shared" si="30"/>
        <v>5.0359712230216369E-3</v>
      </c>
      <c r="O182">
        <f t="shared" si="31"/>
        <v>1.0931587482731585E-2</v>
      </c>
      <c r="P182">
        <f t="shared" si="32"/>
        <v>3.1262628117997134E-2</v>
      </c>
      <c r="Q182">
        <f t="shared" si="33"/>
        <v>1.2732770969282191E-3</v>
      </c>
      <c r="R182">
        <f t="shared" si="34"/>
        <v>4.4395422583758193E-3</v>
      </c>
      <c r="S182">
        <f t="shared" si="35"/>
        <v>4.5858937906998075E-3</v>
      </c>
      <c r="T182">
        <f t="shared" si="36"/>
        <v>1.0465535907614579E-2</v>
      </c>
      <c r="U182">
        <f t="shared" si="37"/>
        <v>3.2237266279824513E-4</v>
      </c>
      <c r="V182">
        <f t="shared" si="38"/>
        <v>8.8317188532380953E-3</v>
      </c>
    </row>
    <row r="183" spans="1:22" x14ac:dyDescent="0.3">
      <c r="A183" s="1">
        <v>45814</v>
      </c>
      <c r="B183" s="2">
        <v>2245.1999999999998</v>
      </c>
      <c r="C183">
        <v>471.2</v>
      </c>
      <c r="D183">
        <v>421.05</v>
      </c>
      <c r="E183" s="2">
        <v>1679.2</v>
      </c>
      <c r="F183" s="2">
        <v>139530</v>
      </c>
      <c r="G183" s="2">
        <v>31595</v>
      </c>
      <c r="H183" s="2">
        <v>3656.3</v>
      </c>
      <c r="I183">
        <v>555.25</v>
      </c>
      <c r="J183" s="2">
        <v>5607.5</v>
      </c>
      <c r="K183" s="7">
        <v>30.88</v>
      </c>
      <c r="L183">
        <f t="shared" si="28"/>
        <v>7.5774459549802456E-4</v>
      </c>
      <c r="M183">
        <f t="shared" si="29"/>
        <v>1.8480492813141708E-2</v>
      </c>
      <c r="N183">
        <f t="shared" si="30"/>
        <v>4.6528274874731296E-3</v>
      </c>
      <c r="O183">
        <f t="shared" si="31"/>
        <v>-2.3171528726753394E-3</v>
      </c>
      <c r="P183">
        <f t="shared" si="32"/>
        <v>-5.9133656312339699E-3</v>
      </c>
      <c r="Q183">
        <f t="shared" si="33"/>
        <v>4.4508027340645368E-3</v>
      </c>
      <c r="R183">
        <f t="shared" si="34"/>
        <v>3.7610497995937717E-3</v>
      </c>
      <c r="S183">
        <f t="shared" si="35"/>
        <v>1.3877476490459277E-2</v>
      </c>
      <c r="T183">
        <f t="shared" si="36"/>
        <v>1.3392857142857143E-3</v>
      </c>
      <c r="U183">
        <f t="shared" si="37"/>
        <v>-4.8340315823397397E-3</v>
      </c>
      <c r="V183">
        <f t="shared" si="38"/>
        <v>2.9349963754825223E-3</v>
      </c>
    </row>
    <row r="184" spans="1:22" x14ac:dyDescent="0.3">
      <c r="A184" s="1">
        <v>45817</v>
      </c>
      <c r="B184" s="2">
        <v>2247.9</v>
      </c>
      <c r="C184">
        <v>472.45</v>
      </c>
      <c r="D184">
        <v>423.05</v>
      </c>
      <c r="E184" s="2">
        <v>1694.4</v>
      </c>
      <c r="F184" s="2">
        <v>138595</v>
      </c>
      <c r="G184" s="2">
        <v>31690</v>
      </c>
      <c r="H184" s="2">
        <v>3678.9</v>
      </c>
      <c r="I184">
        <v>563.1</v>
      </c>
      <c r="J184" s="2">
        <v>5697</v>
      </c>
      <c r="K184" s="7">
        <v>30.9</v>
      </c>
      <c r="L184">
        <f t="shared" si="28"/>
        <v>1.2025654730092076E-3</v>
      </c>
      <c r="M184">
        <f t="shared" si="29"/>
        <v>2.6528013582342953E-3</v>
      </c>
      <c r="N184">
        <f t="shared" si="30"/>
        <v>4.7500296876855476E-3</v>
      </c>
      <c r="O184">
        <f t="shared" si="31"/>
        <v>9.0519294902334721E-3</v>
      </c>
      <c r="P184">
        <f t="shared" si="32"/>
        <v>-6.7010678707088078E-3</v>
      </c>
      <c r="Q184">
        <f t="shared" si="33"/>
        <v>3.0068048741889539E-3</v>
      </c>
      <c r="R184">
        <f t="shared" si="34"/>
        <v>6.1811120531684782E-3</v>
      </c>
      <c r="S184">
        <f t="shared" si="35"/>
        <v>1.4137775776677214E-2</v>
      </c>
      <c r="T184">
        <f t="shared" si="36"/>
        <v>1.5960766830138209E-2</v>
      </c>
      <c r="U184">
        <f t="shared" si="37"/>
        <v>6.4766839378236967E-4</v>
      </c>
      <c r="V184">
        <f t="shared" si="38"/>
        <v>4.8025500708090748E-3</v>
      </c>
    </row>
    <row r="185" spans="1:22" x14ac:dyDescent="0.3">
      <c r="A185" s="1">
        <v>45818</v>
      </c>
      <c r="B185" s="2">
        <v>2218.9</v>
      </c>
      <c r="C185">
        <v>467.9</v>
      </c>
      <c r="D185">
        <v>427</v>
      </c>
      <c r="E185" s="2">
        <v>1688.8</v>
      </c>
      <c r="F185" s="2">
        <v>137850</v>
      </c>
      <c r="G185" s="2">
        <v>31545</v>
      </c>
      <c r="H185" s="2">
        <v>3679.8</v>
      </c>
      <c r="I185">
        <v>596.04999999999995</v>
      </c>
      <c r="J185" s="2">
        <v>5667</v>
      </c>
      <c r="K185" s="7">
        <v>31.36</v>
      </c>
      <c r="L185">
        <f t="shared" si="28"/>
        <v>-1.2900929756661773E-2</v>
      </c>
      <c r="M185">
        <f t="shared" si="29"/>
        <v>-9.6306487458990616E-3</v>
      </c>
      <c r="N185">
        <f t="shared" si="30"/>
        <v>9.3369578064058344E-3</v>
      </c>
      <c r="O185">
        <f t="shared" si="31"/>
        <v>-3.3050047214353965E-3</v>
      </c>
      <c r="P185">
        <f t="shared" si="32"/>
        <v>-5.3753742920018763E-3</v>
      </c>
      <c r="Q185">
        <f t="shared" si="33"/>
        <v>-4.5755758914484065E-3</v>
      </c>
      <c r="R185">
        <f t="shared" si="34"/>
        <v>2.4463834298298157E-4</v>
      </c>
      <c r="S185">
        <f t="shared" si="35"/>
        <v>5.8515361392292541E-2</v>
      </c>
      <c r="T185">
        <f t="shared" si="36"/>
        <v>-5.2659294365455505E-3</v>
      </c>
      <c r="U185">
        <f t="shared" si="37"/>
        <v>1.4886731391585788E-2</v>
      </c>
      <c r="V185">
        <f t="shared" si="38"/>
        <v>3.1924115728540125E-3</v>
      </c>
    </row>
    <row r="186" spans="1:22" x14ac:dyDescent="0.3">
      <c r="A186" s="1">
        <v>45819</v>
      </c>
      <c r="B186" s="2">
        <v>2208.8000000000002</v>
      </c>
      <c r="C186">
        <v>462.45</v>
      </c>
      <c r="D186">
        <v>426.15</v>
      </c>
      <c r="E186" s="2">
        <v>1690.6</v>
      </c>
      <c r="F186" s="2">
        <v>136880</v>
      </c>
      <c r="G186" s="2">
        <v>31895</v>
      </c>
      <c r="H186" s="2">
        <v>3684.8</v>
      </c>
      <c r="I186">
        <v>587.04999999999995</v>
      </c>
      <c r="J186" s="2">
        <v>5650</v>
      </c>
      <c r="K186" s="7">
        <v>31.99</v>
      </c>
      <c r="L186">
        <f t="shared" si="28"/>
        <v>-4.5518049483978138E-3</v>
      </c>
      <c r="M186">
        <f t="shared" si="29"/>
        <v>-1.164778798888649E-2</v>
      </c>
      <c r="N186">
        <f t="shared" si="30"/>
        <v>-1.9906323185012241E-3</v>
      </c>
      <c r="O186">
        <f t="shared" si="31"/>
        <v>1.0658455708194899E-3</v>
      </c>
      <c r="P186">
        <f t="shared" si="32"/>
        <v>-7.0366340224882118E-3</v>
      </c>
      <c r="Q186">
        <f t="shared" si="33"/>
        <v>1.1095260738627358E-2</v>
      </c>
      <c r="R186">
        <f t="shared" si="34"/>
        <v>1.3587694983423011E-3</v>
      </c>
      <c r="S186">
        <f t="shared" si="35"/>
        <v>-1.5099404412381513E-2</v>
      </c>
      <c r="T186">
        <f t="shared" si="36"/>
        <v>-2.9998235397917768E-3</v>
      </c>
      <c r="U186">
        <f t="shared" si="37"/>
        <v>2.0089285714285685E-2</v>
      </c>
      <c r="V186">
        <f t="shared" si="38"/>
        <v>-6.1944564594338183E-4</v>
      </c>
    </row>
    <row r="187" spans="1:22" x14ac:dyDescent="0.3">
      <c r="A187" s="1">
        <v>45820</v>
      </c>
      <c r="B187" s="2">
        <v>2219.4</v>
      </c>
      <c r="C187">
        <v>457.15</v>
      </c>
      <c r="D187">
        <v>421</v>
      </c>
      <c r="E187" s="2">
        <v>1687.4</v>
      </c>
      <c r="F187" s="2">
        <v>136385</v>
      </c>
      <c r="G187" s="2">
        <v>31520</v>
      </c>
      <c r="H187" s="2">
        <v>3603.9</v>
      </c>
      <c r="I187">
        <v>567.15</v>
      </c>
      <c r="J187" s="2">
        <v>5569.5</v>
      </c>
      <c r="K187" s="7">
        <v>31.37</v>
      </c>
      <c r="L187">
        <f t="shared" si="28"/>
        <v>4.7989858746830443E-3</v>
      </c>
      <c r="M187">
        <f t="shared" si="29"/>
        <v>-1.1460698453886932E-2</v>
      </c>
      <c r="N187">
        <f t="shared" si="30"/>
        <v>-1.2084946615041598E-2</v>
      </c>
      <c r="O187">
        <f t="shared" si="31"/>
        <v>-1.8928191174729791E-3</v>
      </c>
      <c r="P187">
        <f t="shared" si="32"/>
        <v>-3.6163062536528345E-3</v>
      </c>
      <c r="Q187">
        <f t="shared" si="33"/>
        <v>-1.1757328734911428E-2</v>
      </c>
      <c r="R187">
        <f t="shared" si="34"/>
        <v>-2.1955058619192381E-2</v>
      </c>
      <c r="S187">
        <f t="shared" si="35"/>
        <v>-3.3898305084745728E-2</v>
      </c>
      <c r="T187">
        <f t="shared" si="36"/>
        <v>-1.424778761061947E-2</v>
      </c>
      <c r="U187">
        <f t="shared" si="37"/>
        <v>-1.9381056580181227E-2</v>
      </c>
      <c r="V187">
        <f t="shared" si="38"/>
        <v>-1.221108121072431E-2</v>
      </c>
    </row>
    <row r="188" spans="1:22" x14ac:dyDescent="0.3">
      <c r="A188" s="1">
        <v>45821</v>
      </c>
      <c r="B188" s="2">
        <v>2214.1999999999998</v>
      </c>
      <c r="C188">
        <v>451.95</v>
      </c>
      <c r="D188">
        <v>413.9</v>
      </c>
      <c r="E188" s="2">
        <v>1687.8</v>
      </c>
      <c r="F188" s="2">
        <v>137620</v>
      </c>
      <c r="G188" s="2">
        <v>31585</v>
      </c>
      <c r="H188" s="2">
        <v>3587.4</v>
      </c>
      <c r="I188">
        <v>570.9</v>
      </c>
      <c r="J188" s="2">
        <v>5570</v>
      </c>
      <c r="K188" s="7">
        <v>30.71</v>
      </c>
      <c r="L188">
        <f t="shared" si="28"/>
        <v>-2.342975578985434E-3</v>
      </c>
      <c r="M188">
        <f t="shared" si="29"/>
        <v>-1.1374822268402031E-2</v>
      </c>
      <c r="N188">
        <f t="shared" si="30"/>
        <v>-1.6864608076009556E-2</v>
      </c>
      <c r="O188">
        <f t="shared" si="31"/>
        <v>2.3705108450863076E-4</v>
      </c>
      <c r="P188">
        <f t="shared" si="32"/>
        <v>9.0552480111449202E-3</v>
      </c>
      <c r="Q188">
        <f t="shared" si="33"/>
        <v>2.0621827411167514E-3</v>
      </c>
      <c r="R188">
        <f t="shared" si="34"/>
        <v>-4.5783734287854821E-3</v>
      </c>
      <c r="S188">
        <f t="shared" si="35"/>
        <v>6.6120074054482943E-3</v>
      </c>
      <c r="T188">
        <f t="shared" si="36"/>
        <v>8.9774665589370685E-5</v>
      </c>
      <c r="U188">
        <f t="shared" si="37"/>
        <v>-2.1039209435766659E-2</v>
      </c>
      <c r="V188">
        <f t="shared" si="38"/>
        <v>-4.9226160210161587E-3</v>
      </c>
    </row>
    <row r="189" spans="1:22" x14ac:dyDescent="0.3">
      <c r="A189" s="1">
        <v>45824</v>
      </c>
      <c r="B189" s="2">
        <v>2244.8000000000002</v>
      </c>
      <c r="C189">
        <v>447.55</v>
      </c>
      <c r="D189">
        <v>418.2</v>
      </c>
      <c r="E189" s="2">
        <v>1685.3</v>
      </c>
      <c r="F189" s="2">
        <v>136145</v>
      </c>
      <c r="G189" s="2">
        <v>32280</v>
      </c>
      <c r="H189" s="2">
        <v>3628.7</v>
      </c>
      <c r="I189">
        <v>562.95000000000005</v>
      </c>
      <c r="J189" s="2">
        <v>5560.5</v>
      </c>
      <c r="K189" s="7">
        <v>30.42</v>
      </c>
      <c r="L189">
        <f t="shared" si="28"/>
        <v>1.3819889802186057E-2</v>
      </c>
      <c r="M189">
        <f t="shared" si="29"/>
        <v>-9.7355902201570477E-3</v>
      </c>
      <c r="N189">
        <f t="shared" si="30"/>
        <v>1.038898284609812E-2</v>
      </c>
      <c r="O189">
        <f t="shared" si="31"/>
        <v>-1.4812181538096931E-3</v>
      </c>
      <c r="P189">
        <f t="shared" si="32"/>
        <v>-1.071791890713559E-2</v>
      </c>
      <c r="Q189">
        <f t="shared" si="33"/>
        <v>2.2004115877790092E-2</v>
      </c>
      <c r="R189">
        <f t="shared" si="34"/>
        <v>1.1512516028321271E-2</v>
      </c>
      <c r="S189">
        <f t="shared" si="35"/>
        <v>-1.392538097740398E-2</v>
      </c>
      <c r="T189">
        <f t="shared" si="36"/>
        <v>-1.7055655296229803E-3</v>
      </c>
      <c r="U189">
        <f t="shared" si="37"/>
        <v>-9.4431781178768853E-3</v>
      </c>
      <c r="V189">
        <f t="shared" si="38"/>
        <v>-1.504988955775275E-3</v>
      </c>
    </row>
    <row r="190" spans="1:22" x14ac:dyDescent="0.3">
      <c r="A190" s="1">
        <v>45825</v>
      </c>
      <c r="B190" s="2">
        <v>2264.8000000000002</v>
      </c>
      <c r="C190">
        <v>445.2</v>
      </c>
      <c r="D190">
        <v>417.4</v>
      </c>
      <c r="E190" s="2">
        <v>1650.2</v>
      </c>
      <c r="F190" s="2">
        <v>136350</v>
      </c>
      <c r="G190" s="2">
        <v>32215</v>
      </c>
      <c r="H190" s="2">
        <v>3622.3</v>
      </c>
      <c r="I190">
        <v>558.20000000000005</v>
      </c>
      <c r="J190" s="2">
        <v>5568.5</v>
      </c>
      <c r="K190" s="7">
        <v>30.56</v>
      </c>
      <c r="L190">
        <f t="shared" si="28"/>
        <v>8.9094796863863138E-3</v>
      </c>
      <c r="M190">
        <f t="shared" si="29"/>
        <v>-5.2508099653670488E-3</v>
      </c>
      <c r="N190">
        <f t="shared" si="30"/>
        <v>-1.9129603060736762E-3</v>
      </c>
      <c r="O190">
        <f t="shared" si="31"/>
        <v>-2.0827152435768059E-2</v>
      </c>
      <c r="P190">
        <f t="shared" si="32"/>
        <v>1.5057475485695398E-3</v>
      </c>
      <c r="Q190">
        <f t="shared" si="33"/>
        <v>-2.0136307311028499E-3</v>
      </c>
      <c r="R190">
        <f t="shared" si="34"/>
        <v>-1.7637170336483139E-3</v>
      </c>
      <c r="S190">
        <f t="shared" si="35"/>
        <v>-8.4376942890132325E-3</v>
      </c>
      <c r="T190">
        <f t="shared" si="36"/>
        <v>1.4387195396097473E-3</v>
      </c>
      <c r="U190">
        <f t="shared" si="37"/>
        <v>4.6022353714660425E-3</v>
      </c>
      <c r="V190">
        <f t="shared" si="38"/>
        <v>-4.3997151590869903E-3</v>
      </c>
    </row>
    <row r="191" spans="1:22" x14ac:dyDescent="0.3">
      <c r="A191" s="1">
        <v>45826</v>
      </c>
      <c r="B191" s="2">
        <v>2281.4</v>
      </c>
      <c r="C191">
        <v>445.4</v>
      </c>
      <c r="D191">
        <v>415.9</v>
      </c>
      <c r="E191" s="2">
        <v>1648</v>
      </c>
      <c r="F191" s="2">
        <v>137950</v>
      </c>
      <c r="G191" s="2">
        <v>32390</v>
      </c>
      <c r="H191" s="2">
        <v>3601.5</v>
      </c>
      <c r="I191">
        <v>550.79999999999995</v>
      </c>
      <c r="J191" s="2">
        <v>5572.5</v>
      </c>
      <c r="K191" s="7">
        <v>30.05</v>
      </c>
      <c r="L191">
        <f t="shared" si="28"/>
        <v>7.3295655245495884E-3</v>
      </c>
      <c r="M191">
        <f t="shared" si="29"/>
        <v>4.4923629829287656E-4</v>
      </c>
      <c r="N191">
        <f t="shared" si="30"/>
        <v>-3.5936751317680884E-3</v>
      </c>
      <c r="O191">
        <f t="shared" si="31"/>
        <v>-1.3331717367592083E-3</v>
      </c>
      <c r="P191">
        <f t="shared" si="32"/>
        <v>1.1734506784011734E-2</v>
      </c>
      <c r="Q191">
        <f t="shared" si="33"/>
        <v>5.4322520564954214E-3</v>
      </c>
      <c r="R191">
        <f t="shared" si="34"/>
        <v>-5.7422079893990506E-3</v>
      </c>
      <c r="S191">
        <f t="shared" si="35"/>
        <v>-1.3256897169473468E-2</v>
      </c>
      <c r="T191">
        <f t="shared" si="36"/>
        <v>7.1832629972164858E-4</v>
      </c>
      <c r="U191">
        <f t="shared" si="37"/>
        <v>-1.6688481675392604E-2</v>
      </c>
      <c r="V191">
        <f t="shared" si="38"/>
        <v>-2.538385631782175E-3</v>
      </c>
    </row>
    <row r="192" spans="1:22" x14ac:dyDescent="0.3">
      <c r="A192" s="1">
        <v>45827</v>
      </c>
      <c r="B192" s="2">
        <v>2268</v>
      </c>
      <c r="C192">
        <v>447.1</v>
      </c>
      <c r="D192">
        <v>416</v>
      </c>
      <c r="E192" s="2">
        <v>1647.6</v>
      </c>
      <c r="F192" s="2">
        <v>138180</v>
      </c>
      <c r="G192" s="2">
        <v>32375</v>
      </c>
      <c r="H192" s="2">
        <v>3621.1</v>
      </c>
      <c r="I192">
        <v>536.5</v>
      </c>
      <c r="J192" s="2">
        <v>5558</v>
      </c>
      <c r="K192" s="7">
        <v>29.21</v>
      </c>
      <c r="L192">
        <f t="shared" si="28"/>
        <v>-5.8735863943193169E-3</v>
      </c>
      <c r="M192">
        <f t="shared" si="29"/>
        <v>3.8167938931298732E-3</v>
      </c>
      <c r="N192">
        <f t="shared" si="30"/>
        <v>2.4044241404189167E-4</v>
      </c>
      <c r="O192">
        <f t="shared" si="31"/>
        <v>-2.4271844660199692E-4</v>
      </c>
      <c r="P192">
        <f t="shared" si="32"/>
        <v>1.6672707502718377E-3</v>
      </c>
      <c r="Q192">
        <f t="shared" si="33"/>
        <v>-4.631058968817536E-4</v>
      </c>
      <c r="R192">
        <f t="shared" si="34"/>
        <v>5.4421768707482738E-3</v>
      </c>
      <c r="S192">
        <f t="shared" si="35"/>
        <v>-2.5962236746550391E-2</v>
      </c>
      <c r="T192">
        <f t="shared" si="36"/>
        <v>-2.6020637056976222E-3</v>
      </c>
      <c r="U192">
        <f t="shared" si="37"/>
        <v>-2.7953410981697166E-2</v>
      </c>
      <c r="V192">
        <f t="shared" si="38"/>
        <v>-4.6694208832460775E-3</v>
      </c>
    </row>
    <row r="193" spans="1:22" x14ac:dyDescent="0.3">
      <c r="A193" s="1">
        <v>45828</v>
      </c>
      <c r="B193" s="2">
        <v>2285.6999999999998</v>
      </c>
      <c r="C193">
        <v>439.8</v>
      </c>
      <c r="D193">
        <v>418.55</v>
      </c>
      <c r="E193" s="2">
        <v>1665.1</v>
      </c>
      <c r="F193" s="2">
        <v>134430</v>
      </c>
      <c r="G193" s="2">
        <v>32290</v>
      </c>
      <c r="H193" s="2">
        <v>3662</v>
      </c>
      <c r="I193">
        <v>530.25</v>
      </c>
      <c r="J193" s="2">
        <v>5587</v>
      </c>
      <c r="K193" s="7">
        <v>29.58</v>
      </c>
      <c r="L193">
        <f t="shared" si="28"/>
        <v>7.8042328042327242E-3</v>
      </c>
      <c r="M193">
        <f t="shared" si="29"/>
        <v>-1.6327443524938517E-2</v>
      </c>
      <c r="N193">
        <f t="shared" si="30"/>
        <v>6.12980769230772E-3</v>
      </c>
      <c r="O193">
        <f t="shared" si="31"/>
        <v>1.0621510075260986E-2</v>
      </c>
      <c r="P193">
        <f t="shared" si="32"/>
        <v>-2.7138514980460268E-2</v>
      </c>
      <c r="Q193">
        <f t="shared" si="33"/>
        <v>-2.6254826254826255E-3</v>
      </c>
      <c r="R193">
        <f t="shared" si="34"/>
        <v>1.1294910386346715E-2</v>
      </c>
      <c r="S193">
        <f t="shared" si="35"/>
        <v>-1.1649580615097856E-2</v>
      </c>
      <c r="T193">
        <f t="shared" si="36"/>
        <v>5.2177042101475349E-3</v>
      </c>
      <c r="U193">
        <f t="shared" si="37"/>
        <v>1.2666894899007101E-2</v>
      </c>
      <c r="V193">
        <f t="shared" si="38"/>
        <v>2.508892419831113E-4</v>
      </c>
    </row>
    <row r="194" spans="1:22" x14ac:dyDescent="0.3">
      <c r="A194" s="1">
        <v>45831</v>
      </c>
      <c r="B194" s="2">
        <v>2264.1</v>
      </c>
      <c r="C194">
        <v>443.5</v>
      </c>
      <c r="D194">
        <v>413.9</v>
      </c>
      <c r="E194" s="2">
        <v>1662.5</v>
      </c>
      <c r="F194" s="2">
        <v>135555</v>
      </c>
      <c r="G194" s="2">
        <v>31575</v>
      </c>
      <c r="H194" s="2">
        <v>3583.7</v>
      </c>
      <c r="I194">
        <v>538</v>
      </c>
      <c r="J194" s="2">
        <v>5569.5</v>
      </c>
      <c r="K194" s="7">
        <v>29.83</v>
      </c>
      <c r="L194">
        <f t="shared" si="28"/>
        <v>-9.4500590628691043E-3</v>
      </c>
      <c r="M194">
        <f t="shared" si="29"/>
        <v>8.4129149613460397E-3</v>
      </c>
      <c r="N194">
        <f t="shared" si="30"/>
        <v>-1.1109783777326566E-2</v>
      </c>
      <c r="O194">
        <f t="shared" si="31"/>
        <v>-1.5614677797128756E-3</v>
      </c>
      <c r="P194">
        <f t="shared" si="32"/>
        <v>8.3686677081008711E-3</v>
      </c>
      <c r="Q194">
        <f t="shared" si="33"/>
        <v>-2.2143078352431095E-2</v>
      </c>
      <c r="R194">
        <f t="shared" si="34"/>
        <v>-2.1381758601856957E-2</v>
      </c>
      <c r="S194">
        <f t="shared" si="35"/>
        <v>1.4615747289014616E-2</v>
      </c>
      <c r="T194">
        <f t="shared" si="36"/>
        <v>-3.1322713441918741E-3</v>
      </c>
      <c r="U194">
        <f t="shared" si="37"/>
        <v>8.4516565246788369E-3</v>
      </c>
      <c r="V194">
        <f t="shared" si="38"/>
        <v>-1.0430456561196285E-3</v>
      </c>
    </row>
    <row r="195" spans="1:22" x14ac:dyDescent="0.3">
      <c r="A195" s="1">
        <v>45832</v>
      </c>
      <c r="B195" s="2">
        <v>2275.3000000000002</v>
      </c>
      <c r="C195">
        <v>446.45</v>
      </c>
      <c r="D195">
        <v>414.35</v>
      </c>
      <c r="E195" s="2">
        <v>1661.7</v>
      </c>
      <c r="F195" s="2">
        <v>136610</v>
      </c>
      <c r="G195" s="2">
        <v>31500</v>
      </c>
      <c r="H195" s="2">
        <v>3604.8</v>
      </c>
      <c r="I195">
        <v>546.85</v>
      </c>
      <c r="J195" s="2">
        <v>5617</v>
      </c>
      <c r="K195" s="7">
        <v>30.15</v>
      </c>
      <c r="L195">
        <f t="shared" si="28"/>
        <v>4.9467779691710935E-3</v>
      </c>
      <c r="M195">
        <f t="shared" si="29"/>
        <v>6.6516347237880243E-3</v>
      </c>
      <c r="N195">
        <f t="shared" si="30"/>
        <v>1.0872191350568868E-3</v>
      </c>
      <c r="O195">
        <f t="shared" si="31"/>
        <v>-4.8120300751876966E-4</v>
      </c>
      <c r="P195">
        <f t="shared" si="32"/>
        <v>7.7828187820441885E-3</v>
      </c>
      <c r="Q195">
        <f t="shared" si="33"/>
        <v>-2.3752969121140144E-3</v>
      </c>
      <c r="R195">
        <f t="shared" si="34"/>
        <v>5.8877696235735038E-3</v>
      </c>
      <c r="S195">
        <f t="shared" si="35"/>
        <v>1.6449814126394093E-2</v>
      </c>
      <c r="T195">
        <f t="shared" si="36"/>
        <v>8.528593230990214E-3</v>
      </c>
      <c r="U195">
        <f t="shared" si="37"/>
        <v>1.0727455581629242E-2</v>
      </c>
      <c r="V195">
        <f t="shared" si="38"/>
        <v>5.8784299812727576E-3</v>
      </c>
    </row>
    <row r="196" spans="1:22" x14ac:dyDescent="0.3">
      <c r="A196" s="1">
        <v>45833</v>
      </c>
      <c r="B196" s="2">
        <v>2279.9</v>
      </c>
      <c r="C196">
        <v>451.05</v>
      </c>
      <c r="D196">
        <v>416.35</v>
      </c>
      <c r="E196" s="2">
        <v>1669.6</v>
      </c>
      <c r="F196" s="2">
        <v>139255</v>
      </c>
      <c r="G196" s="2">
        <v>31755</v>
      </c>
      <c r="H196" s="2">
        <v>3619.8</v>
      </c>
      <c r="I196">
        <v>557</v>
      </c>
      <c r="J196" s="2">
        <v>5708</v>
      </c>
      <c r="K196" s="7">
        <v>30.59</v>
      </c>
      <c r="L196">
        <f t="shared" si="28"/>
        <v>2.0217114226694977E-3</v>
      </c>
      <c r="M196">
        <f t="shared" si="29"/>
        <v>1.0303505431739328E-2</v>
      </c>
      <c r="N196">
        <f t="shared" si="30"/>
        <v>4.8268372149149266E-3</v>
      </c>
      <c r="O196">
        <f t="shared" si="31"/>
        <v>4.754167418908265E-3</v>
      </c>
      <c r="P196">
        <f t="shared" si="32"/>
        <v>1.9361686552960986E-2</v>
      </c>
      <c r="Q196">
        <f t="shared" si="33"/>
        <v>8.0952380952380946E-3</v>
      </c>
      <c r="R196">
        <f t="shared" si="34"/>
        <v>4.1611185086551259E-3</v>
      </c>
      <c r="S196">
        <f t="shared" si="35"/>
        <v>1.85608484959312E-2</v>
      </c>
      <c r="T196">
        <f t="shared" si="36"/>
        <v>1.6200818942495993E-2</v>
      </c>
      <c r="U196">
        <f t="shared" si="37"/>
        <v>1.4593698175787772E-2</v>
      </c>
      <c r="V196">
        <f t="shared" si="38"/>
        <v>1.0069065067879537E-2</v>
      </c>
    </row>
    <row r="197" spans="1:22" x14ac:dyDescent="0.3">
      <c r="A197" s="1">
        <v>45834</v>
      </c>
      <c r="B197" s="2">
        <v>2289.8000000000002</v>
      </c>
      <c r="C197">
        <v>446.6</v>
      </c>
      <c r="D197">
        <v>420.3</v>
      </c>
      <c r="E197" s="2">
        <v>1669.8</v>
      </c>
      <c r="F197" s="2">
        <v>142515</v>
      </c>
      <c r="G197" s="2">
        <v>32215</v>
      </c>
      <c r="H197" s="2">
        <v>3659.6</v>
      </c>
      <c r="I197">
        <v>578.15</v>
      </c>
      <c r="J197" s="2">
        <v>5828</v>
      </c>
      <c r="K197" s="7">
        <v>31.59</v>
      </c>
      <c r="L197">
        <f t="shared" ref="L197:L251" si="39">(B197-B196)/B196</f>
        <v>4.3422957147243695E-3</v>
      </c>
      <c r="M197">
        <f t="shared" ref="M197:M251" si="40">(C197-C196)/C196</f>
        <v>-9.8658685289878915E-3</v>
      </c>
      <c r="N197">
        <f t="shared" ref="N197:N251" si="41">(D197-D196)/D196</f>
        <v>9.4872102798126291E-3</v>
      </c>
      <c r="O197">
        <f t="shared" ref="O197:O251" si="42">(E197-E196)/E196</f>
        <v>1.1978917105896352E-4</v>
      </c>
      <c r="P197">
        <f t="shared" ref="P197:P251" si="43">(F197-F196)/F196</f>
        <v>2.341029047430972E-2</v>
      </c>
      <c r="Q197">
        <f t="shared" ref="Q197:Q251" si="44">(G197-G196)/G196</f>
        <v>1.4485907731065974E-2</v>
      </c>
      <c r="R197">
        <f t="shared" ref="R197:R251" si="45">(H197-H196)/H196</f>
        <v>1.0995082601248611E-2</v>
      </c>
      <c r="S197">
        <f t="shared" ref="S197:S251" si="46">(I197-I196)/I196</f>
        <v>3.7971274685816833E-2</v>
      </c>
      <c r="T197">
        <f t="shared" ref="T197:T251" si="47">(J197-J196)/J196</f>
        <v>2.1023125437981779E-2</v>
      </c>
      <c r="U197">
        <f t="shared" ref="U197:U251" si="48">(K197-K196)/K196</f>
        <v>3.2690421706440015E-2</v>
      </c>
      <c r="V197">
        <f t="shared" ref="V197:V251" si="49">SUMPRODUCT(L197:U197, $AA$3:$AJ$3)</f>
        <v>1.2494399190677892E-2</v>
      </c>
    </row>
    <row r="198" spans="1:22" x14ac:dyDescent="0.3">
      <c r="A198" s="1">
        <v>45835</v>
      </c>
      <c r="B198" s="2">
        <v>2358.6999999999998</v>
      </c>
      <c r="C198">
        <v>447.35</v>
      </c>
      <c r="D198">
        <v>418.65</v>
      </c>
      <c r="E198" s="2">
        <v>1687.6</v>
      </c>
      <c r="F198" s="2">
        <v>143215</v>
      </c>
      <c r="G198" s="2">
        <v>32260</v>
      </c>
      <c r="H198" s="2">
        <v>3679.2</v>
      </c>
      <c r="I198">
        <v>584.35</v>
      </c>
      <c r="J198" s="2">
        <v>5794.5</v>
      </c>
      <c r="K198" s="7">
        <v>31.54</v>
      </c>
      <c r="L198">
        <f t="shared" si="39"/>
        <v>3.008996418901198E-2</v>
      </c>
      <c r="M198">
        <f t="shared" si="40"/>
        <v>1.6793551276309895E-3</v>
      </c>
      <c r="N198">
        <f t="shared" si="41"/>
        <v>-3.925767309065035E-3</v>
      </c>
      <c r="O198">
        <f t="shared" si="42"/>
        <v>1.0659959276560041E-2</v>
      </c>
      <c r="P198">
        <f t="shared" si="43"/>
        <v>4.9117636739992284E-3</v>
      </c>
      <c r="Q198">
        <f t="shared" si="44"/>
        <v>1.3968648145273941E-3</v>
      </c>
      <c r="R198">
        <f t="shared" si="45"/>
        <v>5.3557765876051776E-3</v>
      </c>
      <c r="S198">
        <f t="shared" si="46"/>
        <v>1.0723860589812411E-2</v>
      </c>
      <c r="T198">
        <f t="shared" si="47"/>
        <v>-5.7481125600549075E-3</v>
      </c>
      <c r="U198">
        <f t="shared" si="48"/>
        <v>-1.5827793605571608E-3</v>
      </c>
      <c r="V198">
        <f t="shared" si="49"/>
        <v>4.8927574213126369E-3</v>
      </c>
    </row>
    <row r="199" spans="1:22" x14ac:dyDescent="0.3">
      <c r="A199" s="1">
        <v>45838</v>
      </c>
      <c r="B199" s="2">
        <v>2341.1</v>
      </c>
      <c r="C199">
        <v>448.8</v>
      </c>
      <c r="D199">
        <v>416.45</v>
      </c>
      <c r="E199" s="2">
        <v>1675.7</v>
      </c>
      <c r="F199" s="2">
        <v>142360</v>
      </c>
      <c r="G199" s="2">
        <v>32680</v>
      </c>
      <c r="H199" s="2">
        <v>3669.8</v>
      </c>
      <c r="I199">
        <v>585.75</v>
      </c>
      <c r="J199" s="2">
        <v>5851</v>
      </c>
      <c r="K199" s="7">
        <v>31.32</v>
      </c>
      <c r="L199">
        <f t="shared" si="39"/>
        <v>-7.4617373977190447E-3</v>
      </c>
      <c r="M199">
        <f t="shared" si="40"/>
        <v>3.2413099362914688E-3</v>
      </c>
      <c r="N199">
        <f t="shared" si="41"/>
        <v>-5.2549862653767793E-3</v>
      </c>
      <c r="O199">
        <f t="shared" si="42"/>
        <v>-7.0514339890968619E-3</v>
      </c>
      <c r="P199">
        <f t="shared" si="43"/>
        <v>-5.9700450371818594E-3</v>
      </c>
      <c r="Q199">
        <f t="shared" si="44"/>
        <v>1.3019218846869188E-2</v>
      </c>
      <c r="R199">
        <f t="shared" si="45"/>
        <v>-2.5549032398346481E-3</v>
      </c>
      <c r="S199">
        <f t="shared" si="46"/>
        <v>2.3958244202960163E-3</v>
      </c>
      <c r="T199">
        <f t="shared" si="47"/>
        <v>9.7506255932349635E-3</v>
      </c>
      <c r="U199">
        <f t="shared" si="48"/>
        <v>-6.9752694990487911E-3</v>
      </c>
      <c r="V199">
        <f t="shared" si="49"/>
        <v>-2.4179036572167193E-3</v>
      </c>
    </row>
    <row r="200" spans="1:22" x14ac:dyDescent="0.3">
      <c r="A200" s="1">
        <v>45839</v>
      </c>
      <c r="B200" s="2">
        <v>2369.5</v>
      </c>
      <c r="C200">
        <v>447.7</v>
      </c>
      <c r="D200">
        <v>415.1</v>
      </c>
      <c r="E200" s="2">
        <v>1667.2</v>
      </c>
      <c r="F200" s="2">
        <v>142500</v>
      </c>
      <c r="G200" s="2">
        <v>32315</v>
      </c>
      <c r="H200" s="2">
        <v>3666.7</v>
      </c>
      <c r="I200">
        <v>591.4</v>
      </c>
      <c r="J200" s="2">
        <v>5743.5</v>
      </c>
      <c r="K200" s="7">
        <v>31.12</v>
      </c>
      <c r="L200">
        <f t="shared" si="39"/>
        <v>1.2131049506642216E-2</v>
      </c>
      <c r="M200">
        <f t="shared" si="40"/>
        <v>-2.4509803921569135E-3</v>
      </c>
      <c r="N200">
        <f t="shared" si="41"/>
        <v>-3.241685676551725E-3</v>
      </c>
      <c r="O200">
        <f t="shared" si="42"/>
        <v>-5.072507011994987E-3</v>
      </c>
      <c r="P200">
        <f t="shared" si="43"/>
        <v>9.8342230963753855E-4</v>
      </c>
      <c r="Q200">
        <f t="shared" si="44"/>
        <v>-1.116891064871481E-2</v>
      </c>
      <c r="R200">
        <f t="shared" si="45"/>
        <v>-8.4473268298009799E-4</v>
      </c>
      <c r="S200">
        <f t="shared" si="46"/>
        <v>9.6457533077251006E-3</v>
      </c>
      <c r="T200">
        <f t="shared" si="47"/>
        <v>-1.8372927704665868E-2</v>
      </c>
      <c r="U200">
        <f t="shared" si="48"/>
        <v>-6.3856960408684316E-3</v>
      </c>
      <c r="V200">
        <f t="shared" si="49"/>
        <v>-2.6775086149415329E-3</v>
      </c>
    </row>
    <row r="201" spans="1:22" x14ac:dyDescent="0.3">
      <c r="A201" s="1">
        <v>45840</v>
      </c>
      <c r="B201" s="2">
        <v>2419.4</v>
      </c>
      <c r="C201">
        <v>466.8</v>
      </c>
      <c r="D201">
        <v>412.95</v>
      </c>
      <c r="E201" s="2">
        <v>1677.5</v>
      </c>
      <c r="F201" s="2">
        <v>145210</v>
      </c>
      <c r="G201" s="2">
        <v>32445</v>
      </c>
      <c r="H201" s="2">
        <v>3596.8</v>
      </c>
      <c r="I201">
        <v>591.4</v>
      </c>
      <c r="J201" s="2">
        <v>5790</v>
      </c>
      <c r="K201" s="7">
        <v>30.73</v>
      </c>
      <c r="L201">
        <f t="shared" si="39"/>
        <v>2.1059295209959944E-2</v>
      </c>
      <c r="M201">
        <f t="shared" si="40"/>
        <v>4.2662497207951802E-2</v>
      </c>
      <c r="N201">
        <f t="shared" si="41"/>
        <v>-5.1794748253433725E-3</v>
      </c>
      <c r="O201">
        <f t="shared" si="42"/>
        <v>6.1780230326295314E-3</v>
      </c>
      <c r="P201">
        <f t="shared" si="43"/>
        <v>1.9017543859649124E-2</v>
      </c>
      <c r="Q201">
        <f t="shared" si="44"/>
        <v>4.0228995822373511E-3</v>
      </c>
      <c r="R201">
        <f t="shared" si="45"/>
        <v>-1.9063463059426633E-2</v>
      </c>
      <c r="S201">
        <f t="shared" si="46"/>
        <v>0</v>
      </c>
      <c r="T201">
        <f t="shared" si="47"/>
        <v>8.0961086445547146E-3</v>
      </c>
      <c r="U201">
        <f t="shared" si="48"/>
        <v>-1.2532133676092563E-2</v>
      </c>
      <c r="V201">
        <f t="shared" si="49"/>
        <v>6.3539563897100151E-3</v>
      </c>
    </row>
    <row r="202" spans="1:22" x14ac:dyDescent="0.3">
      <c r="A202" s="1">
        <v>45841</v>
      </c>
      <c r="B202" s="2">
        <v>2430.9</v>
      </c>
      <c r="C202">
        <v>462.6</v>
      </c>
      <c r="D202">
        <v>413.35</v>
      </c>
      <c r="E202" s="2">
        <v>1679.7</v>
      </c>
      <c r="F202" s="2">
        <v>144920</v>
      </c>
      <c r="G202" s="2">
        <v>34405</v>
      </c>
      <c r="H202" s="2">
        <v>3582.9</v>
      </c>
      <c r="I202">
        <v>587.9</v>
      </c>
      <c r="J202" s="2">
        <v>5794.5</v>
      </c>
      <c r="K202" s="7">
        <v>30.83</v>
      </c>
      <c r="L202">
        <f t="shared" si="39"/>
        <v>4.7532446061006864E-3</v>
      </c>
      <c r="M202">
        <f t="shared" si="40"/>
        <v>-8.9974293059125725E-3</v>
      </c>
      <c r="N202">
        <f t="shared" si="41"/>
        <v>9.686402712193586E-4</v>
      </c>
      <c r="O202">
        <f t="shared" si="42"/>
        <v>1.3114754098360927E-3</v>
      </c>
      <c r="P202">
        <f t="shared" si="43"/>
        <v>-1.9971076372150677E-3</v>
      </c>
      <c r="Q202">
        <f t="shared" si="44"/>
        <v>6.0409924487594392E-2</v>
      </c>
      <c r="R202">
        <f t="shared" si="45"/>
        <v>-3.864546263345221E-3</v>
      </c>
      <c r="S202">
        <f t="shared" si="46"/>
        <v>-5.9181602975989182E-3</v>
      </c>
      <c r="T202">
        <f t="shared" si="47"/>
        <v>7.7720207253886007E-4</v>
      </c>
      <c r="U202">
        <f t="shared" si="48"/>
        <v>3.2541490400259639E-3</v>
      </c>
      <c r="V202">
        <f t="shared" si="49"/>
        <v>4.7047559162958271E-4</v>
      </c>
    </row>
    <row r="203" spans="1:22" x14ac:dyDescent="0.3">
      <c r="A203" s="1">
        <v>45842</v>
      </c>
      <c r="B203" s="2">
        <v>2424.1999999999998</v>
      </c>
      <c r="C203">
        <v>459.15</v>
      </c>
      <c r="D203">
        <v>412.55</v>
      </c>
      <c r="E203" s="2">
        <v>1676.3</v>
      </c>
      <c r="F203" s="2">
        <v>143965</v>
      </c>
      <c r="G203" s="2">
        <v>35930</v>
      </c>
      <c r="H203" s="2">
        <v>3594.6</v>
      </c>
      <c r="I203">
        <v>584.79999999999995</v>
      </c>
      <c r="J203" s="2">
        <v>5771.5</v>
      </c>
      <c r="K203" s="7">
        <v>31.24</v>
      </c>
      <c r="L203">
        <f t="shared" si="39"/>
        <v>-2.7561808383727315E-3</v>
      </c>
      <c r="M203">
        <f t="shared" si="40"/>
        <v>-7.4578469520104737E-3</v>
      </c>
      <c r="N203">
        <f t="shared" si="41"/>
        <v>-1.9354058304100915E-3</v>
      </c>
      <c r="O203">
        <f t="shared" si="42"/>
        <v>-2.0241709829136698E-3</v>
      </c>
      <c r="P203">
        <f t="shared" si="43"/>
        <v>-6.589842671818935E-3</v>
      </c>
      <c r="Q203">
        <f t="shared" si="44"/>
        <v>4.4324952768492951E-2</v>
      </c>
      <c r="R203">
        <f t="shared" si="45"/>
        <v>3.2655111780959048E-3</v>
      </c>
      <c r="S203">
        <f t="shared" si="46"/>
        <v>-5.2730056131995622E-3</v>
      </c>
      <c r="T203">
        <f t="shared" si="47"/>
        <v>-3.9692812149452064E-3</v>
      </c>
      <c r="U203">
        <f t="shared" si="48"/>
        <v>1.3298734998378208E-2</v>
      </c>
      <c r="V203">
        <f t="shared" si="49"/>
        <v>4.7626532680631619E-4</v>
      </c>
    </row>
    <row r="204" spans="1:22" x14ac:dyDescent="0.3">
      <c r="A204" s="1">
        <v>45845</v>
      </c>
      <c r="B204" s="2">
        <v>2442.8000000000002</v>
      </c>
      <c r="C204">
        <v>460.4</v>
      </c>
      <c r="D204">
        <v>416.15</v>
      </c>
      <c r="E204" s="2">
        <v>1679.9</v>
      </c>
      <c r="F204" s="2">
        <v>143135</v>
      </c>
      <c r="G204" s="2">
        <v>36045</v>
      </c>
      <c r="H204" s="2">
        <v>3581.4</v>
      </c>
      <c r="I204">
        <v>597.15</v>
      </c>
      <c r="J204" s="2">
        <v>5884</v>
      </c>
      <c r="K204" s="7">
        <v>31.12</v>
      </c>
      <c r="L204">
        <f t="shared" si="39"/>
        <v>7.6726342710998945E-3</v>
      </c>
      <c r="M204">
        <f t="shared" si="40"/>
        <v>2.7224218664924317E-3</v>
      </c>
      <c r="N204">
        <f t="shared" si="41"/>
        <v>8.7262150042418263E-3</v>
      </c>
      <c r="O204">
        <f t="shared" si="42"/>
        <v>2.1475869474438564E-3</v>
      </c>
      <c r="P204">
        <f t="shared" si="43"/>
        <v>-5.7652901746952385E-3</v>
      </c>
      <c r="Q204">
        <f t="shared" si="44"/>
        <v>3.20066796548845E-3</v>
      </c>
      <c r="R204">
        <f t="shared" si="45"/>
        <v>-3.6721749290602066E-3</v>
      </c>
      <c r="S204">
        <f t="shared" si="46"/>
        <v>2.1118331053351615E-2</v>
      </c>
      <c r="T204">
        <f t="shared" si="47"/>
        <v>1.9492333015680499E-2</v>
      </c>
      <c r="U204">
        <f t="shared" si="48"/>
        <v>-3.8412291933417877E-3</v>
      </c>
      <c r="V204">
        <f t="shared" si="49"/>
        <v>3.0820837528406689E-3</v>
      </c>
    </row>
    <row r="205" spans="1:22" x14ac:dyDescent="0.3">
      <c r="A205" s="1">
        <v>45846</v>
      </c>
      <c r="B205" s="2">
        <v>2484.6</v>
      </c>
      <c r="C205">
        <v>471.75</v>
      </c>
      <c r="D205">
        <v>417.2</v>
      </c>
      <c r="E205" s="2">
        <v>1672.5</v>
      </c>
      <c r="F205" s="2">
        <v>144945</v>
      </c>
      <c r="G205" s="2">
        <v>35490</v>
      </c>
      <c r="H205" s="2">
        <v>3606.4</v>
      </c>
      <c r="I205">
        <v>600</v>
      </c>
      <c r="J205" s="2">
        <v>5839</v>
      </c>
      <c r="K205" s="7">
        <v>32.29</v>
      </c>
      <c r="L205">
        <f t="shared" si="39"/>
        <v>1.7111511380383054E-2</v>
      </c>
      <c r="M205">
        <f t="shared" si="40"/>
        <v>2.4652476107732458E-2</v>
      </c>
      <c r="N205">
        <f t="shared" si="41"/>
        <v>2.5231286795626851E-3</v>
      </c>
      <c r="O205">
        <f t="shared" si="42"/>
        <v>-4.4050241085779457E-3</v>
      </c>
      <c r="P205">
        <f t="shared" si="43"/>
        <v>1.264540468788207E-2</v>
      </c>
      <c r="Q205">
        <f t="shared" si="44"/>
        <v>-1.5397419891801914E-2</v>
      </c>
      <c r="R205">
        <f t="shared" si="45"/>
        <v>6.9805104149215386E-3</v>
      </c>
      <c r="S205">
        <f t="shared" si="46"/>
        <v>4.7726701833710507E-3</v>
      </c>
      <c r="T205">
        <f t="shared" si="47"/>
        <v>-7.6478585995921142E-3</v>
      </c>
      <c r="U205">
        <f t="shared" si="48"/>
        <v>3.7596401028277576E-2</v>
      </c>
      <c r="V205">
        <f t="shared" si="49"/>
        <v>1.0420846453369631E-2</v>
      </c>
    </row>
    <row r="206" spans="1:22" x14ac:dyDescent="0.3">
      <c r="A206" s="1">
        <v>45847</v>
      </c>
      <c r="B206" s="2">
        <v>2498.9</v>
      </c>
      <c r="C206">
        <v>473.9</v>
      </c>
      <c r="D206">
        <v>419.45</v>
      </c>
      <c r="E206" s="2">
        <v>1669.4</v>
      </c>
      <c r="F206" s="2">
        <v>150715</v>
      </c>
      <c r="G206" s="2">
        <v>35800</v>
      </c>
      <c r="H206" s="2">
        <v>3579.7</v>
      </c>
      <c r="I206">
        <v>602.15</v>
      </c>
      <c r="J206" s="2">
        <v>5882</v>
      </c>
      <c r="K206" s="7">
        <v>32.299999999999997</v>
      </c>
      <c r="L206">
        <f t="shared" si="39"/>
        <v>5.7554535941399749E-3</v>
      </c>
      <c r="M206">
        <f t="shared" si="40"/>
        <v>4.557498675145686E-3</v>
      </c>
      <c r="N206">
        <f t="shared" si="41"/>
        <v>5.3930968360498561E-3</v>
      </c>
      <c r="O206">
        <f t="shared" si="42"/>
        <v>-1.8535127055305885E-3</v>
      </c>
      <c r="P206">
        <f t="shared" si="43"/>
        <v>3.980820311152506E-2</v>
      </c>
      <c r="Q206">
        <f t="shared" si="44"/>
        <v>8.7348548887010418E-3</v>
      </c>
      <c r="R206">
        <f t="shared" si="45"/>
        <v>-7.4035048802130301E-3</v>
      </c>
      <c r="S206">
        <f t="shared" si="46"/>
        <v>3.5833333333332956E-3</v>
      </c>
      <c r="T206">
        <f t="shared" si="47"/>
        <v>7.364274704572701E-3</v>
      </c>
      <c r="U206">
        <f t="shared" si="48"/>
        <v>3.0969340353044321E-4</v>
      </c>
      <c r="V206">
        <f t="shared" si="49"/>
        <v>5.4549149801688315E-3</v>
      </c>
    </row>
    <row r="207" spans="1:22" x14ac:dyDescent="0.3">
      <c r="A207" s="1">
        <v>45848</v>
      </c>
      <c r="B207" s="2">
        <v>2451.1999999999998</v>
      </c>
      <c r="C207">
        <v>472.25</v>
      </c>
      <c r="D207">
        <v>416.85</v>
      </c>
      <c r="E207" s="2">
        <v>1662.5</v>
      </c>
      <c r="F207" s="2">
        <v>148280</v>
      </c>
      <c r="G207" s="2">
        <v>36195</v>
      </c>
      <c r="H207" s="2">
        <v>3574.7</v>
      </c>
      <c r="I207">
        <v>605.79999999999995</v>
      </c>
      <c r="J207" s="2">
        <v>5878</v>
      </c>
      <c r="K207" s="7">
        <v>32.090000000000003</v>
      </c>
      <c r="L207">
        <f t="shared" si="39"/>
        <v>-1.9088398895514135E-2</v>
      </c>
      <c r="M207">
        <f t="shared" si="40"/>
        <v>-3.4817472040514397E-3</v>
      </c>
      <c r="N207">
        <f t="shared" si="41"/>
        <v>-6.1985933961138774E-3</v>
      </c>
      <c r="O207">
        <f t="shared" si="42"/>
        <v>-4.1332215167126452E-3</v>
      </c>
      <c r="P207">
        <f t="shared" si="43"/>
        <v>-1.6156321534021165E-2</v>
      </c>
      <c r="Q207">
        <f t="shared" si="44"/>
        <v>1.1033519553072626E-2</v>
      </c>
      <c r="R207">
        <f t="shared" si="45"/>
        <v>-1.3967650920468197E-3</v>
      </c>
      <c r="S207">
        <f t="shared" si="46"/>
        <v>6.0616125550111725E-3</v>
      </c>
      <c r="T207">
        <f t="shared" si="47"/>
        <v>-6.8004080244814691E-4</v>
      </c>
      <c r="U207">
        <f t="shared" si="48"/>
        <v>-6.5015479876159065E-3</v>
      </c>
      <c r="V207">
        <f t="shared" si="49"/>
        <v>-4.8484321089601523E-3</v>
      </c>
    </row>
    <row r="208" spans="1:22" x14ac:dyDescent="0.3">
      <c r="A208" s="1">
        <v>45849</v>
      </c>
      <c r="B208" s="2">
        <v>2439.1999999999998</v>
      </c>
      <c r="C208">
        <v>458.6</v>
      </c>
      <c r="D208">
        <v>416.8</v>
      </c>
      <c r="E208" s="2">
        <v>1672</v>
      </c>
      <c r="F208" s="2">
        <v>148240</v>
      </c>
      <c r="G208" s="2">
        <v>36525</v>
      </c>
      <c r="H208" s="2">
        <v>3540.6</v>
      </c>
      <c r="I208">
        <v>603.95000000000005</v>
      </c>
      <c r="J208" s="2">
        <v>5758.5</v>
      </c>
      <c r="K208" s="7">
        <v>31.7</v>
      </c>
      <c r="L208">
        <f t="shared" si="39"/>
        <v>-4.89556135770235E-3</v>
      </c>
      <c r="M208">
        <f t="shared" si="40"/>
        <v>-2.8904182106934836E-2</v>
      </c>
      <c r="N208">
        <f t="shared" si="41"/>
        <v>-1.1994722322180968E-4</v>
      </c>
      <c r="O208">
        <f t="shared" si="42"/>
        <v>5.7142857142857143E-3</v>
      </c>
      <c r="P208">
        <f t="shared" si="43"/>
        <v>-2.6975991367682761E-4</v>
      </c>
      <c r="Q208">
        <f t="shared" si="44"/>
        <v>9.117281392457521E-3</v>
      </c>
      <c r="R208">
        <f t="shared" si="45"/>
        <v>-9.5392620359750213E-3</v>
      </c>
      <c r="S208">
        <f t="shared" si="46"/>
        <v>-3.0538131396498996E-3</v>
      </c>
      <c r="T208">
        <f t="shared" si="47"/>
        <v>-2.0330044232732221E-2</v>
      </c>
      <c r="U208">
        <f t="shared" si="48"/>
        <v>-1.215331879090072E-2</v>
      </c>
      <c r="V208">
        <f t="shared" si="49"/>
        <v>-7.3874221000816177E-3</v>
      </c>
    </row>
    <row r="209" spans="1:22" x14ac:dyDescent="0.3">
      <c r="A209" s="1">
        <v>45852</v>
      </c>
      <c r="B209" s="2">
        <v>2401.6</v>
      </c>
      <c r="C209">
        <v>453.5</v>
      </c>
      <c r="D209">
        <v>419.4</v>
      </c>
      <c r="E209" s="2">
        <v>1682.6</v>
      </c>
      <c r="F209" s="2">
        <v>148845</v>
      </c>
      <c r="G209" s="2">
        <v>37845</v>
      </c>
      <c r="H209" s="2">
        <v>3495.9</v>
      </c>
      <c r="I209">
        <v>609.54999999999995</v>
      </c>
      <c r="J209" s="2">
        <v>5778</v>
      </c>
      <c r="K209" s="7">
        <v>31.19</v>
      </c>
      <c r="L209">
        <f t="shared" si="39"/>
        <v>-1.5414890127910754E-2</v>
      </c>
      <c r="M209">
        <f t="shared" si="40"/>
        <v>-1.1120802442215487E-2</v>
      </c>
      <c r="N209">
        <f t="shared" si="41"/>
        <v>6.2380038387715112E-3</v>
      </c>
      <c r="O209">
        <f t="shared" si="42"/>
        <v>6.3397129186602329E-3</v>
      </c>
      <c r="P209">
        <f t="shared" si="43"/>
        <v>4.0812196438208314E-3</v>
      </c>
      <c r="Q209">
        <f t="shared" si="44"/>
        <v>3.6139630390143736E-2</v>
      </c>
      <c r="R209">
        <f t="shared" si="45"/>
        <v>-1.2624978817149584E-2</v>
      </c>
      <c r="S209">
        <f t="shared" si="46"/>
        <v>9.2722907525455891E-3</v>
      </c>
      <c r="T209">
        <f t="shared" si="47"/>
        <v>3.3862985152383431E-3</v>
      </c>
      <c r="U209">
        <f t="shared" si="48"/>
        <v>-1.6088328075709715E-2</v>
      </c>
      <c r="V209">
        <f t="shared" si="49"/>
        <v>-2.0349497944155115E-3</v>
      </c>
    </row>
    <row r="210" spans="1:22" x14ac:dyDescent="0.3">
      <c r="A210" s="1">
        <v>45853</v>
      </c>
      <c r="B210" s="2">
        <v>2393.5</v>
      </c>
      <c r="C210">
        <v>459.45</v>
      </c>
      <c r="D210">
        <v>422.1</v>
      </c>
      <c r="E210" s="2">
        <v>1727.5</v>
      </c>
      <c r="F210" s="2">
        <v>150785</v>
      </c>
      <c r="G210" s="2">
        <v>38320</v>
      </c>
      <c r="H210" s="2">
        <v>3494</v>
      </c>
      <c r="I210">
        <v>608.1</v>
      </c>
      <c r="J210" s="2">
        <v>5785.5</v>
      </c>
      <c r="K210" s="7">
        <v>31.31</v>
      </c>
      <c r="L210">
        <f t="shared" si="39"/>
        <v>-3.3727514990006284E-3</v>
      </c>
      <c r="M210">
        <f t="shared" si="40"/>
        <v>1.3120176405733161E-2</v>
      </c>
      <c r="N210">
        <f t="shared" si="41"/>
        <v>6.437768240343456E-3</v>
      </c>
      <c r="O210">
        <f t="shared" si="42"/>
        <v>2.6684892428384697E-2</v>
      </c>
      <c r="P210">
        <f t="shared" si="43"/>
        <v>1.3033692767644194E-2</v>
      </c>
      <c r="Q210">
        <f t="shared" si="44"/>
        <v>1.2551195666534549E-2</v>
      </c>
      <c r="R210">
        <f t="shared" si="45"/>
        <v>-5.4349380703111959E-4</v>
      </c>
      <c r="S210">
        <f t="shared" si="46"/>
        <v>-2.3788040357639764E-3</v>
      </c>
      <c r="T210">
        <f t="shared" si="47"/>
        <v>1.2980269989615785E-3</v>
      </c>
      <c r="U210">
        <f t="shared" si="48"/>
        <v>3.8473869830072918E-3</v>
      </c>
      <c r="V210">
        <f t="shared" si="49"/>
        <v>9.4301787371310428E-3</v>
      </c>
    </row>
    <row r="211" spans="1:22" x14ac:dyDescent="0.3">
      <c r="A211" s="1">
        <v>45854</v>
      </c>
      <c r="B211" s="2">
        <v>2410.5</v>
      </c>
      <c r="C211">
        <v>455.2</v>
      </c>
      <c r="D211">
        <v>424.6</v>
      </c>
      <c r="E211" s="2">
        <v>1701</v>
      </c>
      <c r="F211" s="2">
        <v>152470</v>
      </c>
      <c r="G211" s="2">
        <v>38475</v>
      </c>
      <c r="H211" s="2">
        <v>3503.8</v>
      </c>
      <c r="I211">
        <v>604.85</v>
      </c>
      <c r="J211" s="2">
        <v>5786.5</v>
      </c>
      <c r="K211" s="7">
        <v>31.37</v>
      </c>
      <c r="L211">
        <f t="shared" si="39"/>
        <v>7.1025694589513261E-3</v>
      </c>
      <c r="M211">
        <f t="shared" si="40"/>
        <v>-9.2501904450974001E-3</v>
      </c>
      <c r="N211">
        <f t="shared" si="41"/>
        <v>5.9227671167969669E-3</v>
      </c>
      <c r="O211">
        <f t="shared" si="42"/>
        <v>-1.5340086830680173E-2</v>
      </c>
      <c r="P211">
        <f t="shared" si="43"/>
        <v>1.1174851609908148E-2</v>
      </c>
      <c r="Q211">
        <f t="shared" si="44"/>
        <v>4.0448851774530269E-3</v>
      </c>
      <c r="R211">
        <f t="shared" si="45"/>
        <v>2.8048082427018267E-3</v>
      </c>
      <c r="S211">
        <f t="shared" si="46"/>
        <v>-5.3445157046538398E-3</v>
      </c>
      <c r="T211">
        <f t="shared" si="47"/>
        <v>1.7284590787313111E-4</v>
      </c>
      <c r="U211">
        <f t="shared" si="48"/>
        <v>1.9163206643245697E-3</v>
      </c>
      <c r="V211">
        <f t="shared" si="49"/>
        <v>-1.7696658395170192E-3</v>
      </c>
    </row>
    <row r="212" spans="1:22" x14ac:dyDescent="0.3">
      <c r="A212" s="1">
        <v>45855</v>
      </c>
      <c r="B212" s="2">
        <v>2398.9</v>
      </c>
      <c r="C212">
        <v>458.15</v>
      </c>
      <c r="D212">
        <v>423.95</v>
      </c>
      <c r="E212" s="2">
        <v>1703.4</v>
      </c>
      <c r="F212" s="2">
        <v>150535</v>
      </c>
      <c r="G212" s="2">
        <v>38645</v>
      </c>
      <c r="H212" s="2">
        <v>3474</v>
      </c>
      <c r="I212">
        <v>598.65</v>
      </c>
      <c r="J212" s="2">
        <v>5807.5</v>
      </c>
      <c r="K212" s="7">
        <v>31.84</v>
      </c>
      <c r="L212">
        <f t="shared" si="39"/>
        <v>-4.8122796100393732E-3</v>
      </c>
      <c r="M212">
        <f t="shared" si="40"/>
        <v>6.4806678383128044E-3</v>
      </c>
      <c r="N212">
        <f t="shared" si="41"/>
        <v>-1.5308525671220775E-3</v>
      </c>
      <c r="O212">
        <f t="shared" si="42"/>
        <v>1.410934744268131E-3</v>
      </c>
      <c r="P212">
        <f t="shared" si="43"/>
        <v>-1.269102118449531E-2</v>
      </c>
      <c r="Q212">
        <f t="shared" si="44"/>
        <v>4.4184535412605591E-3</v>
      </c>
      <c r="R212">
        <f t="shared" si="45"/>
        <v>-8.50505165819972E-3</v>
      </c>
      <c r="S212">
        <f t="shared" si="46"/>
        <v>-1.0250475324460684E-2</v>
      </c>
      <c r="T212">
        <f t="shared" si="47"/>
        <v>3.6291367838935454E-3</v>
      </c>
      <c r="U212">
        <f t="shared" si="48"/>
        <v>1.4982467325470157E-2</v>
      </c>
      <c r="V212">
        <f t="shared" si="49"/>
        <v>-1.5832819540324405E-5</v>
      </c>
    </row>
    <row r="213" spans="1:22" x14ac:dyDescent="0.3">
      <c r="A213" s="1">
        <v>45856</v>
      </c>
      <c r="B213" s="2">
        <v>2382.4</v>
      </c>
      <c r="C213">
        <v>455.15</v>
      </c>
      <c r="D213">
        <v>422.75</v>
      </c>
      <c r="E213" s="2">
        <v>1693.6</v>
      </c>
      <c r="F213" s="2">
        <v>148060</v>
      </c>
      <c r="G213" s="2">
        <v>38250</v>
      </c>
      <c r="H213" s="2">
        <v>3464.8</v>
      </c>
      <c r="I213">
        <v>594.65</v>
      </c>
      <c r="J213" s="2">
        <v>5735.5</v>
      </c>
      <c r="K213" s="7">
        <v>31.48</v>
      </c>
      <c r="L213">
        <f t="shared" si="39"/>
        <v>-6.878152486556338E-3</v>
      </c>
      <c r="M213">
        <f t="shared" si="40"/>
        <v>-6.5480737749645315E-3</v>
      </c>
      <c r="N213">
        <f t="shared" si="41"/>
        <v>-2.8305224672720572E-3</v>
      </c>
      <c r="O213">
        <f t="shared" si="42"/>
        <v>-5.7531994833862751E-3</v>
      </c>
      <c r="P213">
        <f t="shared" si="43"/>
        <v>-1.6441359152356595E-2</v>
      </c>
      <c r="Q213">
        <f t="shared" si="44"/>
        <v>-1.0221244662957691E-2</v>
      </c>
      <c r="R213">
        <f t="shared" si="45"/>
        <v>-2.6482440990212488E-3</v>
      </c>
      <c r="S213">
        <f t="shared" si="46"/>
        <v>-6.6817004927754112E-3</v>
      </c>
      <c r="T213">
        <f t="shared" si="47"/>
        <v>-1.2397761515281963E-2</v>
      </c>
      <c r="U213">
        <f t="shared" si="48"/>
        <v>-1.1306532663316566E-2</v>
      </c>
      <c r="V213">
        <f t="shared" si="49"/>
        <v>-7.839601674104071E-3</v>
      </c>
    </row>
    <row r="214" spans="1:22" x14ac:dyDescent="0.3">
      <c r="A214" s="1">
        <v>45859</v>
      </c>
      <c r="B214" s="2">
        <v>2375.4</v>
      </c>
      <c r="C214">
        <v>450.55</v>
      </c>
      <c r="D214">
        <v>420.1</v>
      </c>
      <c r="E214" s="2">
        <v>1692.3</v>
      </c>
      <c r="F214" s="2">
        <v>148405</v>
      </c>
      <c r="G214" s="2">
        <v>38320</v>
      </c>
      <c r="H214" s="2">
        <v>3502.8</v>
      </c>
      <c r="I214">
        <v>596.6</v>
      </c>
      <c r="J214" s="2">
        <v>5681.5</v>
      </c>
      <c r="K214" s="7">
        <v>31.54</v>
      </c>
      <c r="L214">
        <f t="shared" si="39"/>
        <v>-2.9382135661517798E-3</v>
      </c>
      <c r="M214">
        <f t="shared" si="40"/>
        <v>-1.0106558277490863E-2</v>
      </c>
      <c r="N214">
        <f t="shared" si="41"/>
        <v>-6.2684801892370842E-3</v>
      </c>
      <c r="O214">
        <f t="shared" si="42"/>
        <v>-7.6759565422765386E-4</v>
      </c>
      <c r="P214">
        <f t="shared" si="43"/>
        <v>2.3301364311765502E-3</v>
      </c>
      <c r="Q214">
        <f t="shared" si="44"/>
        <v>1.8300653594771241E-3</v>
      </c>
      <c r="R214">
        <f t="shared" si="45"/>
        <v>1.0967444008312167E-2</v>
      </c>
      <c r="S214">
        <f t="shared" si="46"/>
        <v>3.2792398890104189E-3</v>
      </c>
      <c r="T214">
        <f t="shared" si="47"/>
        <v>-9.4150466393514085E-3</v>
      </c>
      <c r="U214">
        <f t="shared" si="48"/>
        <v>1.9059720457432884E-3</v>
      </c>
      <c r="V214">
        <f t="shared" si="49"/>
        <v>-5.9729075045598359E-4</v>
      </c>
    </row>
    <row r="215" spans="1:22" x14ac:dyDescent="0.3">
      <c r="A215" s="1">
        <v>45860</v>
      </c>
      <c r="B215" s="2">
        <v>2365.1999999999998</v>
      </c>
      <c r="C215">
        <v>449.55</v>
      </c>
      <c r="D215">
        <v>416</v>
      </c>
      <c r="E215" s="2">
        <v>1678</v>
      </c>
      <c r="F215" s="2">
        <v>148170</v>
      </c>
      <c r="G215" s="2">
        <v>37755</v>
      </c>
      <c r="H215" s="2">
        <v>3464.6</v>
      </c>
      <c r="I215">
        <v>590.54999999999995</v>
      </c>
      <c r="J215" s="2">
        <v>5708.5</v>
      </c>
      <c r="K215" s="7">
        <v>30.37</v>
      </c>
      <c r="L215">
        <f t="shared" si="39"/>
        <v>-4.2940136398081467E-3</v>
      </c>
      <c r="M215">
        <f t="shared" si="40"/>
        <v>-2.2195094884030629E-3</v>
      </c>
      <c r="N215">
        <f t="shared" si="41"/>
        <v>-9.7595810521304994E-3</v>
      </c>
      <c r="O215">
        <f t="shared" si="42"/>
        <v>-8.4500384092654705E-3</v>
      </c>
      <c r="P215">
        <f t="shared" si="43"/>
        <v>-1.5835045989016543E-3</v>
      </c>
      <c r="Q215">
        <f t="shared" si="44"/>
        <v>-1.4744258872651357E-2</v>
      </c>
      <c r="R215">
        <f t="shared" si="45"/>
        <v>-1.0905561265273573E-2</v>
      </c>
      <c r="S215">
        <f t="shared" si="46"/>
        <v>-1.0140797854508998E-2</v>
      </c>
      <c r="T215">
        <f t="shared" si="47"/>
        <v>4.7522661269031067E-3</v>
      </c>
      <c r="U215">
        <f t="shared" si="48"/>
        <v>-3.709575142675961E-2</v>
      </c>
      <c r="V215">
        <f t="shared" si="49"/>
        <v>-1.0354827023021479E-2</v>
      </c>
    </row>
    <row r="216" spans="1:22" x14ac:dyDescent="0.3">
      <c r="A216" s="1">
        <v>45861</v>
      </c>
      <c r="B216" s="2">
        <v>2375.4</v>
      </c>
      <c r="C216">
        <v>457.95</v>
      </c>
      <c r="D216">
        <v>414.95</v>
      </c>
      <c r="E216" s="2">
        <v>1682.5</v>
      </c>
      <c r="F216" s="2">
        <v>149915</v>
      </c>
      <c r="G216" s="2">
        <v>37980</v>
      </c>
      <c r="H216" s="2">
        <v>3484.9</v>
      </c>
      <c r="I216">
        <v>588.95000000000005</v>
      </c>
      <c r="J216" s="2">
        <v>5719.5</v>
      </c>
      <c r="K216" s="7">
        <v>31</v>
      </c>
      <c r="L216">
        <f t="shared" si="39"/>
        <v>4.3125317097920998E-3</v>
      </c>
      <c r="M216">
        <f t="shared" si="40"/>
        <v>1.8685352018685302E-2</v>
      </c>
      <c r="N216">
        <f t="shared" si="41"/>
        <v>-2.524038461538489E-3</v>
      </c>
      <c r="O216">
        <f t="shared" si="42"/>
        <v>2.6817640047675805E-3</v>
      </c>
      <c r="P216">
        <f t="shared" si="43"/>
        <v>1.1777012890598636E-2</v>
      </c>
      <c r="Q216">
        <f t="shared" si="44"/>
        <v>5.9594755661501785E-3</v>
      </c>
      <c r="R216">
        <f t="shared" si="45"/>
        <v>5.8592622524967332E-3</v>
      </c>
      <c r="S216">
        <f t="shared" si="46"/>
        <v>-2.7093387520106837E-3</v>
      </c>
      <c r="T216">
        <f t="shared" si="47"/>
        <v>1.9269510379258999E-3</v>
      </c>
      <c r="U216">
        <f t="shared" si="48"/>
        <v>2.0744155416529436E-2</v>
      </c>
      <c r="V216">
        <f t="shared" si="49"/>
        <v>8.1112068159191492E-3</v>
      </c>
    </row>
    <row r="217" spans="1:22" x14ac:dyDescent="0.3">
      <c r="A217" s="1">
        <v>45862</v>
      </c>
      <c r="B217" s="2">
        <v>2352.1</v>
      </c>
      <c r="C217">
        <v>459.1</v>
      </c>
      <c r="D217">
        <v>409.95</v>
      </c>
      <c r="E217" s="2">
        <v>1692</v>
      </c>
      <c r="F217" s="2">
        <v>150880</v>
      </c>
      <c r="G217" s="2">
        <v>37910</v>
      </c>
      <c r="H217" s="2">
        <v>3477.5</v>
      </c>
      <c r="I217">
        <v>585.75</v>
      </c>
      <c r="J217" s="2">
        <v>5673</v>
      </c>
      <c r="K217" s="7">
        <v>31.53</v>
      </c>
      <c r="L217">
        <f t="shared" si="39"/>
        <v>-9.8088742948556802E-3</v>
      </c>
      <c r="M217">
        <f t="shared" si="40"/>
        <v>2.5111911780762836E-3</v>
      </c>
      <c r="N217">
        <f t="shared" si="41"/>
        <v>-1.2049644535486204E-2</v>
      </c>
      <c r="O217">
        <f t="shared" si="42"/>
        <v>5.6463595839524516E-3</v>
      </c>
      <c r="P217">
        <f t="shared" si="43"/>
        <v>6.4369809558749956E-3</v>
      </c>
      <c r="Q217">
        <f t="shared" si="44"/>
        <v>-1.8430753027909425E-3</v>
      </c>
      <c r="R217">
        <f t="shared" si="45"/>
        <v>-2.1234468707854144E-3</v>
      </c>
      <c r="S217">
        <f t="shared" si="46"/>
        <v>-5.4333984209186609E-3</v>
      </c>
      <c r="T217">
        <f t="shared" si="47"/>
        <v>-8.130081300813009E-3</v>
      </c>
      <c r="U217">
        <f t="shared" si="48"/>
        <v>1.7096774193548422E-2</v>
      </c>
      <c r="V217">
        <f t="shared" si="49"/>
        <v>1.745958703272268E-3</v>
      </c>
    </row>
    <row r="218" spans="1:22" x14ac:dyDescent="0.3">
      <c r="A218" s="1">
        <v>45863</v>
      </c>
      <c r="B218" s="2">
        <v>2336.1999999999998</v>
      </c>
      <c r="C218">
        <v>455.05</v>
      </c>
      <c r="D218">
        <v>409.4</v>
      </c>
      <c r="E218" s="2">
        <v>1699</v>
      </c>
      <c r="F218" s="2">
        <v>149210</v>
      </c>
      <c r="G218" s="2">
        <v>37830</v>
      </c>
      <c r="H218" s="2">
        <v>3442.9</v>
      </c>
      <c r="I218">
        <v>570</v>
      </c>
      <c r="J218" s="2">
        <v>5594</v>
      </c>
      <c r="K218" s="7">
        <v>31.49</v>
      </c>
      <c r="L218">
        <f t="shared" si="39"/>
        <v>-6.759916670209639E-3</v>
      </c>
      <c r="M218">
        <f t="shared" si="40"/>
        <v>-8.8216074929209562E-3</v>
      </c>
      <c r="N218">
        <f t="shared" si="41"/>
        <v>-1.3416270276863311E-3</v>
      </c>
      <c r="O218">
        <f t="shared" si="42"/>
        <v>4.1371158392434987E-3</v>
      </c>
      <c r="P218">
        <f t="shared" si="43"/>
        <v>-1.1068398727465536E-2</v>
      </c>
      <c r="Q218">
        <f t="shared" si="44"/>
        <v>-2.1102611448166712E-3</v>
      </c>
      <c r="R218">
        <f t="shared" si="45"/>
        <v>-9.9496764917325412E-3</v>
      </c>
      <c r="S218">
        <f t="shared" si="46"/>
        <v>-2.6888604353393086E-2</v>
      </c>
      <c r="T218">
        <f t="shared" si="47"/>
        <v>-1.3925612550678654E-2</v>
      </c>
      <c r="U218">
        <f t="shared" si="48"/>
        <v>-1.2686330478909832E-3</v>
      </c>
      <c r="V218">
        <f t="shared" si="49"/>
        <v>-6.4272212555659082E-3</v>
      </c>
    </row>
    <row r="219" spans="1:22" x14ac:dyDescent="0.3">
      <c r="A219" s="1">
        <v>45866</v>
      </c>
      <c r="B219" s="2">
        <v>2359.6</v>
      </c>
      <c r="C219">
        <v>451.95</v>
      </c>
      <c r="D219">
        <v>409.9</v>
      </c>
      <c r="E219" s="2">
        <v>1702.2</v>
      </c>
      <c r="F219" s="2">
        <v>147805</v>
      </c>
      <c r="G219" s="2">
        <v>38235</v>
      </c>
      <c r="H219" s="2">
        <v>3422.2</v>
      </c>
      <c r="I219">
        <v>570.65</v>
      </c>
      <c r="J219" s="2">
        <v>5624.5</v>
      </c>
      <c r="K219" s="7">
        <v>30.7</v>
      </c>
      <c r="L219">
        <f t="shared" si="39"/>
        <v>1.0016265730673784E-2</v>
      </c>
      <c r="M219">
        <f t="shared" si="40"/>
        <v>-6.8124381936051481E-3</v>
      </c>
      <c r="N219">
        <f t="shared" si="41"/>
        <v>1.2212994626282364E-3</v>
      </c>
      <c r="O219">
        <f t="shared" si="42"/>
        <v>1.8834608593290439E-3</v>
      </c>
      <c r="P219">
        <f t="shared" si="43"/>
        <v>-9.4162589638764164E-3</v>
      </c>
      <c r="Q219">
        <f t="shared" si="44"/>
        <v>1.070578905630452E-2</v>
      </c>
      <c r="R219">
        <f t="shared" si="45"/>
        <v>-6.012373289959125E-3</v>
      </c>
      <c r="S219">
        <f t="shared" si="46"/>
        <v>1.1403508771929425E-3</v>
      </c>
      <c r="T219">
        <f t="shared" si="47"/>
        <v>5.452270289595996E-3</v>
      </c>
      <c r="U219">
        <f t="shared" si="48"/>
        <v>-2.5087329310892321E-2</v>
      </c>
      <c r="V219">
        <f t="shared" si="49"/>
        <v>-4.446157209063429E-3</v>
      </c>
    </row>
    <row r="220" spans="1:22" x14ac:dyDescent="0.3">
      <c r="A220" s="1">
        <v>45867</v>
      </c>
      <c r="B220" s="2">
        <v>2401.5</v>
      </c>
      <c r="C220">
        <v>455.9</v>
      </c>
      <c r="D220">
        <v>408.45</v>
      </c>
      <c r="E220" s="2">
        <v>1710.5</v>
      </c>
      <c r="F220" s="2">
        <v>149355</v>
      </c>
      <c r="G220" s="2">
        <v>39915</v>
      </c>
      <c r="H220" s="2">
        <v>3495.6</v>
      </c>
      <c r="I220">
        <v>592.54999999999995</v>
      </c>
      <c r="J220" s="2">
        <v>5626</v>
      </c>
      <c r="K220" s="7">
        <v>30.97</v>
      </c>
      <c r="L220">
        <f t="shared" si="39"/>
        <v>1.7757246991015465E-2</v>
      </c>
      <c r="M220">
        <f t="shared" si="40"/>
        <v>8.7399048567319143E-3</v>
      </c>
      <c r="N220">
        <f t="shared" si="41"/>
        <v>-3.5374481580873109E-3</v>
      </c>
      <c r="O220">
        <f t="shared" si="42"/>
        <v>4.8760427681823256E-3</v>
      </c>
      <c r="P220">
        <f t="shared" si="43"/>
        <v>1.0486790027400968E-2</v>
      </c>
      <c r="Q220">
        <f t="shared" si="44"/>
        <v>4.3938799529227149E-2</v>
      </c>
      <c r="R220">
        <f t="shared" si="45"/>
        <v>2.1448191222020949E-2</v>
      </c>
      <c r="S220">
        <f t="shared" si="46"/>
        <v>3.8377289056339227E-2</v>
      </c>
      <c r="T220">
        <f t="shared" si="47"/>
        <v>2.6669037247755356E-4</v>
      </c>
      <c r="U220">
        <f t="shared" si="48"/>
        <v>8.794788273615621E-3</v>
      </c>
      <c r="V220">
        <f t="shared" si="49"/>
        <v>1.1905918575647439E-2</v>
      </c>
    </row>
    <row r="221" spans="1:22" x14ac:dyDescent="0.3">
      <c r="A221" s="1">
        <v>45868</v>
      </c>
      <c r="B221" s="2">
        <v>2415.8000000000002</v>
      </c>
      <c r="C221">
        <v>460.05</v>
      </c>
      <c r="D221">
        <v>407.6</v>
      </c>
      <c r="E221" s="2">
        <v>1733.8</v>
      </c>
      <c r="F221" s="2">
        <v>150025</v>
      </c>
      <c r="G221" s="2">
        <v>40060</v>
      </c>
      <c r="H221" s="2">
        <v>3665.1</v>
      </c>
      <c r="I221">
        <v>589.70000000000005</v>
      </c>
      <c r="J221" s="2">
        <v>5747</v>
      </c>
      <c r="K221" s="7">
        <v>30.68</v>
      </c>
      <c r="L221">
        <f t="shared" si="39"/>
        <v>5.9546117010202716E-3</v>
      </c>
      <c r="M221">
        <f t="shared" si="40"/>
        <v>9.102873437157346E-3</v>
      </c>
      <c r="N221">
        <f t="shared" si="41"/>
        <v>-2.0810380707552111E-3</v>
      </c>
      <c r="O221">
        <f t="shared" si="42"/>
        <v>1.3621748026892694E-2</v>
      </c>
      <c r="P221">
        <f t="shared" si="43"/>
        <v>4.4859562786649255E-3</v>
      </c>
      <c r="Q221">
        <f t="shared" si="44"/>
        <v>3.6327195289991231E-3</v>
      </c>
      <c r="R221">
        <f t="shared" si="45"/>
        <v>4.8489529694473052E-2</v>
      </c>
      <c r="S221">
        <f t="shared" si="46"/>
        <v>-4.809720698675064E-3</v>
      </c>
      <c r="T221">
        <f t="shared" si="47"/>
        <v>2.1507287593316743E-2</v>
      </c>
      <c r="U221">
        <f t="shared" si="48"/>
        <v>-9.3639005489182803E-3</v>
      </c>
      <c r="V221">
        <f t="shared" si="49"/>
        <v>1.0697024253061217E-2</v>
      </c>
    </row>
    <row r="222" spans="1:22" x14ac:dyDescent="0.3">
      <c r="A222" s="1">
        <v>45869</v>
      </c>
      <c r="B222" s="2">
        <v>2396.1</v>
      </c>
      <c r="C222">
        <v>449.7</v>
      </c>
      <c r="D222">
        <v>411.95</v>
      </c>
      <c r="E222" s="2">
        <v>1706.7</v>
      </c>
      <c r="F222" s="2">
        <v>147845</v>
      </c>
      <c r="G222" s="2">
        <v>40385</v>
      </c>
      <c r="H222" s="2">
        <v>3636.5</v>
      </c>
      <c r="I222">
        <v>588.1</v>
      </c>
      <c r="J222" s="2">
        <v>5771</v>
      </c>
      <c r="K222" s="7">
        <v>29.99</v>
      </c>
      <c r="L222">
        <f t="shared" si="39"/>
        <v>-8.1546485636229283E-3</v>
      </c>
      <c r="M222">
        <f t="shared" si="40"/>
        <v>-2.2497554613629001E-2</v>
      </c>
      <c r="N222">
        <f t="shared" si="41"/>
        <v>1.0672227674190298E-2</v>
      </c>
      <c r="O222">
        <f t="shared" si="42"/>
        <v>-1.5630407198062007E-2</v>
      </c>
      <c r="P222">
        <f t="shared" si="43"/>
        <v>-1.4530911514747542E-2</v>
      </c>
      <c r="Q222">
        <f t="shared" si="44"/>
        <v>8.1128307538691959E-3</v>
      </c>
      <c r="R222">
        <f t="shared" si="45"/>
        <v>-7.803334151864863E-3</v>
      </c>
      <c r="S222">
        <f t="shared" si="46"/>
        <v>-2.7132440223843015E-3</v>
      </c>
      <c r="T222">
        <f t="shared" si="47"/>
        <v>4.1760918740212285E-3</v>
      </c>
      <c r="U222">
        <f t="shared" si="48"/>
        <v>-2.2490221642764058E-2</v>
      </c>
      <c r="V222">
        <f t="shared" si="49"/>
        <v>-1.0997499043063019E-2</v>
      </c>
    </row>
    <row r="223" spans="1:22" x14ac:dyDescent="0.3">
      <c r="A223" s="1">
        <v>45870</v>
      </c>
      <c r="B223" s="2">
        <v>2431</v>
      </c>
      <c r="C223">
        <v>440.85</v>
      </c>
      <c r="D223">
        <v>416.45</v>
      </c>
      <c r="E223" s="2">
        <v>1629.7</v>
      </c>
      <c r="F223" s="2">
        <v>145905</v>
      </c>
      <c r="G223" s="2">
        <v>40390</v>
      </c>
      <c r="H223" s="2">
        <v>3587.3</v>
      </c>
      <c r="I223">
        <v>567</v>
      </c>
      <c r="J223" s="2">
        <v>5798</v>
      </c>
      <c r="K223" s="7">
        <v>28.9</v>
      </c>
      <c r="L223">
        <f t="shared" si="39"/>
        <v>1.4565335336588662E-2</v>
      </c>
      <c r="M223">
        <f t="shared" si="40"/>
        <v>-1.9679786524349492E-2</v>
      </c>
      <c r="N223">
        <f t="shared" si="41"/>
        <v>1.0923655783468867E-2</v>
      </c>
      <c r="O223">
        <f t="shared" si="42"/>
        <v>-4.5116306322142141E-2</v>
      </c>
      <c r="P223">
        <f t="shared" si="43"/>
        <v>-1.3121850586763165E-2</v>
      </c>
      <c r="Q223">
        <f t="shared" si="44"/>
        <v>1.2380834468243159E-4</v>
      </c>
      <c r="R223">
        <f t="shared" si="45"/>
        <v>-1.3529492644025799E-2</v>
      </c>
      <c r="S223">
        <f t="shared" si="46"/>
        <v>-3.5878251997959569E-2</v>
      </c>
      <c r="T223">
        <f t="shared" si="47"/>
        <v>4.6785652399930688E-3</v>
      </c>
      <c r="U223">
        <f t="shared" si="48"/>
        <v>-3.6345448482827607E-2</v>
      </c>
      <c r="V223">
        <f t="shared" si="49"/>
        <v>-2.003763888747517E-2</v>
      </c>
    </row>
    <row r="224" spans="1:22" x14ac:dyDescent="0.3">
      <c r="A224" s="1">
        <v>45873</v>
      </c>
      <c r="B224" s="2">
        <v>2449.8000000000002</v>
      </c>
      <c r="C224">
        <v>441.45</v>
      </c>
      <c r="D224">
        <v>416.85</v>
      </c>
      <c r="E224" s="2">
        <v>1641.6</v>
      </c>
      <c r="F224" s="2">
        <v>144285</v>
      </c>
      <c r="G224" s="2">
        <v>41115</v>
      </c>
      <c r="H224" s="2">
        <v>3631.1</v>
      </c>
      <c r="I224">
        <v>584</v>
      </c>
      <c r="J224" s="2">
        <v>5787</v>
      </c>
      <c r="K224" s="7">
        <v>28.64</v>
      </c>
      <c r="L224">
        <f t="shared" si="39"/>
        <v>7.7334430275607493E-3</v>
      </c>
      <c r="M224">
        <f t="shared" si="40"/>
        <v>1.3610071452874353E-3</v>
      </c>
      <c r="N224">
        <f t="shared" si="41"/>
        <v>9.6049945971913588E-4</v>
      </c>
      <c r="O224">
        <f t="shared" si="42"/>
        <v>7.3019574154751573E-3</v>
      </c>
      <c r="P224">
        <f t="shared" si="43"/>
        <v>-1.1103115040608616E-2</v>
      </c>
      <c r="Q224">
        <f t="shared" si="44"/>
        <v>1.7949987620698191E-2</v>
      </c>
      <c r="R224">
        <f t="shared" si="45"/>
        <v>1.2209739915814045E-2</v>
      </c>
      <c r="S224">
        <f t="shared" si="46"/>
        <v>2.9982363315696647E-2</v>
      </c>
      <c r="T224">
        <f t="shared" si="47"/>
        <v>-1.8972059330803726E-3</v>
      </c>
      <c r="U224">
        <f t="shared" si="48"/>
        <v>-8.9965397923874747E-3</v>
      </c>
      <c r="V224">
        <f t="shared" si="49"/>
        <v>3.706762355122145E-3</v>
      </c>
    </row>
    <row r="225" spans="1:22" x14ac:dyDescent="0.3">
      <c r="A225" s="1">
        <v>45874</v>
      </c>
      <c r="B225" s="2">
        <v>2436.8000000000002</v>
      </c>
      <c r="C225">
        <v>439.85</v>
      </c>
      <c r="D225">
        <v>414.15</v>
      </c>
      <c r="E225" s="2">
        <v>1632.1</v>
      </c>
      <c r="F225" s="2">
        <v>145845</v>
      </c>
      <c r="G225" s="2">
        <v>40595</v>
      </c>
      <c r="H225" s="2">
        <v>3652.6</v>
      </c>
      <c r="I225">
        <v>579.5</v>
      </c>
      <c r="J225" s="2">
        <v>5635.5</v>
      </c>
      <c r="K225" s="7">
        <v>28.46</v>
      </c>
      <c r="L225">
        <f t="shared" si="39"/>
        <v>-5.3065556371948725E-3</v>
      </c>
      <c r="M225">
        <f t="shared" si="40"/>
        <v>-3.6244195265601221E-3</v>
      </c>
      <c r="N225">
        <f t="shared" si="41"/>
        <v>-6.4771500539763591E-3</v>
      </c>
      <c r="O225">
        <f t="shared" si="42"/>
        <v>-5.7870370370370376E-3</v>
      </c>
      <c r="P225">
        <f t="shared" si="43"/>
        <v>1.0811934712548082E-2</v>
      </c>
      <c r="Q225">
        <f t="shared" si="44"/>
        <v>-1.26474522680287E-2</v>
      </c>
      <c r="R225">
        <f t="shared" si="45"/>
        <v>5.9210707499104953E-3</v>
      </c>
      <c r="S225">
        <f t="shared" si="46"/>
        <v>-7.7054794520547941E-3</v>
      </c>
      <c r="T225">
        <f t="shared" si="47"/>
        <v>-2.6179367547952307E-2</v>
      </c>
      <c r="U225">
        <f t="shared" si="48"/>
        <v>-6.2849162011173083E-3</v>
      </c>
      <c r="V225">
        <f t="shared" si="49"/>
        <v>-3.9003332485170869E-3</v>
      </c>
    </row>
    <row r="226" spans="1:22" x14ac:dyDescent="0.3">
      <c r="A226" s="1">
        <v>45875</v>
      </c>
      <c r="B226" s="2">
        <v>2491.1999999999998</v>
      </c>
      <c r="C226">
        <v>435.1</v>
      </c>
      <c r="D226">
        <v>412</v>
      </c>
      <c r="E226" s="2">
        <v>1595.2</v>
      </c>
      <c r="F226" s="2">
        <v>146385</v>
      </c>
      <c r="G226" s="2">
        <v>38255</v>
      </c>
      <c r="H226" s="2">
        <v>3628.4</v>
      </c>
      <c r="I226">
        <v>567.45000000000005</v>
      </c>
      <c r="J226" s="2">
        <v>5402.5</v>
      </c>
      <c r="K226" s="7">
        <v>28.06</v>
      </c>
      <c r="L226">
        <f t="shared" si="39"/>
        <v>2.2324359816152179E-2</v>
      </c>
      <c r="M226">
        <f t="shared" si="40"/>
        <v>-1.079913606911447E-2</v>
      </c>
      <c r="N226">
        <f t="shared" si="41"/>
        <v>-5.1913557889652958E-3</v>
      </c>
      <c r="O226">
        <f t="shared" si="42"/>
        <v>-2.2608908767845024E-2</v>
      </c>
      <c r="P226">
        <f t="shared" si="43"/>
        <v>3.7025609379821045E-3</v>
      </c>
      <c r="Q226">
        <f t="shared" si="44"/>
        <v>-5.7642566818573715E-2</v>
      </c>
      <c r="R226">
        <f t="shared" si="45"/>
        <v>-6.625417510814165E-3</v>
      </c>
      <c r="S226">
        <f t="shared" si="46"/>
        <v>-2.0793787748058592E-2</v>
      </c>
      <c r="T226">
        <f t="shared" si="47"/>
        <v>-4.1345044805252418E-2</v>
      </c>
      <c r="U226">
        <f t="shared" si="48"/>
        <v>-1.4054813773717572E-2</v>
      </c>
      <c r="V226">
        <f t="shared" si="49"/>
        <v>-1.3330354679818596E-2</v>
      </c>
    </row>
    <row r="227" spans="1:22" x14ac:dyDescent="0.3">
      <c r="A227" s="1">
        <v>45876</v>
      </c>
      <c r="B227" s="2">
        <v>2506.5</v>
      </c>
      <c r="C227">
        <v>436.25</v>
      </c>
      <c r="D227">
        <v>413.6</v>
      </c>
      <c r="E227" s="2">
        <v>1598.4</v>
      </c>
      <c r="F227" s="2">
        <v>144265</v>
      </c>
      <c r="G227" s="2">
        <v>38570</v>
      </c>
      <c r="H227" s="2">
        <v>3641.6</v>
      </c>
      <c r="I227">
        <v>578.95000000000005</v>
      </c>
      <c r="J227" s="2">
        <v>5476.5</v>
      </c>
      <c r="K227" s="7">
        <v>28.04</v>
      </c>
      <c r="L227">
        <f t="shared" si="39"/>
        <v>6.1416184971098998E-3</v>
      </c>
      <c r="M227">
        <f t="shared" si="40"/>
        <v>2.6430705584922481E-3</v>
      </c>
      <c r="N227">
        <f t="shared" si="41"/>
        <v>3.8834951456311233E-3</v>
      </c>
      <c r="O227">
        <f t="shared" si="42"/>
        <v>2.0060180541625161E-3</v>
      </c>
      <c r="P227">
        <f t="shared" si="43"/>
        <v>-1.4482358165112546E-2</v>
      </c>
      <c r="Q227">
        <f t="shared" si="44"/>
        <v>8.2342177493138144E-3</v>
      </c>
      <c r="R227">
        <f t="shared" si="45"/>
        <v>3.6379671480541885E-3</v>
      </c>
      <c r="S227">
        <f t="shared" si="46"/>
        <v>2.0266102740329542E-2</v>
      </c>
      <c r="T227">
        <f t="shared" si="47"/>
        <v>1.3697362332253587E-2</v>
      </c>
      <c r="U227">
        <f t="shared" si="48"/>
        <v>-7.1275837491089006E-4</v>
      </c>
      <c r="V227">
        <f t="shared" si="49"/>
        <v>2.7085700713564372E-3</v>
      </c>
    </row>
    <row r="228" spans="1:22" x14ac:dyDescent="0.3">
      <c r="A228" s="1">
        <v>45877</v>
      </c>
      <c r="B228" s="2">
        <v>2475.6</v>
      </c>
      <c r="C228">
        <v>434.2</v>
      </c>
      <c r="D228">
        <v>414.5</v>
      </c>
      <c r="E228" s="2">
        <v>1586.9</v>
      </c>
      <c r="F228" s="2">
        <v>142715</v>
      </c>
      <c r="G228" s="2">
        <v>38325</v>
      </c>
      <c r="H228" s="2">
        <v>3607.6</v>
      </c>
      <c r="I228">
        <v>576.9</v>
      </c>
      <c r="J228" s="2">
        <v>5387</v>
      </c>
      <c r="K228" s="7">
        <v>27.68</v>
      </c>
      <c r="L228">
        <f t="shared" si="39"/>
        <v>-1.2327947336924034E-2</v>
      </c>
      <c r="M228">
        <f t="shared" si="40"/>
        <v>-4.699140401146158E-3</v>
      </c>
      <c r="N228">
        <f t="shared" si="41"/>
        <v>2.1760154738877592E-3</v>
      </c>
      <c r="O228">
        <f t="shared" si="42"/>
        <v>-7.1946946946946939E-3</v>
      </c>
      <c r="P228">
        <f t="shared" si="43"/>
        <v>-1.0744116729629501E-2</v>
      </c>
      <c r="Q228">
        <f t="shared" si="44"/>
        <v>-6.3520871143375682E-3</v>
      </c>
      <c r="R228">
        <f t="shared" si="45"/>
        <v>-9.3365553602811954E-3</v>
      </c>
      <c r="S228">
        <f t="shared" si="46"/>
        <v>-3.5408929959410453E-3</v>
      </c>
      <c r="T228">
        <f t="shared" si="47"/>
        <v>-1.6342554551264495E-2</v>
      </c>
      <c r="U228">
        <f t="shared" si="48"/>
        <v>-1.2838801711840209E-2</v>
      </c>
      <c r="V228">
        <f t="shared" si="49"/>
        <v>-8.0967222142600583E-3</v>
      </c>
    </row>
    <row r="229" spans="1:22" x14ac:dyDescent="0.3">
      <c r="A229" s="1">
        <v>45880</v>
      </c>
      <c r="B229" s="2">
        <v>2489.1</v>
      </c>
      <c r="C229">
        <v>438.9</v>
      </c>
      <c r="D229">
        <v>416.85</v>
      </c>
      <c r="E229" s="2">
        <v>1608.4</v>
      </c>
      <c r="F229" s="2">
        <v>142170</v>
      </c>
      <c r="G229" s="2">
        <v>38710</v>
      </c>
      <c r="H229" s="2">
        <v>3668.4</v>
      </c>
      <c r="I229">
        <v>593.9</v>
      </c>
      <c r="J229" s="2">
        <v>5381.5</v>
      </c>
      <c r="K229" s="7">
        <v>27.6</v>
      </c>
      <c r="L229">
        <f t="shared" si="39"/>
        <v>5.4532234609791569E-3</v>
      </c>
      <c r="M229">
        <f t="shared" si="40"/>
        <v>1.0824504836480859E-2</v>
      </c>
      <c r="N229">
        <f t="shared" si="41"/>
        <v>5.6694813027744822E-3</v>
      </c>
      <c r="O229">
        <f t="shared" si="42"/>
        <v>1.3548427752221311E-2</v>
      </c>
      <c r="P229">
        <f t="shared" si="43"/>
        <v>-3.8187997057071788E-3</v>
      </c>
      <c r="Q229">
        <f t="shared" si="44"/>
        <v>1.0045662100456621E-2</v>
      </c>
      <c r="R229">
        <f t="shared" si="45"/>
        <v>1.6853309679565411E-2</v>
      </c>
      <c r="S229">
        <f t="shared" si="46"/>
        <v>2.9467845380481889E-2</v>
      </c>
      <c r="T229">
        <f t="shared" si="47"/>
        <v>-1.0209764247261926E-3</v>
      </c>
      <c r="U229">
        <f t="shared" si="48"/>
        <v>-2.8901734104045626E-3</v>
      </c>
      <c r="V229">
        <f t="shared" si="49"/>
        <v>8.4942960796516118E-3</v>
      </c>
    </row>
    <row r="230" spans="1:22" x14ac:dyDescent="0.3">
      <c r="A230" s="1">
        <v>45881</v>
      </c>
      <c r="B230" s="2">
        <v>2478.3000000000002</v>
      </c>
      <c r="C230">
        <v>446.65</v>
      </c>
      <c r="D230">
        <v>416.35</v>
      </c>
      <c r="E230" s="2">
        <v>1622.2</v>
      </c>
      <c r="F230" s="2">
        <v>140535</v>
      </c>
      <c r="G230" s="2">
        <v>38610</v>
      </c>
      <c r="H230" s="2">
        <v>3686.1</v>
      </c>
      <c r="I230">
        <v>591.5</v>
      </c>
      <c r="J230" s="2">
        <v>5338</v>
      </c>
      <c r="K230" s="7">
        <v>27.9</v>
      </c>
      <c r="L230">
        <f t="shared" si="39"/>
        <v>-4.3389176810894412E-3</v>
      </c>
      <c r="M230">
        <f t="shared" si="40"/>
        <v>1.7657780815675553E-2</v>
      </c>
      <c r="N230">
        <f t="shared" si="41"/>
        <v>-1.199472232217824E-3</v>
      </c>
      <c r="O230">
        <f t="shared" si="42"/>
        <v>8.579955235016137E-3</v>
      </c>
      <c r="P230">
        <f t="shared" si="43"/>
        <v>-1.1500316522473096E-2</v>
      </c>
      <c r="Q230">
        <f t="shared" si="44"/>
        <v>-2.5833118057349523E-3</v>
      </c>
      <c r="R230">
        <f t="shared" si="45"/>
        <v>4.8249918220477092E-3</v>
      </c>
      <c r="S230">
        <f t="shared" si="46"/>
        <v>-4.0410843576359273E-3</v>
      </c>
      <c r="T230">
        <f t="shared" si="47"/>
        <v>-8.0832481650097553E-3</v>
      </c>
      <c r="U230">
        <f t="shared" si="48"/>
        <v>1.08695652173912E-2</v>
      </c>
      <c r="V230">
        <f t="shared" si="49"/>
        <v>3.7331961800255225E-3</v>
      </c>
    </row>
    <row r="231" spans="1:22" x14ac:dyDescent="0.3">
      <c r="A231" s="1">
        <v>45882</v>
      </c>
      <c r="B231" s="2">
        <v>2500.1999999999998</v>
      </c>
      <c r="C231">
        <v>444.65</v>
      </c>
      <c r="D231">
        <v>414.1</v>
      </c>
      <c r="E231" s="2">
        <v>1639.8</v>
      </c>
      <c r="F231" s="2">
        <v>138840</v>
      </c>
      <c r="G231" s="2">
        <v>38660</v>
      </c>
      <c r="H231" s="2">
        <v>3693.7</v>
      </c>
      <c r="I231">
        <v>585.6</v>
      </c>
      <c r="J231" s="2">
        <v>5375.5</v>
      </c>
      <c r="K231" s="7">
        <v>28.07</v>
      </c>
      <c r="L231">
        <f t="shared" si="39"/>
        <v>8.8367025783801945E-3</v>
      </c>
      <c r="M231">
        <f t="shared" si="40"/>
        <v>-4.4777790216052838E-3</v>
      </c>
      <c r="N231">
        <f t="shared" si="41"/>
        <v>-5.4041071214122726E-3</v>
      </c>
      <c r="O231">
        <f t="shared" si="42"/>
        <v>1.0849463691283387E-2</v>
      </c>
      <c r="P231">
        <f t="shared" si="43"/>
        <v>-1.2061052406873732E-2</v>
      </c>
      <c r="Q231">
        <f t="shared" si="44"/>
        <v>1.2950012950012949E-3</v>
      </c>
      <c r="R231">
        <f t="shared" si="45"/>
        <v>2.0617997341363255E-3</v>
      </c>
      <c r="S231">
        <f t="shared" si="46"/>
        <v>-9.9746407438714747E-3</v>
      </c>
      <c r="T231">
        <f t="shared" si="47"/>
        <v>7.0251030348445114E-3</v>
      </c>
      <c r="U231">
        <f t="shared" si="48"/>
        <v>6.0931899641577672E-3</v>
      </c>
      <c r="V231">
        <f t="shared" si="49"/>
        <v>1.0051713274119708E-3</v>
      </c>
    </row>
    <row r="232" spans="1:22" x14ac:dyDescent="0.3">
      <c r="A232" s="1">
        <v>45883</v>
      </c>
      <c r="B232" s="2">
        <v>2528.6999999999998</v>
      </c>
      <c r="C232">
        <v>432.3</v>
      </c>
      <c r="D232">
        <v>411.45</v>
      </c>
      <c r="E232" s="2">
        <v>1641.4</v>
      </c>
      <c r="F232" s="2">
        <v>138475</v>
      </c>
      <c r="G232" s="2">
        <v>38585</v>
      </c>
      <c r="H232" s="2">
        <v>3677</v>
      </c>
      <c r="I232">
        <v>584.04999999999995</v>
      </c>
      <c r="J232" s="2">
        <v>5302.5</v>
      </c>
      <c r="K232" s="7">
        <v>27.97</v>
      </c>
      <c r="L232">
        <f t="shared" si="39"/>
        <v>1.1399088072954165E-2</v>
      </c>
      <c r="M232">
        <f t="shared" si="40"/>
        <v>-2.7774654222422056E-2</v>
      </c>
      <c r="N232">
        <f t="shared" si="41"/>
        <v>-6.3994204298479448E-3</v>
      </c>
      <c r="O232">
        <f t="shared" si="42"/>
        <v>9.7572874740830368E-4</v>
      </c>
      <c r="P232">
        <f t="shared" si="43"/>
        <v>-2.6289253817343705E-3</v>
      </c>
      <c r="Q232">
        <f t="shared" si="44"/>
        <v>-1.9399896533885152E-3</v>
      </c>
      <c r="R232">
        <f t="shared" si="45"/>
        <v>-4.5212117930529868E-3</v>
      </c>
      <c r="S232">
        <f t="shared" si="46"/>
        <v>-2.6468579234973843E-3</v>
      </c>
      <c r="T232">
        <f t="shared" si="47"/>
        <v>-1.3580132080736676E-2</v>
      </c>
      <c r="U232">
        <f t="shared" si="48"/>
        <v>-3.5625222657642117E-3</v>
      </c>
      <c r="V232">
        <f t="shared" si="49"/>
        <v>-6.1291305203318314E-3</v>
      </c>
    </row>
    <row r="233" spans="1:22" x14ac:dyDescent="0.3">
      <c r="A233" s="1">
        <v>45887</v>
      </c>
      <c r="B233" s="2">
        <v>2587.4</v>
      </c>
      <c r="C233">
        <v>464.45</v>
      </c>
      <c r="D233">
        <v>406.3</v>
      </c>
      <c r="E233" s="2">
        <v>1632.7</v>
      </c>
      <c r="F233" s="2">
        <v>144515</v>
      </c>
      <c r="G233" s="2">
        <v>39335</v>
      </c>
      <c r="H233" s="2">
        <v>3635.1</v>
      </c>
      <c r="I233">
        <v>598.75</v>
      </c>
      <c r="J233" s="2">
        <v>5439</v>
      </c>
      <c r="K233" s="7">
        <v>28.1</v>
      </c>
      <c r="L233">
        <f t="shared" si="39"/>
        <v>2.3213508917625768E-2</v>
      </c>
      <c r="M233">
        <f t="shared" si="40"/>
        <v>7.436965070552852E-2</v>
      </c>
      <c r="N233">
        <f t="shared" si="41"/>
        <v>-1.2516709199173599E-2</v>
      </c>
      <c r="O233">
        <f t="shared" si="42"/>
        <v>-5.3003533568904866E-3</v>
      </c>
      <c r="P233">
        <f t="shared" si="43"/>
        <v>4.3617981585123672E-2</v>
      </c>
      <c r="Q233">
        <f t="shared" si="44"/>
        <v>1.9437605287028637E-2</v>
      </c>
      <c r="R233">
        <f t="shared" si="45"/>
        <v>-1.1395159097090045E-2</v>
      </c>
      <c r="S233">
        <f t="shared" si="46"/>
        <v>2.5169077989898207E-2</v>
      </c>
      <c r="T233">
        <f t="shared" si="47"/>
        <v>2.5742574257425741E-2</v>
      </c>
      <c r="U233">
        <f t="shared" si="48"/>
        <v>4.6478369681802849E-3</v>
      </c>
      <c r="V233">
        <f t="shared" si="49"/>
        <v>1.7526318897994848E-2</v>
      </c>
    </row>
    <row r="234" spans="1:22" x14ac:dyDescent="0.3">
      <c r="A234" s="1">
        <v>45888</v>
      </c>
      <c r="B234" s="2">
        <v>2579.4</v>
      </c>
      <c r="C234">
        <v>466.3</v>
      </c>
      <c r="D234">
        <v>409.1</v>
      </c>
      <c r="E234" s="2">
        <v>1626.6</v>
      </c>
      <c r="F234" s="2">
        <v>146535</v>
      </c>
      <c r="G234" s="2">
        <v>39860</v>
      </c>
      <c r="H234" s="2">
        <v>3613</v>
      </c>
      <c r="I234">
        <v>606</v>
      </c>
      <c r="J234" s="2">
        <v>5499</v>
      </c>
      <c r="K234" s="7">
        <v>28.73</v>
      </c>
      <c r="L234">
        <f t="shared" si="39"/>
        <v>-3.0919069336012984E-3</v>
      </c>
      <c r="M234">
        <f t="shared" si="40"/>
        <v>3.9832059425126982E-3</v>
      </c>
      <c r="N234">
        <f t="shared" si="41"/>
        <v>6.8914595126753908E-3</v>
      </c>
      <c r="O234">
        <f t="shared" si="42"/>
        <v>-3.736142585900739E-3</v>
      </c>
      <c r="P234">
        <f t="shared" si="43"/>
        <v>1.3977787772895546E-2</v>
      </c>
      <c r="Q234">
        <f t="shared" si="44"/>
        <v>1.3346892080844032E-2</v>
      </c>
      <c r="R234">
        <f t="shared" si="45"/>
        <v>-6.0796126654012019E-3</v>
      </c>
      <c r="S234">
        <f t="shared" si="46"/>
        <v>1.2108559498956159E-2</v>
      </c>
      <c r="T234">
        <f t="shared" si="47"/>
        <v>1.1031439602868174E-2</v>
      </c>
      <c r="U234">
        <f t="shared" si="48"/>
        <v>2.2419928825622739E-2</v>
      </c>
      <c r="V234">
        <f t="shared" si="49"/>
        <v>5.9834500564787119E-3</v>
      </c>
    </row>
    <row r="235" spans="1:22" x14ac:dyDescent="0.3">
      <c r="A235" s="1">
        <v>45889</v>
      </c>
      <c r="B235" s="2">
        <v>2570.1</v>
      </c>
      <c r="C235">
        <v>467.3</v>
      </c>
      <c r="D235">
        <v>406.05</v>
      </c>
      <c r="E235" s="2">
        <v>1633.1</v>
      </c>
      <c r="F235" s="2">
        <v>148790</v>
      </c>
      <c r="G235" s="2">
        <v>39935</v>
      </c>
      <c r="H235" s="2">
        <v>3592.3</v>
      </c>
      <c r="I235">
        <v>599.95000000000005</v>
      </c>
      <c r="J235" s="2">
        <v>5701</v>
      </c>
      <c r="K235" s="7">
        <v>28.93</v>
      </c>
      <c r="L235">
        <f t="shared" si="39"/>
        <v>-3.6054896487555947E-3</v>
      </c>
      <c r="M235">
        <f t="shared" si="40"/>
        <v>2.1445421402530558E-3</v>
      </c>
      <c r="N235">
        <f t="shared" si="41"/>
        <v>-7.455389880224911E-3</v>
      </c>
      <c r="O235">
        <f t="shared" si="42"/>
        <v>3.996065412516907E-3</v>
      </c>
      <c r="P235">
        <f t="shared" si="43"/>
        <v>1.5388814958883543E-2</v>
      </c>
      <c r="Q235">
        <f t="shared" si="44"/>
        <v>1.8815855494229805E-3</v>
      </c>
      <c r="R235">
        <f t="shared" si="45"/>
        <v>-5.7293108220315024E-3</v>
      </c>
      <c r="S235">
        <f t="shared" si="46"/>
        <v>-9.9834983498349079E-3</v>
      </c>
      <c r="T235">
        <f t="shared" si="47"/>
        <v>3.6733951627568651E-2</v>
      </c>
      <c r="U235">
        <f t="shared" si="48"/>
        <v>6.9613644274277506E-3</v>
      </c>
      <c r="V235">
        <f t="shared" si="49"/>
        <v>3.9158356292599162E-3</v>
      </c>
    </row>
    <row r="236" spans="1:22" x14ac:dyDescent="0.3">
      <c r="A236" s="1">
        <v>45890</v>
      </c>
      <c r="B236" s="2">
        <v>2566.6</v>
      </c>
      <c r="C236">
        <v>464.7</v>
      </c>
      <c r="D236">
        <v>405.55</v>
      </c>
      <c r="E236" s="2">
        <v>1640.2</v>
      </c>
      <c r="F236" s="2">
        <v>148125</v>
      </c>
      <c r="G236" s="2">
        <v>39475</v>
      </c>
      <c r="H236" s="2">
        <v>3612.6</v>
      </c>
      <c r="I236">
        <v>596.20000000000005</v>
      </c>
      <c r="J236" s="2">
        <v>5597.5</v>
      </c>
      <c r="K236" s="7">
        <v>28.63</v>
      </c>
      <c r="L236">
        <f t="shared" si="39"/>
        <v>-1.3618147153807245E-3</v>
      </c>
      <c r="M236">
        <f t="shared" si="40"/>
        <v>-5.5638775946929651E-3</v>
      </c>
      <c r="N236">
        <f t="shared" si="41"/>
        <v>-1.2313754463735994E-3</v>
      </c>
      <c r="O236">
        <f t="shared" si="42"/>
        <v>4.3475598554896435E-3</v>
      </c>
      <c r="P236">
        <f t="shared" si="43"/>
        <v>-4.4693863834935144E-3</v>
      </c>
      <c r="Q236">
        <f t="shared" si="44"/>
        <v>-1.1518717916614499E-2</v>
      </c>
      <c r="R236">
        <f t="shared" si="45"/>
        <v>5.6509756980206906E-3</v>
      </c>
      <c r="S236">
        <f t="shared" si="46"/>
        <v>-6.2505208767397276E-3</v>
      </c>
      <c r="T236">
        <f t="shared" si="47"/>
        <v>-1.8154709700052622E-2</v>
      </c>
      <c r="U236">
        <f t="shared" si="48"/>
        <v>-1.0369858278603551E-2</v>
      </c>
      <c r="V236">
        <f t="shared" si="49"/>
        <v>-3.2395979206196195E-3</v>
      </c>
    </row>
    <row r="237" spans="1:22" x14ac:dyDescent="0.3">
      <c r="A237" s="1">
        <v>45891</v>
      </c>
      <c r="B237" s="2">
        <v>2504.5</v>
      </c>
      <c r="C237">
        <v>465.75</v>
      </c>
      <c r="D237">
        <v>398.3</v>
      </c>
      <c r="E237" s="2">
        <v>1641.8</v>
      </c>
      <c r="F237" s="2">
        <v>147505</v>
      </c>
      <c r="G237" s="2">
        <v>39325</v>
      </c>
      <c r="H237" s="2">
        <v>3595.8</v>
      </c>
      <c r="I237">
        <v>594.29999999999995</v>
      </c>
      <c r="J237" s="2">
        <v>5545.5</v>
      </c>
      <c r="K237" s="7">
        <v>28.49</v>
      </c>
      <c r="L237">
        <f t="shared" si="39"/>
        <v>-2.4195433647627176E-2</v>
      </c>
      <c r="M237">
        <f t="shared" si="40"/>
        <v>2.2595222724338527E-3</v>
      </c>
      <c r="N237">
        <f t="shared" si="41"/>
        <v>-1.7876957218592036E-2</v>
      </c>
      <c r="O237">
        <f t="shared" si="42"/>
        <v>9.7549079380557799E-4</v>
      </c>
      <c r="P237">
        <f t="shared" si="43"/>
        <v>-4.1856540084388187E-3</v>
      </c>
      <c r="Q237">
        <f t="shared" si="44"/>
        <v>-3.7998733375554147E-3</v>
      </c>
      <c r="R237">
        <f t="shared" si="45"/>
        <v>-4.6503903006144404E-3</v>
      </c>
      <c r="S237">
        <f t="shared" si="46"/>
        <v>-3.1868500503188374E-3</v>
      </c>
      <c r="T237">
        <f t="shared" si="47"/>
        <v>-9.2898615453327373E-3</v>
      </c>
      <c r="U237">
        <f t="shared" si="48"/>
        <v>-4.8899755501222693E-3</v>
      </c>
      <c r="V237">
        <f t="shared" si="49"/>
        <v>-4.8042879742751857E-3</v>
      </c>
    </row>
    <row r="238" spans="1:22" x14ac:dyDescent="0.3">
      <c r="A238" s="1">
        <v>45894</v>
      </c>
      <c r="B238" s="2">
        <v>2492.9</v>
      </c>
      <c r="C238">
        <v>465.8</v>
      </c>
      <c r="D238">
        <v>399.35</v>
      </c>
      <c r="E238" s="2">
        <v>1656.7</v>
      </c>
      <c r="F238" s="2">
        <v>146745</v>
      </c>
      <c r="G238" s="2">
        <v>39085</v>
      </c>
      <c r="H238" s="2">
        <v>3603.1</v>
      </c>
      <c r="I238">
        <v>605.65</v>
      </c>
      <c r="J238" s="2">
        <v>5550.5</v>
      </c>
      <c r="K238" s="7">
        <v>28.23</v>
      </c>
      <c r="L238">
        <f t="shared" si="39"/>
        <v>-4.6316630065881053E-3</v>
      </c>
      <c r="M238">
        <f t="shared" si="40"/>
        <v>1.0735373054216076E-4</v>
      </c>
      <c r="N238">
        <f t="shared" si="41"/>
        <v>2.6362038664323661E-3</v>
      </c>
      <c r="O238">
        <f t="shared" si="42"/>
        <v>9.0754050432452736E-3</v>
      </c>
      <c r="P238">
        <f t="shared" si="43"/>
        <v>-5.1523677163485982E-3</v>
      </c>
      <c r="Q238">
        <f t="shared" si="44"/>
        <v>-6.1029879211697393E-3</v>
      </c>
      <c r="R238">
        <f t="shared" si="45"/>
        <v>2.030146281773104E-3</v>
      </c>
      <c r="S238">
        <f t="shared" si="46"/>
        <v>1.9098098603398995E-2</v>
      </c>
      <c r="T238">
        <f t="shared" si="47"/>
        <v>9.0163195383644393E-4</v>
      </c>
      <c r="U238">
        <f t="shared" si="48"/>
        <v>-9.1260091260090565E-3</v>
      </c>
      <c r="V238">
        <f t="shared" si="49"/>
        <v>1.39620031690083E-3</v>
      </c>
    </row>
    <row r="239" spans="1:22" x14ac:dyDescent="0.3">
      <c r="A239" s="1">
        <v>45895</v>
      </c>
      <c r="B239" s="2">
        <v>2481.4</v>
      </c>
      <c r="C239">
        <v>456.55</v>
      </c>
      <c r="D239">
        <v>403.35</v>
      </c>
      <c r="E239" s="2">
        <v>1600.3</v>
      </c>
      <c r="F239" s="2">
        <v>142380</v>
      </c>
      <c r="G239" s="2">
        <v>39510</v>
      </c>
      <c r="H239" s="2">
        <v>3541.3</v>
      </c>
      <c r="I239">
        <v>592.1</v>
      </c>
      <c r="J239" s="2">
        <v>5765.5</v>
      </c>
      <c r="K239" s="7">
        <v>27.72</v>
      </c>
      <c r="L239">
        <f t="shared" si="39"/>
        <v>-4.6131012074290987E-3</v>
      </c>
      <c r="M239">
        <f t="shared" si="40"/>
        <v>-1.9858308286818376E-2</v>
      </c>
      <c r="N239">
        <f t="shared" si="41"/>
        <v>1.0016276449229998E-2</v>
      </c>
      <c r="O239">
        <f t="shared" si="42"/>
        <v>-3.404358061206017E-2</v>
      </c>
      <c r="P239">
        <f t="shared" si="43"/>
        <v>-2.9745476847592763E-2</v>
      </c>
      <c r="Q239">
        <f t="shared" si="44"/>
        <v>1.0873736727644877E-2</v>
      </c>
      <c r="R239">
        <f t="shared" si="45"/>
        <v>-1.7151896977602544E-2</v>
      </c>
      <c r="S239">
        <f t="shared" si="46"/>
        <v>-2.2372657475439536E-2</v>
      </c>
      <c r="T239">
        <f t="shared" si="47"/>
        <v>3.8735249076659761E-2</v>
      </c>
      <c r="U239">
        <f t="shared" si="48"/>
        <v>-1.8065887353878908E-2</v>
      </c>
      <c r="V239">
        <f t="shared" si="49"/>
        <v>-1.5340523005444785E-2</v>
      </c>
    </row>
    <row r="240" spans="1:22" x14ac:dyDescent="0.3">
      <c r="A240" s="1">
        <v>45897</v>
      </c>
      <c r="B240" s="2">
        <v>2489</v>
      </c>
      <c r="C240">
        <v>457.55</v>
      </c>
      <c r="D240">
        <v>400.9</v>
      </c>
      <c r="E240" s="2">
        <v>1585.7</v>
      </c>
      <c r="F240" s="2">
        <v>142275</v>
      </c>
      <c r="G240" s="2">
        <v>39225</v>
      </c>
      <c r="H240" s="2">
        <v>3560.1</v>
      </c>
      <c r="I240">
        <v>594.95000000000005</v>
      </c>
      <c r="J240" s="2">
        <v>5721</v>
      </c>
      <c r="K240" s="7">
        <v>27.5</v>
      </c>
      <c r="L240">
        <f t="shared" si="39"/>
        <v>3.0627871362939908E-3</v>
      </c>
      <c r="M240">
        <f t="shared" si="40"/>
        <v>2.1903405979629832E-3</v>
      </c>
      <c r="N240">
        <f t="shared" si="41"/>
        <v>-6.0741291682163022E-3</v>
      </c>
      <c r="O240">
        <f t="shared" si="42"/>
        <v>-9.1232893832405865E-3</v>
      </c>
      <c r="P240">
        <f t="shared" si="43"/>
        <v>-7.3746312684365781E-4</v>
      </c>
      <c r="Q240">
        <f t="shared" si="44"/>
        <v>-7.2133637053910403E-3</v>
      </c>
      <c r="R240">
        <f t="shared" si="45"/>
        <v>5.3087849094964352E-3</v>
      </c>
      <c r="S240">
        <f t="shared" si="46"/>
        <v>4.8133761188988728E-3</v>
      </c>
      <c r="T240">
        <f t="shared" si="47"/>
        <v>-7.7183245165206834E-3</v>
      </c>
      <c r="U240">
        <f t="shared" si="48"/>
        <v>-7.9365079365078962E-3</v>
      </c>
      <c r="V240">
        <f t="shared" si="49"/>
        <v>-2.6031314293029849E-3</v>
      </c>
    </row>
    <row r="241" spans="1:22" x14ac:dyDescent="0.3">
      <c r="A241" s="1">
        <v>45898</v>
      </c>
      <c r="B241" s="2">
        <v>2518.6</v>
      </c>
      <c r="C241">
        <v>462.2</v>
      </c>
      <c r="D241">
        <v>409.75</v>
      </c>
      <c r="E241" s="2">
        <v>1594.5</v>
      </c>
      <c r="F241" s="2">
        <v>140955</v>
      </c>
      <c r="G241" s="2">
        <v>39960</v>
      </c>
      <c r="H241" s="2">
        <v>3601</v>
      </c>
      <c r="I241">
        <v>600.65</v>
      </c>
      <c r="J241" s="2">
        <v>5824</v>
      </c>
      <c r="K241" s="7">
        <v>27.37</v>
      </c>
      <c r="L241">
        <f t="shared" si="39"/>
        <v>1.1892326235435881E-2</v>
      </c>
      <c r="M241">
        <f t="shared" si="40"/>
        <v>1.0162823735110868E-2</v>
      </c>
      <c r="N241">
        <f t="shared" si="41"/>
        <v>2.2075330506360746E-2</v>
      </c>
      <c r="O241">
        <f t="shared" si="42"/>
        <v>5.5495995459418261E-3</v>
      </c>
      <c r="P241">
        <f t="shared" si="43"/>
        <v>-9.2778070637849243E-3</v>
      </c>
      <c r="Q241">
        <f t="shared" si="44"/>
        <v>1.8738049713193115E-2</v>
      </c>
      <c r="R241">
        <f t="shared" si="45"/>
        <v>1.1488441335917556E-2</v>
      </c>
      <c r="S241">
        <f t="shared" si="46"/>
        <v>9.5806370283215928E-3</v>
      </c>
      <c r="T241">
        <f t="shared" si="47"/>
        <v>1.8003845481559169E-2</v>
      </c>
      <c r="U241">
        <f t="shared" si="48"/>
        <v>-4.7272727272726911E-3</v>
      </c>
      <c r="V241">
        <f t="shared" si="49"/>
        <v>7.0756548070759016E-3</v>
      </c>
    </row>
    <row r="242" spans="1:22" x14ac:dyDescent="0.3">
      <c r="A242" s="1">
        <v>45901</v>
      </c>
      <c r="B242" s="2">
        <v>2570.1999999999998</v>
      </c>
      <c r="C242">
        <v>467.6</v>
      </c>
      <c r="D242">
        <v>405.85</v>
      </c>
      <c r="E242" s="2">
        <v>1563.3</v>
      </c>
      <c r="F242" s="2">
        <v>144835</v>
      </c>
      <c r="G242" s="2">
        <v>40785</v>
      </c>
      <c r="H242" s="2">
        <v>3598.4</v>
      </c>
      <c r="I242">
        <v>606.85</v>
      </c>
      <c r="J242" s="2">
        <v>5846.5</v>
      </c>
      <c r="K242" s="7">
        <v>27.59</v>
      </c>
      <c r="L242">
        <f t="shared" si="39"/>
        <v>2.0487572460890936E-2</v>
      </c>
      <c r="M242">
        <f t="shared" si="40"/>
        <v>1.1683254002596353E-2</v>
      </c>
      <c r="N242">
        <f t="shared" si="41"/>
        <v>-9.5179987797436912E-3</v>
      </c>
      <c r="O242">
        <f t="shared" si="42"/>
        <v>-1.9567262464722512E-2</v>
      </c>
      <c r="P242">
        <f t="shared" si="43"/>
        <v>2.7526515554609627E-2</v>
      </c>
      <c r="Q242">
        <f t="shared" si="44"/>
        <v>2.0645645645645645E-2</v>
      </c>
      <c r="R242">
        <f t="shared" si="45"/>
        <v>-7.2202166064979419E-4</v>
      </c>
      <c r="S242">
        <f t="shared" si="46"/>
        <v>1.0322151003080073E-2</v>
      </c>
      <c r="T242">
        <f t="shared" si="47"/>
        <v>3.863324175824176E-3</v>
      </c>
      <c r="U242">
        <f t="shared" si="48"/>
        <v>8.0379978078187371E-3</v>
      </c>
      <c r="V242">
        <f t="shared" si="49"/>
        <v>3.7930340229229255E-3</v>
      </c>
    </row>
    <row r="243" spans="1:22" x14ac:dyDescent="0.3">
      <c r="A243" s="1">
        <v>45902</v>
      </c>
      <c r="B243" s="2">
        <v>2540</v>
      </c>
      <c r="C243">
        <v>487.8</v>
      </c>
      <c r="D243">
        <v>406.75</v>
      </c>
      <c r="E243" s="2">
        <v>1565.2</v>
      </c>
      <c r="F243" s="2">
        <v>153885</v>
      </c>
      <c r="G243" s="2">
        <v>41315</v>
      </c>
      <c r="H243" s="2">
        <v>3574.9</v>
      </c>
      <c r="I243">
        <v>608.35</v>
      </c>
      <c r="J243" s="2">
        <v>5891.5</v>
      </c>
      <c r="K243" s="7">
        <v>28.41</v>
      </c>
      <c r="L243">
        <f t="shared" si="39"/>
        <v>-1.1750058361216956E-2</v>
      </c>
      <c r="M243">
        <f t="shared" si="40"/>
        <v>4.3199315654405449E-2</v>
      </c>
      <c r="N243">
        <f t="shared" si="41"/>
        <v>2.2175680670197787E-3</v>
      </c>
      <c r="O243">
        <f t="shared" si="42"/>
        <v>1.215377726604037E-3</v>
      </c>
      <c r="P243">
        <f t="shared" si="43"/>
        <v>6.2484896606483237E-2</v>
      </c>
      <c r="Q243">
        <f t="shared" si="44"/>
        <v>1.2994973642270443E-2</v>
      </c>
      <c r="R243">
        <f t="shared" si="45"/>
        <v>-6.5306803023566029E-3</v>
      </c>
      <c r="S243">
        <f t="shared" si="46"/>
        <v>2.4717805058910767E-3</v>
      </c>
      <c r="T243">
        <f t="shared" si="47"/>
        <v>7.6969126828016765E-3</v>
      </c>
      <c r="U243">
        <f t="shared" si="48"/>
        <v>2.9720913374411028E-2</v>
      </c>
      <c r="V243">
        <f t="shared" si="49"/>
        <v>1.6968575148987145E-2</v>
      </c>
    </row>
    <row r="244" spans="1:22" x14ac:dyDescent="0.3">
      <c r="A244" s="1">
        <v>45903</v>
      </c>
      <c r="B244" s="2">
        <v>2553.9</v>
      </c>
      <c r="C244">
        <v>485.65</v>
      </c>
      <c r="D244">
        <v>411.75</v>
      </c>
      <c r="E244" s="2">
        <v>1578.7</v>
      </c>
      <c r="F244" s="2">
        <v>150550</v>
      </c>
      <c r="G244" s="2">
        <v>41100</v>
      </c>
      <c r="H244" s="2">
        <v>3600.8</v>
      </c>
      <c r="I244">
        <v>609.29999999999995</v>
      </c>
      <c r="J244" s="2">
        <v>5908</v>
      </c>
      <c r="K244" s="7">
        <v>28.38</v>
      </c>
      <c r="L244">
        <f t="shared" si="39"/>
        <v>5.4724409448819256E-3</v>
      </c>
      <c r="M244">
        <f t="shared" si="40"/>
        <v>-4.4075440754408239E-3</v>
      </c>
      <c r="N244">
        <f t="shared" si="41"/>
        <v>1.2292562999385371E-2</v>
      </c>
      <c r="O244">
        <f t="shared" si="42"/>
        <v>8.6250958343981592E-3</v>
      </c>
      <c r="P244">
        <f t="shared" si="43"/>
        <v>-2.1672027812977224E-2</v>
      </c>
      <c r="Q244">
        <f t="shared" si="44"/>
        <v>-5.203921094033644E-3</v>
      </c>
      <c r="R244">
        <f t="shared" si="45"/>
        <v>7.2449579009203303E-3</v>
      </c>
      <c r="S244">
        <f t="shared" si="46"/>
        <v>1.5616010520258597E-3</v>
      </c>
      <c r="T244">
        <f t="shared" si="47"/>
        <v>2.8006449970296192E-3</v>
      </c>
      <c r="U244">
        <f t="shared" si="48"/>
        <v>-1.0559662090813494E-3</v>
      </c>
      <c r="V244">
        <f t="shared" si="49"/>
        <v>8.2934152026275295E-4</v>
      </c>
    </row>
    <row r="245" spans="1:22" x14ac:dyDescent="0.3">
      <c r="A245" s="1">
        <v>45904</v>
      </c>
      <c r="B245" s="2">
        <v>2568.6</v>
      </c>
      <c r="C245">
        <v>485.5</v>
      </c>
      <c r="D245">
        <v>415.9</v>
      </c>
      <c r="E245" s="2">
        <v>1582.3</v>
      </c>
      <c r="F245" s="2">
        <v>149655</v>
      </c>
      <c r="G245" s="2">
        <v>40740</v>
      </c>
      <c r="H245" s="2">
        <v>3592.6</v>
      </c>
      <c r="I245">
        <v>608.70000000000005</v>
      </c>
      <c r="J245" s="2">
        <v>6083</v>
      </c>
      <c r="K245" s="7">
        <v>28.34</v>
      </c>
      <c r="L245">
        <f t="shared" si="39"/>
        <v>5.7559027369904134E-3</v>
      </c>
      <c r="M245">
        <f t="shared" si="40"/>
        <v>-3.088644085246109E-4</v>
      </c>
      <c r="N245">
        <f t="shared" si="41"/>
        <v>1.0078931390406744E-2</v>
      </c>
      <c r="O245">
        <f t="shared" si="42"/>
        <v>2.2803572559700444E-3</v>
      </c>
      <c r="P245">
        <f t="shared" si="43"/>
        <v>-5.9448688143473932E-3</v>
      </c>
      <c r="Q245">
        <f t="shared" si="44"/>
        <v>-8.7591240875912416E-3</v>
      </c>
      <c r="R245">
        <f t="shared" si="45"/>
        <v>-2.2772717173962097E-3</v>
      </c>
      <c r="S245">
        <f t="shared" si="46"/>
        <v>-9.8473658296390799E-4</v>
      </c>
      <c r="T245">
        <f t="shared" si="47"/>
        <v>2.9620853080568721E-2</v>
      </c>
      <c r="U245">
        <f t="shared" si="48"/>
        <v>-1.4094432699083561E-3</v>
      </c>
      <c r="V245">
        <f t="shared" si="49"/>
        <v>1.9375309420473306E-3</v>
      </c>
    </row>
    <row r="246" spans="1:22" x14ac:dyDescent="0.3">
      <c r="A246" s="1">
        <v>45905</v>
      </c>
      <c r="B246" s="2">
        <v>2579.9</v>
      </c>
      <c r="C246">
        <v>482.8</v>
      </c>
      <c r="D246">
        <v>407.35</v>
      </c>
      <c r="E246" s="2">
        <v>1593.6</v>
      </c>
      <c r="F246" s="2">
        <v>148100</v>
      </c>
      <c r="G246" s="2">
        <v>40910</v>
      </c>
      <c r="H246" s="2">
        <v>3553.6</v>
      </c>
      <c r="I246">
        <v>609.70000000000005</v>
      </c>
      <c r="J246" s="2">
        <v>6076</v>
      </c>
      <c r="K246" s="7">
        <v>28.24</v>
      </c>
      <c r="L246">
        <f t="shared" si="39"/>
        <v>4.3992836564666288E-3</v>
      </c>
      <c r="M246">
        <f t="shared" si="40"/>
        <v>-5.5612770339855582E-3</v>
      </c>
      <c r="N246">
        <f t="shared" si="41"/>
        <v>-2.0557826400576955E-2</v>
      </c>
      <c r="O246">
        <f t="shared" si="42"/>
        <v>7.1415028755608635E-3</v>
      </c>
      <c r="P246">
        <f t="shared" si="43"/>
        <v>-1.0390564966088671E-2</v>
      </c>
      <c r="Q246">
        <f t="shared" si="44"/>
        <v>4.1728031418753067E-3</v>
      </c>
      <c r="R246">
        <f t="shared" si="45"/>
        <v>-1.085564772031398E-2</v>
      </c>
      <c r="S246">
        <f t="shared" si="46"/>
        <v>1.6428454082470839E-3</v>
      </c>
      <c r="T246">
        <f t="shared" si="47"/>
        <v>-1.1507479861910242E-3</v>
      </c>
      <c r="U246">
        <f t="shared" si="48"/>
        <v>-3.5285815102329364E-3</v>
      </c>
      <c r="V246">
        <f t="shared" si="49"/>
        <v>-3.7115253676851187E-3</v>
      </c>
    </row>
    <row r="247" spans="1:22" x14ac:dyDescent="0.3">
      <c r="A247" s="1">
        <v>45908</v>
      </c>
      <c r="B247" s="2">
        <v>2530.8000000000002</v>
      </c>
      <c r="C247">
        <v>480</v>
      </c>
      <c r="D247">
        <v>407.55</v>
      </c>
      <c r="E247" s="2">
        <v>1581</v>
      </c>
      <c r="F247" s="2">
        <v>147075</v>
      </c>
      <c r="G247" s="2">
        <v>41355</v>
      </c>
      <c r="H247" s="2">
        <v>3529.6</v>
      </c>
      <c r="I247">
        <v>633.85</v>
      </c>
      <c r="J247" s="2">
        <v>6115.5</v>
      </c>
      <c r="K247" s="7">
        <v>28.23</v>
      </c>
      <c r="L247">
        <f t="shared" si="39"/>
        <v>-1.9031745416488974E-2</v>
      </c>
      <c r="M247">
        <f t="shared" si="40"/>
        <v>-5.7995028997514736E-3</v>
      </c>
      <c r="N247">
        <f t="shared" si="41"/>
        <v>4.9097827421133819E-4</v>
      </c>
      <c r="O247">
        <f t="shared" si="42"/>
        <v>-7.9066265060240403E-3</v>
      </c>
      <c r="P247">
        <f t="shared" si="43"/>
        <v>-6.9209993247805537E-3</v>
      </c>
      <c r="Q247">
        <f t="shared" si="44"/>
        <v>1.0877536054754338E-2</v>
      </c>
      <c r="R247">
        <f t="shared" si="45"/>
        <v>-6.7537145429986496E-3</v>
      </c>
      <c r="S247">
        <f t="shared" si="46"/>
        <v>3.9609644087255987E-2</v>
      </c>
      <c r="T247">
        <f t="shared" si="47"/>
        <v>6.5009874917709015E-3</v>
      </c>
      <c r="U247">
        <f t="shared" si="48"/>
        <v>-3.5410764872514201E-4</v>
      </c>
      <c r="V247">
        <f t="shared" si="49"/>
        <v>-1.392030445175237E-3</v>
      </c>
    </row>
    <row r="248" spans="1:22" x14ac:dyDescent="0.3">
      <c r="A248" s="1">
        <v>45909</v>
      </c>
      <c r="B248" s="2">
        <v>2537.3000000000002</v>
      </c>
      <c r="C248">
        <v>481.4</v>
      </c>
      <c r="D248">
        <v>410.05</v>
      </c>
      <c r="E248" s="2">
        <v>1591.7</v>
      </c>
      <c r="F248" s="2">
        <v>149315</v>
      </c>
      <c r="G248" s="2">
        <v>41495</v>
      </c>
      <c r="H248" s="2">
        <v>3525</v>
      </c>
      <c r="I248">
        <v>643.65</v>
      </c>
      <c r="J248" s="2">
        <v>6142.5</v>
      </c>
      <c r="K248" s="7">
        <v>28.11</v>
      </c>
      <c r="L248">
        <f t="shared" si="39"/>
        <v>2.5683578315157259E-3</v>
      </c>
      <c r="M248">
        <f t="shared" si="40"/>
        <v>2.9166666666666191E-3</v>
      </c>
      <c r="N248">
        <f t="shared" si="41"/>
        <v>6.1342166605324495E-3</v>
      </c>
      <c r="O248">
        <f t="shared" si="42"/>
        <v>6.7678684376976887E-3</v>
      </c>
      <c r="P248">
        <f t="shared" si="43"/>
        <v>1.5230324664286929E-2</v>
      </c>
      <c r="Q248">
        <f t="shared" si="44"/>
        <v>3.3853222101317857E-3</v>
      </c>
      <c r="R248">
        <f t="shared" si="45"/>
        <v>-1.303263825929258E-3</v>
      </c>
      <c r="S248">
        <f t="shared" si="46"/>
        <v>1.5461071231363815E-2</v>
      </c>
      <c r="T248">
        <f t="shared" si="47"/>
        <v>4.4150110375275938E-3</v>
      </c>
      <c r="U248">
        <f t="shared" si="48"/>
        <v>-4.2507970244421182E-3</v>
      </c>
      <c r="V248">
        <f t="shared" si="49"/>
        <v>4.7162477482540557E-3</v>
      </c>
    </row>
    <row r="249" spans="1:22" x14ac:dyDescent="0.3">
      <c r="A249" s="1">
        <v>45910</v>
      </c>
      <c r="B249" s="2">
        <v>2543.3000000000002</v>
      </c>
      <c r="C249">
        <v>479.55</v>
      </c>
      <c r="D249">
        <v>413.05</v>
      </c>
      <c r="E249" s="2">
        <v>1593.4</v>
      </c>
      <c r="F249" s="2">
        <v>145255</v>
      </c>
      <c r="G249" s="2">
        <v>41005</v>
      </c>
      <c r="H249" s="2">
        <v>3550</v>
      </c>
      <c r="I249">
        <v>634.45000000000005</v>
      </c>
      <c r="J249" s="2">
        <v>6199</v>
      </c>
      <c r="K249" s="7">
        <v>29.16</v>
      </c>
      <c r="L249">
        <f t="shared" si="39"/>
        <v>2.3647184014503604E-3</v>
      </c>
      <c r="M249">
        <f t="shared" si="40"/>
        <v>-3.8429580390526921E-3</v>
      </c>
      <c r="N249">
        <f t="shared" si="41"/>
        <v>7.3161809535422506E-3</v>
      </c>
      <c r="O249">
        <f t="shared" si="42"/>
        <v>1.0680404598856854E-3</v>
      </c>
      <c r="P249">
        <f t="shared" si="43"/>
        <v>-2.7190838160934937E-2</v>
      </c>
      <c r="Q249">
        <f t="shared" si="44"/>
        <v>-1.1808651644776479E-2</v>
      </c>
      <c r="R249">
        <f t="shared" si="45"/>
        <v>7.0921985815602835E-3</v>
      </c>
      <c r="S249">
        <f t="shared" si="46"/>
        <v>-1.4293482482715655E-2</v>
      </c>
      <c r="T249">
        <f t="shared" si="47"/>
        <v>9.1982091982091979E-3</v>
      </c>
      <c r="U249">
        <f t="shared" si="48"/>
        <v>3.7353255069370359E-2</v>
      </c>
      <c r="V249">
        <f t="shared" si="49"/>
        <v>2.5852072852820011E-3</v>
      </c>
    </row>
    <row r="250" spans="1:22" x14ac:dyDescent="0.3">
      <c r="A250" s="1">
        <v>45911</v>
      </c>
      <c r="B250" s="2">
        <v>2555.9</v>
      </c>
      <c r="C250">
        <v>477.8</v>
      </c>
      <c r="D250">
        <v>415.05</v>
      </c>
      <c r="E250" s="2">
        <v>1609.7</v>
      </c>
      <c r="F250" s="2">
        <v>146480</v>
      </c>
      <c r="G250" s="2">
        <v>40655</v>
      </c>
      <c r="H250" s="2">
        <v>3539.7</v>
      </c>
      <c r="I250">
        <v>624.65</v>
      </c>
      <c r="J250" s="2">
        <v>6300.5</v>
      </c>
      <c r="K250" s="7">
        <v>29.09</v>
      </c>
      <c r="L250">
        <f t="shared" si="39"/>
        <v>4.9541933708174054E-3</v>
      </c>
      <c r="M250">
        <f t="shared" si="40"/>
        <v>-3.6492545094359294E-3</v>
      </c>
      <c r="N250">
        <f t="shared" si="41"/>
        <v>4.8420288100714196E-3</v>
      </c>
      <c r="O250">
        <f t="shared" si="42"/>
        <v>1.0229697502196532E-2</v>
      </c>
      <c r="P250">
        <f t="shared" si="43"/>
        <v>8.4334446318543258E-3</v>
      </c>
      <c r="Q250">
        <f t="shared" si="44"/>
        <v>-8.5355444457992924E-3</v>
      </c>
      <c r="R250">
        <f t="shared" si="45"/>
        <v>-2.9014084507042767E-3</v>
      </c>
      <c r="S250">
        <f t="shared" si="46"/>
        <v>-1.5446449680826018E-2</v>
      </c>
      <c r="T250">
        <f t="shared" si="47"/>
        <v>1.6373608646555897E-2</v>
      </c>
      <c r="U250">
        <f t="shared" si="48"/>
        <v>-2.4005486968450029E-3</v>
      </c>
      <c r="V250">
        <f t="shared" si="49"/>
        <v>2.0212073552755725E-3</v>
      </c>
    </row>
    <row r="251" spans="1:22" x14ac:dyDescent="0.3">
      <c r="A251" s="1">
        <v>45912</v>
      </c>
      <c r="B251" s="2">
        <v>2546.3000000000002</v>
      </c>
      <c r="C251">
        <v>475.45</v>
      </c>
      <c r="D251">
        <v>413.75</v>
      </c>
      <c r="E251" s="2">
        <v>1616.6</v>
      </c>
      <c r="F251" s="2">
        <v>146570</v>
      </c>
      <c r="G251" s="2">
        <v>39885</v>
      </c>
      <c r="H251" s="2">
        <v>3579.8</v>
      </c>
      <c r="I251">
        <v>648.54999999999995</v>
      </c>
      <c r="J251" s="2">
        <v>6247</v>
      </c>
      <c r="K251" s="7">
        <v>28.93</v>
      </c>
      <c r="L251">
        <f t="shared" si="39"/>
        <v>-3.7560154935638752E-3</v>
      </c>
      <c r="M251">
        <f t="shared" si="40"/>
        <v>-4.9183758894935595E-3</v>
      </c>
      <c r="N251">
        <f t="shared" si="41"/>
        <v>-3.1321527526804271E-3</v>
      </c>
      <c r="O251">
        <f t="shared" si="42"/>
        <v>4.2865130148474024E-3</v>
      </c>
      <c r="P251">
        <f t="shared" si="43"/>
        <v>6.1441835062807208E-4</v>
      </c>
      <c r="Q251">
        <f t="shared" si="44"/>
        <v>-1.8939859795843068E-2</v>
      </c>
      <c r="R251">
        <f t="shared" si="45"/>
        <v>1.1328643670367648E-2</v>
      </c>
      <c r="S251">
        <f t="shared" si="46"/>
        <v>3.8261426398783285E-2</v>
      </c>
      <c r="T251">
        <f t="shared" si="47"/>
        <v>-8.4913895722561698E-3</v>
      </c>
      <c r="U251">
        <f t="shared" si="48"/>
        <v>-5.5001718803712662E-3</v>
      </c>
      <c r="V251">
        <f t="shared" si="49"/>
        <v>2.0434420771089281E-3</v>
      </c>
    </row>
    <row r="253" spans="1:22" x14ac:dyDescent="0.3">
      <c r="K253" t="s">
        <v>19</v>
      </c>
      <c r="L253">
        <f>AVERAGE(L4:L251)</f>
        <v>-1.0277756731073217E-3</v>
      </c>
      <c r="M253">
        <f t="shared" ref="M253:U253" si="50">AVERAGE(M4:M251)</f>
        <v>-2.5825329089855195E-4</v>
      </c>
      <c r="N253">
        <f t="shared" si="50"/>
        <v>-8.0646665385203733E-4</v>
      </c>
      <c r="O253">
        <f t="shared" si="50"/>
        <v>-4.6616239278113043E-4</v>
      </c>
      <c r="P253">
        <f t="shared" si="50"/>
        <v>3.5719107704425127E-4</v>
      </c>
      <c r="Q253">
        <f t="shared" si="50"/>
        <v>7.2113124982193274E-4</v>
      </c>
      <c r="R253">
        <f t="shared" si="50"/>
        <v>7.7918449205820078E-5</v>
      </c>
      <c r="S253">
        <f t="shared" si="50"/>
        <v>4.6531924814170034E-4</v>
      </c>
      <c r="T253">
        <f t="shared" si="50"/>
        <v>1.7063408861881302E-4</v>
      </c>
      <c r="U253">
        <f t="shared" si="50"/>
        <v>-7.1019786939398094E-4</v>
      </c>
    </row>
    <row r="255" spans="1:22" x14ac:dyDescent="0.3">
      <c r="M255">
        <f>AA3*L253+AB3*M253+AC3*N253+AD3*O253+AE3*P253+AF3*Q253+AG3*R253+AH3*S253+AI3*T253+AJ3*U253</f>
        <v>-2.2179122618950445E-4</v>
      </c>
    </row>
  </sheetData>
  <sortState xmlns:xlrd2="http://schemas.microsoft.com/office/spreadsheetml/2017/richdata2" ref="H3:I251">
    <sortCondition ref="H2:H251"/>
  </sortState>
  <mergeCells count="1"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95F4-CCE1-4FD1-B7AD-4B1EEE5C94A2}">
  <dimension ref="A1:H263"/>
  <sheetViews>
    <sheetView workbookViewId="0">
      <selection activeCell="E15" sqref="E15"/>
    </sheetView>
  </sheetViews>
  <sheetFormatPr defaultRowHeight="14.4" x14ac:dyDescent="0.3"/>
  <cols>
    <col min="1" max="1" width="10.33203125" bestFit="1" customWidth="1"/>
    <col min="5" max="5" width="20.88671875" bestFit="1" customWidth="1"/>
    <col min="6" max="6" width="12" bestFit="1" customWidth="1"/>
    <col min="7" max="7" width="11.5546875" bestFit="1" customWidth="1"/>
    <col min="8" max="8" width="10.21875" bestFit="1" customWidth="1"/>
  </cols>
  <sheetData>
    <row r="1" spans="1:8" x14ac:dyDescent="0.3">
      <c r="A1" t="s">
        <v>26</v>
      </c>
      <c r="B1" t="s">
        <v>35</v>
      </c>
      <c r="C1" t="s">
        <v>28</v>
      </c>
    </row>
    <row r="2" spans="1:8" x14ac:dyDescent="0.3">
      <c r="A2" s="17">
        <v>45547</v>
      </c>
      <c r="B2">
        <v>83.92</v>
      </c>
    </row>
    <row r="3" spans="1:8" x14ac:dyDescent="0.3">
      <c r="A3" s="17">
        <v>45548</v>
      </c>
      <c r="B3">
        <v>83.88</v>
      </c>
      <c r="C3">
        <f>(B3-B2)/B2</f>
        <v>-4.7664442326032238E-4</v>
      </c>
    </row>
    <row r="4" spans="1:8" x14ac:dyDescent="0.3">
      <c r="A4" s="17">
        <v>45551</v>
      </c>
      <c r="B4">
        <v>83.84</v>
      </c>
      <c r="C4">
        <f t="shared" ref="C4:C67" si="0">(B4-B3)/B3</f>
        <v>-4.7687172150681981E-4</v>
      </c>
    </row>
    <row r="5" spans="1:8" x14ac:dyDescent="0.3">
      <c r="A5" s="17">
        <v>45552</v>
      </c>
      <c r="B5">
        <v>83.747</v>
      </c>
      <c r="C5">
        <f t="shared" si="0"/>
        <v>-1.1092557251908817E-3</v>
      </c>
      <c r="E5" t="s">
        <v>15</v>
      </c>
      <c r="F5">
        <f>AVERAGE(C3:C263)</f>
        <v>1.9676609488840957E-4</v>
      </c>
    </row>
    <row r="6" spans="1:8" x14ac:dyDescent="0.3">
      <c r="A6" s="17">
        <v>45553</v>
      </c>
      <c r="B6">
        <v>83.65</v>
      </c>
      <c r="C6">
        <f t="shared" si="0"/>
        <v>-1.158250444791983E-3</v>
      </c>
      <c r="E6" t="s">
        <v>34</v>
      </c>
      <c r="F6">
        <f>_xlfn.VAR.S(C3:C263)</f>
        <v>5.6572231367699986E-6</v>
      </c>
    </row>
    <row r="7" spans="1:8" x14ac:dyDescent="0.3">
      <c r="A7" s="17">
        <v>45554</v>
      </c>
      <c r="B7">
        <v>83.62</v>
      </c>
      <c r="C7">
        <f t="shared" si="0"/>
        <v>-3.5863717872087428E-4</v>
      </c>
      <c r="E7" t="s">
        <v>31</v>
      </c>
      <c r="F7" s="16">
        <f>SQRT(F6)</f>
        <v>2.3784917777385731E-3</v>
      </c>
    </row>
    <row r="8" spans="1:8" x14ac:dyDescent="0.3">
      <c r="A8" s="17">
        <v>45555</v>
      </c>
      <c r="B8">
        <v>83.484999999999999</v>
      </c>
      <c r="C8">
        <f t="shared" si="0"/>
        <v>-1.6144463047118526E-3</v>
      </c>
    </row>
    <row r="9" spans="1:8" x14ac:dyDescent="0.3">
      <c r="A9" s="17">
        <v>45558</v>
      </c>
      <c r="B9">
        <v>83.53</v>
      </c>
      <c r="C9">
        <f t="shared" si="0"/>
        <v>5.3901898544650786E-4</v>
      </c>
      <c r="E9" s="4" t="s">
        <v>32</v>
      </c>
      <c r="F9" s="4" t="s">
        <v>33</v>
      </c>
      <c r="G9" s="19" t="s">
        <v>22</v>
      </c>
      <c r="H9" s="19" t="s">
        <v>23</v>
      </c>
    </row>
    <row r="10" spans="1:8" x14ac:dyDescent="0.3">
      <c r="A10" s="17">
        <v>45559</v>
      </c>
      <c r="B10">
        <v>83.6</v>
      </c>
      <c r="C10">
        <f t="shared" si="0"/>
        <v>8.3802226744873916E-4</v>
      </c>
      <c r="E10" s="18">
        <v>0.99</v>
      </c>
      <c r="F10">
        <f>_xlfn.NORM.S.INV(1-E10)</f>
        <v>-2.3263478740408408</v>
      </c>
      <c r="G10" s="16">
        <f>F5+F10*F7</f>
        <v>-5.3364331956773396E-3</v>
      </c>
      <c r="H10" s="16">
        <f>_xlfn.PERCENTILE.EXC(C3:C263, 1-E10)</f>
        <v>-7.5085900386749199E-3</v>
      </c>
    </row>
    <row r="11" spans="1:8" x14ac:dyDescent="0.3">
      <c r="A11" s="17">
        <v>45560</v>
      </c>
      <c r="B11">
        <v>83.6</v>
      </c>
      <c r="C11">
        <f t="shared" si="0"/>
        <v>0</v>
      </c>
    </row>
    <row r="12" spans="1:8" x14ac:dyDescent="0.3">
      <c r="A12" s="17">
        <v>45561</v>
      </c>
      <c r="B12">
        <v>83.600999999999999</v>
      </c>
      <c r="C12">
        <f t="shared" si="0"/>
        <v>1.1961722488095393E-5</v>
      </c>
    </row>
    <row r="13" spans="1:8" x14ac:dyDescent="0.3">
      <c r="A13" s="17">
        <v>45562</v>
      </c>
      <c r="B13">
        <v>83.71</v>
      </c>
      <c r="C13">
        <f t="shared" si="0"/>
        <v>1.3038121553569295E-3</v>
      </c>
    </row>
    <row r="14" spans="1:8" x14ac:dyDescent="0.3">
      <c r="A14" s="17">
        <v>45565</v>
      </c>
      <c r="B14">
        <v>83.754999999999995</v>
      </c>
      <c r="C14">
        <f t="shared" si="0"/>
        <v>5.3757018277388253E-4</v>
      </c>
    </row>
    <row r="15" spans="1:8" x14ac:dyDescent="0.3">
      <c r="A15" s="17">
        <v>45566</v>
      </c>
      <c r="B15">
        <v>83.9</v>
      </c>
      <c r="C15">
        <f t="shared" si="0"/>
        <v>1.7312399259746909E-3</v>
      </c>
    </row>
    <row r="16" spans="1:8" x14ac:dyDescent="0.3">
      <c r="A16" s="17">
        <v>45567</v>
      </c>
      <c r="B16">
        <v>83.92</v>
      </c>
      <c r="C16">
        <f t="shared" si="0"/>
        <v>2.3837902264595972E-4</v>
      </c>
    </row>
    <row r="17" spans="1:3" x14ac:dyDescent="0.3">
      <c r="A17" s="17">
        <v>45568</v>
      </c>
      <c r="B17">
        <v>83.99</v>
      </c>
      <c r="C17">
        <f t="shared" si="0"/>
        <v>8.3412774070535246E-4</v>
      </c>
    </row>
    <row r="18" spans="1:3" x14ac:dyDescent="0.3">
      <c r="A18" s="17">
        <v>45569</v>
      </c>
      <c r="B18">
        <v>84.022999999999996</v>
      </c>
      <c r="C18">
        <f t="shared" si="0"/>
        <v>3.9290391713300691E-4</v>
      </c>
    </row>
    <row r="19" spans="1:3" x14ac:dyDescent="0.3">
      <c r="A19" s="17">
        <v>45572</v>
      </c>
      <c r="B19">
        <v>83.98</v>
      </c>
      <c r="C19">
        <f t="shared" si="0"/>
        <v>-5.1176463587341745E-4</v>
      </c>
    </row>
    <row r="20" spans="1:3" x14ac:dyDescent="0.3">
      <c r="A20" s="17">
        <v>45573</v>
      </c>
      <c r="B20">
        <v>83.944999999999993</v>
      </c>
      <c r="C20">
        <f t="shared" si="0"/>
        <v>-4.1676589664218621E-4</v>
      </c>
    </row>
    <row r="21" spans="1:3" x14ac:dyDescent="0.3">
      <c r="A21" s="17">
        <v>45574</v>
      </c>
      <c r="B21">
        <v>83.95</v>
      </c>
      <c r="C21">
        <f t="shared" si="0"/>
        <v>5.9562808982186717E-5</v>
      </c>
    </row>
    <row r="22" spans="1:3" x14ac:dyDescent="0.3">
      <c r="A22" s="17">
        <v>45575</v>
      </c>
      <c r="B22">
        <v>83.94</v>
      </c>
      <c r="C22">
        <f t="shared" si="0"/>
        <v>-1.1911852293037661E-4</v>
      </c>
    </row>
    <row r="23" spans="1:3" x14ac:dyDescent="0.3">
      <c r="A23" s="17">
        <v>45576</v>
      </c>
      <c r="B23">
        <v>84.100999999999999</v>
      </c>
      <c r="C23">
        <f t="shared" si="0"/>
        <v>1.9180366928758801E-3</v>
      </c>
    </row>
    <row r="24" spans="1:3" x14ac:dyDescent="0.3">
      <c r="A24" s="17">
        <v>45579</v>
      </c>
      <c r="B24">
        <v>84.045000000000002</v>
      </c>
      <c r="C24">
        <f t="shared" si="0"/>
        <v>-6.6586604202087233E-4</v>
      </c>
    </row>
    <row r="25" spans="1:3" x14ac:dyDescent="0.3">
      <c r="A25" s="17">
        <v>45580</v>
      </c>
      <c r="B25">
        <v>84.04</v>
      </c>
      <c r="C25">
        <f t="shared" si="0"/>
        <v>-5.949193884223276E-5</v>
      </c>
    </row>
    <row r="26" spans="1:3" x14ac:dyDescent="0.3">
      <c r="A26" s="17">
        <v>45581</v>
      </c>
      <c r="B26">
        <v>84.03</v>
      </c>
      <c r="C26">
        <f t="shared" si="0"/>
        <v>-1.1899095668735263E-4</v>
      </c>
    </row>
    <row r="27" spans="1:3" x14ac:dyDescent="0.3">
      <c r="A27" s="17">
        <v>45582</v>
      </c>
      <c r="B27">
        <v>84.034999999999997</v>
      </c>
      <c r="C27">
        <f t="shared" si="0"/>
        <v>5.9502558609966112E-5</v>
      </c>
    </row>
    <row r="28" spans="1:3" x14ac:dyDescent="0.3">
      <c r="A28" s="17">
        <v>45583</v>
      </c>
      <c r="B28">
        <v>84.064999999999998</v>
      </c>
      <c r="C28">
        <f t="shared" si="0"/>
        <v>3.5699410959720519E-4</v>
      </c>
    </row>
    <row r="29" spans="1:3" x14ac:dyDescent="0.3">
      <c r="A29" s="17">
        <v>45586</v>
      </c>
      <c r="B29">
        <v>84.07</v>
      </c>
      <c r="C29">
        <f t="shared" si="0"/>
        <v>5.9477785047230747E-5</v>
      </c>
    </row>
    <row r="30" spans="1:3" x14ac:dyDescent="0.3">
      <c r="A30" s="17">
        <v>45587</v>
      </c>
      <c r="B30">
        <v>84.07</v>
      </c>
      <c r="C30">
        <f t="shared" si="0"/>
        <v>0</v>
      </c>
    </row>
    <row r="31" spans="1:3" x14ac:dyDescent="0.3">
      <c r="A31" s="17">
        <v>45588</v>
      </c>
      <c r="B31">
        <v>84.055999999999997</v>
      </c>
      <c r="C31">
        <f t="shared" si="0"/>
        <v>-1.6652789342209818E-4</v>
      </c>
    </row>
    <row r="32" spans="1:3" x14ac:dyDescent="0.3">
      <c r="A32" s="17">
        <v>45589</v>
      </c>
      <c r="B32">
        <v>84.05</v>
      </c>
      <c r="C32">
        <f t="shared" si="0"/>
        <v>-7.1380984105836912E-5</v>
      </c>
    </row>
    <row r="33" spans="1:3" x14ac:dyDescent="0.3">
      <c r="A33" s="17">
        <v>45590</v>
      </c>
      <c r="B33">
        <v>84.094999999999999</v>
      </c>
      <c r="C33">
        <f t="shared" si="0"/>
        <v>5.3539559785843792E-4</v>
      </c>
    </row>
    <row r="34" spans="1:3" x14ac:dyDescent="0.3">
      <c r="A34" s="17">
        <v>45593</v>
      </c>
      <c r="B34">
        <v>84.06</v>
      </c>
      <c r="C34">
        <f t="shared" si="0"/>
        <v>-4.1619596884471833E-4</v>
      </c>
    </row>
    <row r="35" spans="1:3" x14ac:dyDescent="0.3">
      <c r="A35" s="17">
        <v>45594</v>
      </c>
      <c r="B35">
        <v>84.05</v>
      </c>
      <c r="C35">
        <f t="shared" si="0"/>
        <v>-1.1896264572930187E-4</v>
      </c>
    </row>
    <row r="36" spans="1:3" x14ac:dyDescent="0.3">
      <c r="A36" s="17">
        <v>45595</v>
      </c>
      <c r="B36">
        <v>84.08</v>
      </c>
      <c r="C36">
        <f t="shared" si="0"/>
        <v>3.5693039857229196E-4</v>
      </c>
    </row>
    <row r="37" spans="1:3" x14ac:dyDescent="0.3">
      <c r="A37" s="17">
        <v>45596</v>
      </c>
      <c r="B37">
        <v>84.061000000000007</v>
      </c>
      <c r="C37">
        <f t="shared" si="0"/>
        <v>-2.2597526165546203E-4</v>
      </c>
    </row>
    <row r="38" spans="1:3" x14ac:dyDescent="0.3">
      <c r="A38" s="17">
        <v>45597</v>
      </c>
      <c r="B38">
        <v>84.08</v>
      </c>
      <c r="C38">
        <f t="shared" si="0"/>
        <v>2.260263380163363E-4</v>
      </c>
    </row>
    <row r="39" spans="1:3" x14ac:dyDescent="0.3">
      <c r="A39" s="17">
        <v>45600</v>
      </c>
      <c r="B39">
        <v>84.13</v>
      </c>
      <c r="C39">
        <f t="shared" si="0"/>
        <v>5.9467174119882439E-4</v>
      </c>
    </row>
    <row r="40" spans="1:3" x14ac:dyDescent="0.3">
      <c r="A40" s="17">
        <v>45601</v>
      </c>
      <c r="B40">
        <v>84.108999999999995</v>
      </c>
      <c r="C40">
        <f t="shared" si="0"/>
        <v>-2.4961369309403061E-4</v>
      </c>
    </row>
    <row r="41" spans="1:3" x14ac:dyDescent="0.3">
      <c r="A41" s="17">
        <v>45602</v>
      </c>
      <c r="B41">
        <v>84.31</v>
      </c>
      <c r="C41">
        <f t="shared" si="0"/>
        <v>2.3897561497581428E-3</v>
      </c>
    </row>
    <row r="42" spans="1:3" x14ac:dyDescent="0.3">
      <c r="A42" s="17">
        <v>45603</v>
      </c>
      <c r="B42">
        <v>84.293000000000006</v>
      </c>
      <c r="C42">
        <f t="shared" si="0"/>
        <v>-2.0163681651044844E-4</v>
      </c>
    </row>
    <row r="43" spans="1:3" x14ac:dyDescent="0.3">
      <c r="A43" s="17">
        <v>45604</v>
      </c>
      <c r="B43">
        <v>84.394999999999996</v>
      </c>
      <c r="C43">
        <f t="shared" si="0"/>
        <v>1.2100648926955933E-3</v>
      </c>
    </row>
    <row r="44" spans="1:3" x14ac:dyDescent="0.3">
      <c r="A44" s="17">
        <v>45607</v>
      </c>
      <c r="B44">
        <v>84.379000000000005</v>
      </c>
      <c r="C44">
        <f t="shared" si="0"/>
        <v>-1.8958469103609376E-4</v>
      </c>
    </row>
    <row r="45" spans="1:3" x14ac:dyDescent="0.3">
      <c r="A45" s="17">
        <v>45608</v>
      </c>
      <c r="B45">
        <v>84.38</v>
      </c>
      <c r="C45">
        <f t="shared" si="0"/>
        <v>1.1851290012806076E-5</v>
      </c>
    </row>
    <row r="46" spans="1:3" x14ac:dyDescent="0.3">
      <c r="A46" s="17">
        <v>45609</v>
      </c>
      <c r="B46">
        <v>84.415999999999997</v>
      </c>
      <c r="C46">
        <f t="shared" si="0"/>
        <v>4.2664138421428496E-4</v>
      </c>
    </row>
    <row r="47" spans="1:3" x14ac:dyDescent="0.3">
      <c r="A47" s="17">
        <v>45610</v>
      </c>
      <c r="B47">
        <v>84.460999999999999</v>
      </c>
      <c r="C47">
        <f t="shared" si="0"/>
        <v>5.3307429871116499E-4</v>
      </c>
    </row>
    <row r="48" spans="1:3" x14ac:dyDescent="0.3">
      <c r="A48" s="17">
        <v>45611</v>
      </c>
      <c r="B48">
        <v>84.424000000000007</v>
      </c>
      <c r="C48">
        <f t="shared" si="0"/>
        <v>-4.3807200956644997E-4</v>
      </c>
    </row>
    <row r="49" spans="1:3" x14ac:dyDescent="0.3">
      <c r="A49" s="17">
        <v>45614</v>
      </c>
      <c r="B49">
        <v>84.397999999999996</v>
      </c>
      <c r="C49">
        <f t="shared" si="0"/>
        <v>-3.0796929783012483E-4</v>
      </c>
    </row>
    <row r="50" spans="1:3" x14ac:dyDescent="0.3">
      <c r="A50" s="17">
        <v>45615</v>
      </c>
      <c r="B50">
        <v>84.39</v>
      </c>
      <c r="C50">
        <f t="shared" si="0"/>
        <v>-9.4788976042033777E-5</v>
      </c>
    </row>
    <row r="51" spans="1:3" x14ac:dyDescent="0.3">
      <c r="A51" s="17">
        <v>45616</v>
      </c>
      <c r="B51">
        <v>84.36</v>
      </c>
      <c r="C51">
        <f t="shared" si="0"/>
        <v>-3.5549235691433983E-4</v>
      </c>
    </row>
    <row r="52" spans="1:3" x14ac:dyDescent="0.3">
      <c r="A52" s="17">
        <v>45617</v>
      </c>
      <c r="B52">
        <v>84.495000000000005</v>
      </c>
      <c r="C52">
        <f t="shared" si="0"/>
        <v>1.6002844950213978E-3</v>
      </c>
    </row>
    <row r="53" spans="1:3" x14ac:dyDescent="0.3">
      <c r="A53" s="17">
        <v>45618</v>
      </c>
      <c r="B53">
        <v>84.426000000000002</v>
      </c>
      <c r="C53">
        <f t="shared" si="0"/>
        <v>-8.1661636783244705E-4</v>
      </c>
    </row>
    <row r="54" spans="1:3" x14ac:dyDescent="0.3">
      <c r="A54" s="17">
        <v>45621</v>
      </c>
      <c r="B54">
        <v>84.26</v>
      </c>
      <c r="C54">
        <f t="shared" si="0"/>
        <v>-1.9662189372941607E-3</v>
      </c>
    </row>
    <row r="55" spans="1:3" x14ac:dyDescent="0.3">
      <c r="A55" s="17">
        <v>45622</v>
      </c>
      <c r="B55">
        <v>84.319000000000003</v>
      </c>
      <c r="C55">
        <f t="shared" si="0"/>
        <v>7.0021362449557915E-4</v>
      </c>
    </row>
    <row r="56" spans="1:3" x14ac:dyDescent="0.3">
      <c r="A56" s="17">
        <v>45623</v>
      </c>
      <c r="B56">
        <v>84.41</v>
      </c>
      <c r="C56">
        <f t="shared" si="0"/>
        <v>1.0792348106594477E-3</v>
      </c>
    </row>
    <row r="57" spans="1:3" x14ac:dyDescent="0.3">
      <c r="A57" s="17">
        <v>45624</v>
      </c>
      <c r="B57">
        <v>84.444999999999993</v>
      </c>
      <c r="C57">
        <f t="shared" si="0"/>
        <v>4.1464281483232542E-4</v>
      </c>
    </row>
    <row r="58" spans="1:3" x14ac:dyDescent="0.3">
      <c r="A58" s="17">
        <v>45625</v>
      </c>
      <c r="B58">
        <v>84.558999999999997</v>
      </c>
      <c r="C58">
        <f t="shared" si="0"/>
        <v>1.349991118479535E-3</v>
      </c>
    </row>
    <row r="59" spans="1:3" x14ac:dyDescent="0.3">
      <c r="A59" s="17">
        <v>45628</v>
      </c>
      <c r="B59">
        <v>84.74</v>
      </c>
      <c r="C59">
        <f t="shared" si="0"/>
        <v>2.1405172719639234E-3</v>
      </c>
    </row>
    <row r="60" spans="1:3" x14ac:dyDescent="0.3">
      <c r="A60" s="17">
        <v>45629</v>
      </c>
      <c r="B60">
        <v>84.676000000000002</v>
      </c>
      <c r="C60">
        <f t="shared" si="0"/>
        <v>-7.552513570921991E-4</v>
      </c>
    </row>
    <row r="61" spans="1:3" x14ac:dyDescent="0.3">
      <c r="A61" s="17">
        <v>45630</v>
      </c>
      <c r="B61">
        <v>84.692999999999998</v>
      </c>
      <c r="C61">
        <f t="shared" si="0"/>
        <v>2.0076526997019116E-4</v>
      </c>
    </row>
    <row r="62" spans="1:3" x14ac:dyDescent="0.3">
      <c r="A62" s="17">
        <v>45631</v>
      </c>
      <c r="B62">
        <v>84.683999999999997</v>
      </c>
      <c r="C62">
        <f t="shared" si="0"/>
        <v>-1.062661613120369E-4</v>
      </c>
    </row>
    <row r="63" spans="1:3" x14ac:dyDescent="0.3">
      <c r="A63" s="17">
        <v>45632</v>
      </c>
      <c r="B63">
        <v>84.668000000000006</v>
      </c>
      <c r="C63">
        <f t="shared" si="0"/>
        <v>-1.8893769779404767E-4</v>
      </c>
    </row>
    <row r="64" spans="1:3" x14ac:dyDescent="0.3">
      <c r="A64" s="17">
        <v>45635</v>
      </c>
      <c r="B64">
        <v>84.828999999999994</v>
      </c>
      <c r="C64">
        <f t="shared" si="0"/>
        <v>1.9015448575611465E-3</v>
      </c>
    </row>
    <row r="65" spans="1:3" x14ac:dyDescent="0.3">
      <c r="A65" s="17">
        <v>45636</v>
      </c>
      <c r="B65">
        <v>84.88</v>
      </c>
      <c r="C65">
        <f t="shared" si="0"/>
        <v>6.0120949203694418E-4</v>
      </c>
    </row>
    <row r="66" spans="1:3" x14ac:dyDescent="0.3">
      <c r="A66" s="17">
        <v>45637</v>
      </c>
      <c r="B66">
        <v>84.795000000000002</v>
      </c>
      <c r="C66">
        <f t="shared" si="0"/>
        <v>-1.0014137606031309E-3</v>
      </c>
    </row>
    <row r="67" spans="1:3" x14ac:dyDescent="0.3">
      <c r="A67" s="17">
        <v>45638</v>
      </c>
      <c r="B67">
        <v>84.825000000000003</v>
      </c>
      <c r="C67">
        <f t="shared" si="0"/>
        <v>3.5379444542722017E-4</v>
      </c>
    </row>
    <row r="68" spans="1:3" x14ac:dyDescent="0.3">
      <c r="A68" s="17">
        <v>45639</v>
      </c>
      <c r="B68">
        <v>84.781999999999996</v>
      </c>
      <c r="C68">
        <f t="shared" ref="C68:C131" si="1">(B68-B67)/B67</f>
        <v>-5.0692602416747856E-4</v>
      </c>
    </row>
    <row r="69" spans="1:3" x14ac:dyDescent="0.3">
      <c r="A69" s="17">
        <v>45642</v>
      </c>
      <c r="B69">
        <v>84.89</v>
      </c>
      <c r="C69">
        <f t="shared" si="1"/>
        <v>1.2738552994739933E-3</v>
      </c>
    </row>
    <row r="70" spans="1:3" x14ac:dyDescent="0.3">
      <c r="A70" s="17">
        <v>45643</v>
      </c>
      <c r="B70">
        <v>84.902000000000001</v>
      </c>
      <c r="C70">
        <f t="shared" si="1"/>
        <v>1.4135940629049894E-4</v>
      </c>
    </row>
    <row r="71" spans="1:3" x14ac:dyDescent="0.3">
      <c r="A71" s="17">
        <v>45644</v>
      </c>
      <c r="B71">
        <v>84.867000000000004</v>
      </c>
      <c r="C71">
        <f t="shared" si="1"/>
        <v>-4.1223999434638275E-4</v>
      </c>
    </row>
    <row r="72" spans="1:3" x14ac:dyDescent="0.3">
      <c r="A72" s="17">
        <v>45645</v>
      </c>
      <c r="B72">
        <v>85.087999999999994</v>
      </c>
      <c r="C72">
        <f t="shared" si="1"/>
        <v>2.6040746108615767E-3</v>
      </c>
    </row>
    <row r="73" spans="1:3" x14ac:dyDescent="0.3">
      <c r="A73" s="17">
        <v>45646</v>
      </c>
      <c r="B73">
        <v>84.947000000000003</v>
      </c>
      <c r="C73">
        <f t="shared" si="1"/>
        <v>-1.6571079353139236E-3</v>
      </c>
    </row>
    <row r="74" spans="1:3" x14ac:dyDescent="0.3">
      <c r="A74" s="17">
        <v>45649</v>
      </c>
      <c r="B74">
        <v>85.094999999999999</v>
      </c>
      <c r="C74">
        <f t="shared" si="1"/>
        <v>1.7422628227011681E-3</v>
      </c>
    </row>
    <row r="75" spans="1:3" x14ac:dyDescent="0.3">
      <c r="A75" s="17">
        <v>45650</v>
      </c>
      <c r="B75">
        <v>85.176000000000002</v>
      </c>
      <c r="C75">
        <f t="shared" si="1"/>
        <v>9.5187731359072886E-4</v>
      </c>
    </row>
    <row r="76" spans="1:3" x14ac:dyDescent="0.3">
      <c r="A76" s="17">
        <v>45651</v>
      </c>
      <c r="B76">
        <v>85.197999999999993</v>
      </c>
      <c r="C76">
        <f t="shared" si="1"/>
        <v>2.582887198270799E-4</v>
      </c>
    </row>
    <row r="77" spans="1:3" x14ac:dyDescent="0.3">
      <c r="A77" s="17">
        <v>45652</v>
      </c>
      <c r="B77">
        <v>85.254000000000005</v>
      </c>
      <c r="C77">
        <f t="shared" si="1"/>
        <v>6.5729242470494143E-4</v>
      </c>
    </row>
    <row r="78" spans="1:3" x14ac:dyDescent="0.3">
      <c r="A78" s="17">
        <v>45653</v>
      </c>
      <c r="B78">
        <v>85.388000000000005</v>
      </c>
      <c r="C78">
        <f t="shared" si="1"/>
        <v>1.5717737584160314E-3</v>
      </c>
    </row>
    <row r="79" spans="1:3" x14ac:dyDescent="0.3">
      <c r="A79" s="17">
        <v>45656</v>
      </c>
      <c r="B79">
        <v>85.474000000000004</v>
      </c>
      <c r="C79">
        <f t="shared" si="1"/>
        <v>1.0071672834590167E-3</v>
      </c>
    </row>
    <row r="80" spans="1:3" x14ac:dyDescent="0.3">
      <c r="A80" s="17">
        <v>45657</v>
      </c>
      <c r="B80">
        <v>85.554000000000002</v>
      </c>
      <c r="C80">
        <f t="shared" si="1"/>
        <v>9.3595713316328114E-4</v>
      </c>
    </row>
    <row r="81" spans="1:3" x14ac:dyDescent="0.3">
      <c r="A81" s="17">
        <v>45658</v>
      </c>
      <c r="B81">
        <v>85.644999999999996</v>
      </c>
      <c r="C81">
        <f t="shared" si="1"/>
        <v>1.0636557028308902E-3</v>
      </c>
    </row>
    <row r="82" spans="1:3" x14ac:dyDescent="0.3">
      <c r="A82" s="17">
        <v>45659</v>
      </c>
      <c r="B82">
        <v>85.76</v>
      </c>
      <c r="C82">
        <f t="shared" si="1"/>
        <v>1.3427520579135863E-3</v>
      </c>
    </row>
    <row r="83" spans="1:3" x14ac:dyDescent="0.3">
      <c r="A83" s="17">
        <v>45660</v>
      </c>
      <c r="B83">
        <v>85.760999999999996</v>
      </c>
      <c r="C83">
        <f t="shared" si="1"/>
        <v>1.1660447761084E-5</v>
      </c>
    </row>
    <row r="84" spans="1:3" x14ac:dyDescent="0.3">
      <c r="A84" s="17">
        <v>45663</v>
      </c>
      <c r="B84">
        <v>85.7</v>
      </c>
      <c r="C84">
        <f t="shared" si="1"/>
        <v>-7.1127901960090065E-4</v>
      </c>
    </row>
    <row r="85" spans="1:3" x14ac:dyDescent="0.3">
      <c r="A85" s="17">
        <v>45664</v>
      </c>
      <c r="B85">
        <v>85.802999999999997</v>
      </c>
      <c r="C85">
        <f t="shared" si="1"/>
        <v>1.2018669778295732E-3</v>
      </c>
    </row>
    <row r="86" spans="1:3" x14ac:dyDescent="0.3">
      <c r="A86" s="17">
        <v>45665</v>
      </c>
      <c r="B86">
        <v>85.917000000000002</v>
      </c>
      <c r="C86">
        <f t="shared" si="1"/>
        <v>1.3286248732562302E-3</v>
      </c>
    </row>
    <row r="87" spans="1:3" x14ac:dyDescent="0.3">
      <c r="A87" s="17">
        <v>45666</v>
      </c>
      <c r="B87">
        <v>85.89</v>
      </c>
      <c r="C87">
        <f t="shared" si="1"/>
        <v>-3.1425678270890535E-4</v>
      </c>
    </row>
    <row r="88" spans="1:3" x14ac:dyDescent="0.3">
      <c r="A88" s="17">
        <v>45667</v>
      </c>
      <c r="B88">
        <v>86.165000000000006</v>
      </c>
      <c r="C88">
        <f t="shared" si="1"/>
        <v>3.2017697054372535E-3</v>
      </c>
    </row>
    <row r="89" spans="1:3" x14ac:dyDescent="0.3">
      <c r="A89" s="17">
        <v>45670</v>
      </c>
      <c r="B89">
        <v>86.646000000000001</v>
      </c>
      <c r="C89">
        <f t="shared" si="1"/>
        <v>5.582313004119939E-3</v>
      </c>
    </row>
    <row r="90" spans="1:3" x14ac:dyDescent="0.3">
      <c r="A90" s="17">
        <v>45671</v>
      </c>
      <c r="B90">
        <v>86.525000000000006</v>
      </c>
      <c r="C90">
        <f t="shared" si="1"/>
        <v>-1.3964868545575688E-3</v>
      </c>
    </row>
    <row r="91" spans="1:3" x14ac:dyDescent="0.3">
      <c r="A91" s="17">
        <v>45672</v>
      </c>
      <c r="B91">
        <v>86.38</v>
      </c>
      <c r="C91">
        <f t="shared" si="1"/>
        <v>-1.6758162380815975E-3</v>
      </c>
    </row>
    <row r="92" spans="1:3" x14ac:dyDescent="0.3">
      <c r="A92" s="17">
        <v>45673</v>
      </c>
      <c r="B92">
        <v>86.57</v>
      </c>
      <c r="C92">
        <f t="shared" si="1"/>
        <v>2.1995832368603583E-3</v>
      </c>
    </row>
    <row r="93" spans="1:3" x14ac:dyDescent="0.3">
      <c r="A93" s="17">
        <v>45674</v>
      </c>
      <c r="B93">
        <v>86.570999999999998</v>
      </c>
      <c r="C93">
        <f t="shared" si="1"/>
        <v>1.1551345731832909E-5</v>
      </c>
    </row>
    <row r="94" spans="1:3" x14ac:dyDescent="0.3">
      <c r="A94" s="17">
        <v>45677</v>
      </c>
      <c r="B94">
        <v>86.209000000000003</v>
      </c>
      <c r="C94">
        <f t="shared" si="1"/>
        <v>-4.1815388525025098E-3</v>
      </c>
    </row>
    <row r="95" spans="1:3" x14ac:dyDescent="0.3">
      <c r="A95" s="17">
        <v>45678</v>
      </c>
      <c r="B95">
        <v>86.451999999999998</v>
      </c>
      <c r="C95">
        <f t="shared" si="1"/>
        <v>2.8187312229581017E-3</v>
      </c>
    </row>
    <row r="96" spans="1:3" x14ac:dyDescent="0.3">
      <c r="A96" s="17">
        <v>45679</v>
      </c>
      <c r="B96">
        <v>86.45</v>
      </c>
      <c r="C96">
        <f t="shared" si="1"/>
        <v>-2.3134224772073969E-5</v>
      </c>
    </row>
    <row r="97" spans="1:3" x14ac:dyDescent="0.3">
      <c r="A97" s="17">
        <v>45680</v>
      </c>
      <c r="B97">
        <v>86.43</v>
      </c>
      <c r="C97">
        <f t="shared" si="1"/>
        <v>-2.3134759976860635E-4</v>
      </c>
    </row>
    <row r="98" spans="1:3" x14ac:dyDescent="0.3">
      <c r="A98" s="17">
        <v>45681</v>
      </c>
      <c r="B98">
        <v>86.2</v>
      </c>
      <c r="C98">
        <f t="shared" si="1"/>
        <v>-2.6611130394539394E-3</v>
      </c>
    </row>
    <row r="99" spans="1:3" x14ac:dyDescent="0.3">
      <c r="A99" s="17">
        <v>45684</v>
      </c>
      <c r="B99">
        <v>86.35</v>
      </c>
      <c r="C99">
        <f t="shared" si="1"/>
        <v>1.740139211136792E-3</v>
      </c>
    </row>
    <row r="100" spans="1:3" x14ac:dyDescent="0.3">
      <c r="A100" s="17">
        <v>45685</v>
      </c>
      <c r="B100">
        <v>86.584000000000003</v>
      </c>
      <c r="C100">
        <f t="shared" si="1"/>
        <v>2.7099015634048508E-3</v>
      </c>
    </row>
    <row r="101" spans="1:3" x14ac:dyDescent="0.3">
      <c r="A101" s="17">
        <v>45686</v>
      </c>
      <c r="B101">
        <v>86.63</v>
      </c>
      <c r="C101">
        <f t="shared" si="1"/>
        <v>5.3127598632532881E-4</v>
      </c>
    </row>
    <row r="102" spans="1:3" x14ac:dyDescent="0.3">
      <c r="A102" s="17">
        <v>45687</v>
      </c>
      <c r="B102">
        <v>86.545000000000002</v>
      </c>
      <c r="C102">
        <f t="shared" si="1"/>
        <v>-9.811843472237534E-4</v>
      </c>
    </row>
    <row r="103" spans="1:3" x14ac:dyDescent="0.3">
      <c r="A103" s="17">
        <v>45688</v>
      </c>
      <c r="B103">
        <v>86.536000000000001</v>
      </c>
      <c r="C103">
        <f t="shared" si="1"/>
        <v>-1.0399214281588007E-4</v>
      </c>
    </row>
    <row r="104" spans="1:3" x14ac:dyDescent="0.3">
      <c r="A104" s="17">
        <v>45691</v>
      </c>
      <c r="B104">
        <v>86.96</v>
      </c>
      <c r="C104">
        <f t="shared" si="1"/>
        <v>4.8996949246555462E-3</v>
      </c>
    </row>
    <row r="105" spans="1:3" x14ac:dyDescent="0.3">
      <c r="A105" s="17">
        <v>45692</v>
      </c>
      <c r="B105">
        <v>87.07</v>
      </c>
      <c r="C105">
        <f t="shared" si="1"/>
        <v>1.2649494020239127E-3</v>
      </c>
    </row>
    <row r="106" spans="1:3" x14ac:dyDescent="0.3">
      <c r="A106" s="17">
        <v>45693</v>
      </c>
      <c r="B106">
        <v>87.335999999999999</v>
      </c>
      <c r="C106">
        <f t="shared" si="1"/>
        <v>3.0550132077639298E-3</v>
      </c>
    </row>
    <row r="107" spans="1:3" x14ac:dyDescent="0.3">
      <c r="A107" s="17">
        <v>45694</v>
      </c>
      <c r="B107">
        <v>87.58</v>
      </c>
      <c r="C107">
        <f t="shared" si="1"/>
        <v>2.793807822661901E-3</v>
      </c>
    </row>
    <row r="108" spans="1:3" x14ac:dyDescent="0.3">
      <c r="A108" s="17">
        <v>45695</v>
      </c>
      <c r="B108">
        <v>87.626999999999995</v>
      </c>
      <c r="C108">
        <f t="shared" si="1"/>
        <v>5.3665220369944098E-4</v>
      </c>
    </row>
    <row r="109" spans="1:3" x14ac:dyDescent="0.3">
      <c r="A109" s="17">
        <v>45698</v>
      </c>
      <c r="B109">
        <v>87.468999999999994</v>
      </c>
      <c r="C109">
        <f t="shared" si="1"/>
        <v>-1.8030972188937343E-3</v>
      </c>
    </row>
    <row r="110" spans="1:3" x14ac:dyDescent="0.3">
      <c r="A110" s="17">
        <v>45699</v>
      </c>
      <c r="B110">
        <v>86.789000000000001</v>
      </c>
      <c r="C110">
        <f t="shared" si="1"/>
        <v>-7.7741828533536761E-3</v>
      </c>
    </row>
    <row r="111" spans="1:3" x14ac:dyDescent="0.3">
      <c r="A111" s="17">
        <v>45700</v>
      </c>
      <c r="B111">
        <v>86.9</v>
      </c>
      <c r="C111">
        <f t="shared" si="1"/>
        <v>1.2789639239996337E-3</v>
      </c>
    </row>
    <row r="112" spans="1:3" x14ac:dyDescent="0.3">
      <c r="A112" s="17">
        <v>45701</v>
      </c>
      <c r="B112">
        <v>86.69</v>
      </c>
      <c r="C112">
        <f t="shared" si="1"/>
        <v>-2.4165707710012423E-3</v>
      </c>
    </row>
    <row r="113" spans="1:3" x14ac:dyDescent="0.3">
      <c r="A113" s="17">
        <v>45702</v>
      </c>
      <c r="B113">
        <v>86.62</v>
      </c>
      <c r="C113">
        <f t="shared" si="1"/>
        <v>-8.0747491060091333E-4</v>
      </c>
    </row>
    <row r="114" spans="1:3" x14ac:dyDescent="0.3">
      <c r="A114" s="17">
        <v>45705</v>
      </c>
      <c r="B114">
        <v>86.808999999999997</v>
      </c>
      <c r="C114">
        <f t="shared" si="1"/>
        <v>2.1819441237588655E-3</v>
      </c>
    </row>
    <row r="115" spans="1:3" x14ac:dyDescent="0.3">
      <c r="A115" s="17">
        <v>45706</v>
      </c>
      <c r="B115">
        <v>86.867000000000004</v>
      </c>
      <c r="C115">
        <f t="shared" si="1"/>
        <v>6.681334884632577E-4</v>
      </c>
    </row>
    <row r="116" spans="1:3" x14ac:dyDescent="0.3">
      <c r="A116" s="17">
        <v>45707</v>
      </c>
      <c r="B116">
        <v>86.89</v>
      </c>
      <c r="C116">
        <f t="shared" si="1"/>
        <v>2.6477258337453963E-4</v>
      </c>
    </row>
    <row r="117" spans="1:3" x14ac:dyDescent="0.3">
      <c r="A117" s="17">
        <v>45708</v>
      </c>
      <c r="B117">
        <v>86.561000000000007</v>
      </c>
      <c r="C117">
        <f t="shared" si="1"/>
        <v>-3.7863965933938718E-3</v>
      </c>
    </row>
    <row r="118" spans="1:3" x14ac:dyDescent="0.3">
      <c r="A118" s="17">
        <v>45709</v>
      </c>
      <c r="B118">
        <v>86.572000000000003</v>
      </c>
      <c r="C118">
        <f t="shared" si="1"/>
        <v>1.2707801434821316E-4</v>
      </c>
    </row>
    <row r="119" spans="1:3" x14ac:dyDescent="0.3">
      <c r="A119" s="17">
        <v>45712</v>
      </c>
      <c r="B119">
        <v>86.66</v>
      </c>
      <c r="C119">
        <f t="shared" si="1"/>
        <v>1.0164949406273837E-3</v>
      </c>
    </row>
    <row r="120" spans="1:3" x14ac:dyDescent="0.3">
      <c r="A120" s="17">
        <v>45713</v>
      </c>
      <c r="B120">
        <v>87.13</v>
      </c>
      <c r="C120">
        <f t="shared" si="1"/>
        <v>5.4234941149319052E-3</v>
      </c>
    </row>
    <row r="121" spans="1:3" x14ac:dyDescent="0.3">
      <c r="A121" s="17">
        <v>45714</v>
      </c>
      <c r="B121">
        <v>87.113</v>
      </c>
      <c r="C121">
        <f t="shared" si="1"/>
        <v>-1.9511075404563192E-4</v>
      </c>
    </row>
    <row r="122" spans="1:3" x14ac:dyDescent="0.3">
      <c r="A122" s="17">
        <v>45715</v>
      </c>
      <c r="B122">
        <v>87.33</v>
      </c>
      <c r="C122">
        <f t="shared" si="1"/>
        <v>2.4910174141631988E-3</v>
      </c>
    </row>
    <row r="123" spans="1:3" x14ac:dyDescent="0.3">
      <c r="A123" s="17">
        <v>45716</v>
      </c>
      <c r="B123">
        <v>87.465999999999994</v>
      </c>
      <c r="C123">
        <f t="shared" si="1"/>
        <v>1.5573113477613154E-3</v>
      </c>
    </row>
    <row r="124" spans="1:3" x14ac:dyDescent="0.3">
      <c r="A124" s="17">
        <v>45719</v>
      </c>
      <c r="B124">
        <v>87.26</v>
      </c>
      <c r="C124">
        <f t="shared" si="1"/>
        <v>-2.3552008780553459E-3</v>
      </c>
    </row>
    <row r="125" spans="1:3" x14ac:dyDescent="0.3">
      <c r="A125" s="17">
        <v>45720</v>
      </c>
      <c r="B125">
        <v>87.254999999999995</v>
      </c>
      <c r="C125">
        <f t="shared" si="1"/>
        <v>-5.7300022920119907E-5</v>
      </c>
    </row>
    <row r="126" spans="1:3" x14ac:dyDescent="0.3">
      <c r="A126" s="17">
        <v>45721</v>
      </c>
      <c r="B126">
        <v>86.88</v>
      </c>
      <c r="C126">
        <f t="shared" si="1"/>
        <v>-4.2977479800584495E-3</v>
      </c>
    </row>
    <row r="127" spans="1:3" x14ac:dyDescent="0.3">
      <c r="A127" s="17">
        <v>45722</v>
      </c>
      <c r="B127">
        <v>87.010999999999996</v>
      </c>
      <c r="C127">
        <f t="shared" si="1"/>
        <v>1.5078268876611445E-3</v>
      </c>
    </row>
    <row r="128" spans="1:3" x14ac:dyDescent="0.3">
      <c r="A128" s="17">
        <v>45723</v>
      </c>
      <c r="B128">
        <v>87.1</v>
      </c>
      <c r="C128">
        <f t="shared" si="1"/>
        <v>1.0228591787245134E-3</v>
      </c>
    </row>
    <row r="129" spans="1:3" x14ac:dyDescent="0.3">
      <c r="A129" s="17">
        <v>45726</v>
      </c>
      <c r="B129">
        <v>87.29</v>
      </c>
      <c r="C129">
        <f t="shared" si="1"/>
        <v>2.1814006888635127E-3</v>
      </c>
    </row>
    <row r="130" spans="1:3" x14ac:dyDescent="0.3">
      <c r="A130" s="17">
        <v>45727</v>
      </c>
      <c r="B130">
        <v>87.176000000000002</v>
      </c>
      <c r="C130">
        <f t="shared" si="1"/>
        <v>-1.305991522511219E-3</v>
      </c>
    </row>
    <row r="131" spans="1:3" x14ac:dyDescent="0.3">
      <c r="A131" s="17">
        <v>45728</v>
      </c>
      <c r="B131">
        <v>87.15</v>
      </c>
      <c r="C131">
        <f t="shared" si="1"/>
        <v>-2.9824722400656429E-4</v>
      </c>
    </row>
    <row r="132" spans="1:3" x14ac:dyDescent="0.3">
      <c r="A132" s="17">
        <v>45729</v>
      </c>
      <c r="B132">
        <v>86.897000000000006</v>
      </c>
      <c r="C132">
        <f t="shared" ref="C132:C195" si="2">(B132-B131)/B131</f>
        <v>-2.9030407343660367E-3</v>
      </c>
    </row>
    <row r="133" spans="1:3" x14ac:dyDescent="0.3">
      <c r="A133" s="17">
        <v>45730</v>
      </c>
      <c r="B133">
        <v>86.941000000000003</v>
      </c>
      <c r="C133">
        <f t="shared" si="2"/>
        <v>5.0634659424372451E-4</v>
      </c>
    </row>
    <row r="134" spans="1:3" x14ac:dyDescent="0.3">
      <c r="A134" s="17">
        <v>45733</v>
      </c>
      <c r="B134">
        <v>86.69</v>
      </c>
      <c r="C134">
        <f t="shared" si="2"/>
        <v>-2.8870153322368593E-3</v>
      </c>
    </row>
    <row r="135" spans="1:3" x14ac:dyDescent="0.3">
      <c r="A135" s="17">
        <v>45734</v>
      </c>
      <c r="B135">
        <v>86.51</v>
      </c>
      <c r="C135">
        <f t="shared" si="2"/>
        <v>-2.0763640558310371E-3</v>
      </c>
    </row>
    <row r="136" spans="1:3" x14ac:dyDescent="0.3">
      <c r="A136" s="17">
        <v>45735</v>
      </c>
      <c r="B136">
        <v>86.31</v>
      </c>
      <c r="C136">
        <f t="shared" si="2"/>
        <v>-2.3118714599468597E-3</v>
      </c>
    </row>
    <row r="137" spans="1:3" x14ac:dyDescent="0.3">
      <c r="A137" s="17">
        <v>45736</v>
      </c>
      <c r="B137">
        <v>86.32</v>
      </c>
      <c r="C137">
        <f t="shared" si="2"/>
        <v>1.1586142972993749E-4</v>
      </c>
    </row>
    <row r="138" spans="1:3" x14ac:dyDescent="0.3">
      <c r="A138" s="17">
        <v>45737</v>
      </c>
      <c r="B138">
        <v>85.99</v>
      </c>
      <c r="C138">
        <f t="shared" si="2"/>
        <v>-3.822984244670972E-3</v>
      </c>
    </row>
    <row r="139" spans="1:3" x14ac:dyDescent="0.3">
      <c r="A139" s="17">
        <v>45740</v>
      </c>
      <c r="B139">
        <v>85.56</v>
      </c>
      <c r="C139">
        <f t="shared" si="2"/>
        <v>-5.000581462960724E-3</v>
      </c>
    </row>
    <row r="140" spans="1:3" x14ac:dyDescent="0.3">
      <c r="A140" s="17">
        <v>45741</v>
      </c>
      <c r="B140">
        <v>85.582999999999998</v>
      </c>
      <c r="C140">
        <f t="shared" si="2"/>
        <v>2.6881720430103011E-4</v>
      </c>
    </row>
    <row r="141" spans="1:3" x14ac:dyDescent="0.3">
      <c r="A141" s="17">
        <v>45742</v>
      </c>
      <c r="B141">
        <v>85.625</v>
      </c>
      <c r="C141">
        <f t="shared" si="2"/>
        <v>4.9075166797146155E-4</v>
      </c>
    </row>
    <row r="142" spans="1:3" x14ac:dyDescent="0.3">
      <c r="A142" s="17">
        <v>45743</v>
      </c>
      <c r="B142">
        <v>85.64</v>
      </c>
      <c r="C142">
        <f t="shared" si="2"/>
        <v>1.7518248175183145E-4</v>
      </c>
    </row>
    <row r="143" spans="1:3" x14ac:dyDescent="0.3">
      <c r="A143" s="17">
        <v>45744</v>
      </c>
      <c r="B143">
        <v>85.534000000000006</v>
      </c>
      <c r="C143">
        <f t="shared" si="2"/>
        <v>-1.2377393741241772E-3</v>
      </c>
    </row>
    <row r="144" spans="1:3" x14ac:dyDescent="0.3">
      <c r="A144" s="17">
        <v>45747</v>
      </c>
      <c r="B144">
        <v>85.45</v>
      </c>
      <c r="C144">
        <f t="shared" si="2"/>
        <v>-9.820656113358802E-4</v>
      </c>
    </row>
    <row r="145" spans="1:3" x14ac:dyDescent="0.3">
      <c r="A145" s="17">
        <v>45748</v>
      </c>
      <c r="B145">
        <v>85.57</v>
      </c>
      <c r="C145">
        <f t="shared" si="2"/>
        <v>1.4043300175540121E-3</v>
      </c>
    </row>
    <row r="146" spans="1:3" x14ac:dyDescent="0.3">
      <c r="A146" s="17">
        <v>45749</v>
      </c>
      <c r="B146">
        <v>85.45</v>
      </c>
      <c r="C146">
        <f t="shared" si="2"/>
        <v>-1.4023606404112462E-3</v>
      </c>
    </row>
    <row r="147" spans="1:3" x14ac:dyDescent="0.3">
      <c r="A147" s="17">
        <v>45750</v>
      </c>
      <c r="B147">
        <v>85.247</v>
      </c>
      <c r="C147">
        <f t="shared" si="2"/>
        <v>-2.3756582796957632E-3</v>
      </c>
    </row>
    <row r="148" spans="1:3" x14ac:dyDescent="0.3">
      <c r="A148" s="17">
        <v>45751</v>
      </c>
      <c r="B148">
        <v>85.501999999999995</v>
      </c>
      <c r="C148">
        <f t="shared" si="2"/>
        <v>2.9913076119980229E-3</v>
      </c>
    </row>
    <row r="149" spans="1:3" x14ac:dyDescent="0.3">
      <c r="A149" s="17">
        <v>45754</v>
      </c>
      <c r="B149">
        <v>85.853999999999999</v>
      </c>
      <c r="C149">
        <f t="shared" si="2"/>
        <v>4.1168627634441757E-3</v>
      </c>
    </row>
    <row r="150" spans="1:3" x14ac:dyDescent="0.3">
      <c r="A150" s="17">
        <v>45755</v>
      </c>
      <c r="B150">
        <v>86.24</v>
      </c>
      <c r="C150">
        <f t="shared" si="2"/>
        <v>4.4960048454352232E-3</v>
      </c>
    </row>
    <row r="151" spans="1:3" x14ac:dyDescent="0.3">
      <c r="A151" s="17">
        <v>45756</v>
      </c>
      <c r="B151">
        <v>86.65</v>
      </c>
      <c r="C151">
        <f t="shared" si="2"/>
        <v>4.7541743970316653E-3</v>
      </c>
    </row>
    <row r="152" spans="1:3" x14ac:dyDescent="0.3">
      <c r="A152" s="17">
        <v>45757</v>
      </c>
      <c r="B152">
        <v>86.19</v>
      </c>
      <c r="C152">
        <f t="shared" si="2"/>
        <v>-5.3087132140797223E-3</v>
      </c>
    </row>
    <row r="153" spans="1:3" x14ac:dyDescent="0.3">
      <c r="A153" s="17">
        <v>45758</v>
      </c>
      <c r="B153">
        <v>86.19</v>
      </c>
      <c r="C153">
        <f t="shared" si="2"/>
        <v>0</v>
      </c>
    </row>
    <row r="154" spans="1:3" x14ac:dyDescent="0.3">
      <c r="A154" s="17">
        <v>45761</v>
      </c>
      <c r="B154">
        <v>86.021000000000001</v>
      </c>
      <c r="C154">
        <f t="shared" si="2"/>
        <v>-1.9607843137254546E-3</v>
      </c>
    </row>
    <row r="155" spans="1:3" x14ac:dyDescent="0.3">
      <c r="A155" s="17">
        <v>45762</v>
      </c>
      <c r="B155">
        <v>85.680999999999997</v>
      </c>
      <c r="C155">
        <f t="shared" si="2"/>
        <v>-3.9525232210739633E-3</v>
      </c>
    </row>
    <row r="156" spans="1:3" x14ac:dyDescent="0.3">
      <c r="A156" s="17">
        <v>45763</v>
      </c>
      <c r="B156">
        <v>85.587000000000003</v>
      </c>
      <c r="C156">
        <f t="shared" si="2"/>
        <v>-1.0970927043334473E-3</v>
      </c>
    </row>
    <row r="157" spans="1:3" x14ac:dyDescent="0.3">
      <c r="A157" s="17">
        <v>45764</v>
      </c>
      <c r="B157">
        <v>85.38</v>
      </c>
      <c r="C157">
        <f t="shared" si="2"/>
        <v>-2.4185916085387713E-3</v>
      </c>
    </row>
    <row r="158" spans="1:3" x14ac:dyDescent="0.3">
      <c r="A158" s="17">
        <v>45765</v>
      </c>
      <c r="B158">
        <v>85.429000000000002</v>
      </c>
      <c r="C158">
        <f t="shared" si="2"/>
        <v>5.7390489576020838E-4</v>
      </c>
    </row>
    <row r="159" spans="1:3" x14ac:dyDescent="0.3">
      <c r="A159" s="17">
        <v>45768</v>
      </c>
      <c r="B159">
        <v>85.17</v>
      </c>
      <c r="C159">
        <f t="shared" si="2"/>
        <v>-3.0317573657657275E-3</v>
      </c>
    </row>
    <row r="160" spans="1:3" x14ac:dyDescent="0.3">
      <c r="A160" s="17">
        <v>45769</v>
      </c>
      <c r="B160">
        <v>85.18</v>
      </c>
      <c r="C160">
        <f t="shared" si="2"/>
        <v>1.1741223435487984E-4</v>
      </c>
    </row>
    <row r="161" spans="1:3" x14ac:dyDescent="0.3">
      <c r="A161" s="17">
        <v>45770</v>
      </c>
      <c r="B161">
        <v>85.35</v>
      </c>
      <c r="C161">
        <f t="shared" si="2"/>
        <v>1.9957736557875967E-3</v>
      </c>
    </row>
    <row r="162" spans="1:3" x14ac:dyDescent="0.3">
      <c r="A162" s="17">
        <v>45771</v>
      </c>
      <c r="B162">
        <v>85.325999999999993</v>
      </c>
      <c r="C162">
        <f t="shared" si="2"/>
        <v>-2.8119507908612668E-4</v>
      </c>
    </row>
    <row r="163" spans="1:3" x14ac:dyDescent="0.3">
      <c r="A163" s="17">
        <v>45772</v>
      </c>
      <c r="B163">
        <v>85.385000000000005</v>
      </c>
      <c r="C163">
        <f t="shared" si="2"/>
        <v>6.9146567283139622E-4</v>
      </c>
    </row>
    <row r="164" spans="1:3" x14ac:dyDescent="0.3">
      <c r="A164" s="17">
        <v>45775</v>
      </c>
      <c r="B164">
        <v>85.162999999999997</v>
      </c>
      <c r="C164">
        <f t="shared" si="2"/>
        <v>-2.5999882883411419E-3</v>
      </c>
    </row>
    <row r="165" spans="1:3" x14ac:dyDescent="0.3">
      <c r="A165" s="17">
        <v>45776</v>
      </c>
      <c r="B165">
        <v>85.155000000000001</v>
      </c>
      <c r="C165">
        <f t="shared" si="2"/>
        <v>-9.393750807270254E-5</v>
      </c>
    </row>
    <row r="166" spans="1:3" x14ac:dyDescent="0.3">
      <c r="A166" s="17">
        <v>45777</v>
      </c>
      <c r="B166">
        <v>84.599000000000004</v>
      </c>
      <c r="C166">
        <f t="shared" si="2"/>
        <v>-6.529270154424254E-3</v>
      </c>
    </row>
    <row r="167" spans="1:3" x14ac:dyDescent="0.3">
      <c r="A167" s="17">
        <v>45778</v>
      </c>
      <c r="B167">
        <v>84.59</v>
      </c>
      <c r="C167">
        <f t="shared" si="2"/>
        <v>-1.0638423622029032E-4</v>
      </c>
    </row>
    <row r="168" spans="1:3" x14ac:dyDescent="0.3">
      <c r="A168" s="17">
        <v>45779</v>
      </c>
      <c r="B168">
        <v>84.527000000000001</v>
      </c>
      <c r="C168">
        <f t="shared" si="2"/>
        <v>-7.4476888521104599E-4</v>
      </c>
    </row>
    <row r="169" spans="1:3" x14ac:dyDescent="0.3">
      <c r="A169" s="17">
        <v>45782</v>
      </c>
      <c r="B169">
        <v>84.295000000000002</v>
      </c>
      <c r="C169">
        <f t="shared" si="2"/>
        <v>-2.7446851301950776E-3</v>
      </c>
    </row>
    <row r="170" spans="1:3" x14ac:dyDescent="0.3">
      <c r="A170" s="17">
        <v>45783</v>
      </c>
      <c r="B170">
        <v>84.305000000000007</v>
      </c>
      <c r="C170">
        <f t="shared" si="2"/>
        <v>1.1863099827991122E-4</v>
      </c>
    </row>
    <row r="171" spans="1:3" x14ac:dyDescent="0.3">
      <c r="A171" s="17">
        <v>45784</v>
      </c>
      <c r="B171">
        <v>84.721000000000004</v>
      </c>
      <c r="C171">
        <f t="shared" si="2"/>
        <v>4.9344641480338859E-3</v>
      </c>
    </row>
    <row r="172" spans="1:3" x14ac:dyDescent="0.3">
      <c r="A172" s="17">
        <v>45785</v>
      </c>
      <c r="B172">
        <v>85.536000000000001</v>
      </c>
      <c r="C172">
        <f t="shared" si="2"/>
        <v>9.619810908747509E-3</v>
      </c>
    </row>
    <row r="173" spans="1:3" x14ac:dyDescent="0.3">
      <c r="A173" s="17">
        <v>45786</v>
      </c>
      <c r="B173">
        <v>85.409000000000006</v>
      </c>
      <c r="C173">
        <f t="shared" si="2"/>
        <v>-1.4847549569771247E-3</v>
      </c>
    </row>
    <row r="174" spans="1:3" x14ac:dyDescent="0.3">
      <c r="A174" s="17">
        <v>45789</v>
      </c>
      <c r="B174">
        <v>84.885000000000005</v>
      </c>
      <c r="C174">
        <f t="shared" si="2"/>
        <v>-6.1351848165884263E-3</v>
      </c>
    </row>
    <row r="175" spans="1:3" x14ac:dyDescent="0.3">
      <c r="A175" s="17">
        <v>45790</v>
      </c>
      <c r="B175">
        <v>85.275000000000006</v>
      </c>
      <c r="C175">
        <f t="shared" si="2"/>
        <v>4.5944513164870183E-3</v>
      </c>
    </row>
    <row r="176" spans="1:3" x14ac:dyDescent="0.3">
      <c r="A176" s="17">
        <v>45791</v>
      </c>
      <c r="B176">
        <v>85.394999999999996</v>
      </c>
      <c r="C176">
        <f t="shared" si="2"/>
        <v>1.4072119613015577E-3</v>
      </c>
    </row>
    <row r="177" spans="1:3" x14ac:dyDescent="0.3">
      <c r="A177" s="17">
        <v>45792</v>
      </c>
      <c r="B177">
        <v>85.546000000000006</v>
      </c>
      <c r="C177">
        <f t="shared" si="2"/>
        <v>1.7682534106213533E-3</v>
      </c>
    </row>
    <row r="178" spans="1:3" x14ac:dyDescent="0.3">
      <c r="A178" s="17">
        <v>45793</v>
      </c>
      <c r="B178">
        <v>85.5</v>
      </c>
      <c r="C178">
        <f t="shared" si="2"/>
        <v>-5.3772239496886439E-4</v>
      </c>
    </row>
    <row r="179" spans="1:3" x14ac:dyDescent="0.3">
      <c r="A179" s="17">
        <v>45796</v>
      </c>
      <c r="B179">
        <v>85.39</v>
      </c>
      <c r="C179">
        <f t="shared" si="2"/>
        <v>-1.2865497076023325E-3</v>
      </c>
    </row>
    <row r="180" spans="1:3" x14ac:dyDescent="0.3">
      <c r="A180" s="17">
        <v>45797</v>
      </c>
      <c r="B180">
        <v>85.54</v>
      </c>
      <c r="C180">
        <f t="shared" si="2"/>
        <v>1.7566459772807787E-3</v>
      </c>
    </row>
    <row r="181" spans="1:3" x14ac:dyDescent="0.3">
      <c r="A181" s="17">
        <v>45798</v>
      </c>
      <c r="B181">
        <v>85.6</v>
      </c>
      <c r="C181">
        <f t="shared" si="2"/>
        <v>7.0142623334098738E-4</v>
      </c>
    </row>
    <row r="182" spans="1:3" x14ac:dyDescent="0.3">
      <c r="A182" s="17">
        <v>45799</v>
      </c>
      <c r="B182">
        <v>85.995000000000005</v>
      </c>
      <c r="C182">
        <f t="shared" si="2"/>
        <v>4.6144859813085307E-3</v>
      </c>
    </row>
    <row r="183" spans="1:3" x14ac:dyDescent="0.3">
      <c r="A183" s="17">
        <v>45800</v>
      </c>
      <c r="B183">
        <v>85.2</v>
      </c>
      <c r="C183">
        <f t="shared" si="2"/>
        <v>-9.2447235304378358E-3</v>
      </c>
    </row>
    <row r="184" spans="1:3" x14ac:dyDescent="0.3">
      <c r="A184" s="17">
        <v>45803</v>
      </c>
      <c r="B184">
        <v>85.087999999999994</v>
      </c>
      <c r="C184">
        <f t="shared" si="2"/>
        <v>-1.3145539906104339E-3</v>
      </c>
    </row>
    <row r="185" spans="1:3" x14ac:dyDescent="0.3">
      <c r="A185" s="17">
        <v>45804</v>
      </c>
      <c r="B185">
        <v>85.33</v>
      </c>
      <c r="C185">
        <f t="shared" si="2"/>
        <v>2.8441143286950504E-3</v>
      </c>
    </row>
    <row r="186" spans="1:3" x14ac:dyDescent="0.3">
      <c r="A186" s="17">
        <v>45805</v>
      </c>
      <c r="B186">
        <v>85.414000000000001</v>
      </c>
      <c r="C186">
        <f t="shared" si="2"/>
        <v>9.8441345365057062E-4</v>
      </c>
    </row>
    <row r="187" spans="1:3" x14ac:dyDescent="0.3">
      <c r="A187" s="17">
        <v>45806</v>
      </c>
      <c r="B187">
        <v>85.418999999999997</v>
      </c>
      <c r="C187">
        <f t="shared" si="2"/>
        <v>5.8538412906496037E-5</v>
      </c>
    </row>
    <row r="188" spans="1:3" x14ac:dyDescent="0.3">
      <c r="A188" s="17">
        <v>45807</v>
      </c>
      <c r="B188">
        <v>85.525000000000006</v>
      </c>
      <c r="C188">
        <f t="shared" si="2"/>
        <v>1.2409417108606839E-3</v>
      </c>
    </row>
    <row r="189" spans="1:3" x14ac:dyDescent="0.3">
      <c r="A189" s="17">
        <v>45810</v>
      </c>
      <c r="B189">
        <v>85.353999999999999</v>
      </c>
      <c r="C189">
        <f t="shared" si="2"/>
        <v>-1.999415375621239E-3</v>
      </c>
    </row>
    <row r="190" spans="1:3" x14ac:dyDescent="0.3">
      <c r="A190" s="17">
        <v>45811</v>
      </c>
      <c r="B190">
        <v>85.709000000000003</v>
      </c>
      <c r="C190">
        <f t="shared" si="2"/>
        <v>4.1591489561122385E-3</v>
      </c>
    </row>
    <row r="191" spans="1:3" x14ac:dyDescent="0.3">
      <c r="A191" s="17">
        <v>45812</v>
      </c>
      <c r="B191">
        <v>85.875</v>
      </c>
      <c r="C191">
        <f t="shared" si="2"/>
        <v>1.9367861018095745E-3</v>
      </c>
    </row>
    <row r="192" spans="1:3" x14ac:dyDescent="0.3">
      <c r="A192" s="17">
        <v>45813</v>
      </c>
      <c r="B192">
        <v>85.834999999999994</v>
      </c>
      <c r="C192">
        <f t="shared" si="2"/>
        <v>-4.6579330422132461E-4</v>
      </c>
    </row>
    <row r="193" spans="1:3" x14ac:dyDescent="0.3">
      <c r="A193" s="17">
        <v>45814</v>
      </c>
      <c r="B193">
        <v>85.786000000000001</v>
      </c>
      <c r="C193">
        <f t="shared" si="2"/>
        <v>-5.7086270169502402E-4</v>
      </c>
    </row>
    <row r="194" spans="1:3" x14ac:dyDescent="0.3">
      <c r="A194" s="17">
        <v>45817</v>
      </c>
      <c r="B194">
        <v>85.67</v>
      </c>
      <c r="C194">
        <f t="shared" si="2"/>
        <v>-1.3522019910008586E-3</v>
      </c>
    </row>
    <row r="195" spans="1:3" x14ac:dyDescent="0.3">
      <c r="A195" s="17">
        <v>45818</v>
      </c>
      <c r="B195">
        <v>85.596000000000004</v>
      </c>
      <c r="C195">
        <f t="shared" si="2"/>
        <v>-8.6377961947003696E-4</v>
      </c>
    </row>
    <row r="196" spans="1:3" x14ac:dyDescent="0.3">
      <c r="A196" s="17">
        <v>45819</v>
      </c>
      <c r="B196">
        <v>85.468000000000004</v>
      </c>
      <c r="C196">
        <f t="shared" ref="C196:C259" si="3">(B196-B195)/B195</f>
        <v>-1.4953969811673455E-3</v>
      </c>
    </row>
    <row r="197" spans="1:3" x14ac:dyDescent="0.3">
      <c r="A197" s="17">
        <v>45820</v>
      </c>
      <c r="B197">
        <v>85.581000000000003</v>
      </c>
      <c r="C197">
        <f t="shared" si="3"/>
        <v>1.3221322600271393E-3</v>
      </c>
    </row>
    <row r="198" spans="1:3" x14ac:dyDescent="0.3">
      <c r="A198" s="17">
        <v>45821</v>
      </c>
      <c r="B198">
        <v>86.108000000000004</v>
      </c>
      <c r="C198">
        <f t="shared" si="3"/>
        <v>6.157908881644302E-3</v>
      </c>
    </row>
    <row r="199" spans="1:3" x14ac:dyDescent="0.3">
      <c r="A199" s="17">
        <v>45824</v>
      </c>
      <c r="B199">
        <v>85.846000000000004</v>
      </c>
      <c r="C199">
        <f t="shared" si="3"/>
        <v>-3.0426905746272176E-3</v>
      </c>
    </row>
    <row r="200" spans="1:3" x14ac:dyDescent="0.3">
      <c r="A200" s="17">
        <v>45825</v>
      </c>
      <c r="B200">
        <v>86.317999999999998</v>
      </c>
      <c r="C200">
        <f t="shared" si="3"/>
        <v>5.4982177387413993E-3</v>
      </c>
    </row>
    <row r="201" spans="1:3" x14ac:dyDescent="0.3">
      <c r="A201" s="17">
        <v>45826</v>
      </c>
      <c r="B201">
        <v>86.43</v>
      </c>
      <c r="C201">
        <f t="shared" si="3"/>
        <v>1.2975277462407492E-3</v>
      </c>
    </row>
    <row r="202" spans="1:3" x14ac:dyDescent="0.3">
      <c r="A202" s="17">
        <v>45827</v>
      </c>
      <c r="B202">
        <v>86.84</v>
      </c>
      <c r="C202">
        <f t="shared" si="3"/>
        <v>4.7437232442438569E-3</v>
      </c>
    </row>
    <row r="203" spans="1:3" x14ac:dyDescent="0.3">
      <c r="A203" s="17">
        <v>45828</v>
      </c>
      <c r="B203">
        <v>86.58</v>
      </c>
      <c r="C203">
        <f t="shared" si="3"/>
        <v>-2.9940119760479629E-3</v>
      </c>
    </row>
    <row r="204" spans="1:3" x14ac:dyDescent="0.3">
      <c r="A204" s="17">
        <v>45831</v>
      </c>
      <c r="B204">
        <v>86.58</v>
      </c>
      <c r="C204">
        <f t="shared" si="3"/>
        <v>0</v>
      </c>
    </row>
    <row r="205" spans="1:3" x14ac:dyDescent="0.3">
      <c r="A205" s="17">
        <v>45832</v>
      </c>
      <c r="B205">
        <v>85.944000000000003</v>
      </c>
      <c r="C205">
        <f t="shared" si="3"/>
        <v>-7.3458073458072962E-3</v>
      </c>
    </row>
    <row r="206" spans="1:3" x14ac:dyDescent="0.3">
      <c r="A206" s="17">
        <v>45833</v>
      </c>
      <c r="B206">
        <v>86.04</v>
      </c>
      <c r="C206">
        <f t="shared" si="3"/>
        <v>1.1170064227869732E-3</v>
      </c>
    </row>
    <row r="207" spans="1:3" x14ac:dyDescent="0.3">
      <c r="A207" s="17">
        <v>45834</v>
      </c>
      <c r="B207">
        <v>85.64</v>
      </c>
      <c r="C207">
        <f t="shared" si="3"/>
        <v>-4.6490004649001118E-3</v>
      </c>
    </row>
    <row r="208" spans="1:3" x14ac:dyDescent="0.3">
      <c r="A208" s="17">
        <v>45835</v>
      </c>
      <c r="B208">
        <v>85.454999999999998</v>
      </c>
      <c r="C208">
        <f t="shared" si="3"/>
        <v>-2.1602055114432772E-3</v>
      </c>
    </row>
    <row r="209" spans="1:3" x14ac:dyDescent="0.3">
      <c r="A209" s="17">
        <v>45838</v>
      </c>
      <c r="B209">
        <v>85.7</v>
      </c>
      <c r="C209">
        <f t="shared" si="3"/>
        <v>2.8670060265637417E-3</v>
      </c>
    </row>
    <row r="210" spans="1:3" x14ac:dyDescent="0.3">
      <c r="A210" s="17">
        <v>45839</v>
      </c>
      <c r="B210">
        <v>85.63</v>
      </c>
      <c r="C210">
        <f t="shared" si="3"/>
        <v>-8.1680280046683067E-4</v>
      </c>
    </row>
    <row r="211" spans="1:3" x14ac:dyDescent="0.3">
      <c r="A211" s="17">
        <v>45840</v>
      </c>
      <c r="B211">
        <v>85.625</v>
      </c>
      <c r="C211">
        <f t="shared" si="3"/>
        <v>-5.8390750905003537E-5</v>
      </c>
    </row>
    <row r="212" spans="1:3" x14ac:dyDescent="0.3">
      <c r="A212" s="17">
        <v>45841</v>
      </c>
      <c r="B212">
        <v>85.433000000000007</v>
      </c>
      <c r="C212">
        <f t="shared" si="3"/>
        <v>-2.2423357664232767E-3</v>
      </c>
    </row>
    <row r="213" spans="1:3" x14ac:dyDescent="0.3">
      <c r="A213" s="17">
        <v>45842</v>
      </c>
      <c r="B213">
        <v>85.497</v>
      </c>
      <c r="C213">
        <f t="shared" si="3"/>
        <v>7.4912504535709797E-4</v>
      </c>
    </row>
    <row r="214" spans="1:3" x14ac:dyDescent="0.3">
      <c r="A214" s="17">
        <v>45845</v>
      </c>
      <c r="B214">
        <v>85.76</v>
      </c>
      <c r="C214">
        <f t="shared" si="3"/>
        <v>3.0761313262454267E-3</v>
      </c>
    </row>
    <row r="215" spans="1:3" x14ac:dyDescent="0.3">
      <c r="A215" s="17">
        <v>45846</v>
      </c>
      <c r="B215">
        <v>85.76</v>
      </c>
      <c r="C215">
        <f t="shared" si="3"/>
        <v>0</v>
      </c>
    </row>
    <row r="216" spans="1:3" x14ac:dyDescent="0.3">
      <c r="A216" s="17">
        <v>45847</v>
      </c>
      <c r="B216">
        <v>85.68</v>
      </c>
      <c r="C216">
        <f t="shared" si="3"/>
        <v>-9.3283582089550242E-4</v>
      </c>
    </row>
    <row r="217" spans="1:3" x14ac:dyDescent="0.3">
      <c r="A217" s="17">
        <v>45848</v>
      </c>
      <c r="B217">
        <v>85.748999999999995</v>
      </c>
      <c r="C217">
        <f t="shared" si="3"/>
        <v>8.0532212885140516E-4</v>
      </c>
    </row>
    <row r="218" spans="1:3" x14ac:dyDescent="0.3">
      <c r="A218" s="17">
        <v>45849</v>
      </c>
      <c r="B218">
        <v>85.825000000000003</v>
      </c>
      <c r="C218">
        <f t="shared" si="3"/>
        <v>8.8630771204337806E-4</v>
      </c>
    </row>
    <row r="219" spans="1:3" x14ac:dyDescent="0.3">
      <c r="A219" s="17">
        <v>45852</v>
      </c>
      <c r="B219">
        <v>86.016999999999996</v>
      </c>
      <c r="C219">
        <f t="shared" si="3"/>
        <v>2.2371103990677897E-3</v>
      </c>
    </row>
    <row r="220" spans="1:3" x14ac:dyDescent="0.3">
      <c r="A220" s="17">
        <v>45853</v>
      </c>
      <c r="B220">
        <v>85.991</v>
      </c>
      <c r="C220">
        <f t="shared" si="3"/>
        <v>-3.0226583117286406E-4</v>
      </c>
    </row>
    <row r="221" spans="1:3" x14ac:dyDescent="0.3">
      <c r="A221" s="17">
        <v>45854</v>
      </c>
      <c r="B221">
        <v>85.885000000000005</v>
      </c>
      <c r="C221">
        <f t="shared" si="3"/>
        <v>-1.2326871416775539E-3</v>
      </c>
    </row>
    <row r="222" spans="1:3" x14ac:dyDescent="0.3">
      <c r="A222" s="17">
        <v>45855</v>
      </c>
      <c r="B222">
        <v>86.034999999999997</v>
      </c>
      <c r="C222">
        <f t="shared" si="3"/>
        <v>1.7465215113231817E-3</v>
      </c>
    </row>
    <row r="223" spans="1:3" x14ac:dyDescent="0.3">
      <c r="A223" s="17">
        <v>45856</v>
      </c>
      <c r="B223">
        <v>86.15</v>
      </c>
      <c r="C223">
        <f t="shared" si="3"/>
        <v>1.3366653106295008E-3</v>
      </c>
    </row>
    <row r="224" spans="1:3" x14ac:dyDescent="0.3">
      <c r="A224" s="17">
        <v>45859</v>
      </c>
      <c r="B224">
        <v>86.194999999999993</v>
      </c>
      <c r="C224">
        <f t="shared" si="3"/>
        <v>5.2234474753322683E-4</v>
      </c>
    </row>
    <row r="225" spans="1:3" x14ac:dyDescent="0.3">
      <c r="A225" s="17">
        <v>45860</v>
      </c>
      <c r="B225">
        <v>86.322000000000003</v>
      </c>
      <c r="C225">
        <f t="shared" si="3"/>
        <v>1.473403329659604E-3</v>
      </c>
    </row>
    <row r="226" spans="1:3" x14ac:dyDescent="0.3">
      <c r="A226" s="17">
        <v>45861</v>
      </c>
      <c r="B226">
        <v>86.38</v>
      </c>
      <c r="C226">
        <f t="shared" si="3"/>
        <v>6.7190287528084058E-4</v>
      </c>
    </row>
    <row r="227" spans="1:3" x14ac:dyDescent="0.3">
      <c r="A227" s="17">
        <v>45862</v>
      </c>
      <c r="B227">
        <v>86.38</v>
      </c>
      <c r="C227">
        <f t="shared" si="3"/>
        <v>0</v>
      </c>
    </row>
    <row r="228" spans="1:3" x14ac:dyDescent="0.3">
      <c r="A228" s="17">
        <v>45863</v>
      </c>
      <c r="B228">
        <v>86.503</v>
      </c>
      <c r="C228">
        <f t="shared" si="3"/>
        <v>1.4239407270201976E-3</v>
      </c>
    </row>
    <row r="229" spans="1:3" x14ac:dyDescent="0.3">
      <c r="A229" s="17">
        <v>45866</v>
      </c>
      <c r="B229">
        <v>86.697000000000003</v>
      </c>
      <c r="C229">
        <f t="shared" si="3"/>
        <v>2.2426967850826284E-3</v>
      </c>
    </row>
    <row r="230" spans="1:3" x14ac:dyDescent="0.3">
      <c r="A230" s="17">
        <v>45867</v>
      </c>
      <c r="B230">
        <v>87.108000000000004</v>
      </c>
      <c r="C230">
        <f t="shared" si="3"/>
        <v>4.7406484653448374E-3</v>
      </c>
    </row>
    <row r="231" spans="1:3" x14ac:dyDescent="0.3">
      <c r="A231" s="17">
        <v>45868</v>
      </c>
      <c r="B231">
        <v>87.691000000000003</v>
      </c>
      <c r="C231">
        <f t="shared" si="3"/>
        <v>6.6928410708545528E-3</v>
      </c>
    </row>
    <row r="232" spans="1:3" x14ac:dyDescent="0.3">
      <c r="A232" s="17">
        <v>45869</v>
      </c>
      <c r="B232">
        <v>87.524000000000001</v>
      </c>
      <c r="C232">
        <f t="shared" si="3"/>
        <v>-1.9044143640738684E-3</v>
      </c>
    </row>
    <row r="233" spans="1:3" x14ac:dyDescent="0.3">
      <c r="A233" s="17">
        <v>45870</v>
      </c>
      <c r="B233">
        <v>87.245000000000005</v>
      </c>
      <c r="C233">
        <f t="shared" si="3"/>
        <v>-3.1876970887984592E-3</v>
      </c>
    </row>
    <row r="234" spans="1:3" x14ac:dyDescent="0.3">
      <c r="A234" s="17">
        <v>45873</v>
      </c>
      <c r="B234">
        <v>87.68</v>
      </c>
      <c r="C234">
        <f t="shared" si="3"/>
        <v>4.9859590807496386E-3</v>
      </c>
    </row>
    <row r="235" spans="1:3" x14ac:dyDescent="0.3">
      <c r="A235" s="17">
        <v>45874</v>
      </c>
      <c r="B235">
        <v>87.83</v>
      </c>
      <c r="C235">
        <f t="shared" si="3"/>
        <v>1.710766423357567E-3</v>
      </c>
    </row>
    <row r="236" spans="1:3" x14ac:dyDescent="0.3">
      <c r="A236" s="17">
        <v>45875</v>
      </c>
      <c r="B236">
        <v>87.724999999999994</v>
      </c>
      <c r="C236">
        <f t="shared" si="3"/>
        <v>-1.1954912899920754E-3</v>
      </c>
    </row>
    <row r="237" spans="1:3" x14ac:dyDescent="0.3">
      <c r="A237" s="17">
        <v>45876</v>
      </c>
      <c r="B237">
        <v>87.445999999999998</v>
      </c>
      <c r="C237">
        <f t="shared" si="3"/>
        <v>-3.1803932744371203E-3</v>
      </c>
    </row>
    <row r="238" spans="1:3" x14ac:dyDescent="0.3">
      <c r="A238" s="17">
        <v>45877</v>
      </c>
      <c r="B238">
        <v>87.489000000000004</v>
      </c>
      <c r="C238">
        <f t="shared" si="3"/>
        <v>4.9173204034497133E-4</v>
      </c>
    </row>
    <row r="239" spans="1:3" x14ac:dyDescent="0.3">
      <c r="A239" s="17">
        <v>45880</v>
      </c>
      <c r="B239">
        <v>87.66</v>
      </c>
      <c r="C239">
        <f t="shared" si="3"/>
        <v>1.9545314268078532E-3</v>
      </c>
    </row>
    <row r="240" spans="1:3" x14ac:dyDescent="0.3">
      <c r="A240" s="17">
        <v>45881</v>
      </c>
      <c r="B240">
        <v>87.605999999999995</v>
      </c>
      <c r="C240">
        <f t="shared" si="3"/>
        <v>-6.1601642710474615E-4</v>
      </c>
    </row>
    <row r="241" spans="1:3" x14ac:dyDescent="0.3">
      <c r="A241" s="17">
        <v>45882</v>
      </c>
      <c r="B241">
        <v>87.45</v>
      </c>
      <c r="C241">
        <f t="shared" si="3"/>
        <v>-1.7806999520579836E-3</v>
      </c>
    </row>
    <row r="242" spans="1:3" x14ac:dyDescent="0.3">
      <c r="A242" s="17">
        <v>45883</v>
      </c>
      <c r="B242">
        <v>87.691000000000003</v>
      </c>
      <c r="C242">
        <f t="shared" si="3"/>
        <v>2.7558604917095443E-3</v>
      </c>
    </row>
    <row r="243" spans="1:3" x14ac:dyDescent="0.3">
      <c r="A243" s="17">
        <v>45884</v>
      </c>
      <c r="B243">
        <v>87.513000000000005</v>
      </c>
      <c r="C243">
        <f t="shared" si="3"/>
        <v>-2.0298548311685036E-3</v>
      </c>
    </row>
    <row r="244" spans="1:3" x14ac:dyDescent="0.3">
      <c r="A244" s="17">
        <v>45887</v>
      </c>
      <c r="B244">
        <v>87.311000000000007</v>
      </c>
      <c r="C244">
        <f t="shared" si="3"/>
        <v>-2.3082284917669165E-3</v>
      </c>
    </row>
    <row r="245" spans="1:3" x14ac:dyDescent="0.3">
      <c r="A245" s="17">
        <v>45888</v>
      </c>
      <c r="B245">
        <v>87.07</v>
      </c>
      <c r="C245">
        <f t="shared" si="3"/>
        <v>-2.7602478496410975E-3</v>
      </c>
    </row>
    <row r="246" spans="1:3" x14ac:dyDescent="0.3">
      <c r="A246" s="17">
        <v>45889</v>
      </c>
      <c r="B246">
        <v>87.018000000000001</v>
      </c>
      <c r="C246">
        <f t="shared" si="3"/>
        <v>-5.972206270815723E-4</v>
      </c>
    </row>
    <row r="247" spans="1:3" x14ac:dyDescent="0.3">
      <c r="A247" s="17">
        <v>45890</v>
      </c>
      <c r="B247">
        <v>87.293999999999997</v>
      </c>
      <c r="C247">
        <f t="shared" si="3"/>
        <v>3.171757567399805E-3</v>
      </c>
    </row>
    <row r="248" spans="1:3" x14ac:dyDescent="0.3">
      <c r="A248" s="17">
        <v>45891</v>
      </c>
      <c r="B248">
        <v>87.331000000000003</v>
      </c>
      <c r="C248">
        <f t="shared" si="3"/>
        <v>4.2385501867260226E-4</v>
      </c>
    </row>
    <row r="249" spans="1:3" x14ac:dyDescent="0.3">
      <c r="A249" s="17">
        <v>45894</v>
      </c>
      <c r="B249">
        <v>87.608000000000004</v>
      </c>
      <c r="C249">
        <f t="shared" si="3"/>
        <v>3.1718404690201764E-3</v>
      </c>
    </row>
    <row r="250" spans="1:3" x14ac:dyDescent="0.3">
      <c r="A250" s="17">
        <v>45895</v>
      </c>
      <c r="B250">
        <v>87.635000000000005</v>
      </c>
      <c r="C250">
        <f t="shared" si="3"/>
        <v>3.0819103278240594E-4</v>
      </c>
    </row>
    <row r="251" spans="1:3" x14ac:dyDescent="0.3">
      <c r="A251" s="17">
        <v>45896</v>
      </c>
      <c r="B251">
        <v>87.661000000000001</v>
      </c>
      <c r="C251">
        <f t="shared" si="3"/>
        <v>2.9668511439489068E-4</v>
      </c>
    </row>
    <row r="252" spans="1:3" x14ac:dyDescent="0.3">
      <c r="A252" s="17">
        <v>45897</v>
      </c>
      <c r="B252">
        <v>87.590999999999994</v>
      </c>
      <c r="C252">
        <f t="shared" si="3"/>
        <v>-7.9853070350563405E-4</v>
      </c>
    </row>
    <row r="253" spans="1:3" x14ac:dyDescent="0.3">
      <c r="A253" s="17">
        <v>45898</v>
      </c>
      <c r="B253">
        <v>88.174000000000007</v>
      </c>
      <c r="C253">
        <f t="shared" si="3"/>
        <v>6.6559349704879804E-3</v>
      </c>
    </row>
    <row r="254" spans="1:3" x14ac:dyDescent="0.3">
      <c r="A254" s="17">
        <v>45901</v>
      </c>
      <c r="B254">
        <v>88.001000000000005</v>
      </c>
      <c r="C254">
        <f t="shared" si="3"/>
        <v>-1.9620296232449679E-3</v>
      </c>
    </row>
    <row r="255" spans="1:3" x14ac:dyDescent="0.3">
      <c r="A255" s="17">
        <v>45902</v>
      </c>
      <c r="B255">
        <v>87.998000000000005</v>
      </c>
      <c r="C255">
        <f t="shared" si="3"/>
        <v>-3.4090521698618354E-5</v>
      </c>
    </row>
    <row r="256" spans="1:3" x14ac:dyDescent="0.3">
      <c r="A256" s="17">
        <v>45903</v>
      </c>
      <c r="B256">
        <v>88.072999999999993</v>
      </c>
      <c r="C256">
        <f t="shared" si="3"/>
        <v>8.5229209754754225E-4</v>
      </c>
    </row>
    <row r="257" spans="1:3" x14ac:dyDescent="0.3">
      <c r="A257" s="17">
        <v>45904</v>
      </c>
      <c r="B257">
        <v>88.192999999999998</v>
      </c>
      <c r="C257">
        <f t="shared" si="3"/>
        <v>1.3625061028919709E-3</v>
      </c>
    </row>
    <row r="258" spans="1:3" x14ac:dyDescent="0.3">
      <c r="A258" s="17">
        <v>45905</v>
      </c>
      <c r="B258">
        <v>88.186999999999998</v>
      </c>
      <c r="C258">
        <f t="shared" si="3"/>
        <v>-6.8032610297872028E-5</v>
      </c>
    </row>
    <row r="259" spans="1:3" x14ac:dyDescent="0.3">
      <c r="A259" s="17">
        <v>45908</v>
      </c>
      <c r="B259">
        <v>87.980999999999995</v>
      </c>
      <c r="C259">
        <f t="shared" si="3"/>
        <v>-2.3359452073435207E-3</v>
      </c>
    </row>
    <row r="260" spans="1:3" x14ac:dyDescent="0.3">
      <c r="A260" s="17">
        <v>45909</v>
      </c>
      <c r="B260">
        <v>88.248000000000005</v>
      </c>
      <c r="C260">
        <f t="shared" ref="C260:C263" si="4">(B260-B259)/B259</f>
        <v>3.0347461383708999E-3</v>
      </c>
    </row>
    <row r="261" spans="1:3" x14ac:dyDescent="0.3">
      <c r="A261" s="17">
        <v>45910</v>
      </c>
      <c r="B261">
        <v>88.054000000000002</v>
      </c>
      <c r="C261">
        <f t="shared" si="4"/>
        <v>-2.1983501042516841E-3</v>
      </c>
    </row>
    <row r="262" spans="1:3" x14ac:dyDescent="0.3">
      <c r="A262" s="17">
        <v>45911</v>
      </c>
      <c r="B262">
        <v>88.266999999999996</v>
      </c>
      <c r="C262">
        <f t="shared" si="4"/>
        <v>2.4189701773910765E-3</v>
      </c>
    </row>
    <row r="263" spans="1:3" x14ac:dyDescent="0.3">
      <c r="A263" s="17">
        <v>45912</v>
      </c>
      <c r="B263">
        <v>88.277000000000001</v>
      </c>
      <c r="C263">
        <f t="shared" si="4"/>
        <v>1.1329262351734076E-4</v>
      </c>
    </row>
  </sheetData>
  <sortState xmlns:xlrd2="http://schemas.microsoft.com/office/spreadsheetml/2017/richdata2" ref="K1:K263">
    <sortCondition ref="K1:K2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3E9-B64A-4A64-B1CA-6F6BDB758D09}">
  <dimension ref="A1:J260"/>
  <sheetViews>
    <sheetView tabSelected="1" zoomScale="109" workbookViewId="0">
      <selection activeCell="F17" sqref="F17"/>
    </sheetView>
  </sheetViews>
  <sheetFormatPr defaultRowHeight="14.4" x14ac:dyDescent="0.3"/>
  <cols>
    <col min="1" max="1" width="16" style="17" customWidth="1"/>
    <col min="2" max="2" width="18.77734375" bestFit="1" customWidth="1"/>
    <col min="3" max="3" width="9.5546875" customWidth="1"/>
    <col min="5" max="5" width="20.6640625" bestFit="1" customWidth="1"/>
    <col min="7" max="7" width="12.5546875" customWidth="1"/>
    <col min="8" max="8" width="11.88671875" customWidth="1"/>
    <col min="9" max="9" width="10.5546875" bestFit="1" customWidth="1"/>
  </cols>
  <sheetData>
    <row r="1" spans="1:10" x14ac:dyDescent="0.3">
      <c r="A1" s="17" t="s">
        <v>26</v>
      </c>
      <c r="B1" t="s">
        <v>27</v>
      </c>
      <c r="C1" t="s">
        <v>28</v>
      </c>
    </row>
    <row r="2" spans="1:10" x14ac:dyDescent="0.3">
      <c r="A2" s="17">
        <v>45548</v>
      </c>
      <c r="B2" s="2">
        <v>2576.5</v>
      </c>
    </row>
    <row r="3" spans="1:10" x14ac:dyDescent="0.3">
      <c r="A3" s="17">
        <v>45551</v>
      </c>
      <c r="B3" s="2">
        <v>2582.58</v>
      </c>
      <c r="C3">
        <f>(B3-B2)/B2</f>
        <v>2.3597904133514174E-3</v>
      </c>
    </row>
    <row r="4" spans="1:10" x14ac:dyDescent="0.3">
      <c r="A4" s="17">
        <v>45552</v>
      </c>
      <c r="B4" s="2">
        <v>2569.52</v>
      </c>
      <c r="C4">
        <f t="shared" ref="C4:C67" si="0">(B4-B3)/B3</f>
        <v>-5.0569585453306178E-3</v>
      </c>
    </row>
    <row r="5" spans="1:10" x14ac:dyDescent="0.3">
      <c r="A5" s="17">
        <v>45553</v>
      </c>
      <c r="B5" s="2">
        <v>2558.8000000000002</v>
      </c>
      <c r="C5">
        <f t="shared" si="0"/>
        <v>-4.1719854291851393E-3</v>
      </c>
      <c r="E5" t="s">
        <v>29</v>
      </c>
      <c r="F5">
        <f>AVERAGE(C3:C260)</f>
        <v>1.4003357967697666E-3</v>
      </c>
    </row>
    <row r="6" spans="1:10" x14ac:dyDescent="0.3">
      <c r="A6" s="17">
        <v>45554</v>
      </c>
      <c r="B6" s="2">
        <v>2586.48</v>
      </c>
      <c r="C6">
        <f t="shared" si="0"/>
        <v>1.0817570736282568E-2</v>
      </c>
      <c r="E6" t="s">
        <v>30</v>
      </c>
      <c r="F6">
        <f>_xlfn.VAR.S(C3:C260)</f>
        <v>1.1405910497089496E-4</v>
      </c>
    </row>
    <row r="7" spans="1:10" x14ac:dyDescent="0.3">
      <c r="A7" s="17">
        <v>45555</v>
      </c>
      <c r="B7" s="2">
        <v>2621.96</v>
      </c>
      <c r="C7">
        <f t="shared" si="0"/>
        <v>1.3717484766941951E-2</v>
      </c>
      <c r="E7" t="s">
        <v>31</v>
      </c>
      <c r="F7" s="16">
        <f>SQRT(F6)</f>
        <v>1.0679845737223687E-2</v>
      </c>
    </row>
    <row r="8" spans="1:10" x14ac:dyDescent="0.3">
      <c r="A8" s="17">
        <v>45558</v>
      </c>
      <c r="B8" s="2">
        <v>2628.4</v>
      </c>
      <c r="C8">
        <f t="shared" si="0"/>
        <v>2.4561778211719685E-3</v>
      </c>
    </row>
    <row r="9" spans="1:10" x14ac:dyDescent="0.3">
      <c r="A9" s="17">
        <v>45559</v>
      </c>
      <c r="B9" s="2">
        <v>2656.7</v>
      </c>
      <c r="C9">
        <f t="shared" si="0"/>
        <v>1.0767006543904932E-2</v>
      </c>
    </row>
    <row r="10" spans="1:10" x14ac:dyDescent="0.3">
      <c r="A10" s="17">
        <v>45560</v>
      </c>
      <c r="B10" s="2">
        <v>2656.82</v>
      </c>
      <c r="C10">
        <f t="shared" si="0"/>
        <v>4.5168818459120571E-5</v>
      </c>
      <c r="E10" s="4" t="s">
        <v>32</v>
      </c>
      <c r="F10" s="4" t="s">
        <v>33</v>
      </c>
      <c r="G10" s="19" t="s">
        <v>22</v>
      </c>
      <c r="H10" s="19" t="s">
        <v>23</v>
      </c>
      <c r="I10" s="12"/>
      <c r="J10" s="12"/>
    </row>
    <row r="11" spans="1:10" x14ac:dyDescent="0.3">
      <c r="A11" s="17">
        <v>45561</v>
      </c>
      <c r="B11" s="2">
        <v>2670.2</v>
      </c>
      <c r="C11">
        <f t="shared" si="0"/>
        <v>5.0360957836811122E-3</v>
      </c>
      <c r="E11" s="18">
        <v>0.99</v>
      </c>
      <c r="F11">
        <f>_xlfn.NORM.S.INV(1-E11)</f>
        <v>-2.3263478740408408</v>
      </c>
      <c r="G11" s="16">
        <f>($F$5+F11*$F$7)</f>
        <v>-2.3444700629104691E-2</v>
      </c>
      <c r="H11" s="16">
        <f>_xlfn.PERCENTILE.INC($C$3:$C$260,1-E11)</f>
        <v>-2.7403481705678523E-2</v>
      </c>
    </row>
    <row r="12" spans="1:10" x14ac:dyDescent="0.3">
      <c r="A12" s="17">
        <v>45562</v>
      </c>
      <c r="B12" s="2">
        <v>2657.97</v>
      </c>
      <c r="C12">
        <f t="shared" si="0"/>
        <v>-4.5801812598307316E-3</v>
      </c>
      <c r="E12" s="16">
        <v>0.999</v>
      </c>
      <c r="F12">
        <f>_xlfn.NORM.S.INV(1-E12)</f>
        <v>-3.0902323061678132</v>
      </c>
      <c r="G12" s="16">
        <f>($F$5+F12*$F$7)</f>
        <v>-3.1602868525287479E-2</v>
      </c>
      <c r="H12" s="16">
        <f>_xlfn.PERCENTILE.INC($C$3:$C$260,1-E12)</f>
        <v>-3.1811086761656913E-2</v>
      </c>
    </row>
    <row r="13" spans="1:10" x14ac:dyDescent="0.3">
      <c r="A13" s="17">
        <v>45565</v>
      </c>
      <c r="B13" s="2">
        <v>2634.49</v>
      </c>
      <c r="C13">
        <f t="shared" si="0"/>
        <v>-8.8338092604506521E-3</v>
      </c>
    </row>
    <row r="14" spans="1:10" x14ac:dyDescent="0.3">
      <c r="A14" s="17">
        <v>45566</v>
      </c>
      <c r="B14" s="2">
        <v>2662.82</v>
      </c>
      <c r="C14">
        <f t="shared" si="0"/>
        <v>1.0753504473351725E-2</v>
      </c>
    </row>
    <row r="15" spans="1:10" x14ac:dyDescent="0.3">
      <c r="A15" s="17">
        <v>45567</v>
      </c>
      <c r="B15" s="2">
        <v>2657.75</v>
      </c>
      <c r="C15">
        <f t="shared" si="0"/>
        <v>-1.9039965149729096E-3</v>
      </c>
    </row>
    <row r="16" spans="1:10" x14ac:dyDescent="0.3">
      <c r="A16" s="17">
        <v>45568</v>
      </c>
      <c r="B16" s="2">
        <v>2655.9</v>
      </c>
      <c r="C16">
        <f t="shared" si="0"/>
        <v>-6.9607750917125726E-4</v>
      </c>
    </row>
    <row r="17" spans="1:3" x14ac:dyDescent="0.3">
      <c r="A17" s="17">
        <v>45569</v>
      </c>
      <c r="B17" s="2">
        <v>2652.25</v>
      </c>
      <c r="C17">
        <f t="shared" si="0"/>
        <v>-1.3742987311269592E-3</v>
      </c>
    </row>
    <row r="18" spans="1:3" x14ac:dyDescent="0.3">
      <c r="A18" s="17">
        <v>45572</v>
      </c>
      <c r="B18" s="2">
        <v>2643.58</v>
      </c>
      <c r="C18">
        <f t="shared" si="0"/>
        <v>-3.2689226128758877E-3</v>
      </c>
    </row>
    <row r="19" spans="1:3" x14ac:dyDescent="0.3">
      <c r="A19" s="17">
        <v>45573</v>
      </c>
      <c r="B19" s="2">
        <v>2621.94</v>
      </c>
      <c r="C19">
        <f t="shared" si="0"/>
        <v>-8.1858691622723259E-3</v>
      </c>
    </row>
    <row r="20" spans="1:3" x14ac:dyDescent="0.3">
      <c r="A20" s="17">
        <v>45574</v>
      </c>
      <c r="B20" s="2">
        <v>2607.77</v>
      </c>
      <c r="C20">
        <f t="shared" si="0"/>
        <v>-5.4043952188074758E-3</v>
      </c>
    </row>
    <row r="21" spans="1:3" x14ac:dyDescent="0.3">
      <c r="A21" s="17">
        <v>45575</v>
      </c>
      <c r="B21" s="2">
        <v>2629.48</v>
      </c>
      <c r="C21">
        <f t="shared" si="0"/>
        <v>8.3251206969939973E-3</v>
      </c>
    </row>
    <row r="22" spans="1:3" x14ac:dyDescent="0.3">
      <c r="A22" s="17">
        <v>45576</v>
      </c>
      <c r="B22" s="2">
        <v>2656</v>
      </c>
      <c r="C22">
        <f t="shared" si="0"/>
        <v>1.0085644309901571E-2</v>
      </c>
    </row>
    <row r="23" spans="1:3" x14ac:dyDescent="0.3">
      <c r="A23" s="17">
        <v>45579</v>
      </c>
      <c r="B23" s="2">
        <v>2651.05</v>
      </c>
      <c r="C23">
        <f t="shared" si="0"/>
        <v>-1.86370481927704E-3</v>
      </c>
    </row>
    <row r="24" spans="1:3" x14ac:dyDescent="0.3">
      <c r="A24" s="17">
        <v>45580</v>
      </c>
      <c r="B24" s="2">
        <v>2660.99</v>
      </c>
      <c r="C24">
        <f t="shared" si="0"/>
        <v>3.7494577620186716E-3</v>
      </c>
    </row>
    <row r="25" spans="1:3" x14ac:dyDescent="0.3">
      <c r="A25" s="17">
        <v>45581</v>
      </c>
      <c r="B25" s="2">
        <v>2673.24</v>
      </c>
      <c r="C25">
        <f t="shared" si="0"/>
        <v>4.6035498066509086E-3</v>
      </c>
    </row>
    <row r="26" spans="1:3" x14ac:dyDescent="0.3">
      <c r="A26" s="17">
        <v>45582</v>
      </c>
      <c r="B26" s="2">
        <v>2692.55</v>
      </c>
      <c r="C26">
        <f t="shared" si="0"/>
        <v>7.2234442100224455E-3</v>
      </c>
    </row>
    <row r="27" spans="1:3" x14ac:dyDescent="0.3">
      <c r="A27" s="17">
        <v>45583</v>
      </c>
      <c r="B27" s="2">
        <v>2720.25</v>
      </c>
      <c r="C27">
        <f t="shared" si="0"/>
        <v>1.0287645540472718E-2</v>
      </c>
    </row>
    <row r="28" spans="1:3" x14ac:dyDescent="0.3">
      <c r="A28" s="17">
        <v>45586</v>
      </c>
      <c r="B28" s="2">
        <v>2719.65</v>
      </c>
      <c r="C28">
        <f t="shared" si="0"/>
        <v>-2.2056796250341295E-4</v>
      </c>
    </row>
    <row r="29" spans="1:3" x14ac:dyDescent="0.3">
      <c r="A29" s="17">
        <v>45587</v>
      </c>
      <c r="B29" s="2">
        <v>2748.38</v>
      </c>
      <c r="C29">
        <f t="shared" si="0"/>
        <v>1.0563859320133111E-2</v>
      </c>
    </row>
    <row r="30" spans="1:3" x14ac:dyDescent="0.3">
      <c r="A30" s="17">
        <v>45588</v>
      </c>
      <c r="B30" s="2">
        <v>2717.54</v>
      </c>
      <c r="C30">
        <f t="shared" si="0"/>
        <v>-1.1221155735378711E-2</v>
      </c>
    </row>
    <row r="31" spans="1:3" x14ac:dyDescent="0.3">
      <c r="A31" s="17">
        <v>45589</v>
      </c>
      <c r="B31" s="2">
        <v>2735.7</v>
      </c>
      <c r="C31">
        <f t="shared" si="0"/>
        <v>6.6825143328156549E-3</v>
      </c>
    </row>
    <row r="32" spans="1:3" x14ac:dyDescent="0.3">
      <c r="A32" s="17">
        <v>45590</v>
      </c>
      <c r="B32" s="2">
        <v>2747.69</v>
      </c>
      <c r="C32">
        <f t="shared" si="0"/>
        <v>4.3827905106554946E-3</v>
      </c>
    </row>
    <row r="33" spans="1:3" x14ac:dyDescent="0.3">
      <c r="A33" s="17">
        <v>45593</v>
      </c>
      <c r="B33" s="2">
        <v>2741.98</v>
      </c>
      <c r="C33">
        <f t="shared" si="0"/>
        <v>-2.0781092481320807E-3</v>
      </c>
    </row>
    <row r="34" spans="1:3" x14ac:dyDescent="0.3">
      <c r="A34" s="17">
        <v>45594</v>
      </c>
      <c r="B34" s="2">
        <v>2775.13</v>
      </c>
      <c r="C34">
        <f t="shared" si="0"/>
        <v>1.2089803718480839E-2</v>
      </c>
    </row>
    <row r="35" spans="1:3" x14ac:dyDescent="0.3">
      <c r="A35" s="17">
        <v>45595</v>
      </c>
      <c r="B35" s="2">
        <v>2786.19</v>
      </c>
      <c r="C35">
        <f t="shared" si="0"/>
        <v>3.9853988822145074E-3</v>
      </c>
    </row>
    <row r="36" spans="1:3" x14ac:dyDescent="0.3">
      <c r="A36" s="17">
        <v>45596</v>
      </c>
      <c r="B36" s="2">
        <v>2743.8</v>
      </c>
      <c r="C36">
        <f t="shared" si="0"/>
        <v>-1.5214324938356635E-2</v>
      </c>
    </row>
    <row r="37" spans="1:3" x14ac:dyDescent="0.3">
      <c r="A37" s="17">
        <v>45597</v>
      </c>
      <c r="B37" s="2">
        <v>2735.16</v>
      </c>
      <c r="C37">
        <f t="shared" si="0"/>
        <v>-3.1489175595890103E-3</v>
      </c>
    </row>
    <row r="38" spans="1:3" x14ac:dyDescent="0.3">
      <c r="A38" s="17">
        <v>45600</v>
      </c>
      <c r="B38" s="2">
        <v>2736.39</v>
      </c>
      <c r="C38">
        <f t="shared" si="0"/>
        <v>4.4969946913526749E-4</v>
      </c>
    </row>
    <row r="39" spans="1:3" x14ac:dyDescent="0.3">
      <c r="A39" s="17">
        <v>45601</v>
      </c>
      <c r="B39" s="2">
        <v>2743.59</v>
      </c>
      <c r="C39">
        <f t="shared" si="0"/>
        <v>2.6312038854111705E-3</v>
      </c>
    </row>
    <row r="40" spans="1:3" x14ac:dyDescent="0.3">
      <c r="A40" s="17">
        <v>45602</v>
      </c>
      <c r="B40" s="2">
        <v>2659.24</v>
      </c>
      <c r="C40">
        <f t="shared" si="0"/>
        <v>-3.0744389650057172E-2</v>
      </c>
    </row>
    <row r="41" spans="1:3" x14ac:dyDescent="0.3">
      <c r="A41" s="17">
        <v>45603</v>
      </c>
      <c r="B41" s="2">
        <v>2706.99</v>
      </c>
      <c r="C41">
        <f t="shared" si="0"/>
        <v>1.7956258179028597E-2</v>
      </c>
    </row>
    <row r="42" spans="1:3" x14ac:dyDescent="0.3">
      <c r="A42" s="17">
        <v>45604</v>
      </c>
      <c r="B42" s="2">
        <v>2683.77</v>
      </c>
      <c r="C42">
        <f t="shared" si="0"/>
        <v>-8.5777930468896452E-3</v>
      </c>
    </row>
    <row r="43" spans="1:3" x14ac:dyDescent="0.3">
      <c r="A43" s="17">
        <v>45607</v>
      </c>
      <c r="B43" s="2">
        <v>2620.1999999999998</v>
      </c>
      <c r="C43">
        <f t="shared" si="0"/>
        <v>-2.3686828603047268E-2</v>
      </c>
    </row>
    <row r="44" spans="1:3" x14ac:dyDescent="0.3">
      <c r="A44" s="17">
        <v>45608</v>
      </c>
      <c r="B44" s="2">
        <v>2597.27</v>
      </c>
      <c r="C44">
        <f t="shared" si="0"/>
        <v>-8.751240363330982E-3</v>
      </c>
    </row>
    <row r="45" spans="1:3" x14ac:dyDescent="0.3">
      <c r="A45" s="17">
        <v>45609</v>
      </c>
      <c r="B45" s="2">
        <v>2573.7800000000002</v>
      </c>
      <c r="C45">
        <f t="shared" si="0"/>
        <v>-9.0441117019022989E-3</v>
      </c>
    </row>
    <row r="46" spans="1:3" x14ac:dyDescent="0.3">
      <c r="A46" s="17">
        <v>45610</v>
      </c>
      <c r="B46" s="2">
        <v>2566.19</v>
      </c>
      <c r="C46">
        <f t="shared" si="0"/>
        <v>-2.9489699974357348E-3</v>
      </c>
    </row>
    <row r="47" spans="1:3" x14ac:dyDescent="0.3">
      <c r="A47" s="17">
        <v>45611</v>
      </c>
      <c r="B47" s="2">
        <v>2561.2399999999998</v>
      </c>
      <c r="C47">
        <f t="shared" si="0"/>
        <v>-1.9289296583652313E-3</v>
      </c>
    </row>
    <row r="48" spans="1:3" x14ac:dyDescent="0.3">
      <c r="A48" s="17">
        <v>45614</v>
      </c>
      <c r="B48" s="2">
        <v>2612.1999999999998</v>
      </c>
      <c r="C48">
        <f t="shared" si="0"/>
        <v>1.9896612578282409E-2</v>
      </c>
    </row>
    <row r="49" spans="1:3" x14ac:dyDescent="0.3">
      <c r="A49" s="17">
        <v>45615</v>
      </c>
      <c r="B49" s="2">
        <v>2631.68</v>
      </c>
      <c r="C49">
        <f t="shared" si="0"/>
        <v>7.4573156726131309E-3</v>
      </c>
    </row>
    <row r="50" spans="1:3" x14ac:dyDescent="0.3">
      <c r="A50" s="17">
        <v>45616</v>
      </c>
      <c r="B50" s="2">
        <v>2650.05</v>
      </c>
      <c r="C50">
        <f t="shared" si="0"/>
        <v>6.9803319552530505E-3</v>
      </c>
    </row>
    <row r="51" spans="1:3" x14ac:dyDescent="0.3">
      <c r="A51" s="17">
        <v>45617</v>
      </c>
      <c r="B51" s="2">
        <v>2669.69</v>
      </c>
      <c r="C51">
        <f t="shared" si="0"/>
        <v>7.4111809211146471E-3</v>
      </c>
    </row>
    <row r="52" spans="1:3" x14ac:dyDescent="0.3">
      <c r="A52" s="17">
        <v>45618</v>
      </c>
      <c r="B52" s="2">
        <v>2712.55</v>
      </c>
      <c r="C52">
        <f t="shared" si="0"/>
        <v>1.6054298439144667E-2</v>
      </c>
    </row>
    <row r="53" spans="1:3" x14ac:dyDescent="0.3">
      <c r="A53" s="17">
        <v>45621</v>
      </c>
      <c r="B53" s="2">
        <v>2625.26</v>
      </c>
      <c r="C53">
        <f t="shared" si="0"/>
        <v>-3.2180051980608637E-2</v>
      </c>
    </row>
    <row r="54" spans="1:3" x14ac:dyDescent="0.3">
      <c r="A54" s="17">
        <v>45622</v>
      </c>
      <c r="B54" s="2">
        <v>2631.89</v>
      </c>
      <c r="C54">
        <f t="shared" si="0"/>
        <v>2.5254641445036506E-3</v>
      </c>
    </row>
    <row r="55" spans="1:3" x14ac:dyDescent="0.3">
      <c r="A55" s="17">
        <v>45623</v>
      </c>
      <c r="B55" s="2">
        <v>2635.51</v>
      </c>
      <c r="C55">
        <f t="shared" si="0"/>
        <v>1.3754374232966978E-3</v>
      </c>
    </row>
    <row r="56" spans="1:3" x14ac:dyDescent="0.3">
      <c r="A56" s="17">
        <v>45624</v>
      </c>
      <c r="B56" s="2">
        <v>2640.96</v>
      </c>
      <c r="C56">
        <f t="shared" si="0"/>
        <v>2.0679109546159254E-3</v>
      </c>
    </row>
    <row r="57" spans="1:3" x14ac:dyDescent="0.3">
      <c r="A57" s="17">
        <v>45625</v>
      </c>
      <c r="B57" s="2">
        <v>2653.55</v>
      </c>
      <c r="C57">
        <f t="shared" si="0"/>
        <v>4.7672058645341639E-3</v>
      </c>
    </row>
    <row r="58" spans="1:3" x14ac:dyDescent="0.3">
      <c r="A58" s="17">
        <v>45628</v>
      </c>
      <c r="B58" s="2">
        <v>2638.93</v>
      </c>
      <c r="C58">
        <f t="shared" si="0"/>
        <v>-5.5096003467054872E-3</v>
      </c>
    </row>
    <row r="59" spans="1:3" x14ac:dyDescent="0.3">
      <c r="A59" s="17">
        <v>45629</v>
      </c>
      <c r="B59" s="2">
        <v>2643.44</v>
      </c>
      <c r="C59">
        <f t="shared" si="0"/>
        <v>1.7090260067528196E-3</v>
      </c>
    </row>
    <row r="60" spans="1:3" x14ac:dyDescent="0.3">
      <c r="A60" s="17">
        <v>45630</v>
      </c>
      <c r="B60" s="2">
        <v>2649.79</v>
      </c>
      <c r="C60">
        <f t="shared" si="0"/>
        <v>2.4021729261870552E-3</v>
      </c>
    </row>
    <row r="61" spans="1:3" x14ac:dyDescent="0.3">
      <c r="A61" s="17">
        <v>45631</v>
      </c>
      <c r="B61" s="2">
        <v>2632.05</v>
      </c>
      <c r="C61">
        <f t="shared" si="0"/>
        <v>-6.6948701595219932E-3</v>
      </c>
    </row>
    <row r="62" spans="1:3" x14ac:dyDescent="0.3">
      <c r="A62" s="17">
        <v>45632</v>
      </c>
      <c r="B62" s="2">
        <v>2632.91</v>
      </c>
      <c r="C62">
        <f t="shared" si="0"/>
        <v>3.267415132690004E-4</v>
      </c>
    </row>
    <row r="63" spans="1:3" x14ac:dyDescent="0.3">
      <c r="A63" s="17">
        <v>45635</v>
      </c>
      <c r="B63" s="2">
        <v>2658.78</v>
      </c>
      <c r="C63">
        <f t="shared" si="0"/>
        <v>9.8256301962468696E-3</v>
      </c>
    </row>
    <row r="64" spans="1:3" x14ac:dyDescent="0.3">
      <c r="A64" s="17">
        <v>45636</v>
      </c>
      <c r="B64" s="2">
        <v>2693.64</v>
      </c>
      <c r="C64">
        <f t="shared" si="0"/>
        <v>1.3111276600545991E-2</v>
      </c>
    </row>
    <row r="65" spans="1:3" x14ac:dyDescent="0.3">
      <c r="A65" s="17">
        <v>45637</v>
      </c>
      <c r="B65" s="2">
        <v>2717.93</v>
      </c>
      <c r="C65">
        <f t="shared" si="0"/>
        <v>9.0175376071041282E-3</v>
      </c>
    </row>
    <row r="66" spans="1:3" x14ac:dyDescent="0.3">
      <c r="A66" s="17">
        <v>45638</v>
      </c>
      <c r="B66" s="2">
        <v>2681.33</v>
      </c>
      <c r="C66">
        <f t="shared" si="0"/>
        <v>-1.3466130474294744E-2</v>
      </c>
    </row>
    <row r="67" spans="1:3" x14ac:dyDescent="0.3">
      <c r="A67" s="17">
        <v>45639</v>
      </c>
      <c r="B67" s="2">
        <v>2648.39</v>
      </c>
      <c r="C67">
        <f t="shared" si="0"/>
        <v>-1.2284948141407457E-2</v>
      </c>
    </row>
    <row r="68" spans="1:3" x14ac:dyDescent="0.3">
      <c r="A68" s="17">
        <v>45642</v>
      </c>
      <c r="B68" s="2">
        <v>2652.5</v>
      </c>
      <c r="C68">
        <f t="shared" ref="C68:C131" si="1">(B68-B67)/B67</f>
        <v>1.5518862403196385E-3</v>
      </c>
    </row>
    <row r="69" spans="1:3" x14ac:dyDescent="0.3">
      <c r="A69" s="17">
        <v>45643</v>
      </c>
      <c r="B69" s="2">
        <v>2645.54</v>
      </c>
      <c r="C69">
        <f t="shared" si="1"/>
        <v>-2.6239396795476105E-3</v>
      </c>
    </row>
    <row r="70" spans="1:3" x14ac:dyDescent="0.3">
      <c r="A70" s="17">
        <v>45644</v>
      </c>
      <c r="B70" s="2">
        <v>2587.63</v>
      </c>
      <c r="C70">
        <f t="shared" si="1"/>
        <v>-2.1889670917846587E-2</v>
      </c>
    </row>
    <row r="71" spans="1:3" x14ac:dyDescent="0.3">
      <c r="A71" s="17">
        <v>45645</v>
      </c>
      <c r="B71" s="2">
        <v>2593.85</v>
      </c>
      <c r="C71">
        <f t="shared" si="1"/>
        <v>2.4037439664866306E-3</v>
      </c>
    </row>
    <row r="72" spans="1:3" x14ac:dyDescent="0.3">
      <c r="A72" s="17">
        <v>45646</v>
      </c>
      <c r="B72" s="2">
        <v>2620.77</v>
      </c>
      <c r="C72">
        <f t="shared" si="1"/>
        <v>1.0378395049829433E-2</v>
      </c>
    </row>
    <row r="73" spans="1:3" x14ac:dyDescent="0.3">
      <c r="A73" s="17">
        <v>45649</v>
      </c>
      <c r="B73" s="2">
        <v>2612.9299999999998</v>
      </c>
      <c r="C73">
        <f t="shared" si="1"/>
        <v>-2.9914872346677294E-3</v>
      </c>
    </row>
    <row r="74" spans="1:3" x14ac:dyDescent="0.3">
      <c r="A74" s="17">
        <v>45650</v>
      </c>
      <c r="B74" s="2">
        <v>2613.1999999999998</v>
      </c>
      <c r="C74">
        <f t="shared" si="1"/>
        <v>1.0333227449643957E-4</v>
      </c>
    </row>
    <row r="75" spans="1:3" x14ac:dyDescent="0.3">
      <c r="A75" s="17">
        <v>45652</v>
      </c>
      <c r="B75" s="2">
        <v>2634.43</v>
      </c>
      <c r="C75">
        <f t="shared" si="1"/>
        <v>8.1241389866830022E-3</v>
      </c>
    </row>
    <row r="76" spans="1:3" x14ac:dyDescent="0.3">
      <c r="A76" s="17">
        <v>45653</v>
      </c>
      <c r="B76" s="2">
        <v>2620</v>
      </c>
      <c r="C76">
        <f t="shared" si="1"/>
        <v>-5.4774657136457744E-3</v>
      </c>
    </row>
    <row r="77" spans="1:3" x14ac:dyDescent="0.3">
      <c r="A77" s="17">
        <v>45656</v>
      </c>
      <c r="B77" s="2">
        <v>2605.39</v>
      </c>
      <c r="C77">
        <f t="shared" si="1"/>
        <v>-5.5763358778626437E-3</v>
      </c>
    </row>
    <row r="78" spans="1:3" x14ac:dyDescent="0.3">
      <c r="A78" s="17">
        <v>45657</v>
      </c>
      <c r="B78" s="2">
        <v>2623.81</v>
      </c>
      <c r="C78">
        <f t="shared" si="1"/>
        <v>7.0699588161465552E-3</v>
      </c>
    </row>
    <row r="79" spans="1:3" x14ac:dyDescent="0.3">
      <c r="A79" s="17">
        <v>45659</v>
      </c>
      <c r="B79" s="2">
        <v>2657.16</v>
      </c>
      <c r="C79">
        <f t="shared" si="1"/>
        <v>1.2710524008979275E-2</v>
      </c>
    </row>
    <row r="80" spans="1:3" x14ac:dyDescent="0.3">
      <c r="A80" s="17">
        <v>45660</v>
      </c>
      <c r="B80" s="2">
        <v>2639.12</v>
      </c>
      <c r="C80">
        <f t="shared" si="1"/>
        <v>-6.7892035105149729E-3</v>
      </c>
    </row>
    <row r="81" spans="1:3" x14ac:dyDescent="0.3">
      <c r="A81" s="17">
        <v>45663</v>
      </c>
      <c r="B81" s="2">
        <v>2635.33</v>
      </c>
      <c r="C81">
        <f t="shared" si="1"/>
        <v>-1.436084755524555E-3</v>
      </c>
    </row>
    <row r="82" spans="1:3" x14ac:dyDescent="0.3">
      <c r="A82" s="17">
        <v>45664</v>
      </c>
      <c r="B82" s="2">
        <v>2649.49</v>
      </c>
      <c r="C82">
        <f t="shared" si="1"/>
        <v>5.3731411246408815E-3</v>
      </c>
    </row>
    <row r="83" spans="1:3" x14ac:dyDescent="0.3">
      <c r="A83" s="17">
        <v>45665</v>
      </c>
      <c r="B83" s="2">
        <v>2662.06</v>
      </c>
      <c r="C83">
        <f t="shared" si="1"/>
        <v>4.7443092821637996E-3</v>
      </c>
    </row>
    <row r="84" spans="1:3" x14ac:dyDescent="0.3">
      <c r="A84" s="17">
        <v>45666</v>
      </c>
      <c r="B84" s="2">
        <v>2670.19</v>
      </c>
      <c r="C84">
        <f t="shared" si="1"/>
        <v>3.0540258296207108E-3</v>
      </c>
    </row>
    <row r="85" spans="1:3" x14ac:dyDescent="0.3">
      <c r="A85" s="17">
        <v>45667</v>
      </c>
      <c r="B85" s="2">
        <v>2689.63</v>
      </c>
      <c r="C85">
        <f t="shared" si="1"/>
        <v>7.2803807968721528E-3</v>
      </c>
    </row>
    <row r="86" spans="1:3" x14ac:dyDescent="0.3">
      <c r="A86" s="17">
        <v>45670</v>
      </c>
      <c r="B86" s="2">
        <v>2662.12</v>
      </c>
      <c r="C86">
        <f t="shared" si="1"/>
        <v>-1.0228172648282558E-2</v>
      </c>
    </row>
    <row r="87" spans="1:3" x14ac:dyDescent="0.3">
      <c r="A87" s="17">
        <v>45671</v>
      </c>
      <c r="B87" s="2">
        <v>2677.16</v>
      </c>
      <c r="C87">
        <f t="shared" si="1"/>
        <v>5.6496326236232641E-3</v>
      </c>
    </row>
    <row r="88" spans="1:3" x14ac:dyDescent="0.3">
      <c r="A88" s="17">
        <v>45672</v>
      </c>
      <c r="B88" s="2">
        <v>2695.82</v>
      </c>
      <c r="C88">
        <f t="shared" si="1"/>
        <v>6.9700727636750554E-3</v>
      </c>
    </row>
    <row r="89" spans="1:3" x14ac:dyDescent="0.3">
      <c r="A89" s="17">
        <v>45673</v>
      </c>
      <c r="B89" s="2">
        <v>2713.77</v>
      </c>
      <c r="C89">
        <f t="shared" si="1"/>
        <v>6.6584564251321735E-3</v>
      </c>
    </row>
    <row r="90" spans="1:3" x14ac:dyDescent="0.3">
      <c r="A90" s="17">
        <v>45674</v>
      </c>
      <c r="B90" s="2">
        <v>2701.55</v>
      </c>
      <c r="C90">
        <f t="shared" si="1"/>
        <v>-4.502960825714707E-3</v>
      </c>
    </row>
    <row r="91" spans="1:3" x14ac:dyDescent="0.3">
      <c r="A91" s="17">
        <v>45677</v>
      </c>
      <c r="B91" s="2">
        <v>2708.06</v>
      </c>
      <c r="C91">
        <f t="shared" si="1"/>
        <v>2.4097277488848118E-3</v>
      </c>
    </row>
    <row r="92" spans="1:3" x14ac:dyDescent="0.3">
      <c r="A92" s="17">
        <v>45678</v>
      </c>
      <c r="B92" s="2">
        <v>2744.39</v>
      </c>
      <c r="C92">
        <f t="shared" si="1"/>
        <v>1.3415507780477511E-2</v>
      </c>
    </row>
    <row r="93" spans="1:3" x14ac:dyDescent="0.3">
      <c r="A93" s="17">
        <v>45679</v>
      </c>
      <c r="B93" s="2">
        <v>2755.02</v>
      </c>
      <c r="C93">
        <f t="shared" si="1"/>
        <v>3.8733561920864415E-3</v>
      </c>
    </row>
    <row r="94" spans="1:3" x14ac:dyDescent="0.3">
      <c r="A94" s="17">
        <v>45680</v>
      </c>
      <c r="B94" s="2">
        <v>2753.69</v>
      </c>
      <c r="C94">
        <f t="shared" si="1"/>
        <v>-4.827551161152831E-4</v>
      </c>
    </row>
    <row r="95" spans="1:3" x14ac:dyDescent="0.3">
      <c r="A95" s="17">
        <v>45681</v>
      </c>
      <c r="B95" s="2">
        <v>2771.3</v>
      </c>
      <c r="C95">
        <f t="shared" si="1"/>
        <v>6.3950553620778401E-3</v>
      </c>
    </row>
    <row r="96" spans="1:3" x14ac:dyDescent="0.3">
      <c r="A96" s="17">
        <v>45684</v>
      </c>
      <c r="B96" s="2">
        <v>2741.1</v>
      </c>
      <c r="C96">
        <f t="shared" si="1"/>
        <v>-1.0897412766571742E-2</v>
      </c>
    </row>
    <row r="97" spans="1:3" x14ac:dyDescent="0.3">
      <c r="A97" s="17">
        <v>45685</v>
      </c>
      <c r="B97" s="2">
        <v>2763.11</v>
      </c>
      <c r="C97">
        <f t="shared" si="1"/>
        <v>8.0296231439933672E-3</v>
      </c>
    </row>
    <row r="98" spans="1:3" x14ac:dyDescent="0.3">
      <c r="A98" s="17">
        <v>45686</v>
      </c>
      <c r="B98" s="2">
        <v>2757.71</v>
      </c>
      <c r="C98">
        <f t="shared" si="1"/>
        <v>-1.9543195891586259E-3</v>
      </c>
    </row>
    <row r="99" spans="1:3" x14ac:dyDescent="0.3">
      <c r="A99" s="17">
        <v>45687</v>
      </c>
      <c r="B99" s="2">
        <v>2793.88</v>
      </c>
      <c r="C99">
        <f t="shared" si="1"/>
        <v>1.3115954904612911E-2</v>
      </c>
    </row>
    <row r="100" spans="1:3" x14ac:dyDescent="0.3">
      <c r="A100" s="17">
        <v>45688</v>
      </c>
      <c r="B100" s="2">
        <v>2801</v>
      </c>
      <c r="C100">
        <f t="shared" si="1"/>
        <v>2.5484272767620263E-3</v>
      </c>
    </row>
    <row r="101" spans="1:3" x14ac:dyDescent="0.3">
      <c r="A101" s="17">
        <v>45691</v>
      </c>
      <c r="B101" s="2">
        <v>2813.49</v>
      </c>
      <c r="C101">
        <f t="shared" si="1"/>
        <v>4.4591217422348377E-3</v>
      </c>
    </row>
    <row r="102" spans="1:3" x14ac:dyDescent="0.3">
      <c r="A102" s="17">
        <v>45692</v>
      </c>
      <c r="B102" s="2">
        <v>2841.94</v>
      </c>
      <c r="C102">
        <f t="shared" si="1"/>
        <v>1.0111996132916867E-2</v>
      </c>
    </row>
    <row r="103" spans="1:3" x14ac:dyDescent="0.3">
      <c r="A103" s="17">
        <v>45693</v>
      </c>
      <c r="B103" s="2">
        <v>2865.09</v>
      </c>
      <c r="C103">
        <f t="shared" si="1"/>
        <v>8.1458440361162066E-3</v>
      </c>
    </row>
    <row r="104" spans="1:3" x14ac:dyDescent="0.3">
      <c r="A104" s="17">
        <v>45694</v>
      </c>
      <c r="B104" s="2">
        <v>2856.5</v>
      </c>
      <c r="C104">
        <f t="shared" si="1"/>
        <v>-2.9981606162459628E-3</v>
      </c>
    </row>
    <row r="105" spans="1:3" x14ac:dyDescent="0.3">
      <c r="A105" s="17">
        <v>45695</v>
      </c>
      <c r="B105" s="2">
        <v>2860.39</v>
      </c>
      <c r="C105">
        <f t="shared" si="1"/>
        <v>1.3618064064414047E-3</v>
      </c>
    </row>
    <row r="106" spans="1:3" x14ac:dyDescent="0.3">
      <c r="A106" s="17">
        <v>45698</v>
      </c>
      <c r="B106" s="2">
        <v>2907.34</v>
      </c>
      <c r="C106">
        <f t="shared" si="1"/>
        <v>1.6413845664402502E-2</v>
      </c>
    </row>
    <row r="107" spans="1:3" x14ac:dyDescent="0.3">
      <c r="A107" s="17">
        <v>45699</v>
      </c>
      <c r="B107" s="2">
        <v>2898.34</v>
      </c>
      <c r="C107">
        <f t="shared" si="1"/>
        <v>-3.0956131721780046E-3</v>
      </c>
    </row>
    <row r="108" spans="1:3" x14ac:dyDescent="0.3">
      <c r="A108" s="17">
        <v>45700</v>
      </c>
      <c r="B108" s="2">
        <v>2903.66</v>
      </c>
      <c r="C108">
        <f t="shared" si="1"/>
        <v>1.835533443281226E-3</v>
      </c>
    </row>
    <row r="109" spans="1:3" x14ac:dyDescent="0.3">
      <c r="A109" s="17">
        <v>45701</v>
      </c>
      <c r="B109" s="2">
        <v>2929.03</v>
      </c>
      <c r="C109">
        <f t="shared" si="1"/>
        <v>8.737248851449669E-3</v>
      </c>
    </row>
    <row r="110" spans="1:3" x14ac:dyDescent="0.3">
      <c r="A110" s="17">
        <v>45702</v>
      </c>
      <c r="B110" s="2">
        <v>2883.18</v>
      </c>
      <c r="C110">
        <f t="shared" si="1"/>
        <v>-1.56536464290227E-2</v>
      </c>
    </row>
    <row r="111" spans="1:3" x14ac:dyDescent="0.3">
      <c r="A111" s="17">
        <v>45705</v>
      </c>
      <c r="B111" s="2">
        <v>2897.66</v>
      </c>
      <c r="C111">
        <f t="shared" si="1"/>
        <v>5.0222323961736761E-3</v>
      </c>
    </row>
    <row r="112" spans="1:3" x14ac:dyDescent="0.3">
      <c r="A112" s="17">
        <v>45706</v>
      </c>
      <c r="B112" s="2">
        <v>2935.58</v>
      </c>
      <c r="C112">
        <f t="shared" si="1"/>
        <v>1.3086421457313858E-2</v>
      </c>
    </row>
    <row r="113" spans="1:3" x14ac:dyDescent="0.3">
      <c r="A113" s="17">
        <v>45707</v>
      </c>
      <c r="B113" s="2">
        <v>2932.64</v>
      </c>
      <c r="C113">
        <f t="shared" si="1"/>
        <v>-1.0015056649793413E-3</v>
      </c>
    </row>
    <row r="114" spans="1:3" x14ac:dyDescent="0.3">
      <c r="A114" s="17">
        <v>45708</v>
      </c>
      <c r="B114" s="2">
        <v>2938.7</v>
      </c>
      <c r="C114">
        <f t="shared" si="1"/>
        <v>2.0663975121392145E-3</v>
      </c>
    </row>
    <row r="115" spans="1:3" x14ac:dyDescent="0.3">
      <c r="A115" s="17">
        <v>45709</v>
      </c>
      <c r="B115" s="2">
        <v>2936.03</v>
      </c>
      <c r="C115">
        <f t="shared" si="1"/>
        <v>-9.0856501173975507E-4</v>
      </c>
    </row>
    <row r="116" spans="1:3" x14ac:dyDescent="0.3">
      <c r="A116" s="17">
        <v>45712</v>
      </c>
      <c r="B116" s="2">
        <v>2951.19</v>
      </c>
      <c r="C116">
        <f t="shared" si="1"/>
        <v>5.1634349785253742E-3</v>
      </c>
    </row>
    <row r="117" spans="1:3" x14ac:dyDescent="0.3">
      <c r="A117" s="17">
        <v>45713</v>
      </c>
      <c r="B117" s="2">
        <v>2915.12</v>
      </c>
      <c r="C117">
        <f t="shared" si="1"/>
        <v>-1.2222188337585911E-2</v>
      </c>
    </row>
    <row r="118" spans="1:3" x14ac:dyDescent="0.3">
      <c r="A118" s="17">
        <v>45714</v>
      </c>
      <c r="B118" s="2">
        <v>2916.19</v>
      </c>
      <c r="C118">
        <f t="shared" si="1"/>
        <v>3.670517851752805E-4</v>
      </c>
    </row>
    <row r="119" spans="1:3" x14ac:dyDescent="0.3">
      <c r="A119" s="17">
        <v>45715</v>
      </c>
      <c r="B119" s="2">
        <v>2876.19</v>
      </c>
      <c r="C119">
        <f t="shared" si="1"/>
        <v>-1.3716527386761494E-2</v>
      </c>
    </row>
    <row r="120" spans="1:3" x14ac:dyDescent="0.3">
      <c r="A120" s="17">
        <v>45716</v>
      </c>
      <c r="B120" s="2">
        <v>2858.6</v>
      </c>
      <c r="C120">
        <f t="shared" si="1"/>
        <v>-6.1157294893592375E-3</v>
      </c>
    </row>
    <row r="121" spans="1:3" x14ac:dyDescent="0.3">
      <c r="A121" s="17">
        <v>45719</v>
      </c>
      <c r="B121" s="2">
        <v>2893.71</v>
      </c>
      <c r="C121">
        <f t="shared" si="1"/>
        <v>1.2282236059609644E-2</v>
      </c>
    </row>
    <row r="122" spans="1:3" x14ac:dyDescent="0.3">
      <c r="A122" s="17">
        <v>45720</v>
      </c>
      <c r="B122" s="2">
        <v>2917.49</v>
      </c>
      <c r="C122">
        <f t="shared" si="1"/>
        <v>8.2178241772671579E-3</v>
      </c>
    </row>
    <row r="123" spans="1:3" x14ac:dyDescent="0.3">
      <c r="A123" s="17">
        <v>45721</v>
      </c>
      <c r="B123" s="2">
        <v>2918.84</v>
      </c>
      <c r="C123">
        <f t="shared" si="1"/>
        <v>4.627265217705507E-4</v>
      </c>
    </row>
    <row r="124" spans="1:3" x14ac:dyDescent="0.3">
      <c r="A124" s="17">
        <v>45722</v>
      </c>
      <c r="B124" s="2">
        <v>2909.99</v>
      </c>
      <c r="C124">
        <f t="shared" si="1"/>
        <v>-3.0320264214552229E-3</v>
      </c>
    </row>
    <row r="125" spans="1:3" x14ac:dyDescent="0.3">
      <c r="A125" s="17">
        <v>45723</v>
      </c>
      <c r="B125" s="2">
        <v>2910.79</v>
      </c>
      <c r="C125">
        <f t="shared" si="1"/>
        <v>2.7491503407234459E-4</v>
      </c>
    </row>
    <row r="126" spans="1:3" x14ac:dyDescent="0.3">
      <c r="A126" s="17">
        <v>45726</v>
      </c>
      <c r="B126" s="2">
        <v>2889.4</v>
      </c>
      <c r="C126">
        <f t="shared" si="1"/>
        <v>-7.3485205047426547E-3</v>
      </c>
    </row>
    <row r="127" spans="1:3" x14ac:dyDescent="0.3">
      <c r="A127" s="17">
        <v>45727</v>
      </c>
      <c r="B127" s="2">
        <v>2916.04</v>
      </c>
      <c r="C127">
        <f t="shared" si="1"/>
        <v>9.2199072471793007E-3</v>
      </c>
    </row>
    <row r="128" spans="1:3" x14ac:dyDescent="0.3">
      <c r="A128" s="17">
        <v>45728</v>
      </c>
      <c r="B128" s="2">
        <v>2932.06</v>
      </c>
      <c r="C128">
        <f t="shared" si="1"/>
        <v>5.49375180038682E-3</v>
      </c>
    </row>
    <row r="129" spans="1:3" x14ac:dyDescent="0.3">
      <c r="A129" s="17">
        <v>45729</v>
      </c>
      <c r="B129" s="2">
        <v>2987.75</v>
      </c>
      <c r="C129">
        <f t="shared" si="1"/>
        <v>1.8993472166326766E-2</v>
      </c>
    </row>
    <row r="130" spans="1:3" x14ac:dyDescent="0.3">
      <c r="A130" s="17">
        <v>45730</v>
      </c>
      <c r="B130" s="2">
        <v>2984.42</v>
      </c>
      <c r="C130">
        <f t="shared" si="1"/>
        <v>-1.1145510835913069E-3</v>
      </c>
    </row>
    <row r="131" spans="1:3" x14ac:dyDescent="0.3">
      <c r="A131" s="17">
        <v>45733</v>
      </c>
      <c r="B131" s="2">
        <v>3001.47</v>
      </c>
      <c r="C131">
        <f t="shared" si="1"/>
        <v>5.7130028615274414E-3</v>
      </c>
    </row>
    <row r="132" spans="1:3" x14ac:dyDescent="0.3">
      <c r="A132" s="17">
        <v>45734</v>
      </c>
      <c r="B132" s="2">
        <v>3033.95</v>
      </c>
      <c r="C132">
        <f t="shared" ref="C132:C195" si="2">(B132-B131)/B131</f>
        <v>1.0821364198209551E-2</v>
      </c>
    </row>
    <row r="133" spans="1:3" x14ac:dyDescent="0.3">
      <c r="A133" s="17">
        <v>45735</v>
      </c>
      <c r="B133" s="2">
        <v>3047.18</v>
      </c>
      <c r="C133">
        <f t="shared" si="2"/>
        <v>4.3606519553717167E-3</v>
      </c>
    </row>
    <row r="134" spans="1:3" x14ac:dyDescent="0.3">
      <c r="A134" s="17">
        <v>45736</v>
      </c>
      <c r="B134" s="2">
        <v>3044.41</v>
      </c>
      <c r="C134">
        <f t="shared" si="2"/>
        <v>-9.0903720817279651E-4</v>
      </c>
    </row>
    <row r="135" spans="1:3" x14ac:dyDescent="0.3">
      <c r="A135" s="17">
        <v>45737</v>
      </c>
      <c r="B135" s="2">
        <v>3023.63</v>
      </c>
      <c r="C135">
        <f t="shared" si="2"/>
        <v>-6.8256246694761045E-3</v>
      </c>
    </row>
    <row r="136" spans="1:3" x14ac:dyDescent="0.3">
      <c r="A136" s="17">
        <v>45740</v>
      </c>
      <c r="B136" s="2">
        <v>3012.27</v>
      </c>
      <c r="C136">
        <f t="shared" si="2"/>
        <v>-3.7570734514474746E-3</v>
      </c>
    </row>
    <row r="137" spans="1:3" x14ac:dyDescent="0.3">
      <c r="A137" s="17">
        <v>45741</v>
      </c>
      <c r="B137" s="2">
        <v>3019.85</v>
      </c>
      <c r="C137">
        <f t="shared" si="2"/>
        <v>2.5163746941674974E-3</v>
      </c>
    </row>
    <row r="138" spans="1:3" x14ac:dyDescent="0.3">
      <c r="A138" s="17">
        <v>45742</v>
      </c>
      <c r="B138" s="2">
        <v>3019.29</v>
      </c>
      <c r="C138">
        <f t="shared" si="2"/>
        <v>-1.8543967415598307E-4</v>
      </c>
    </row>
    <row r="139" spans="1:3" x14ac:dyDescent="0.3">
      <c r="A139" s="17">
        <v>45743</v>
      </c>
      <c r="B139" s="2">
        <v>3056.1</v>
      </c>
      <c r="C139">
        <f t="shared" si="2"/>
        <v>1.2191607960811961E-2</v>
      </c>
    </row>
    <row r="140" spans="1:3" x14ac:dyDescent="0.3">
      <c r="A140" s="17">
        <v>45744</v>
      </c>
      <c r="B140" s="2">
        <v>3084.03</v>
      </c>
      <c r="C140">
        <f t="shared" si="2"/>
        <v>9.1390988514774684E-3</v>
      </c>
    </row>
    <row r="141" spans="1:3" x14ac:dyDescent="0.3">
      <c r="A141" s="17">
        <v>45747</v>
      </c>
      <c r="B141" s="2">
        <v>3123.05</v>
      </c>
      <c r="C141">
        <f t="shared" si="2"/>
        <v>1.2652276404574527E-2</v>
      </c>
    </row>
    <row r="142" spans="1:3" x14ac:dyDescent="0.3">
      <c r="A142" s="17">
        <v>45748</v>
      </c>
      <c r="B142" s="2">
        <v>3110.55</v>
      </c>
      <c r="C142">
        <f t="shared" si="2"/>
        <v>-4.0024975584764888E-3</v>
      </c>
    </row>
    <row r="143" spans="1:3" x14ac:dyDescent="0.3">
      <c r="A143" s="17">
        <v>45749</v>
      </c>
      <c r="B143" s="2">
        <v>3133.57</v>
      </c>
      <c r="C143">
        <f t="shared" si="2"/>
        <v>7.4006204690488754E-3</v>
      </c>
    </row>
    <row r="144" spans="1:3" x14ac:dyDescent="0.3">
      <c r="A144" s="17">
        <v>45750</v>
      </c>
      <c r="B144" s="2">
        <v>3112.83</v>
      </c>
      <c r="C144">
        <f t="shared" si="2"/>
        <v>-6.6186490169360297E-3</v>
      </c>
    </row>
    <row r="145" spans="1:3" x14ac:dyDescent="0.3">
      <c r="A145" s="17">
        <v>45751</v>
      </c>
      <c r="B145" s="2">
        <v>3037.36</v>
      </c>
      <c r="C145">
        <f t="shared" si="2"/>
        <v>-2.4244819023203901E-2</v>
      </c>
    </row>
    <row r="146" spans="1:3" x14ac:dyDescent="0.3">
      <c r="A146" s="17">
        <v>45754</v>
      </c>
      <c r="B146" s="2">
        <v>2982.54</v>
      </c>
      <c r="C146">
        <f t="shared" si="2"/>
        <v>-1.8048568493691942E-2</v>
      </c>
    </row>
    <row r="147" spans="1:3" x14ac:dyDescent="0.3">
      <c r="A147" s="17">
        <v>45755</v>
      </c>
      <c r="B147" s="2">
        <v>2983.78</v>
      </c>
      <c r="C147">
        <f t="shared" si="2"/>
        <v>4.1575301588586791E-4</v>
      </c>
    </row>
    <row r="148" spans="1:3" x14ac:dyDescent="0.3">
      <c r="A148" s="17">
        <v>45756</v>
      </c>
      <c r="B148" s="2">
        <v>3082.18</v>
      </c>
      <c r="C148">
        <f t="shared" si="2"/>
        <v>3.2978302689876476E-2</v>
      </c>
    </row>
    <row r="149" spans="1:3" x14ac:dyDescent="0.3">
      <c r="A149" s="17">
        <v>45757</v>
      </c>
      <c r="B149" s="2">
        <v>3173.92</v>
      </c>
      <c r="C149">
        <f t="shared" si="2"/>
        <v>2.9764647100428997E-2</v>
      </c>
    </row>
    <row r="150" spans="1:3" x14ac:dyDescent="0.3">
      <c r="A150" s="17">
        <v>45758</v>
      </c>
      <c r="B150" s="2">
        <v>3236.21</v>
      </c>
      <c r="C150">
        <f t="shared" si="2"/>
        <v>1.9625573423400704E-2</v>
      </c>
    </row>
    <row r="151" spans="1:3" x14ac:dyDescent="0.3">
      <c r="A151" s="17">
        <v>45761</v>
      </c>
      <c r="B151" s="2">
        <v>3209.28</v>
      </c>
      <c r="C151">
        <f t="shared" si="2"/>
        <v>-8.3214624514477854E-3</v>
      </c>
    </row>
    <row r="152" spans="1:3" x14ac:dyDescent="0.3">
      <c r="A152" s="17">
        <v>45762</v>
      </c>
      <c r="B152" s="2">
        <v>3227.6</v>
      </c>
      <c r="C152">
        <f t="shared" si="2"/>
        <v>5.7084455080266315E-3</v>
      </c>
    </row>
    <row r="153" spans="1:3" x14ac:dyDescent="0.3">
      <c r="A153" s="17">
        <v>45763</v>
      </c>
      <c r="B153" s="2">
        <v>3343.22</v>
      </c>
      <c r="C153">
        <f t="shared" si="2"/>
        <v>3.5822282810757188E-2</v>
      </c>
    </row>
    <row r="154" spans="1:3" x14ac:dyDescent="0.3">
      <c r="A154" s="17">
        <v>45764</v>
      </c>
      <c r="B154" s="2">
        <v>3327.54</v>
      </c>
      <c r="C154">
        <f t="shared" si="2"/>
        <v>-4.6900891954462579E-3</v>
      </c>
    </row>
    <row r="155" spans="1:3" x14ac:dyDescent="0.3">
      <c r="A155" s="17">
        <v>45768</v>
      </c>
      <c r="B155" s="2">
        <v>3424.3</v>
      </c>
      <c r="C155">
        <f t="shared" si="2"/>
        <v>2.9078538499912914E-2</v>
      </c>
    </row>
    <row r="156" spans="1:3" x14ac:dyDescent="0.3">
      <c r="A156" s="17">
        <v>45769</v>
      </c>
      <c r="B156" s="2">
        <v>3382.54</v>
      </c>
      <c r="C156">
        <f t="shared" si="2"/>
        <v>-1.2195193178167864E-2</v>
      </c>
    </row>
    <row r="157" spans="1:3" x14ac:dyDescent="0.3">
      <c r="A157" s="17">
        <v>45770</v>
      </c>
      <c r="B157" s="2">
        <v>3288.26</v>
      </c>
      <c r="C157">
        <f t="shared" si="2"/>
        <v>-2.7872545483571442E-2</v>
      </c>
    </row>
    <row r="158" spans="1:3" x14ac:dyDescent="0.3">
      <c r="A158" s="17">
        <v>45771</v>
      </c>
      <c r="B158" s="2">
        <v>3349.1</v>
      </c>
      <c r="C158">
        <f t="shared" si="2"/>
        <v>1.8502186566755573E-2</v>
      </c>
    </row>
    <row r="159" spans="1:3" x14ac:dyDescent="0.3">
      <c r="A159" s="17">
        <v>45772</v>
      </c>
      <c r="B159" s="2">
        <v>3319.45</v>
      </c>
      <c r="C159">
        <f t="shared" si="2"/>
        <v>-8.8531247200740772E-3</v>
      </c>
    </row>
    <row r="160" spans="1:3" x14ac:dyDescent="0.3">
      <c r="A160" s="17">
        <v>45775</v>
      </c>
      <c r="B160" s="2">
        <v>3341.67</v>
      </c>
      <c r="C160">
        <f t="shared" si="2"/>
        <v>6.6938800102427374E-3</v>
      </c>
    </row>
    <row r="161" spans="1:3" x14ac:dyDescent="0.3">
      <c r="A161" s="17">
        <v>45776</v>
      </c>
      <c r="B161" s="2">
        <v>3317.18</v>
      </c>
      <c r="C161">
        <f t="shared" si="2"/>
        <v>-7.3286709938444657E-3</v>
      </c>
    </row>
    <row r="162" spans="1:3" x14ac:dyDescent="0.3">
      <c r="A162" s="17">
        <v>45777</v>
      </c>
      <c r="B162" s="2">
        <v>3288.59</v>
      </c>
      <c r="C162">
        <f t="shared" si="2"/>
        <v>-8.6187665426656658E-3</v>
      </c>
    </row>
    <row r="163" spans="1:3" x14ac:dyDescent="0.3">
      <c r="A163" s="17">
        <v>45778</v>
      </c>
      <c r="B163" s="2">
        <v>3241</v>
      </c>
      <c r="C163">
        <f t="shared" si="2"/>
        <v>-1.4471247555943471E-2</v>
      </c>
    </row>
    <row r="164" spans="1:3" x14ac:dyDescent="0.3">
      <c r="A164" s="17">
        <v>45779</v>
      </c>
      <c r="B164" s="2">
        <v>3240.88</v>
      </c>
      <c r="C164">
        <f t="shared" si="2"/>
        <v>-3.7025609379787366E-5</v>
      </c>
    </row>
    <row r="165" spans="1:3" x14ac:dyDescent="0.3">
      <c r="A165" s="17">
        <v>45782</v>
      </c>
      <c r="B165" s="2">
        <v>3334.5</v>
      </c>
      <c r="C165">
        <f t="shared" si="2"/>
        <v>2.888721581792596E-2</v>
      </c>
    </row>
    <row r="166" spans="1:3" x14ac:dyDescent="0.3">
      <c r="A166" s="17">
        <v>45783</v>
      </c>
      <c r="B166" s="2">
        <v>3430.21</v>
      </c>
      <c r="C166">
        <f t="shared" si="2"/>
        <v>2.8702953966111871E-2</v>
      </c>
    </row>
    <row r="167" spans="1:3" x14ac:dyDescent="0.3">
      <c r="A167" s="17">
        <v>45784</v>
      </c>
      <c r="B167" s="2">
        <v>3365.21</v>
      </c>
      <c r="C167">
        <f t="shared" si="2"/>
        <v>-1.8949277157958258E-2</v>
      </c>
    </row>
    <row r="168" spans="1:3" x14ac:dyDescent="0.3">
      <c r="A168" s="17">
        <v>45785</v>
      </c>
      <c r="B168" s="2">
        <v>3305.52</v>
      </c>
      <c r="C168">
        <f t="shared" si="2"/>
        <v>-1.7737377459356194E-2</v>
      </c>
    </row>
    <row r="169" spans="1:3" x14ac:dyDescent="0.3">
      <c r="A169" s="17">
        <v>45786</v>
      </c>
      <c r="B169" s="2">
        <v>3324.63</v>
      </c>
      <c r="C169">
        <f t="shared" si="2"/>
        <v>5.7812386553401972E-3</v>
      </c>
    </row>
    <row r="170" spans="1:3" x14ac:dyDescent="0.3">
      <c r="A170" s="17">
        <v>45789</v>
      </c>
      <c r="B170" s="2">
        <v>3234.7</v>
      </c>
      <c r="C170">
        <f t="shared" si="2"/>
        <v>-2.7049626574987377E-2</v>
      </c>
    </row>
    <row r="171" spans="1:3" x14ac:dyDescent="0.3">
      <c r="A171" s="17">
        <v>45790</v>
      </c>
      <c r="B171" s="2">
        <v>3248.47</v>
      </c>
      <c r="C171">
        <f t="shared" si="2"/>
        <v>4.2569635514885405E-3</v>
      </c>
    </row>
    <row r="172" spans="1:3" x14ac:dyDescent="0.3">
      <c r="A172" s="17">
        <v>45791</v>
      </c>
      <c r="B172" s="2">
        <v>3178.75</v>
      </c>
      <c r="C172">
        <f t="shared" si="2"/>
        <v>-2.1462411535276546E-2</v>
      </c>
    </row>
    <row r="173" spans="1:3" x14ac:dyDescent="0.3">
      <c r="A173" s="17">
        <v>45792</v>
      </c>
      <c r="B173" s="2">
        <v>3240.87</v>
      </c>
      <c r="C173">
        <f t="shared" si="2"/>
        <v>1.954227290601648E-2</v>
      </c>
    </row>
    <row r="174" spans="1:3" x14ac:dyDescent="0.3">
      <c r="A174" s="17">
        <v>45793</v>
      </c>
      <c r="B174" s="2">
        <v>3202.77</v>
      </c>
      <c r="C174">
        <f t="shared" si="2"/>
        <v>-1.1756102528024854E-2</v>
      </c>
    </row>
    <row r="175" spans="1:3" x14ac:dyDescent="0.3">
      <c r="A175" s="17">
        <v>45796</v>
      </c>
      <c r="B175" s="2">
        <v>3229.85</v>
      </c>
      <c r="C175">
        <f t="shared" si="2"/>
        <v>8.4551809839607354E-3</v>
      </c>
    </row>
    <row r="176" spans="1:3" x14ac:dyDescent="0.3">
      <c r="A176" s="17">
        <v>45797</v>
      </c>
      <c r="B176" s="2">
        <v>3290.12</v>
      </c>
      <c r="C176">
        <f t="shared" si="2"/>
        <v>1.8660309302289575E-2</v>
      </c>
    </row>
    <row r="177" spans="1:3" x14ac:dyDescent="0.3">
      <c r="A177" s="17">
        <v>45798</v>
      </c>
      <c r="B177" s="2">
        <v>3314.99</v>
      </c>
      <c r="C177">
        <f t="shared" si="2"/>
        <v>7.5589948086999537E-3</v>
      </c>
    </row>
    <row r="178" spans="1:3" x14ac:dyDescent="0.3">
      <c r="A178" s="17">
        <v>45799</v>
      </c>
      <c r="B178" s="2">
        <v>3295</v>
      </c>
      <c r="C178">
        <f t="shared" si="2"/>
        <v>-6.0301841031194011E-3</v>
      </c>
    </row>
    <row r="179" spans="1:3" x14ac:dyDescent="0.3">
      <c r="A179" s="17">
        <v>45800</v>
      </c>
      <c r="B179" s="2">
        <v>3357.42</v>
      </c>
      <c r="C179">
        <f t="shared" si="2"/>
        <v>1.8943854324734468E-2</v>
      </c>
    </row>
    <row r="180" spans="1:3" x14ac:dyDescent="0.3">
      <c r="A180" s="17">
        <v>45803</v>
      </c>
      <c r="B180" s="2">
        <v>3342.94</v>
      </c>
      <c r="C180">
        <f t="shared" si="2"/>
        <v>-4.312835451030856E-3</v>
      </c>
    </row>
    <row r="181" spans="1:3" x14ac:dyDescent="0.3">
      <c r="A181" s="17">
        <v>45804</v>
      </c>
      <c r="B181" s="2">
        <v>3300.68</v>
      </c>
      <c r="C181">
        <f t="shared" si="2"/>
        <v>-1.264156700389484E-2</v>
      </c>
    </row>
    <row r="182" spans="1:3" x14ac:dyDescent="0.3">
      <c r="A182" s="17">
        <v>45805</v>
      </c>
      <c r="B182" s="2">
        <v>3289.76</v>
      </c>
      <c r="C182">
        <f t="shared" si="2"/>
        <v>-3.3084091762908305E-3</v>
      </c>
    </row>
    <row r="183" spans="1:3" x14ac:dyDescent="0.3">
      <c r="A183" s="17">
        <v>45806</v>
      </c>
      <c r="B183" s="2">
        <v>3317.02</v>
      </c>
      <c r="C183">
        <f t="shared" si="2"/>
        <v>8.2863187588151609E-3</v>
      </c>
    </row>
    <row r="184" spans="1:3" x14ac:dyDescent="0.3">
      <c r="A184" s="17">
        <v>45807</v>
      </c>
      <c r="B184" s="2">
        <v>3289.4</v>
      </c>
      <c r="C184">
        <f t="shared" si="2"/>
        <v>-8.3267511199811555E-3</v>
      </c>
    </row>
    <row r="185" spans="1:3" x14ac:dyDescent="0.3">
      <c r="A185" s="17">
        <v>45810</v>
      </c>
      <c r="B185" s="2">
        <v>3380.21</v>
      </c>
      <c r="C185">
        <f t="shared" si="2"/>
        <v>2.7606858393628E-2</v>
      </c>
    </row>
    <row r="186" spans="1:3" x14ac:dyDescent="0.3">
      <c r="A186" s="17">
        <v>45811</v>
      </c>
      <c r="B186" s="2">
        <v>3352.25</v>
      </c>
      <c r="C186">
        <f t="shared" si="2"/>
        <v>-8.2716754284497228E-3</v>
      </c>
    </row>
    <row r="187" spans="1:3" x14ac:dyDescent="0.3">
      <c r="A187" s="17">
        <v>45812</v>
      </c>
      <c r="B187" s="2">
        <v>3376.54</v>
      </c>
      <c r="C187">
        <f t="shared" si="2"/>
        <v>7.2458796330822474E-3</v>
      </c>
    </row>
    <row r="188" spans="1:3" x14ac:dyDescent="0.3">
      <c r="A188" s="17">
        <v>45813</v>
      </c>
      <c r="B188" s="2">
        <v>3354.16</v>
      </c>
      <c r="C188">
        <f t="shared" si="2"/>
        <v>-6.6280867396802971E-3</v>
      </c>
    </row>
    <row r="189" spans="1:3" x14ac:dyDescent="0.3">
      <c r="A189" s="17">
        <v>45814</v>
      </c>
      <c r="B189" s="2">
        <v>3310.17</v>
      </c>
      <c r="C189">
        <f t="shared" si="2"/>
        <v>-1.3115057123094839E-2</v>
      </c>
    </row>
    <row r="190" spans="1:3" x14ac:dyDescent="0.3">
      <c r="A190" s="17">
        <v>45817</v>
      </c>
      <c r="B190" s="2">
        <v>3328.33</v>
      </c>
      <c r="C190">
        <f t="shared" si="2"/>
        <v>5.4861230692078815E-3</v>
      </c>
    </row>
    <row r="191" spans="1:3" x14ac:dyDescent="0.3">
      <c r="A191" s="17">
        <v>45818</v>
      </c>
      <c r="B191" s="2">
        <v>3323.02</v>
      </c>
      <c r="C191">
        <f t="shared" si="2"/>
        <v>-1.5953946874258098E-3</v>
      </c>
    </row>
    <row r="192" spans="1:3" x14ac:dyDescent="0.3">
      <c r="A192" s="17">
        <v>45819</v>
      </c>
      <c r="B192" s="2">
        <v>3353.84</v>
      </c>
      <c r="C192">
        <f t="shared" si="2"/>
        <v>9.2746959091429375E-3</v>
      </c>
    </row>
    <row r="193" spans="1:3" x14ac:dyDescent="0.3">
      <c r="A193" s="17">
        <v>45820</v>
      </c>
      <c r="B193" s="2">
        <v>3385.29</v>
      </c>
      <c r="C193">
        <f t="shared" si="2"/>
        <v>9.3773107840564307E-3</v>
      </c>
    </row>
    <row r="194" spans="1:3" x14ac:dyDescent="0.3">
      <c r="A194" s="17">
        <v>45821</v>
      </c>
      <c r="B194" s="2">
        <v>3432.64</v>
      </c>
      <c r="C194">
        <f t="shared" si="2"/>
        <v>1.3986984866879916E-2</v>
      </c>
    </row>
    <row r="195" spans="1:3" x14ac:dyDescent="0.3">
      <c r="A195" s="17">
        <v>45824</v>
      </c>
      <c r="B195" s="2">
        <v>3383.2</v>
      </c>
      <c r="C195">
        <f t="shared" si="2"/>
        <v>-1.4402908548522437E-2</v>
      </c>
    </row>
    <row r="196" spans="1:3" x14ac:dyDescent="0.3">
      <c r="A196" s="17">
        <v>45825</v>
      </c>
      <c r="B196" s="2">
        <v>3388.74</v>
      </c>
      <c r="C196">
        <f t="shared" ref="C196:C259" si="3">(B196-B195)/B195</f>
        <v>1.6375029557814979E-3</v>
      </c>
    </row>
    <row r="197" spans="1:3" x14ac:dyDescent="0.3">
      <c r="A197" s="17">
        <v>45826</v>
      </c>
      <c r="B197" s="2">
        <v>3369.09</v>
      </c>
      <c r="C197">
        <f t="shared" si="3"/>
        <v>-5.7986154145787628E-3</v>
      </c>
    </row>
    <row r="198" spans="1:3" x14ac:dyDescent="0.3">
      <c r="A198" s="17">
        <v>45827</v>
      </c>
      <c r="B198" s="2">
        <v>3370.75</v>
      </c>
      <c r="C198">
        <f t="shared" si="3"/>
        <v>4.9271464994994326E-4</v>
      </c>
    </row>
    <row r="199" spans="1:3" x14ac:dyDescent="0.3">
      <c r="A199" s="17">
        <v>45828</v>
      </c>
      <c r="B199" s="2">
        <v>3368.23</v>
      </c>
      <c r="C199">
        <f t="shared" si="3"/>
        <v>-7.4760809908773474E-4</v>
      </c>
    </row>
    <row r="200" spans="1:3" x14ac:dyDescent="0.3">
      <c r="A200" s="17">
        <v>45831</v>
      </c>
      <c r="B200" s="2">
        <v>3368.88</v>
      </c>
      <c r="C200">
        <f t="shared" si="3"/>
        <v>1.9297969556713495E-4</v>
      </c>
    </row>
    <row r="201" spans="1:3" x14ac:dyDescent="0.3">
      <c r="A201" s="17">
        <v>45832</v>
      </c>
      <c r="B201" s="2">
        <v>3324.2</v>
      </c>
      <c r="C201">
        <f t="shared" si="3"/>
        <v>-1.3262567975113477E-2</v>
      </c>
    </row>
    <row r="202" spans="1:3" x14ac:dyDescent="0.3">
      <c r="A202" s="17">
        <v>45833</v>
      </c>
      <c r="B202" s="2">
        <v>3332.46</v>
      </c>
      <c r="C202">
        <f t="shared" si="3"/>
        <v>2.4848083749474214E-3</v>
      </c>
    </row>
    <row r="203" spans="1:3" x14ac:dyDescent="0.3">
      <c r="A203" s="17">
        <v>45834</v>
      </c>
      <c r="B203" s="2">
        <v>3328.06</v>
      </c>
      <c r="C203">
        <f t="shared" si="3"/>
        <v>-1.3203459306338533E-3</v>
      </c>
    </row>
    <row r="204" spans="1:3" x14ac:dyDescent="0.3">
      <c r="A204" s="17">
        <v>45835</v>
      </c>
      <c r="B204" s="2">
        <v>3274.25</v>
      </c>
      <c r="C204">
        <f t="shared" si="3"/>
        <v>-1.616857869148992E-2</v>
      </c>
    </row>
    <row r="205" spans="1:3" x14ac:dyDescent="0.3">
      <c r="A205" s="17">
        <v>45838</v>
      </c>
      <c r="B205" s="2">
        <v>3303.69</v>
      </c>
      <c r="C205">
        <f t="shared" si="3"/>
        <v>8.9913720699396973E-3</v>
      </c>
    </row>
    <row r="206" spans="1:3" x14ac:dyDescent="0.3">
      <c r="A206" s="17">
        <v>45839</v>
      </c>
      <c r="B206" s="2">
        <v>3339.21</v>
      </c>
      <c r="C206">
        <f t="shared" si="3"/>
        <v>1.0751614104228901E-2</v>
      </c>
    </row>
    <row r="207" spans="1:3" x14ac:dyDescent="0.3">
      <c r="A207" s="17">
        <v>45840</v>
      </c>
      <c r="B207" s="2">
        <v>3357.36</v>
      </c>
      <c r="C207">
        <f t="shared" si="3"/>
        <v>5.4354173591957648E-3</v>
      </c>
    </row>
    <row r="208" spans="1:3" x14ac:dyDescent="0.3">
      <c r="A208" s="17">
        <v>45841</v>
      </c>
      <c r="B208" s="2">
        <v>3326.57</v>
      </c>
      <c r="C208">
        <f t="shared" si="3"/>
        <v>-9.170896180332155E-3</v>
      </c>
    </row>
    <row r="209" spans="1:3" x14ac:dyDescent="0.3">
      <c r="A209" s="17">
        <v>45842</v>
      </c>
      <c r="B209" s="2">
        <v>3336.64</v>
      </c>
      <c r="C209">
        <f t="shared" si="3"/>
        <v>3.0271420712625042E-3</v>
      </c>
    </row>
    <row r="210" spans="1:3" x14ac:dyDescent="0.3">
      <c r="A210" s="17">
        <v>45845</v>
      </c>
      <c r="B210" s="2">
        <v>3335.61</v>
      </c>
      <c r="C210">
        <f t="shared" si="3"/>
        <v>-3.0869377577435547E-4</v>
      </c>
    </row>
    <row r="211" spans="1:3" x14ac:dyDescent="0.3">
      <c r="A211" s="17">
        <v>45846</v>
      </c>
      <c r="B211" s="2">
        <v>3300.7</v>
      </c>
      <c r="C211">
        <f t="shared" si="3"/>
        <v>-1.0465851823204843E-2</v>
      </c>
    </row>
    <row r="212" spans="1:3" x14ac:dyDescent="0.3">
      <c r="A212" s="17">
        <v>45847</v>
      </c>
      <c r="B212" s="2">
        <v>3313.72</v>
      </c>
      <c r="C212">
        <f t="shared" si="3"/>
        <v>3.9446178083436794E-3</v>
      </c>
    </row>
    <row r="213" spans="1:3" x14ac:dyDescent="0.3">
      <c r="A213" s="17">
        <v>45848</v>
      </c>
      <c r="B213" s="2">
        <v>3323.07</v>
      </c>
      <c r="C213">
        <f t="shared" si="3"/>
        <v>2.8216023079802653E-3</v>
      </c>
    </row>
    <row r="214" spans="1:3" x14ac:dyDescent="0.3">
      <c r="A214" s="17">
        <v>45849</v>
      </c>
      <c r="B214" s="2">
        <v>3355.91</v>
      </c>
      <c r="C214">
        <f t="shared" si="3"/>
        <v>9.882427995798972E-3</v>
      </c>
    </row>
    <row r="215" spans="1:3" x14ac:dyDescent="0.3">
      <c r="A215" s="17">
        <v>45852</v>
      </c>
      <c r="B215" s="2">
        <v>3343.8</v>
      </c>
      <c r="C215">
        <f t="shared" si="3"/>
        <v>-3.6085592283463122E-3</v>
      </c>
    </row>
    <row r="216" spans="1:3" x14ac:dyDescent="0.3">
      <c r="A216" s="17">
        <v>45853</v>
      </c>
      <c r="B216" s="2">
        <v>3322.63</v>
      </c>
      <c r="C216">
        <f t="shared" si="3"/>
        <v>-6.3311202823135571E-3</v>
      </c>
    </row>
    <row r="217" spans="1:3" x14ac:dyDescent="0.3">
      <c r="A217" s="17">
        <v>45854</v>
      </c>
      <c r="B217" s="2">
        <v>3346.58</v>
      </c>
      <c r="C217">
        <f t="shared" si="3"/>
        <v>7.2081453547339957E-3</v>
      </c>
    </row>
    <row r="218" spans="1:3" x14ac:dyDescent="0.3">
      <c r="A218" s="17">
        <v>45855</v>
      </c>
      <c r="B218" s="2">
        <v>3338.95</v>
      </c>
      <c r="C218">
        <f t="shared" si="3"/>
        <v>-2.2799395203461771E-3</v>
      </c>
    </row>
    <row r="219" spans="1:3" x14ac:dyDescent="0.3">
      <c r="A219" s="17">
        <v>45856</v>
      </c>
      <c r="B219" s="2">
        <v>3350.4</v>
      </c>
      <c r="C219">
        <f t="shared" si="3"/>
        <v>3.4292217613322374E-3</v>
      </c>
    </row>
    <row r="220" spans="1:3" x14ac:dyDescent="0.3">
      <c r="A220" s="17">
        <v>45859</v>
      </c>
      <c r="B220" s="2">
        <v>3395.8</v>
      </c>
      <c r="C220">
        <f t="shared" si="3"/>
        <v>1.3550620821394486E-2</v>
      </c>
    </row>
    <row r="221" spans="1:3" x14ac:dyDescent="0.3">
      <c r="A221" s="17">
        <v>45860</v>
      </c>
      <c r="B221" s="2">
        <v>3431.5</v>
      </c>
      <c r="C221">
        <f t="shared" si="3"/>
        <v>1.0512986630543559E-2</v>
      </c>
    </row>
    <row r="222" spans="1:3" x14ac:dyDescent="0.3">
      <c r="A222" s="17">
        <v>45861</v>
      </c>
      <c r="B222" s="2">
        <v>3387.78</v>
      </c>
      <c r="C222">
        <f t="shared" si="3"/>
        <v>-1.2740783913740289E-2</v>
      </c>
    </row>
    <row r="223" spans="1:3" x14ac:dyDescent="0.3">
      <c r="A223" s="17">
        <v>45862</v>
      </c>
      <c r="B223" s="2">
        <v>3368.15</v>
      </c>
      <c r="C223">
        <f t="shared" si="3"/>
        <v>-5.7943550053427637E-3</v>
      </c>
    </row>
    <row r="224" spans="1:3" x14ac:dyDescent="0.3">
      <c r="A224" s="17">
        <v>45863</v>
      </c>
      <c r="B224" s="2">
        <v>3337.18</v>
      </c>
      <c r="C224">
        <f t="shared" si="3"/>
        <v>-9.1949586568294914E-3</v>
      </c>
    </row>
    <row r="225" spans="1:3" x14ac:dyDescent="0.3">
      <c r="A225" s="17">
        <v>45866</v>
      </c>
      <c r="B225" s="2">
        <v>3314.64</v>
      </c>
      <c r="C225">
        <f t="shared" si="3"/>
        <v>-6.7542056466837162E-3</v>
      </c>
    </row>
    <row r="226" spans="1:3" x14ac:dyDescent="0.3">
      <c r="A226" s="17">
        <v>45867</v>
      </c>
      <c r="B226" s="2">
        <v>3326.84</v>
      </c>
      <c r="C226">
        <f t="shared" si="3"/>
        <v>3.6806410349239354E-3</v>
      </c>
    </row>
    <row r="227" spans="1:3" x14ac:dyDescent="0.3">
      <c r="A227" s="17">
        <v>45868</v>
      </c>
      <c r="B227" s="2">
        <v>3275.25</v>
      </c>
      <c r="C227">
        <f t="shared" si="3"/>
        <v>-1.5507208041264426E-2</v>
      </c>
    </row>
    <row r="228" spans="1:3" x14ac:dyDescent="0.3">
      <c r="A228" s="17">
        <v>45869</v>
      </c>
      <c r="B228" s="2">
        <v>3290.32</v>
      </c>
      <c r="C228">
        <f t="shared" si="3"/>
        <v>4.6011754827876231E-3</v>
      </c>
    </row>
    <row r="229" spans="1:3" x14ac:dyDescent="0.3">
      <c r="A229" s="17">
        <v>45870</v>
      </c>
      <c r="B229" s="2">
        <v>3362.88</v>
      </c>
      <c r="C229">
        <f t="shared" si="3"/>
        <v>2.2052566315738268E-2</v>
      </c>
    </row>
    <row r="230" spans="1:3" x14ac:dyDescent="0.3">
      <c r="A230" s="17">
        <v>45873</v>
      </c>
      <c r="B230" s="2">
        <v>3373.37</v>
      </c>
      <c r="C230">
        <f t="shared" si="3"/>
        <v>3.1193500808829877E-3</v>
      </c>
    </row>
    <row r="231" spans="1:3" x14ac:dyDescent="0.3">
      <c r="A231" s="17">
        <v>45874</v>
      </c>
      <c r="B231" s="2">
        <v>3381.27</v>
      </c>
      <c r="C231">
        <f t="shared" si="3"/>
        <v>2.3418717780735857E-3</v>
      </c>
    </row>
    <row r="232" spans="1:3" x14ac:dyDescent="0.3">
      <c r="A232" s="17">
        <v>45875</v>
      </c>
      <c r="B232" s="2">
        <v>3369.04</v>
      </c>
      <c r="C232">
        <f t="shared" si="3"/>
        <v>-3.6169841509255452E-3</v>
      </c>
    </row>
    <row r="233" spans="1:3" x14ac:dyDescent="0.3">
      <c r="A233" s="17">
        <v>45876</v>
      </c>
      <c r="B233" s="2">
        <v>3397.31</v>
      </c>
      <c r="C233">
        <f t="shared" si="3"/>
        <v>8.391114382732167E-3</v>
      </c>
    </row>
    <row r="234" spans="1:3" x14ac:dyDescent="0.3">
      <c r="A234" s="17">
        <v>45877</v>
      </c>
      <c r="B234" s="2">
        <v>3398.78</v>
      </c>
      <c r="C234">
        <f t="shared" si="3"/>
        <v>4.3269527950062097E-4</v>
      </c>
    </row>
    <row r="235" spans="1:3" x14ac:dyDescent="0.3">
      <c r="A235" s="17">
        <v>45880</v>
      </c>
      <c r="B235" s="2">
        <v>3344.83</v>
      </c>
      <c r="C235">
        <f t="shared" si="3"/>
        <v>-1.5873342787706256E-2</v>
      </c>
    </row>
    <row r="236" spans="1:3" x14ac:dyDescent="0.3">
      <c r="A236" s="17">
        <v>45881</v>
      </c>
      <c r="B236" s="2">
        <v>3346.2</v>
      </c>
      <c r="C236">
        <f t="shared" si="3"/>
        <v>4.0958733328745882E-4</v>
      </c>
    </row>
    <row r="237" spans="1:3" x14ac:dyDescent="0.3">
      <c r="A237" s="17">
        <v>45882</v>
      </c>
      <c r="B237" s="2">
        <v>3354.73</v>
      </c>
      <c r="C237">
        <f t="shared" si="3"/>
        <v>2.5491602414679936E-3</v>
      </c>
    </row>
    <row r="238" spans="1:3" x14ac:dyDescent="0.3">
      <c r="A238" s="17">
        <v>45883</v>
      </c>
      <c r="B238" s="2">
        <v>3336.5</v>
      </c>
      <c r="C238">
        <f t="shared" si="3"/>
        <v>-5.4341183940287349E-3</v>
      </c>
    </row>
    <row r="239" spans="1:3" x14ac:dyDescent="0.3">
      <c r="A239" s="17">
        <v>45884</v>
      </c>
      <c r="B239" s="2">
        <v>3335.39</v>
      </c>
      <c r="C239">
        <f t="shared" si="3"/>
        <v>-3.3268395024730327E-4</v>
      </c>
    </row>
    <row r="240" spans="1:3" x14ac:dyDescent="0.3">
      <c r="A240" s="17">
        <v>45887</v>
      </c>
      <c r="B240" s="2">
        <v>3330.55</v>
      </c>
      <c r="C240">
        <f t="shared" si="3"/>
        <v>-1.4511046684194924E-3</v>
      </c>
    </row>
    <row r="241" spans="1:3" x14ac:dyDescent="0.3">
      <c r="A241" s="17">
        <v>45888</v>
      </c>
      <c r="B241" s="2">
        <v>3315.46</v>
      </c>
      <c r="C241">
        <f t="shared" si="3"/>
        <v>-4.5307832039753627E-3</v>
      </c>
    </row>
    <row r="242" spans="1:3" x14ac:dyDescent="0.3">
      <c r="A242" s="17">
        <v>45889</v>
      </c>
      <c r="B242" s="2">
        <v>3347.11</v>
      </c>
      <c r="C242">
        <f t="shared" si="3"/>
        <v>9.5461866528325154E-3</v>
      </c>
    </row>
    <row r="243" spans="1:3" x14ac:dyDescent="0.3">
      <c r="A243" s="17">
        <v>45890</v>
      </c>
      <c r="B243" s="2">
        <v>3338.81</v>
      </c>
      <c r="C243">
        <f t="shared" si="3"/>
        <v>-2.4797511883386508E-3</v>
      </c>
    </row>
    <row r="244" spans="1:3" x14ac:dyDescent="0.3">
      <c r="A244" s="17">
        <v>45891</v>
      </c>
      <c r="B244" s="2">
        <v>3372.11</v>
      </c>
      <c r="C244">
        <f t="shared" si="3"/>
        <v>9.9736133532606474E-3</v>
      </c>
    </row>
    <row r="245" spans="1:3" x14ac:dyDescent="0.3">
      <c r="A245" s="17">
        <v>45894</v>
      </c>
      <c r="B245" s="2">
        <v>3366.79</v>
      </c>
      <c r="C245">
        <f t="shared" si="3"/>
        <v>-1.577647229776064E-3</v>
      </c>
    </row>
    <row r="246" spans="1:3" x14ac:dyDescent="0.3">
      <c r="A246" s="17">
        <v>45895</v>
      </c>
      <c r="B246" s="2">
        <v>3392.88</v>
      </c>
      <c r="C246">
        <f t="shared" si="3"/>
        <v>7.7492210681391312E-3</v>
      </c>
    </row>
    <row r="247" spans="1:3" x14ac:dyDescent="0.3">
      <c r="A247" s="17">
        <v>45896</v>
      </c>
      <c r="B247" s="2">
        <v>3397.42</v>
      </c>
      <c r="C247">
        <f t="shared" si="3"/>
        <v>1.3380962486147353E-3</v>
      </c>
    </row>
    <row r="248" spans="1:3" x14ac:dyDescent="0.3">
      <c r="A248" s="17">
        <v>45897</v>
      </c>
      <c r="B248" s="2">
        <v>3417.2</v>
      </c>
      <c r="C248">
        <f t="shared" si="3"/>
        <v>5.8220649787190703E-3</v>
      </c>
    </row>
    <row r="249" spans="1:3" x14ac:dyDescent="0.3">
      <c r="A249" s="17">
        <v>45898</v>
      </c>
      <c r="B249" s="2">
        <v>3448</v>
      </c>
      <c r="C249">
        <f t="shared" si="3"/>
        <v>9.0132272035585229E-3</v>
      </c>
    </row>
    <row r="250" spans="1:3" x14ac:dyDescent="0.3">
      <c r="A250" s="17">
        <v>45901</v>
      </c>
      <c r="B250" s="2">
        <v>3476.47</v>
      </c>
      <c r="C250">
        <f t="shared" si="3"/>
        <v>8.2569605568444896E-3</v>
      </c>
    </row>
    <row r="251" spans="1:3" x14ac:dyDescent="0.3">
      <c r="A251" s="17">
        <v>45902</v>
      </c>
      <c r="B251" s="2">
        <v>3533.73</v>
      </c>
      <c r="C251">
        <f t="shared" si="3"/>
        <v>1.6470730367297928E-2</v>
      </c>
    </row>
    <row r="252" spans="1:3" x14ac:dyDescent="0.3">
      <c r="A252" s="17">
        <v>45903</v>
      </c>
      <c r="B252" s="2">
        <v>3559.43</v>
      </c>
      <c r="C252">
        <f t="shared" si="3"/>
        <v>7.2727684344870199E-3</v>
      </c>
    </row>
    <row r="253" spans="1:3" x14ac:dyDescent="0.3">
      <c r="A253" s="17">
        <v>45904</v>
      </c>
      <c r="B253" s="2">
        <v>3546.17</v>
      </c>
      <c r="C253">
        <f t="shared" si="3"/>
        <v>-3.7253155701895426E-3</v>
      </c>
    </row>
    <row r="254" spans="1:3" x14ac:dyDescent="0.3">
      <c r="A254" s="17">
        <v>45905</v>
      </c>
      <c r="B254" s="2">
        <v>3586.81</v>
      </c>
      <c r="C254">
        <f t="shared" si="3"/>
        <v>1.1460251482585402E-2</v>
      </c>
    </row>
    <row r="255" spans="1:3" x14ac:dyDescent="0.3">
      <c r="A255" s="17">
        <v>45907</v>
      </c>
      <c r="B255" s="2">
        <v>3591.19</v>
      </c>
      <c r="C255">
        <f t="shared" si="3"/>
        <v>1.2211407908420322E-3</v>
      </c>
    </row>
    <row r="256" spans="1:3" x14ac:dyDescent="0.3">
      <c r="A256" s="17">
        <v>45908</v>
      </c>
      <c r="B256" s="2">
        <v>3635.84</v>
      </c>
      <c r="C256">
        <f t="shared" si="3"/>
        <v>1.2433204592349636E-2</v>
      </c>
    </row>
    <row r="257" spans="1:3" x14ac:dyDescent="0.3">
      <c r="A257" s="17">
        <v>45909</v>
      </c>
      <c r="B257" s="2">
        <v>3626.48</v>
      </c>
      <c r="C257">
        <f t="shared" si="3"/>
        <v>-2.5743707093821861E-3</v>
      </c>
    </row>
    <row r="258" spans="1:3" x14ac:dyDescent="0.3">
      <c r="A258" s="17">
        <v>45910</v>
      </c>
      <c r="B258" s="2">
        <v>3640.74</v>
      </c>
      <c r="C258">
        <f t="shared" si="3"/>
        <v>3.932187686130839E-3</v>
      </c>
    </row>
    <row r="259" spans="1:3" x14ac:dyDescent="0.3">
      <c r="A259" s="17">
        <v>45911</v>
      </c>
      <c r="B259" s="2">
        <v>3634.09</v>
      </c>
      <c r="C259">
        <f t="shared" si="3"/>
        <v>-1.8265517449748228E-3</v>
      </c>
    </row>
    <row r="260" spans="1:3" x14ac:dyDescent="0.3">
      <c r="A260" s="17">
        <v>45912</v>
      </c>
      <c r="B260" s="2">
        <v>3643.13</v>
      </c>
      <c r="C260">
        <f t="shared" ref="C260" si="4">(B260-B259)/B259</f>
        <v>2.4875553439788127E-3</v>
      </c>
    </row>
  </sheetData>
  <sortState xmlns:xlrd2="http://schemas.microsoft.com/office/spreadsheetml/2017/richdata2" ref="L1:L260">
    <sortCondition ref="L1:L26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prices</vt:lpstr>
      <vt:lpstr>ER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Khurana</dc:creator>
  <cp:lastModifiedBy>Hansika Khurana</cp:lastModifiedBy>
  <dcterms:created xsi:type="dcterms:W3CDTF">2025-09-13T12:33:41Z</dcterms:created>
  <dcterms:modified xsi:type="dcterms:W3CDTF">2025-09-21T02:55:27Z</dcterms:modified>
</cp:coreProperties>
</file>