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moo\Dropbox\GEO23287 Matlab\Thermolab-main\Solutions\"/>
    </mc:Choice>
  </mc:AlternateContent>
  <xr:revisionPtr revIDLastSave="0" documentId="13_ncr:1_{3A729138-AA52-4D4F-BF35-494F938DAE65}" xr6:coauthVersionLast="47" xr6:coauthVersionMax="47" xr10:uidLastSave="{00000000-0000-0000-0000-000000000000}"/>
  <bookViews>
    <workbookView xWindow="0" yWindow="290" windowWidth="11910" windowHeight="10990" firstSheet="2" activeTab="3" xr2:uid="{D3EBF20D-CCE5-4C22-BBD8-B9FEED2226C6}"/>
  </bookViews>
  <sheets>
    <sheet name="Garnet" sheetId="23" r:id="rId1"/>
    <sheet name="Melt(W14)" sheetId="3" r:id="rId2"/>
    <sheet name="Feldspar" sheetId="4" r:id="rId3"/>
    <sheet name="Feldspar(C1)" sheetId="7" r:id="rId4"/>
    <sheet name="Epidote" sheetId="8" r:id="rId5"/>
    <sheet name="Margarite" sheetId="27" r:id="rId6"/>
    <sheet name="Margarite-tc" sheetId="10" r:id="rId7"/>
    <sheet name="Muscovite" sheetId="26" r:id="rId8"/>
    <sheet name="Muscovite-tc" sheetId="9" r:id="rId9"/>
    <sheet name="Paragonite" sheetId="25" r:id="rId10"/>
    <sheet name="Biotite" sheetId="11" r:id="rId11"/>
    <sheet name="Orthopyroxene" sheetId="12" r:id="rId12"/>
    <sheet name="Sapphirine" sheetId="13" r:id="rId13"/>
    <sheet name="Cordierite" sheetId="14" r:id="rId14"/>
    <sheet name="Staurolite" sheetId="15" r:id="rId15"/>
    <sheet name="Chlorite" sheetId="17" r:id="rId16"/>
    <sheet name="Chloritoid" sheetId="18" r:id="rId17"/>
    <sheet name="Spinel" sheetId="19" r:id="rId18"/>
    <sheet name="Ilmenite" sheetId="21" r:id="rId19"/>
    <sheet name="Ilmenite-Mn" sheetId="22" r:id="rId20"/>
    <sheet name="Magnetite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7" l="1"/>
  <c r="E29" i="27"/>
  <c r="K17" i="27"/>
  <c r="J17" i="27"/>
  <c r="I17" i="27"/>
  <c r="H17" i="27"/>
  <c r="G17" i="27"/>
  <c r="F17" i="27"/>
  <c r="E17" i="27"/>
  <c r="D17" i="27"/>
  <c r="C17" i="27"/>
  <c r="B17" i="27"/>
  <c r="B32" i="26"/>
  <c r="E29" i="26"/>
  <c r="K17" i="26"/>
  <c r="J17" i="26"/>
  <c r="I17" i="26"/>
  <c r="H17" i="26"/>
  <c r="G17" i="26"/>
  <c r="F17" i="26"/>
  <c r="E17" i="26"/>
  <c r="D17" i="26"/>
  <c r="C17" i="26"/>
  <c r="B17" i="26"/>
  <c r="B32" i="25" l="1"/>
  <c r="E29" i="25"/>
  <c r="K17" i="25"/>
  <c r="J17" i="25"/>
  <c r="I17" i="25"/>
  <c r="H17" i="25"/>
  <c r="G17" i="25"/>
  <c r="F17" i="25"/>
  <c r="E17" i="25"/>
  <c r="D17" i="25"/>
  <c r="C17" i="25"/>
  <c r="B17" i="25"/>
  <c r="F7" i="24" l="1"/>
  <c r="F14" i="24"/>
  <c r="E7" i="24"/>
  <c r="E14" i="24"/>
  <c r="C16" i="23" l="1"/>
  <c r="D16" i="23"/>
  <c r="E16" i="23"/>
  <c r="F16" i="23"/>
  <c r="G16" i="23"/>
  <c r="B16" i="23"/>
  <c r="B18" i="11" l="1"/>
  <c r="C18" i="11"/>
  <c r="D18" i="11"/>
  <c r="E18" i="11"/>
  <c r="F18" i="11"/>
  <c r="G18" i="11"/>
  <c r="H18" i="11"/>
  <c r="I18" i="11"/>
  <c r="J18" i="11"/>
  <c r="F16" i="22"/>
  <c r="D16" i="22"/>
  <c r="E16" i="22"/>
  <c r="B16" i="22"/>
  <c r="H16" i="22"/>
  <c r="I16" i="22"/>
  <c r="G16" i="22"/>
  <c r="C16" i="22"/>
  <c r="D14" i="21"/>
  <c r="B14" i="21"/>
  <c r="F14" i="21"/>
  <c r="G14" i="21"/>
  <c r="E14" i="21"/>
  <c r="C14" i="21"/>
  <c r="C16" i="15"/>
  <c r="D16" i="15"/>
  <c r="E16" i="15"/>
  <c r="F16" i="15"/>
  <c r="G16" i="15"/>
  <c r="H16" i="15"/>
  <c r="B16" i="15"/>
  <c r="K18" i="11"/>
  <c r="L18" i="11"/>
  <c r="M18" i="11"/>
  <c r="N18" i="11"/>
  <c r="C17" i="9"/>
  <c r="D17" i="9"/>
  <c r="E17" i="9"/>
  <c r="F17" i="9"/>
  <c r="G17" i="9"/>
  <c r="H17" i="9"/>
  <c r="I17" i="9"/>
  <c r="J17" i="9"/>
  <c r="K17" i="9"/>
  <c r="B17" i="9"/>
  <c r="D14" i="24" l="1"/>
  <c r="C14" i="24"/>
  <c r="B14" i="24"/>
  <c r="C7" i="24"/>
  <c r="D7" i="24"/>
  <c r="C19" i="3"/>
  <c r="D19" i="3"/>
  <c r="E19" i="3"/>
  <c r="F19" i="3"/>
  <c r="G19" i="3"/>
  <c r="H19" i="3"/>
  <c r="I19" i="3"/>
  <c r="J19" i="3"/>
  <c r="K19" i="3"/>
  <c r="B19" i="3"/>
  <c r="C19" i="17"/>
  <c r="D19" i="17"/>
  <c r="E19" i="17"/>
  <c r="F19" i="17"/>
  <c r="G19" i="17"/>
  <c r="H19" i="17"/>
  <c r="I19" i="17"/>
  <c r="J19" i="17"/>
  <c r="K19" i="17"/>
  <c r="L19" i="17"/>
  <c r="M19" i="17"/>
  <c r="N19" i="17"/>
  <c r="B19" i="17"/>
  <c r="D14" i="7" l="1"/>
  <c r="C14" i="7"/>
  <c r="B14" i="7"/>
  <c r="B17" i="10"/>
  <c r="C17" i="10"/>
  <c r="D17" i="10"/>
  <c r="E17" i="10"/>
  <c r="F17" i="10"/>
  <c r="G17" i="10"/>
  <c r="H17" i="10"/>
  <c r="I17" i="10"/>
  <c r="J17" i="10"/>
  <c r="C15" i="18"/>
  <c r="D15" i="18"/>
  <c r="E15" i="18"/>
  <c r="F15" i="18"/>
  <c r="B15" i="18"/>
  <c r="B15" i="14"/>
  <c r="D15" i="14"/>
  <c r="F15" i="14"/>
  <c r="E15" i="14"/>
  <c r="C15" i="14"/>
  <c r="K17" i="10"/>
  <c r="B14" i="8"/>
  <c r="E14" i="8"/>
  <c r="D14" i="8"/>
  <c r="C14" i="8"/>
  <c r="C14" i="4"/>
  <c r="D14" i="4"/>
  <c r="E14" i="4"/>
  <c r="F14" i="4"/>
  <c r="B14" i="4"/>
  <c r="C9" i="18"/>
  <c r="B8" i="18"/>
  <c r="B7" i="18"/>
  <c r="B6" i="18"/>
  <c r="H10" i="15"/>
  <c r="G10" i="15"/>
  <c r="I16" i="13"/>
  <c r="H16" i="13"/>
  <c r="G16" i="13"/>
  <c r="F16" i="13"/>
  <c r="E16" i="13"/>
  <c r="D16" i="13"/>
  <c r="C16" i="13"/>
  <c r="B16" i="13"/>
  <c r="D18" i="12"/>
  <c r="L18" i="12"/>
  <c r="K18" i="12"/>
  <c r="I18" i="12"/>
  <c r="J18" i="12"/>
  <c r="H18" i="12"/>
  <c r="G18" i="12"/>
  <c r="E18" i="12"/>
  <c r="F18" i="12"/>
  <c r="C18" i="12"/>
  <c r="B18" i="12"/>
  <c r="E29" i="10"/>
  <c r="B32" i="10"/>
  <c r="B32" i="9"/>
  <c r="E29" i="9"/>
</calcChain>
</file>

<file path=xl/sharedStrings.xml><?xml version="1.0" encoding="utf-8"?>
<sst xmlns="http://schemas.openxmlformats.org/spreadsheetml/2006/main" count="1167" uniqueCount="216">
  <si>
    <t>Modeltype</t>
  </si>
  <si>
    <t>Sitenames</t>
  </si>
  <si>
    <t>Y</t>
  </si>
  <si>
    <t>X</t>
  </si>
  <si>
    <t>Occupancy</t>
  </si>
  <si>
    <t>Al</t>
  </si>
  <si>
    <t>Fe</t>
  </si>
  <si>
    <t>Ca</t>
  </si>
  <si>
    <t>Mn</t>
  </si>
  <si>
    <t>Mg</t>
  </si>
  <si>
    <t>Multiplicity</t>
  </si>
  <si>
    <t>z_min</t>
  </si>
  <si>
    <t>z_max</t>
  </si>
  <si>
    <t>dz</t>
  </si>
  <si>
    <t>subdivision</t>
  </si>
  <si>
    <t>w0</t>
  </si>
  <si>
    <t>alm</t>
  </si>
  <si>
    <t>py</t>
  </si>
  <si>
    <t>gr</t>
  </si>
  <si>
    <t>spss</t>
  </si>
  <si>
    <t>wT</t>
  </si>
  <si>
    <t>wP</t>
  </si>
  <si>
    <t>alp</t>
  </si>
  <si>
    <t>alp0</t>
  </si>
  <si>
    <t>alpT</t>
  </si>
  <si>
    <t>alpP</t>
  </si>
  <si>
    <t>alm,tc-ds62</t>
  </si>
  <si>
    <t>py,tc-ds62</t>
  </si>
  <si>
    <t>gr,tc-ds62</t>
  </si>
  <si>
    <t>spss,tc-ds62</t>
  </si>
  <si>
    <t>kho,tc-ds62</t>
  </si>
  <si>
    <t>Fe3</t>
  </si>
  <si>
    <t>kho</t>
  </si>
  <si>
    <t>M1</t>
  </si>
  <si>
    <t>an</t>
  </si>
  <si>
    <t>fa2L</t>
  </si>
  <si>
    <t>fo2L</t>
  </si>
  <si>
    <t>anL</t>
  </si>
  <si>
    <t>abL</t>
  </si>
  <si>
    <t>M2</t>
  </si>
  <si>
    <t>ab</t>
  </si>
  <si>
    <t>V</t>
  </si>
  <si>
    <t>q4L</t>
  </si>
  <si>
    <t>kspL</t>
  </si>
  <si>
    <t>slL</t>
  </si>
  <si>
    <t>h2oL</t>
  </si>
  <si>
    <t>A</t>
  </si>
  <si>
    <t>TB</t>
  </si>
  <si>
    <t>Na</t>
  </si>
  <si>
    <t>K</t>
  </si>
  <si>
    <t>Si</t>
  </si>
  <si>
    <t>san</t>
  </si>
  <si>
    <t>q4L,tc-ds62</t>
  </si>
  <si>
    <t>abL,tc-ds62</t>
  </si>
  <si>
    <t>kspL,tc-ds62</t>
  </si>
  <si>
    <t>anL,tc-ds62</t>
  </si>
  <si>
    <t>slL,tc-ds62</t>
  </si>
  <si>
    <t>fo2L,tc-ds62</t>
  </si>
  <si>
    <t>fa2L,tc-ds62</t>
  </si>
  <si>
    <t>h2oL,tc-ds62</t>
  </si>
  <si>
    <t>abh</t>
  </si>
  <si>
    <t>anC</t>
  </si>
  <si>
    <t>ab,tc-ds62</t>
  </si>
  <si>
    <t>an,tc-ds62</t>
  </si>
  <si>
    <t>san,tc-ds62</t>
  </si>
  <si>
    <t>abh,tc-ds62</t>
  </si>
  <si>
    <t>M3</t>
  </si>
  <si>
    <t>cz</t>
  </si>
  <si>
    <t>ep</t>
  </si>
  <si>
    <t>fep</t>
  </si>
  <si>
    <t>cz,tc-ds62</t>
  </si>
  <si>
    <t>ep,tc-ds62</t>
  </si>
  <si>
    <t>fep,tc-ds62</t>
  </si>
  <si>
    <t>M2A</t>
  </si>
  <si>
    <t>M2B</t>
  </si>
  <si>
    <t>T1</t>
  </si>
  <si>
    <t>mu</t>
  </si>
  <si>
    <t>cel</t>
  </si>
  <si>
    <t>fcel</t>
  </si>
  <si>
    <t>pa</t>
  </si>
  <si>
    <t>fmu</t>
  </si>
  <si>
    <t>mu,tc-ds62</t>
  </si>
  <si>
    <t>cel,tc-ds62</t>
  </si>
  <si>
    <t>fcel,tc-ds62</t>
  </si>
  <si>
    <t>pa,tc-ds62</t>
  </si>
  <si>
    <t>fmu,tc-ds62</t>
  </si>
  <si>
    <t>mut,tc-ds62</t>
  </si>
  <si>
    <t>celt,tc-ds62</t>
  </si>
  <si>
    <t>fcelt,tc-ds62</t>
  </si>
  <si>
    <t>pat,tc-ds62</t>
  </si>
  <si>
    <t>ma,tc-ds62</t>
  </si>
  <si>
    <t>mut</t>
  </si>
  <si>
    <t>celt</t>
  </si>
  <si>
    <t>fcelt</t>
  </si>
  <si>
    <t>pat</t>
  </si>
  <si>
    <t>ma</t>
  </si>
  <si>
    <t>mat</t>
  </si>
  <si>
    <t>M12</t>
  </si>
  <si>
    <t>T</t>
  </si>
  <si>
    <t>Ti</t>
  </si>
  <si>
    <t>H</t>
  </si>
  <si>
    <t>v</t>
  </si>
  <si>
    <t>phl</t>
  </si>
  <si>
    <t>annm</t>
  </si>
  <si>
    <t>obi</t>
  </si>
  <si>
    <t>east</t>
  </si>
  <si>
    <t>tbi</t>
  </si>
  <si>
    <t>fbi</t>
  </si>
  <si>
    <t>phl,tc-ds62</t>
  </si>
  <si>
    <t>annm,tc-ds62</t>
  </si>
  <si>
    <t>obi,tc-ds62</t>
  </si>
  <si>
    <t>east,tc-ds62</t>
  </si>
  <si>
    <t>tbi,tc-ds62</t>
  </si>
  <si>
    <t>fbi,tc-ds62</t>
  </si>
  <si>
    <t>T2</t>
  </si>
  <si>
    <t>en</t>
  </si>
  <si>
    <t>fs</t>
  </si>
  <si>
    <t>fm</t>
  </si>
  <si>
    <t>odi</t>
  </si>
  <si>
    <t>mgts</t>
  </si>
  <si>
    <t>en,tc-ds62</t>
  </si>
  <si>
    <t>fs,tc-ds62</t>
  </si>
  <si>
    <t>fm,tc-ds62</t>
  </si>
  <si>
    <t>odi,tc-ds62</t>
  </si>
  <si>
    <t>mgts,tc-ds62</t>
  </si>
  <si>
    <t>fopx,tc-ds62</t>
  </si>
  <si>
    <t>mnopx,tc-ds62</t>
  </si>
  <si>
    <t>fopx</t>
  </si>
  <si>
    <t>mnopx</t>
  </si>
  <si>
    <t>M456</t>
  </si>
  <si>
    <t>spr4,tc-ds62</t>
  </si>
  <si>
    <t>spr5,tc-ds62</t>
  </si>
  <si>
    <t>fspm,tc-ds62</t>
  </si>
  <si>
    <t>spro,tc-ds62</t>
  </si>
  <si>
    <t>ospr,tc-ds62</t>
  </si>
  <si>
    <t>spr4</t>
  </si>
  <si>
    <t>spr5</t>
  </si>
  <si>
    <t>fspm</t>
  </si>
  <si>
    <t>spro</t>
  </si>
  <si>
    <t>ospr</t>
  </si>
  <si>
    <t>crd,tc-ds62</t>
  </si>
  <si>
    <t>fcrd,tc-ds62</t>
  </si>
  <si>
    <t>hcrd,tc-ds62</t>
  </si>
  <si>
    <t>crd</t>
  </si>
  <si>
    <t>fcrd</t>
  </si>
  <si>
    <t>hcrd</t>
  </si>
  <si>
    <t>fst</t>
  </si>
  <si>
    <t>msto</t>
  </si>
  <si>
    <t>mstt</t>
  </si>
  <si>
    <t>fst,tc-ds62</t>
  </si>
  <si>
    <t>msto,tc-ds62</t>
  </si>
  <si>
    <t>mstt,tc-ds62</t>
  </si>
  <si>
    <t>M23</t>
  </si>
  <si>
    <t>M4</t>
  </si>
  <si>
    <t>clin</t>
  </si>
  <si>
    <t>afchl</t>
  </si>
  <si>
    <t>ames</t>
  </si>
  <si>
    <t>daph</t>
  </si>
  <si>
    <t>ochl1</t>
  </si>
  <si>
    <t>ochl4</t>
  </si>
  <si>
    <t>f3clin</t>
  </si>
  <si>
    <t>clin,tc-ds62</t>
  </si>
  <si>
    <t>afchl,tc-ds62</t>
  </si>
  <si>
    <t>ames,tc-ds62</t>
  </si>
  <si>
    <t>daph,tc-ds62</t>
  </si>
  <si>
    <t>ochl1,tc-ds62</t>
  </si>
  <si>
    <t>ochl4,tc-ds62</t>
  </si>
  <si>
    <t>f3clin,tc-ds62</t>
  </si>
  <si>
    <t>M1A</t>
  </si>
  <si>
    <t>M1B</t>
  </si>
  <si>
    <t>mctd</t>
  </si>
  <si>
    <t>fctd</t>
  </si>
  <si>
    <t>ctdo</t>
  </si>
  <si>
    <t>sp</t>
  </si>
  <si>
    <t>herc</t>
  </si>
  <si>
    <t>sp,tc-ds62</t>
  </si>
  <si>
    <t>herc,tc-ds62</t>
  </si>
  <si>
    <t>mt,tc-ds62</t>
  </si>
  <si>
    <t>usp,tc-ds62</t>
  </si>
  <si>
    <t>mt</t>
  </si>
  <si>
    <t>usp</t>
  </si>
  <si>
    <t>B</t>
  </si>
  <si>
    <t>oilm</t>
  </si>
  <si>
    <t>dilm</t>
  </si>
  <si>
    <t>dhem</t>
  </si>
  <si>
    <t>oilm,tc-ds62</t>
  </si>
  <si>
    <t>dilm,tc-ds62</t>
  </si>
  <si>
    <t>dhem,tc-ds62</t>
  </si>
  <si>
    <t>geik,tc-ds62</t>
  </si>
  <si>
    <t>pnt,tc-ds62</t>
  </si>
  <si>
    <t>geik</t>
  </si>
  <si>
    <t>pnt</t>
  </si>
  <si>
    <t>mmchl,tc-ds62</t>
  </si>
  <si>
    <t>mmchl</t>
  </si>
  <si>
    <t>mctd,tc-ds62</t>
  </si>
  <si>
    <t>fctd,tc-ds62</t>
  </si>
  <si>
    <t>ctdo,tc-ds62</t>
  </si>
  <si>
    <t>mncd,tc-ds62</t>
  </si>
  <si>
    <t>mncd</t>
  </si>
  <si>
    <t>mstm,tc-ds62</t>
  </si>
  <si>
    <t>mnstm,tc-ds62</t>
  </si>
  <si>
    <t>mnstm</t>
  </si>
  <si>
    <t>mstm</t>
  </si>
  <si>
    <t>mnct,tc-ds62</t>
  </si>
  <si>
    <t>mnct</t>
  </si>
  <si>
    <t>S</t>
  </si>
  <si>
    <t>faq</t>
  </si>
  <si>
    <t>mmbi,tc-ds62</t>
  </si>
  <si>
    <t>M</t>
  </si>
  <si>
    <t>imt,tc-ds62</t>
  </si>
  <si>
    <t>dmt,tc-ds62</t>
  </si>
  <si>
    <t>imt</t>
  </si>
  <si>
    <t>dmt</t>
  </si>
  <si>
    <t>mmbi</t>
  </si>
  <si>
    <t>mat,tc-ds62</t>
  </si>
  <si>
    <t>anC,tc-ds62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</si>
</sst>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4202-8327-4E7A-9AFF-5A01BE875B91}">
  <dimension ref="A1:G29"/>
  <sheetViews>
    <sheetView zoomScale="85" zoomScaleNormal="85" workbookViewId="0">
      <selection activeCell="N30" sqref="N30"/>
    </sheetView>
  </sheetViews>
  <sheetFormatPr defaultRowHeight="14.5" x14ac:dyDescent="0.35"/>
  <cols>
    <col min="1" max="1" width="16.26953125" customWidth="1"/>
    <col min="2" max="2" width="9.26953125" bestFit="1" customWidth="1"/>
    <col min="3" max="3" width="9.54296875" bestFit="1" customWidth="1"/>
    <col min="4" max="5" width="9.26953125" bestFit="1" customWidth="1"/>
  </cols>
  <sheetData>
    <row r="1" spans="1:7" x14ac:dyDescent="0.35">
      <c r="A1" t="s">
        <v>0</v>
      </c>
      <c r="B1">
        <v>1</v>
      </c>
    </row>
    <row r="3" spans="1:7" x14ac:dyDescent="0.35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2</v>
      </c>
      <c r="G3" t="s">
        <v>2</v>
      </c>
    </row>
    <row r="4" spans="1:7" x14ac:dyDescent="0.35">
      <c r="A4" t="s">
        <v>4</v>
      </c>
      <c r="B4" t="s">
        <v>9</v>
      </c>
      <c r="C4" t="s">
        <v>6</v>
      </c>
      <c r="D4" t="s">
        <v>8</v>
      </c>
      <c r="E4" t="s">
        <v>7</v>
      </c>
      <c r="F4" t="s">
        <v>5</v>
      </c>
      <c r="G4" t="s">
        <v>31</v>
      </c>
    </row>
    <row r="6" spans="1:7" x14ac:dyDescent="0.35">
      <c r="A6" t="s">
        <v>27</v>
      </c>
      <c r="B6" s="1">
        <v>3</v>
      </c>
      <c r="C6" s="1">
        <v>0</v>
      </c>
      <c r="D6" s="1">
        <v>0</v>
      </c>
      <c r="E6" s="1">
        <v>0</v>
      </c>
      <c r="F6" s="1">
        <v>2</v>
      </c>
      <c r="G6" s="1">
        <v>0</v>
      </c>
    </row>
    <row r="7" spans="1:7" x14ac:dyDescent="0.35">
      <c r="A7" t="s">
        <v>26</v>
      </c>
      <c r="B7" s="1">
        <v>0</v>
      </c>
      <c r="C7" s="1">
        <v>3</v>
      </c>
      <c r="D7" s="1">
        <v>0</v>
      </c>
      <c r="E7" s="1">
        <v>0</v>
      </c>
      <c r="F7" s="1">
        <v>2</v>
      </c>
      <c r="G7" s="1">
        <v>0</v>
      </c>
    </row>
    <row r="8" spans="1:7" x14ac:dyDescent="0.35">
      <c r="A8" t="s">
        <v>29</v>
      </c>
      <c r="B8" s="1">
        <v>0</v>
      </c>
      <c r="C8" s="1">
        <v>0</v>
      </c>
      <c r="D8" s="1">
        <v>3</v>
      </c>
      <c r="E8" s="1">
        <v>0</v>
      </c>
      <c r="F8" s="1">
        <v>2</v>
      </c>
      <c r="G8" s="1">
        <v>0</v>
      </c>
    </row>
    <row r="9" spans="1:7" x14ac:dyDescent="0.35">
      <c r="A9" t="s">
        <v>28</v>
      </c>
      <c r="B9" s="1">
        <v>0</v>
      </c>
      <c r="C9" s="1">
        <v>0</v>
      </c>
      <c r="D9" s="1">
        <v>0</v>
      </c>
      <c r="E9" s="1">
        <v>3</v>
      </c>
      <c r="F9" s="1">
        <v>2</v>
      </c>
      <c r="G9" s="1">
        <v>0</v>
      </c>
    </row>
    <row r="10" spans="1:7" x14ac:dyDescent="0.35">
      <c r="A10" t="s">
        <v>30</v>
      </c>
      <c r="B10" s="1">
        <v>3</v>
      </c>
      <c r="C10" s="1">
        <v>0</v>
      </c>
      <c r="D10" s="1">
        <v>0</v>
      </c>
      <c r="E10" s="1">
        <v>0</v>
      </c>
      <c r="F10" s="1">
        <v>0</v>
      </c>
      <c r="G10" s="1">
        <v>2</v>
      </c>
    </row>
    <row r="12" spans="1:7" x14ac:dyDescent="0.35">
      <c r="A12" t="s">
        <v>10</v>
      </c>
      <c r="B12">
        <v>3</v>
      </c>
      <c r="C12">
        <v>3</v>
      </c>
      <c r="D12">
        <v>3</v>
      </c>
      <c r="E12">
        <v>3</v>
      </c>
      <c r="F12">
        <v>2</v>
      </c>
      <c r="G12">
        <v>2</v>
      </c>
    </row>
    <row r="14" spans="1:7" x14ac:dyDescent="0.3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35">
      <c r="A16" t="s">
        <v>13</v>
      </c>
      <c r="B16" s="4">
        <f>1/9</f>
        <v>0.1111111111111111</v>
      </c>
      <c r="C16" s="4">
        <f t="shared" ref="C16:G16" si="0">1/9</f>
        <v>0.1111111111111111</v>
      </c>
      <c r="D16" s="4">
        <f t="shared" si="0"/>
        <v>0.1111111111111111</v>
      </c>
      <c r="E16" s="4">
        <f t="shared" si="0"/>
        <v>0.1111111111111111</v>
      </c>
      <c r="F16" s="4">
        <f t="shared" si="0"/>
        <v>0.1111111111111111</v>
      </c>
      <c r="G16" s="4">
        <f t="shared" si="0"/>
        <v>0.1111111111111111</v>
      </c>
    </row>
    <row r="17" spans="1:7" x14ac:dyDescent="0.3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9" spans="1:7" x14ac:dyDescent="0.35">
      <c r="A19" t="s">
        <v>15</v>
      </c>
      <c r="B19" t="s">
        <v>17</v>
      </c>
      <c r="C19" t="s">
        <v>16</v>
      </c>
      <c r="D19" t="s">
        <v>19</v>
      </c>
      <c r="E19" t="s">
        <v>18</v>
      </c>
      <c r="F19" t="s">
        <v>32</v>
      </c>
    </row>
    <row r="20" spans="1:7" x14ac:dyDescent="0.35">
      <c r="A20" t="s">
        <v>17</v>
      </c>
      <c r="B20" s="2">
        <v>0</v>
      </c>
      <c r="C20" s="2">
        <v>2500</v>
      </c>
      <c r="D20" s="2">
        <v>2000</v>
      </c>
      <c r="E20" s="2">
        <v>31000</v>
      </c>
      <c r="F20" s="2">
        <v>5400</v>
      </c>
    </row>
    <row r="21" spans="1:7" x14ac:dyDescent="0.35">
      <c r="A21" t="s">
        <v>16</v>
      </c>
      <c r="B21" s="2">
        <v>2500</v>
      </c>
      <c r="C21" s="2">
        <v>0</v>
      </c>
      <c r="D21" s="2">
        <v>2000</v>
      </c>
      <c r="E21" s="2">
        <v>5000</v>
      </c>
      <c r="F21" s="2">
        <v>22600</v>
      </c>
    </row>
    <row r="22" spans="1:7" x14ac:dyDescent="0.35">
      <c r="A22" t="s">
        <v>19</v>
      </c>
      <c r="B22" s="2">
        <v>2000</v>
      </c>
      <c r="C22" s="2">
        <v>2000</v>
      </c>
      <c r="D22" s="2">
        <v>0</v>
      </c>
      <c r="E22" s="2">
        <v>0</v>
      </c>
      <c r="F22" s="2">
        <v>29400</v>
      </c>
    </row>
    <row r="23" spans="1:7" x14ac:dyDescent="0.35">
      <c r="A23" t="s">
        <v>18</v>
      </c>
      <c r="B23" s="2">
        <v>31000</v>
      </c>
      <c r="C23" s="2">
        <v>5000</v>
      </c>
      <c r="D23" s="2">
        <v>0</v>
      </c>
      <c r="E23" s="2">
        <v>0</v>
      </c>
      <c r="F23" s="2">
        <v>-15300</v>
      </c>
    </row>
    <row r="24" spans="1:7" x14ac:dyDescent="0.35">
      <c r="A24" t="s">
        <v>32</v>
      </c>
      <c r="B24" s="2">
        <v>5400</v>
      </c>
      <c r="C24" s="2">
        <v>22600</v>
      </c>
      <c r="D24" s="2">
        <v>29400</v>
      </c>
      <c r="E24" s="2">
        <v>-15300</v>
      </c>
      <c r="F24" s="2">
        <v>0</v>
      </c>
    </row>
    <row r="26" spans="1:7" x14ac:dyDescent="0.35">
      <c r="A26" t="s">
        <v>22</v>
      </c>
      <c r="B26" t="s">
        <v>17</v>
      </c>
      <c r="C26" t="s">
        <v>16</v>
      </c>
      <c r="D26" t="s">
        <v>19</v>
      </c>
      <c r="E26" t="s">
        <v>18</v>
      </c>
      <c r="F26" t="s">
        <v>32</v>
      </c>
    </row>
    <row r="27" spans="1:7" x14ac:dyDescent="0.35">
      <c r="A27" t="s">
        <v>23</v>
      </c>
      <c r="B27">
        <v>1</v>
      </c>
      <c r="C27">
        <v>1</v>
      </c>
      <c r="D27">
        <v>1</v>
      </c>
      <c r="E27">
        <v>2.7</v>
      </c>
      <c r="F27" s="2">
        <v>1</v>
      </c>
    </row>
    <row r="28" spans="1:7" x14ac:dyDescent="0.35">
      <c r="A28" t="s">
        <v>24</v>
      </c>
      <c r="B28">
        <v>0</v>
      </c>
      <c r="C28">
        <v>0</v>
      </c>
      <c r="D28">
        <v>0</v>
      </c>
      <c r="E28">
        <v>0</v>
      </c>
      <c r="F28" s="2">
        <v>0</v>
      </c>
    </row>
    <row r="29" spans="1:7" x14ac:dyDescent="0.35">
      <c r="A29" t="s">
        <v>25</v>
      </c>
      <c r="B29">
        <v>0</v>
      </c>
      <c r="C29">
        <v>0</v>
      </c>
      <c r="D29">
        <v>0</v>
      </c>
      <c r="E29">
        <v>0</v>
      </c>
      <c r="F29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BC83-024D-4274-A3E3-5FB71B51C0FA}">
  <dimension ref="A1:K47"/>
  <sheetViews>
    <sheetView zoomScale="85" zoomScaleNormal="85" workbookViewId="0">
      <selection activeCell="G16" sqref="G16"/>
    </sheetView>
  </sheetViews>
  <sheetFormatPr defaultRowHeight="14.5" x14ac:dyDescent="0.35"/>
  <cols>
    <col min="1" max="1" width="12.54296875" bestFit="1" customWidth="1"/>
  </cols>
  <sheetData>
    <row r="1" spans="1:11" x14ac:dyDescent="0.35">
      <c r="A1" t="s">
        <v>0</v>
      </c>
      <c r="B1">
        <v>1</v>
      </c>
    </row>
    <row r="3" spans="1:11" x14ac:dyDescent="0.35">
      <c r="A3" t="s">
        <v>1</v>
      </c>
      <c r="B3" t="s">
        <v>46</v>
      </c>
      <c r="C3" t="s">
        <v>46</v>
      </c>
      <c r="D3" t="s">
        <v>46</v>
      </c>
      <c r="E3" t="s">
        <v>73</v>
      </c>
      <c r="F3" t="s">
        <v>73</v>
      </c>
      <c r="G3" t="s">
        <v>73</v>
      </c>
      <c r="H3" t="s">
        <v>74</v>
      </c>
      <c r="I3" t="s">
        <v>74</v>
      </c>
      <c r="J3" t="s">
        <v>75</v>
      </c>
      <c r="K3" t="s">
        <v>75</v>
      </c>
    </row>
    <row r="4" spans="1:11" x14ac:dyDescent="0.35">
      <c r="A4" t="s">
        <v>4</v>
      </c>
      <c r="B4" t="s">
        <v>49</v>
      </c>
      <c r="C4" t="s">
        <v>48</v>
      </c>
      <c r="D4" t="s">
        <v>7</v>
      </c>
      <c r="E4" t="s">
        <v>9</v>
      </c>
      <c r="F4" t="s">
        <v>6</v>
      </c>
      <c r="G4" t="s">
        <v>5</v>
      </c>
      <c r="H4" t="s">
        <v>5</v>
      </c>
      <c r="I4" t="s">
        <v>31</v>
      </c>
      <c r="J4" t="s">
        <v>50</v>
      </c>
      <c r="K4" t="s">
        <v>5</v>
      </c>
    </row>
    <row r="6" spans="1:11" x14ac:dyDescent="0.35">
      <c r="A6" t="s">
        <v>81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35">
      <c r="A7" t="s">
        <v>82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35">
      <c r="A8" t="s">
        <v>83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35">
      <c r="A9" t="s">
        <v>84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35">
      <c r="A10" t="s">
        <v>214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35">
      <c r="A11" t="s">
        <v>85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3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35">
      <c r="A15" t="s">
        <v>11</v>
      </c>
      <c r="B15">
        <v>0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12</v>
      </c>
      <c r="B16">
        <v>0.2</v>
      </c>
      <c r="C16">
        <v>1</v>
      </c>
      <c r="D16">
        <v>0.3</v>
      </c>
      <c r="E16">
        <v>0.2</v>
      </c>
      <c r="F16">
        <v>0.2</v>
      </c>
      <c r="G16">
        <v>1</v>
      </c>
      <c r="H16">
        <v>1</v>
      </c>
      <c r="I16">
        <v>0.3</v>
      </c>
      <c r="J16">
        <v>1</v>
      </c>
      <c r="K16">
        <v>1</v>
      </c>
    </row>
    <row r="17" spans="1:11" x14ac:dyDescent="0.35">
      <c r="A17" t="s">
        <v>13</v>
      </c>
      <c r="B17" s="4">
        <f>1/6</f>
        <v>0.16666666666666666</v>
      </c>
      <c r="C17" s="4">
        <f t="shared" ref="C17:K17" si="0">1/6</f>
        <v>0.16666666666666666</v>
      </c>
      <c r="D17" s="4">
        <f t="shared" si="0"/>
        <v>0.16666666666666666</v>
      </c>
      <c r="E17" s="4">
        <f t="shared" si="0"/>
        <v>0.16666666666666666</v>
      </c>
      <c r="F17" s="4">
        <f t="shared" si="0"/>
        <v>0.16666666666666666</v>
      </c>
      <c r="G17" s="4">
        <f t="shared" si="0"/>
        <v>0.16666666666666666</v>
      </c>
      <c r="H17" s="4">
        <f t="shared" si="0"/>
        <v>0.16666666666666666</v>
      </c>
      <c r="I17" s="4">
        <f t="shared" si="0"/>
        <v>0.16666666666666666</v>
      </c>
      <c r="J17" s="4">
        <f t="shared" si="0"/>
        <v>0.16666666666666666</v>
      </c>
      <c r="K17" s="4">
        <f t="shared" si="0"/>
        <v>0.16666666666666666</v>
      </c>
    </row>
    <row r="18" spans="1:11" x14ac:dyDescent="0.3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35">
      <c r="A20" t="s">
        <v>15</v>
      </c>
      <c r="B20" t="s">
        <v>76</v>
      </c>
      <c r="C20" t="s">
        <v>77</v>
      </c>
      <c r="D20" t="s">
        <v>78</v>
      </c>
      <c r="E20" t="s">
        <v>79</v>
      </c>
      <c r="F20" t="s">
        <v>96</v>
      </c>
      <c r="G20" t="s">
        <v>80</v>
      </c>
    </row>
    <row r="21" spans="1:11" x14ac:dyDescent="0.35">
      <c r="A21" t="s">
        <v>76</v>
      </c>
      <c r="B21" s="1">
        <v>0</v>
      </c>
      <c r="C21" s="1">
        <v>0</v>
      </c>
      <c r="D21" s="1">
        <v>0</v>
      </c>
      <c r="E21" s="1">
        <v>10120</v>
      </c>
      <c r="F21" s="1">
        <v>35000</v>
      </c>
      <c r="G21" s="1">
        <v>0</v>
      </c>
    </row>
    <row r="22" spans="1:11" x14ac:dyDescent="0.35">
      <c r="A22" t="s">
        <v>77</v>
      </c>
      <c r="B22" s="1">
        <v>0</v>
      </c>
      <c r="C22" s="1">
        <v>0</v>
      </c>
      <c r="D22" s="1">
        <v>0</v>
      </c>
      <c r="E22" s="1">
        <v>45000</v>
      </c>
      <c r="F22" s="1">
        <v>50000</v>
      </c>
      <c r="G22" s="1">
        <v>0</v>
      </c>
    </row>
    <row r="23" spans="1:11" x14ac:dyDescent="0.35">
      <c r="A23" t="s">
        <v>78</v>
      </c>
      <c r="B23" s="1">
        <v>0</v>
      </c>
      <c r="C23" s="1">
        <v>0</v>
      </c>
      <c r="D23" s="1">
        <v>0</v>
      </c>
      <c r="E23" s="1">
        <v>45000</v>
      </c>
      <c r="F23" s="1">
        <v>50000</v>
      </c>
      <c r="G23" s="1">
        <v>0</v>
      </c>
    </row>
    <row r="24" spans="1:11" x14ac:dyDescent="0.35">
      <c r="A24" t="s">
        <v>79</v>
      </c>
      <c r="B24" s="1">
        <v>10120</v>
      </c>
      <c r="C24" s="1">
        <v>45000</v>
      </c>
      <c r="D24" s="1">
        <v>45000</v>
      </c>
      <c r="E24" s="1">
        <v>0</v>
      </c>
      <c r="F24" s="1">
        <v>15000</v>
      </c>
      <c r="G24" s="1">
        <v>30000</v>
      </c>
    </row>
    <row r="25" spans="1:11" x14ac:dyDescent="0.35">
      <c r="A25" t="s">
        <v>96</v>
      </c>
      <c r="B25" s="1">
        <v>35000</v>
      </c>
      <c r="C25" s="1">
        <v>50000</v>
      </c>
      <c r="D25" s="1">
        <v>50000</v>
      </c>
      <c r="E25" s="1">
        <v>15000</v>
      </c>
      <c r="F25" s="1">
        <v>0</v>
      </c>
      <c r="G25" s="1">
        <v>35000</v>
      </c>
    </row>
    <row r="26" spans="1:11" x14ac:dyDescent="0.35">
      <c r="A26" t="s">
        <v>80</v>
      </c>
      <c r="B26" s="1">
        <v>0</v>
      </c>
      <c r="C26" s="1">
        <v>0</v>
      </c>
      <c r="D26" s="1">
        <v>0</v>
      </c>
      <c r="E26" s="1">
        <v>30000</v>
      </c>
      <c r="F26" s="1">
        <v>35000</v>
      </c>
      <c r="G26" s="1">
        <v>0</v>
      </c>
    </row>
    <row r="28" spans="1:11" x14ac:dyDescent="0.35">
      <c r="A28" t="s">
        <v>20</v>
      </c>
      <c r="B28" t="s">
        <v>76</v>
      </c>
      <c r="C28" t="s">
        <v>77</v>
      </c>
      <c r="D28" t="s">
        <v>78</v>
      </c>
      <c r="E28" t="s">
        <v>79</v>
      </c>
      <c r="F28" t="s">
        <v>96</v>
      </c>
      <c r="G28" t="s">
        <v>80</v>
      </c>
    </row>
    <row r="29" spans="1:11" x14ac:dyDescent="0.35">
      <c r="A29" t="s">
        <v>76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35">
      <c r="A30" t="s">
        <v>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35">
      <c r="A31" t="s">
        <v>78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35">
      <c r="A32" t="s">
        <v>79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35">
      <c r="A36" t="s">
        <v>21</v>
      </c>
      <c r="B36" t="s">
        <v>76</v>
      </c>
      <c r="C36" t="s">
        <v>77</v>
      </c>
      <c r="D36" t="s">
        <v>78</v>
      </c>
      <c r="E36" t="s">
        <v>79</v>
      </c>
      <c r="F36" t="s">
        <v>96</v>
      </c>
      <c r="G36" t="s">
        <v>80</v>
      </c>
    </row>
    <row r="37" spans="1:7" x14ac:dyDescent="0.35">
      <c r="A37" t="s">
        <v>76</v>
      </c>
      <c r="B37">
        <v>0</v>
      </c>
      <c r="C37" s="6">
        <v>200</v>
      </c>
      <c r="D37" s="6">
        <v>200</v>
      </c>
      <c r="E37" s="6">
        <v>353</v>
      </c>
      <c r="F37">
        <v>0</v>
      </c>
      <c r="G37">
        <v>0</v>
      </c>
    </row>
    <row r="38" spans="1:7" x14ac:dyDescent="0.35">
      <c r="A38" t="s">
        <v>77</v>
      </c>
      <c r="B38" s="6">
        <v>200</v>
      </c>
      <c r="C38">
        <v>0</v>
      </c>
      <c r="D38">
        <v>0</v>
      </c>
      <c r="E38" s="6">
        <v>250</v>
      </c>
      <c r="F38">
        <v>0</v>
      </c>
      <c r="G38">
        <v>0</v>
      </c>
    </row>
    <row r="39" spans="1:7" x14ac:dyDescent="0.35">
      <c r="A39" t="s">
        <v>78</v>
      </c>
      <c r="B39" s="6">
        <v>200</v>
      </c>
      <c r="C39">
        <v>0</v>
      </c>
      <c r="D39">
        <v>0</v>
      </c>
      <c r="E39" s="6">
        <v>250</v>
      </c>
      <c r="F39">
        <v>0</v>
      </c>
      <c r="G39">
        <v>0</v>
      </c>
    </row>
    <row r="40" spans="1:7" x14ac:dyDescent="0.35">
      <c r="A40" t="s">
        <v>79</v>
      </c>
      <c r="B40" s="6">
        <v>353</v>
      </c>
      <c r="C40" s="6">
        <v>250</v>
      </c>
      <c r="D40" s="6">
        <v>250</v>
      </c>
      <c r="E40">
        <v>0</v>
      </c>
      <c r="F40">
        <v>0</v>
      </c>
      <c r="G40">
        <v>0</v>
      </c>
    </row>
    <row r="41" spans="1:7" x14ac:dyDescent="0.35">
      <c r="A41" t="s">
        <v>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35">
      <c r="A44" t="s">
        <v>22</v>
      </c>
      <c r="B44" t="s">
        <v>76</v>
      </c>
      <c r="C44" t="s">
        <v>77</v>
      </c>
      <c r="D44" t="s">
        <v>78</v>
      </c>
      <c r="E44" t="s">
        <v>79</v>
      </c>
      <c r="F44" t="s">
        <v>96</v>
      </c>
      <c r="G44" t="s">
        <v>80</v>
      </c>
    </row>
    <row r="45" spans="1:7" x14ac:dyDescent="0.35">
      <c r="A45" t="s">
        <v>23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35">
      <c r="A46" t="s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E32D-4936-4408-8429-41BE4C5BC6D8}">
  <dimension ref="A1:N28"/>
  <sheetViews>
    <sheetView zoomScale="85" zoomScaleNormal="85" workbookViewId="0">
      <selection activeCell="D17" sqref="D17"/>
    </sheetView>
  </sheetViews>
  <sheetFormatPr defaultRowHeight="14.5" x14ac:dyDescent="0.35"/>
  <cols>
    <col min="1" max="1" width="13.1796875" bestFit="1" customWidth="1"/>
  </cols>
  <sheetData>
    <row r="1" spans="1:14" x14ac:dyDescent="0.35">
      <c r="A1" t="s">
        <v>0</v>
      </c>
      <c r="B1">
        <v>1</v>
      </c>
    </row>
    <row r="3" spans="1:14" x14ac:dyDescent="0.35">
      <c r="A3" t="s">
        <v>1</v>
      </c>
      <c r="B3" t="s">
        <v>66</v>
      </c>
      <c r="C3" t="s">
        <v>66</v>
      </c>
      <c r="D3" t="s">
        <v>66</v>
      </c>
      <c r="E3" t="s">
        <v>66</v>
      </c>
      <c r="F3" t="s">
        <v>66</v>
      </c>
      <c r="G3" t="s">
        <v>66</v>
      </c>
      <c r="H3" t="s">
        <v>97</v>
      </c>
      <c r="I3" t="s">
        <v>97</v>
      </c>
      <c r="J3" t="s">
        <v>97</v>
      </c>
      <c r="K3" t="s">
        <v>98</v>
      </c>
      <c r="L3" t="s">
        <v>98</v>
      </c>
      <c r="M3" t="s">
        <v>41</v>
      </c>
      <c r="N3" t="s">
        <v>41</v>
      </c>
    </row>
    <row r="4" spans="1:14" x14ac:dyDescent="0.35">
      <c r="A4" t="s">
        <v>4</v>
      </c>
      <c r="B4" t="s">
        <v>9</v>
      </c>
      <c r="C4" t="s">
        <v>8</v>
      </c>
      <c r="D4" t="s">
        <v>6</v>
      </c>
      <c r="E4" t="s">
        <v>31</v>
      </c>
      <c r="F4" t="s">
        <v>99</v>
      </c>
      <c r="G4" t="s">
        <v>5</v>
      </c>
      <c r="H4" t="s">
        <v>9</v>
      </c>
      <c r="I4" t="s">
        <v>8</v>
      </c>
      <c r="J4" t="s">
        <v>6</v>
      </c>
      <c r="K4" t="s">
        <v>50</v>
      </c>
      <c r="L4" t="s">
        <v>5</v>
      </c>
      <c r="M4" t="s">
        <v>100</v>
      </c>
      <c r="N4" t="s">
        <v>101</v>
      </c>
    </row>
    <row r="6" spans="1:14" x14ac:dyDescent="0.35">
      <c r="A6" t="s">
        <v>108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</v>
      </c>
      <c r="M6">
        <v>2</v>
      </c>
      <c r="N6">
        <v>0</v>
      </c>
    </row>
    <row r="7" spans="1:14" x14ac:dyDescent="0.35">
      <c r="A7" t="s">
        <v>109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1</v>
      </c>
      <c r="M7">
        <v>2</v>
      </c>
      <c r="N7">
        <v>0</v>
      </c>
    </row>
    <row r="8" spans="1:14" x14ac:dyDescent="0.35">
      <c r="A8" t="s">
        <v>110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1</v>
      </c>
      <c r="L8">
        <v>1</v>
      </c>
      <c r="M8">
        <v>2</v>
      </c>
      <c r="N8">
        <v>0</v>
      </c>
    </row>
    <row r="9" spans="1:14" x14ac:dyDescent="0.35">
      <c r="A9" t="s">
        <v>111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2</v>
      </c>
      <c r="M9">
        <v>2</v>
      </c>
      <c r="N9">
        <v>0</v>
      </c>
    </row>
    <row r="10" spans="1:14" x14ac:dyDescent="0.35">
      <c r="A10" t="s">
        <v>112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2</v>
      </c>
      <c r="I10">
        <v>0</v>
      </c>
      <c r="J10">
        <v>0</v>
      </c>
      <c r="K10">
        <v>1</v>
      </c>
      <c r="L10">
        <v>1</v>
      </c>
      <c r="M10">
        <v>0</v>
      </c>
      <c r="N10">
        <v>2</v>
      </c>
    </row>
    <row r="11" spans="1:14" x14ac:dyDescent="0.35">
      <c r="A11" t="s">
        <v>113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2</v>
      </c>
      <c r="M11">
        <v>2</v>
      </c>
      <c r="N11">
        <v>0</v>
      </c>
    </row>
    <row r="12" spans="1:14" x14ac:dyDescent="0.35">
      <c r="A12" t="s">
        <v>207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1</v>
      </c>
      <c r="L12">
        <v>1</v>
      </c>
      <c r="M12">
        <v>2</v>
      </c>
      <c r="N12">
        <v>0</v>
      </c>
    </row>
    <row r="14" spans="1:14" x14ac:dyDescent="0.35">
      <c r="A14" t="s">
        <v>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</row>
    <row r="16" spans="1:14" x14ac:dyDescent="0.3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t="s">
        <v>12</v>
      </c>
      <c r="B17">
        <v>1</v>
      </c>
      <c r="C17">
        <v>1</v>
      </c>
      <c r="D17">
        <v>1</v>
      </c>
      <c r="E17">
        <v>0.3</v>
      </c>
      <c r="F17">
        <v>0.3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t="s">
        <v>13</v>
      </c>
      <c r="B18" s="4">
        <f t="shared" ref="B18:N18" si="0">1/6</f>
        <v>0.16666666666666666</v>
      </c>
      <c r="C18" s="4">
        <f t="shared" si="0"/>
        <v>0.16666666666666666</v>
      </c>
      <c r="D18" s="4">
        <f t="shared" si="0"/>
        <v>0.16666666666666666</v>
      </c>
      <c r="E18" s="4">
        <f t="shared" si="0"/>
        <v>0.16666666666666666</v>
      </c>
      <c r="F18" s="4">
        <f t="shared" si="0"/>
        <v>0.16666666666666666</v>
      </c>
      <c r="G18" s="4">
        <f t="shared" si="0"/>
        <v>0.16666666666666666</v>
      </c>
      <c r="H18" s="4">
        <f t="shared" si="0"/>
        <v>0.16666666666666666</v>
      </c>
      <c r="I18" s="4">
        <f t="shared" si="0"/>
        <v>0.16666666666666666</v>
      </c>
      <c r="J18" s="4">
        <f t="shared" si="0"/>
        <v>0.16666666666666666</v>
      </c>
      <c r="K18" s="4">
        <f t="shared" si="0"/>
        <v>0.16666666666666666</v>
      </c>
      <c r="L18" s="4">
        <f t="shared" si="0"/>
        <v>0.16666666666666666</v>
      </c>
      <c r="M18" s="4">
        <f t="shared" si="0"/>
        <v>0.16666666666666666</v>
      </c>
      <c r="N18" s="4">
        <f t="shared" si="0"/>
        <v>0.16666666666666666</v>
      </c>
    </row>
    <row r="19" spans="1:14" x14ac:dyDescent="0.35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1" spans="1:14" x14ac:dyDescent="0.35">
      <c r="A21" t="s">
        <v>15</v>
      </c>
      <c r="B21" t="s">
        <v>102</v>
      </c>
      <c r="C21" t="s">
        <v>103</v>
      </c>
      <c r="D21" t="s">
        <v>104</v>
      </c>
      <c r="E21" t="s">
        <v>105</v>
      </c>
      <c r="F21" t="s">
        <v>106</v>
      </c>
      <c r="G21" t="s">
        <v>107</v>
      </c>
      <c r="H21" t="s">
        <v>213</v>
      </c>
    </row>
    <row r="22" spans="1:14" x14ac:dyDescent="0.35">
      <c r="A22" t="s">
        <v>102</v>
      </c>
      <c r="B22">
        <v>0</v>
      </c>
      <c r="C22">
        <v>12000</v>
      </c>
      <c r="D22">
        <v>4000</v>
      </c>
      <c r="E22">
        <v>10000</v>
      </c>
      <c r="F22">
        <v>30000</v>
      </c>
      <c r="G22">
        <v>8000</v>
      </c>
      <c r="H22">
        <v>9000</v>
      </c>
    </row>
    <row r="23" spans="1:14" x14ac:dyDescent="0.35">
      <c r="A23" t="s">
        <v>103</v>
      </c>
      <c r="B23">
        <v>12000</v>
      </c>
      <c r="C23">
        <v>0</v>
      </c>
      <c r="D23">
        <v>8000</v>
      </c>
      <c r="E23">
        <v>15000</v>
      </c>
      <c r="F23">
        <v>32000</v>
      </c>
      <c r="G23">
        <v>13600</v>
      </c>
      <c r="H23">
        <v>6300</v>
      </c>
    </row>
    <row r="24" spans="1:14" x14ac:dyDescent="0.35">
      <c r="A24" t="s">
        <v>104</v>
      </c>
      <c r="B24">
        <v>4000</v>
      </c>
      <c r="C24">
        <v>8000</v>
      </c>
      <c r="D24">
        <v>0</v>
      </c>
      <c r="E24">
        <v>7000</v>
      </c>
      <c r="F24">
        <v>24000</v>
      </c>
      <c r="G24">
        <v>5600</v>
      </c>
      <c r="H24">
        <v>8100</v>
      </c>
    </row>
    <row r="25" spans="1:14" x14ac:dyDescent="0.35">
      <c r="A25" t="s">
        <v>105</v>
      </c>
      <c r="B25">
        <v>10000</v>
      </c>
      <c r="C25">
        <v>15000</v>
      </c>
      <c r="D25">
        <v>7000</v>
      </c>
      <c r="E25">
        <v>0</v>
      </c>
      <c r="F25">
        <v>40000</v>
      </c>
      <c r="G25">
        <v>1000</v>
      </c>
      <c r="H25">
        <v>13000</v>
      </c>
    </row>
    <row r="26" spans="1:14" x14ac:dyDescent="0.35">
      <c r="A26" t="s">
        <v>106</v>
      </c>
      <c r="B26">
        <v>30000</v>
      </c>
      <c r="C26">
        <v>32000</v>
      </c>
      <c r="D26">
        <v>24000</v>
      </c>
      <c r="E26">
        <v>40000</v>
      </c>
      <c r="F26">
        <v>0</v>
      </c>
      <c r="G26">
        <v>40000</v>
      </c>
      <c r="H26">
        <v>30000</v>
      </c>
    </row>
    <row r="27" spans="1:14" x14ac:dyDescent="0.35">
      <c r="A27" t="s">
        <v>107</v>
      </c>
      <c r="B27">
        <v>8000</v>
      </c>
      <c r="C27">
        <v>13600</v>
      </c>
      <c r="D27">
        <v>5600</v>
      </c>
      <c r="E27">
        <v>1000</v>
      </c>
      <c r="F27">
        <v>40000</v>
      </c>
      <c r="G27">
        <v>0</v>
      </c>
      <c r="H27">
        <v>11600</v>
      </c>
    </row>
    <row r="28" spans="1:14" x14ac:dyDescent="0.35">
      <c r="A28" t="s">
        <v>213</v>
      </c>
      <c r="B28">
        <v>9000</v>
      </c>
      <c r="C28">
        <v>6300</v>
      </c>
      <c r="D28">
        <v>8100</v>
      </c>
      <c r="E28">
        <v>13000</v>
      </c>
      <c r="F28">
        <v>30000</v>
      </c>
      <c r="G28">
        <v>11600</v>
      </c>
      <c r="H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AED-EAC3-438A-857D-79B21E8AB45C}">
  <dimension ref="A1:L51"/>
  <sheetViews>
    <sheetView zoomScale="85" zoomScaleNormal="85" workbookViewId="0">
      <selection activeCell="H59" sqref="H59"/>
    </sheetView>
  </sheetViews>
  <sheetFormatPr defaultRowHeight="14.5" x14ac:dyDescent="0.35"/>
  <cols>
    <col min="1" max="1" width="11.54296875" bestFit="1" customWidth="1"/>
  </cols>
  <sheetData>
    <row r="1" spans="1:12" x14ac:dyDescent="0.35">
      <c r="A1" t="s">
        <v>0</v>
      </c>
      <c r="B1">
        <v>1</v>
      </c>
    </row>
    <row r="3" spans="1:12" x14ac:dyDescent="0.35">
      <c r="A3" t="s">
        <v>1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39</v>
      </c>
      <c r="H3" t="s">
        <v>39</v>
      </c>
      <c r="I3" t="s">
        <v>39</v>
      </c>
      <c r="J3" t="s">
        <v>39</v>
      </c>
      <c r="K3" t="s">
        <v>114</v>
      </c>
      <c r="L3" t="s">
        <v>114</v>
      </c>
    </row>
    <row r="4" spans="1:12" x14ac:dyDescent="0.35">
      <c r="A4" t="s">
        <v>4</v>
      </c>
      <c r="B4" t="s">
        <v>9</v>
      </c>
      <c r="C4" t="s">
        <v>6</v>
      </c>
      <c r="D4" t="s">
        <v>8</v>
      </c>
      <c r="E4" t="s">
        <v>31</v>
      </c>
      <c r="F4" t="s">
        <v>5</v>
      </c>
      <c r="G4" t="s">
        <v>9</v>
      </c>
      <c r="H4" t="s">
        <v>6</v>
      </c>
      <c r="I4" t="s">
        <v>8</v>
      </c>
      <c r="J4" t="s">
        <v>7</v>
      </c>
      <c r="K4" t="s">
        <v>50</v>
      </c>
      <c r="L4" t="s">
        <v>5</v>
      </c>
    </row>
    <row r="6" spans="1:12" x14ac:dyDescent="0.35">
      <c r="A6" t="s">
        <v>120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2</v>
      </c>
      <c r="L6">
        <v>0</v>
      </c>
    </row>
    <row r="7" spans="1:12" x14ac:dyDescent="0.35">
      <c r="A7" t="s">
        <v>121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0</v>
      </c>
    </row>
    <row r="8" spans="1:12" x14ac:dyDescent="0.35">
      <c r="A8" t="s">
        <v>122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2</v>
      </c>
      <c r="L8">
        <v>0</v>
      </c>
    </row>
    <row r="9" spans="1:12" x14ac:dyDescent="0.35">
      <c r="A9" t="s">
        <v>124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35">
      <c r="A10" t="s">
        <v>125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1:12" x14ac:dyDescent="0.35">
      <c r="A11" t="s">
        <v>126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0</v>
      </c>
    </row>
    <row r="12" spans="1:12" x14ac:dyDescent="0.35">
      <c r="A12" t="s">
        <v>123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v>0</v>
      </c>
    </row>
    <row r="14" spans="1:12" x14ac:dyDescent="0.35">
      <c r="A14" t="s">
        <v>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 s="1">
        <v>0.5</v>
      </c>
      <c r="L14" s="1">
        <v>0.5</v>
      </c>
    </row>
    <row r="16" spans="1:12" x14ac:dyDescent="0.3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 t="s">
        <v>12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0.1</v>
      </c>
      <c r="K17">
        <v>1</v>
      </c>
      <c r="L17">
        <v>1</v>
      </c>
    </row>
    <row r="18" spans="1:12" x14ac:dyDescent="0.35">
      <c r="A18" t="s">
        <v>13</v>
      </c>
      <c r="B18">
        <f>1/3</f>
        <v>0.33333333333333331</v>
      </c>
      <c r="C18">
        <f t="shared" ref="C18:L18" si="0">1/3</f>
        <v>0.33333333333333331</v>
      </c>
      <c r="D18">
        <f t="shared" si="0"/>
        <v>0.33333333333333331</v>
      </c>
      <c r="E18">
        <f t="shared" si="0"/>
        <v>0.33333333333333331</v>
      </c>
      <c r="F18">
        <f t="shared" si="0"/>
        <v>0.33333333333333331</v>
      </c>
      <c r="G18">
        <f t="shared" si="0"/>
        <v>0.33333333333333331</v>
      </c>
      <c r="H18">
        <f t="shared" si="0"/>
        <v>0.33333333333333331</v>
      </c>
      <c r="I18">
        <f t="shared" si="0"/>
        <v>0.33333333333333331</v>
      </c>
      <c r="J18">
        <f t="shared" si="0"/>
        <v>0.33333333333333331</v>
      </c>
      <c r="K18">
        <f t="shared" si="0"/>
        <v>0.33333333333333331</v>
      </c>
      <c r="L18">
        <f t="shared" si="0"/>
        <v>0.33333333333333331</v>
      </c>
    </row>
    <row r="19" spans="1:12" x14ac:dyDescent="0.35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1" spans="1:12" x14ac:dyDescent="0.35">
      <c r="A21" t="s">
        <v>15</v>
      </c>
      <c r="B21" t="s">
        <v>115</v>
      </c>
      <c r="C21" t="s">
        <v>116</v>
      </c>
      <c r="D21" t="s">
        <v>117</v>
      </c>
      <c r="E21" t="s">
        <v>119</v>
      </c>
      <c r="F21" t="s">
        <v>127</v>
      </c>
      <c r="G21" t="s">
        <v>128</v>
      </c>
      <c r="H21" t="s">
        <v>118</v>
      </c>
    </row>
    <row r="22" spans="1:12" x14ac:dyDescent="0.35">
      <c r="A22" t="s">
        <v>115</v>
      </c>
      <c r="B22">
        <v>0</v>
      </c>
      <c r="C22">
        <v>7000</v>
      </c>
      <c r="D22">
        <v>4000</v>
      </c>
      <c r="E22">
        <v>13000</v>
      </c>
      <c r="F22">
        <v>11000</v>
      </c>
      <c r="G22">
        <v>5000</v>
      </c>
      <c r="H22">
        <v>32200</v>
      </c>
    </row>
    <row r="23" spans="1:12" x14ac:dyDescent="0.35">
      <c r="A23" t="s">
        <v>116</v>
      </c>
      <c r="B23">
        <v>7000</v>
      </c>
      <c r="C23">
        <v>0</v>
      </c>
      <c r="D23">
        <v>4000</v>
      </c>
      <c r="E23">
        <v>13000</v>
      </c>
      <c r="F23">
        <v>11600</v>
      </c>
      <c r="G23">
        <v>4200</v>
      </c>
      <c r="H23">
        <v>25540</v>
      </c>
    </row>
    <row r="24" spans="1:12" x14ac:dyDescent="0.35">
      <c r="A24" t="s">
        <v>117</v>
      </c>
      <c r="B24">
        <v>4000</v>
      </c>
      <c r="C24">
        <v>4000</v>
      </c>
      <c r="D24">
        <v>0</v>
      </c>
      <c r="E24">
        <v>17000</v>
      </c>
      <c r="F24">
        <v>15000</v>
      </c>
      <c r="G24">
        <v>5100</v>
      </c>
      <c r="H24">
        <v>22540</v>
      </c>
    </row>
    <row r="25" spans="1:12" x14ac:dyDescent="0.35">
      <c r="A25" t="s">
        <v>119</v>
      </c>
      <c r="B25">
        <v>13000</v>
      </c>
      <c r="C25">
        <v>13000</v>
      </c>
      <c r="D25">
        <v>17000</v>
      </c>
      <c r="E25">
        <v>0</v>
      </c>
      <c r="F25">
        <v>1000</v>
      </c>
      <c r="G25">
        <v>12000</v>
      </c>
      <c r="H25">
        <v>75400</v>
      </c>
    </row>
    <row r="26" spans="1:12" x14ac:dyDescent="0.35">
      <c r="A26" t="s">
        <v>127</v>
      </c>
      <c r="B26">
        <v>11000</v>
      </c>
      <c r="C26">
        <v>11600</v>
      </c>
      <c r="D26">
        <v>15000</v>
      </c>
      <c r="E26">
        <v>1000</v>
      </c>
      <c r="F26">
        <v>0</v>
      </c>
      <c r="G26">
        <v>10600</v>
      </c>
      <c r="H26">
        <v>73400</v>
      </c>
    </row>
    <row r="27" spans="1:12" x14ac:dyDescent="0.35">
      <c r="A27" t="s">
        <v>128</v>
      </c>
      <c r="B27">
        <v>5000</v>
      </c>
      <c r="C27">
        <v>4200</v>
      </c>
      <c r="D27">
        <v>5100</v>
      </c>
      <c r="E27">
        <v>12000</v>
      </c>
      <c r="F27">
        <v>10600</v>
      </c>
      <c r="G27">
        <v>0</v>
      </c>
      <c r="H27">
        <v>24540</v>
      </c>
    </row>
    <row r="28" spans="1:12" x14ac:dyDescent="0.35">
      <c r="A28" t="s">
        <v>118</v>
      </c>
      <c r="B28">
        <v>32200</v>
      </c>
      <c r="C28">
        <v>25540</v>
      </c>
      <c r="D28">
        <v>22540</v>
      </c>
      <c r="E28">
        <v>75400</v>
      </c>
      <c r="F28">
        <v>73400</v>
      </c>
      <c r="G28">
        <v>24540</v>
      </c>
      <c r="H28">
        <v>0</v>
      </c>
    </row>
    <row r="30" spans="1:12" x14ac:dyDescent="0.35">
      <c r="A30" t="s">
        <v>20</v>
      </c>
      <c r="B30" t="s">
        <v>115</v>
      </c>
      <c r="C30" t="s">
        <v>116</v>
      </c>
      <c r="D30" t="s">
        <v>117</v>
      </c>
      <c r="E30" t="s">
        <v>119</v>
      </c>
      <c r="F30" t="s">
        <v>127</v>
      </c>
      <c r="G30" t="s">
        <v>128</v>
      </c>
      <c r="H30" t="s">
        <v>118</v>
      </c>
    </row>
    <row r="31" spans="1:12" x14ac:dyDescent="0.35">
      <c r="A31" t="s">
        <v>115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 x14ac:dyDescent="0.35">
      <c r="A32" t="s">
        <v>116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 t="s">
        <v>117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 t="s">
        <v>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 t="s">
        <v>127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 t="s">
        <v>128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 t="s">
        <v>118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9" spans="1:8" x14ac:dyDescent="0.35">
      <c r="A39" t="s">
        <v>21</v>
      </c>
      <c r="B39" t="s">
        <v>115</v>
      </c>
      <c r="C39" t="s">
        <v>116</v>
      </c>
      <c r="D39" t="s">
        <v>117</v>
      </c>
      <c r="E39" t="s">
        <v>119</v>
      </c>
      <c r="F39" t="s">
        <v>127</v>
      </c>
      <c r="G39" t="s">
        <v>128</v>
      </c>
      <c r="H39" t="s">
        <v>118</v>
      </c>
    </row>
    <row r="40" spans="1:8" x14ac:dyDescent="0.35">
      <c r="A40" t="s">
        <v>115</v>
      </c>
      <c r="B40">
        <v>0</v>
      </c>
      <c r="C40">
        <v>0</v>
      </c>
      <c r="D40">
        <v>-150</v>
      </c>
      <c r="E40">
        <v>-150</v>
      </c>
      <c r="F40">
        <v>0</v>
      </c>
      <c r="G40">
        <v>0</v>
      </c>
      <c r="H40">
        <v>120</v>
      </c>
    </row>
    <row r="41" spans="1:8" x14ac:dyDescent="0.35">
      <c r="A41" t="s">
        <v>116</v>
      </c>
      <c r="B41">
        <v>0</v>
      </c>
      <c r="C41">
        <v>0</v>
      </c>
      <c r="D41">
        <v>0</v>
      </c>
      <c r="E41">
        <v>-150</v>
      </c>
      <c r="F41">
        <v>-150</v>
      </c>
      <c r="G41">
        <v>0</v>
      </c>
      <c r="H41">
        <v>84</v>
      </c>
    </row>
    <row r="42" spans="1:8" x14ac:dyDescent="0.35">
      <c r="A42" t="s">
        <v>117</v>
      </c>
      <c r="B42">
        <v>-150</v>
      </c>
      <c r="C42">
        <v>0</v>
      </c>
      <c r="D42">
        <v>0</v>
      </c>
      <c r="E42">
        <v>-150</v>
      </c>
      <c r="F42">
        <v>-150</v>
      </c>
      <c r="G42">
        <v>0</v>
      </c>
      <c r="H42">
        <v>84</v>
      </c>
    </row>
    <row r="43" spans="1:8" x14ac:dyDescent="0.35">
      <c r="A43" t="s">
        <v>119</v>
      </c>
      <c r="B43">
        <v>-150</v>
      </c>
      <c r="C43">
        <v>-150</v>
      </c>
      <c r="D43">
        <v>-150</v>
      </c>
      <c r="E43">
        <v>0</v>
      </c>
      <c r="F43">
        <v>0</v>
      </c>
      <c r="G43">
        <v>-150</v>
      </c>
      <c r="H43">
        <v>-940</v>
      </c>
    </row>
    <row r="44" spans="1:8" x14ac:dyDescent="0.35">
      <c r="A44" t="s">
        <v>127</v>
      </c>
      <c r="B44">
        <v>0</v>
      </c>
      <c r="C44">
        <v>-150</v>
      </c>
      <c r="D44">
        <v>-150</v>
      </c>
      <c r="E44">
        <v>0</v>
      </c>
      <c r="F44">
        <v>0</v>
      </c>
      <c r="G44">
        <v>-150</v>
      </c>
      <c r="H44">
        <v>-940</v>
      </c>
    </row>
    <row r="45" spans="1:8" x14ac:dyDescent="0.35">
      <c r="A45" t="s">
        <v>128</v>
      </c>
      <c r="B45">
        <v>0</v>
      </c>
      <c r="C45">
        <v>0</v>
      </c>
      <c r="D45">
        <v>0</v>
      </c>
      <c r="E45">
        <v>-150</v>
      </c>
      <c r="F45">
        <v>-150</v>
      </c>
      <c r="G45">
        <v>0</v>
      </c>
      <c r="H45">
        <v>84</v>
      </c>
    </row>
    <row r="46" spans="1:8" x14ac:dyDescent="0.35">
      <c r="A46" t="s">
        <v>118</v>
      </c>
      <c r="B46">
        <v>120</v>
      </c>
      <c r="C46">
        <v>84</v>
      </c>
      <c r="D46">
        <v>84</v>
      </c>
      <c r="E46">
        <v>-940</v>
      </c>
      <c r="F46">
        <v>-940</v>
      </c>
      <c r="G46">
        <v>84</v>
      </c>
      <c r="H46">
        <v>0</v>
      </c>
    </row>
    <row r="48" spans="1:8" x14ac:dyDescent="0.35">
      <c r="A48" t="s">
        <v>22</v>
      </c>
      <c r="B48" t="s">
        <v>115</v>
      </c>
      <c r="C48" t="s">
        <v>116</v>
      </c>
      <c r="D48" t="s">
        <v>117</v>
      </c>
      <c r="E48" t="s">
        <v>119</v>
      </c>
      <c r="F48" t="s">
        <v>127</v>
      </c>
      <c r="G48" t="s">
        <v>128</v>
      </c>
      <c r="H48" t="s">
        <v>118</v>
      </c>
    </row>
    <row r="49" spans="1:8" x14ac:dyDescent="0.35">
      <c r="A49" t="s">
        <v>23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1.2</v>
      </c>
    </row>
    <row r="50" spans="1:8" x14ac:dyDescent="0.35">
      <c r="A50" t="s">
        <v>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5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2060-0513-48CB-BA54-2F23733466FB}">
  <dimension ref="A1:L31"/>
  <sheetViews>
    <sheetView zoomScale="85" zoomScaleNormal="85" workbookViewId="0">
      <selection activeCell="H24" sqref="H23:H24"/>
    </sheetView>
  </sheetViews>
  <sheetFormatPr defaultRowHeight="14.5" x14ac:dyDescent="0.35"/>
  <cols>
    <col min="1" max="1" width="11.54296875" bestFit="1" customWidth="1"/>
  </cols>
  <sheetData>
    <row r="1" spans="1:12" x14ac:dyDescent="0.35">
      <c r="A1" t="s">
        <v>0</v>
      </c>
      <c r="B1">
        <v>1</v>
      </c>
    </row>
    <row r="3" spans="1:12" x14ac:dyDescent="0.35">
      <c r="A3" t="s">
        <v>1</v>
      </c>
      <c r="B3" t="s">
        <v>66</v>
      </c>
      <c r="C3" t="s">
        <v>66</v>
      </c>
      <c r="D3" t="s">
        <v>66</v>
      </c>
      <c r="E3" t="s">
        <v>66</v>
      </c>
      <c r="F3" t="s">
        <v>129</v>
      </c>
      <c r="G3" t="s">
        <v>129</v>
      </c>
      <c r="H3" t="s">
        <v>98</v>
      </c>
      <c r="I3" t="s">
        <v>98</v>
      </c>
    </row>
    <row r="4" spans="1:12" x14ac:dyDescent="0.35">
      <c r="A4" t="s">
        <v>4</v>
      </c>
      <c r="B4" t="s">
        <v>9</v>
      </c>
      <c r="C4" t="s">
        <v>6</v>
      </c>
      <c r="D4" t="s">
        <v>31</v>
      </c>
      <c r="E4" t="s">
        <v>5</v>
      </c>
      <c r="F4" t="s">
        <v>9</v>
      </c>
      <c r="G4" t="s">
        <v>6</v>
      </c>
      <c r="H4" t="s">
        <v>50</v>
      </c>
      <c r="I4" t="s">
        <v>5</v>
      </c>
    </row>
    <row r="6" spans="1:12" x14ac:dyDescent="0.35">
      <c r="A6" t="s">
        <v>130</v>
      </c>
      <c r="B6">
        <v>1</v>
      </c>
      <c r="C6">
        <v>0</v>
      </c>
      <c r="D6">
        <v>0</v>
      </c>
      <c r="E6">
        <v>0</v>
      </c>
      <c r="F6">
        <v>3</v>
      </c>
      <c r="G6">
        <v>0</v>
      </c>
      <c r="H6">
        <v>1</v>
      </c>
      <c r="I6">
        <v>0</v>
      </c>
    </row>
    <row r="7" spans="1:12" x14ac:dyDescent="0.35">
      <c r="A7" t="s">
        <v>131</v>
      </c>
      <c r="B7">
        <v>0</v>
      </c>
      <c r="C7">
        <v>0</v>
      </c>
      <c r="D7">
        <v>0</v>
      </c>
      <c r="E7">
        <v>1</v>
      </c>
      <c r="F7">
        <v>3</v>
      </c>
      <c r="G7">
        <v>0</v>
      </c>
      <c r="H7">
        <v>0</v>
      </c>
      <c r="I7">
        <v>1</v>
      </c>
    </row>
    <row r="8" spans="1:12" x14ac:dyDescent="0.35">
      <c r="A8" t="s">
        <v>132</v>
      </c>
      <c r="B8">
        <v>0</v>
      </c>
      <c r="C8">
        <v>1</v>
      </c>
      <c r="D8">
        <v>0</v>
      </c>
      <c r="E8">
        <v>0</v>
      </c>
      <c r="F8">
        <v>0</v>
      </c>
      <c r="G8">
        <v>3</v>
      </c>
      <c r="H8">
        <v>1</v>
      </c>
      <c r="I8">
        <v>0</v>
      </c>
    </row>
    <row r="9" spans="1:12" x14ac:dyDescent="0.35">
      <c r="A9" t="s">
        <v>133</v>
      </c>
      <c r="B9">
        <v>1</v>
      </c>
      <c r="C9">
        <v>0</v>
      </c>
      <c r="D9">
        <v>0</v>
      </c>
      <c r="E9">
        <v>0</v>
      </c>
      <c r="F9">
        <v>0</v>
      </c>
      <c r="G9">
        <v>3</v>
      </c>
      <c r="H9">
        <v>1</v>
      </c>
      <c r="I9">
        <v>0</v>
      </c>
    </row>
    <row r="10" spans="1:12" x14ac:dyDescent="0.35">
      <c r="A10" t="s">
        <v>134</v>
      </c>
      <c r="B10">
        <v>0</v>
      </c>
      <c r="C10">
        <v>0</v>
      </c>
      <c r="D10">
        <v>1</v>
      </c>
      <c r="E10">
        <v>0</v>
      </c>
      <c r="F10">
        <v>3</v>
      </c>
      <c r="G10">
        <v>0</v>
      </c>
      <c r="H10">
        <v>0</v>
      </c>
      <c r="I10">
        <v>1</v>
      </c>
    </row>
    <row r="12" spans="1:12" x14ac:dyDescent="0.35">
      <c r="A12" t="s">
        <v>10</v>
      </c>
      <c r="B12">
        <v>1</v>
      </c>
      <c r="C12">
        <v>1</v>
      </c>
      <c r="D12">
        <v>1</v>
      </c>
      <c r="E12">
        <v>1</v>
      </c>
      <c r="F12">
        <v>3</v>
      </c>
      <c r="G12">
        <v>3</v>
      </c>
      <c r="H12">
        <v>1</v>
      </c>
      <c r="I12">
        <v>1</v>
      </c>
      <c r="K12" s="1"/>
      <c r="L12" s="1"/>
    </row>
    <row r="14" spans="1:12" x14ac:dyDescent="0.3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2" x14ac:dyDescent="0.35">
      <c r="A15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12" x14ac:dyDescent="0.35">
      <c r="A16" t="s">
        <v>13</v>
      </c>
      <c r="B16">
        <f>1/3</f>
        <v>0.33333333333333331</v>
      </c>
      <c r="C16">
        <f t="shared" ref="C16:I16" si="0">1/3</f>
        <v>0.33333333333333331</v>
      </c>
      <c r="D16">
        <f t="shared" si="0"/>
        <v>0.33333333333333331</v>
      </c>
      <c r="E16">
        <f t="shared" si="0"/>
        <v>0.33333333333333331</v>
      </c>
      <c r="F16">
        <f t="shared" si="0"/>
        <v>0.33333333333333331</v>
      </c>
      <c r="G16">
        <f t="shared" si="0"/>
        <v>0.33333333333333331</v>
      </c>
      <c r="H16">
        <f t="shared" si="0"/>
        <v>0.33333333333333331</v>
      </c>
      <c r="I16">
        <f t="shared" si="0"/>
        <v>0.33333333333333331</v>
      </c>
    </row>
    <row r="17" spans="1:9" x14ac:dyDescent="0.3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9" spans="1:9" x14ac:dyDescent="0.35">
      <c r="A19" t="s">
        <v>15</v>
      </c>
      <c r="B19" t="s">
        <v>135</v>
      </c>
      <c r="C19" t="s">
        <v>136</v>
      </c>
      <c r="D19" t="s">
        <v>137</v>
      </c>
      <c r="E19" t="s">
        <v>138</v>
      </c>
      <c r="F19" t="s">
        <v>139</v>
      </c>
    </row>
    <row r="20" spans="1:9" x14ac:dyDescent="0.35">
      <c r="A20" t="s">
        <v>135</v>
      </c>
      <c r="B20">
        <v>0</v>
      </c>
      <c r="C20">
        <v>10000</v>
      </c>
      <c r="D20">
        <v>16000</v>
      </c>
      <c r="E20">
        <v>12000</v>
      </c>
      <c r="F20">
        <v>8000</v>
      </c>
    </row>
    <row r="21" spans="1:9" x14ac:dyDescent="0.35">
      <c r="A21" t="s">
        <v>136</v>
      </c>
      <c r="B21">
        <v>10000</v>
      </c>
      <c r="C21">
        <v>0</v>
      </c>
      <c r="D21">
        <v>19000</v>
      </c>
      <c r="E21">
        <v>22000</v>
      </c>
      <c r="F21">
        <v>1000</v>
      </c>
    </row>
    <row r="22" spans="1:9" x14ac:dyDescent="0.35">
      <c r="A22" t="s">
        <v>137</v>
      </c>
      <c r="B22">
        <v>16000</v>
      </c>
      <c r="C22">
        <v>19000</v>
      </c>
      <c r="D22">
        <v>0</v>
      </c>
      <c r="E22">
        <v>4000</v>
      </c>
      <c r="F22">
        <v>17600</v>
      </c>
    </row>
    <row r="23" spans="1:9" x14ac:dyDescent="0.35">
      <c r="A23" t="s">
        <v>138</v>
      </c>
      <c r="B23">
        <v>12000</v>
      </c>
      <c r="C23">
        <v>22000</v>
      </c>
      <c r="D23">
        <v>4000</v>
      </c>
      <c r="E23">
        <v>0</v>
      </c>
      <c r="F23">
        <v>20000</v>
      </c>
    </row>
    <row r="24" spans="1:9" x14ac:dyDescent="0.35">
      <c r="A24" t="s">
        <v>139</v>
      </c>
      <c r="B24">
        <v>8000</v>
      </c>
      <c r="C24">
        <v>1000</v>
      </c>
      <c r="D24">
        <v>17600</v>
      </c>
      <c r="E24">
        <v>20000</v>
      </c>
      <c r="F24">
        <v>0</v>
      </c>
    </row>
    <row r="26" spans="1:9" x14ac:dyDescent="0.35">
      <c r="A26" t="s">
        <v>21</v>
      </c>
      <c r="B26" t="s">
        <v>135</v>
      </c>
      <c r="C26" t="s">
        <v>136</v>
      </c>
      <c r="D26" t="s">
        <v>137</v>
      </c>
      <c r="E26" t="s">
        <v>138</v>
      </c>
      <c r="F26" t="s">
        <v>139</v>
      </c>
    </row>
    <row r="27" spans="1:9" x14ac:dyDescent="0.35">
      <c r="A27" t="s">
        <v>135</v>
      </c>
      <c r="B27">
        <v>0</v>
      </c>
      <c r="C27">
        <v>-20</v>
      </c>
      <c r="D27">
        <v>0</v>
      </c>
      <c r="E27">
        <v>0</v>
      </c>
      <c r="F27">
        <v>-20</v>
      </c>
    </row>
    <row r="28" spans="1:9" x14ac:dyDescent="0.35">
      <c r="A28" t="s">
        <v>136</v>
      </c>
      <c r="B28">
        <v>-20</v>
      </c>
      <c r="C28">
        <v>0</v>
      </c>
      <c r="D28">
        <v>-20</v>
      </c>
      <c r="E28">
        <v>-20</v>
      </c>
      <c r="F28">
        <v>0</v>
      </c>
    </row>
    <row r="29" spans="1:9" x14ac:dyDescent="0.35">
      <c r="A29" t="s">
        <v>137</v>
      </c>
      <c r="B29">
        <v>0</v>
      </c>
      <c r="C29">
        <v>-20</v>
      </c>
      <c r="D29">
        <v>0</v>
      </c>
      <c r="E29">
        <v>0</v>
      </c>
      <c r="F29">
        <v>-20</v>
      </c>
    </row>
    <row r="30" spans="1:9" x14ac:dyDescent="0.35">
      <c r="A30" t="s">
        <v>138</v>
      </c>
      <c r="B30">
        <v>0</v>
      </c>
      <c r="C30">
        <v>-20</v>
      </c>
      <c r="D30">
        <v>0</v>
      </c>
      <c r="E30">
        <v>0</v>
      </c>
      <c r="F30">
        <v>-20</v>
      </c>
    </row>
    <row r="31" spans="1:9" x14ac:dyDescent="0.35">
      <c r="A31" t="s">
        <v>139</v>
      </c>
      <c r="B31">
        <v>-20</v>
      </c>
      <c r="C31">
        <v>0</v>
      </c>
      <c r="D31">
        <v>-20</v>
      </c>
      <c r="E31">
        <v>-20</v>
      </c>
      <c r="F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2511-7A8C-4FC6-B261-ACCBDD36F7C7}">
  <dimension ref="A1:F22"/>
  <sheetViews>
    <sheetView workbookViewId="0">
      <selection activeCell="G25" sqref="G25"/>
    </sheetView>
  </sheetViews>
  <sheetFormatPr defaultRowHeight="14.5" x14ac:dyDescent="0.35"/>
  <cols>
    <col min="1" max="1" width="12.54296875" bestFit="1" customWidth="1"/>
  </cols>
  <sheetData>
    <row r="1" spans="1:6" x14ac:dyDescent="0.35">
      <c r="A1" t="s">
        <v>0</v>
      </c>
      <c r="B1">
        <v>1</v>
      </c>
    </row>
    <row r="3" spans="1:6" x14ac:dyDescent="0.35">
      <c r="A3" t="s">
        <v>1</v>
      </c>
      <c r="B3" t="s">
        <v>33</v>
      </c>
      <c r="C3" t="s">
        <v>33</v>
      </c>
      <c r="D3" t="s">
        <v>33</v>
      </c>
      <c r="E3" t="s">
        <v>100</v>
      </c>
      <c r="F3" t="s">
        <v>100</v>
      </c>
    </row>
    <row r="4" spans="1:6" x14ac:dyDescent="0.35">
      <c r="A4" t="s">
        <v>4</v>
      </c>
      <c r="B4" t="s">
        <v>6</v>
      </c>
      <c r="C4" t="s">
        <v>9</v>
      </c>
      <c r="D4" t="s">
        <v>8</v>
      </c>
      <c r="E4" t="s">
        <v>100</v>
      </c>
      <c r="F4" t="s">
        <v>101</v>
      </c>
    </row>
    <row r="6" spans="1:6" x14ac:dyDescent="0.35">
      <c r="A6" t="s">
        <v>140</v>
      </c>
      <c r="B6">
        <v>0</v>
      </c>
      <c r="C6">
        <v>2</v>
      </c>
      <c r="D6">
        <v>0</v>
      </c>
      <c r="E6">
        <v>0</v>
      </c>
      <c r="F6">
        <v>1</v>
      </c>
    </row>
    <row r="7" spans="1:6" x14ac:dyDescent="0.35">
      <c r="A7" t="s">
        <v>141</v>
      </c>
      <c r="B7">
        <v>2</v>
      </c>
      <c r="C7">
        <v>0</v>
      </c>
      <c r="D7">
        <v>0</v>
      </c>
      <c r="E7">
        <v>0</v>
      </c>
      <c r="F7">
        <v>1</v>
      </c>
    </row>
    <row r="8" spans="1:6" x14ac:dyDescent="0.35">
      <c r="A8" t="s">
        <v>142</v>
      </c>
      <c r="B8">
        <v>0</v>
      </c>
      <c r="C8">
        <v>2</v>
      </c>
      <c r="D8">
        <v>0</v>
      </c>
      <c r="E8">
        <v>1</v>
      </c>
      <c r="F8">
        <v>0</v>
      </c>
    </row>
    <row r="9" spans="1:6" x14ac:dyDescent="0.35">
      <c r="A9" t="s">
        <v>197</v>
      </c>
      <c r="B9">
        <v>0</v>
      </c>
      <c r="C9">
        <v>0</v>
      </c>
      <c r="D9">
        <v>2</v>
      </c>
      <c r="E9">
        <v>0</v>
      </c>
      <c r="F9">
        <v>1</v>
      </c>
    </row>
    <row r="11" spans="1:6" x14ac:dyDescent="0.35">
      <c r="A11" t="s">
        <v>10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13</v>
      </c>
      <c r="B15">
        <f t="shared" ref="B15:F15" si="0">1/6</f>
        <v>0.16666666666666666</v>
      </c>
      <c r="C15">
        <f>1/6</f>
        <v>0.16666666666666666</v>
      </c>
      <c r="D15">
        <f t="shared" si="0"/>
        <v>0.16666666666666666</v>
      </c>
      <c r="E15">
        <f t="shared" si="0"/>
        <v>0.16666666666666666</v>
      </c>
      <c r="F15">
        <f t="shared" si="0"/>
        <v>0.16666666666666666</v>
      </c>
    </row>
    <row r="16" spans="1:6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15</v>
      </c>
      <c r="B18" t="s">
        <v>143</v>
      </c>
      <c r="C18" t="s">
        <v>144</v>
      </c>
      <c r="D18" t="s">
        <v>145</v>
      </c>
      <c r="E18" t="s">
        <v>198</v>
      </c>
    </row>
    <row r="19" spans="1:5" x14ac:dyDescent="0.35">
      <c r="A19" t="s">
        <v>143</v>
      </c>
      <c r="B19">
        <v>0</v>
      </c>
      <c r="C19">
        <v>8000</v>
      </c>
      <c r="D19">
        <v>0</v>
      </c>
      <c r="E19">
        <v>6000</v>
      </c>
    </row>
    <row r="20" spans="1:5" x14ac:dyDescent="0.35">
      <c r="A20" t="s">
        <v>144</v>
      </c>
      <c r="B20">
        <v>8000</v>
      </c>
      <c r="C20">
        <v>0</v>
      </c>
      <c r="D20">
        <v>9000</v>
      </c>
      <c r="E20">
        <v>4000</v>
      </c>
    </row>
    <row r="21" spans="1:5" x14ac:dyDescent="0.35">
      <c r="A21" t="s">
        <v>145</v>
      </c>
      <c r="B21">
        <v>0</v>
      </c>
      <c r="C21">
        <v>9000</v>
      </c>
      <c r="D21">
        <v>0</v>
      </c>
      <c r="E21">
        <v>6000</v>
      </c>
    </row>
    <row r="22" spans="1:5" x14ac:dyDescent="0.35">
      <c r="A22" t="s">
        <v>198</v>
      </c>
      <c r="B22">
        <v>6000</v>
      </c>
      <c r="C22">
        <v>4000</v>
      </c>
      <c r="D22">
        <v>6000</v>
      </c>
      <c r="E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8CD3-FAED-436F-8E63-0CD71E3896E0}">
  <dimension ref="A1:H24"/>
  <sheetViews>
    <sheetView workbookViewId="0">
      <selection activeCell="I44" sqref="I44"/>
    </sheetView>
  </sheetViews>
  <sheetFormatPr defaultRowHeight="14.5" x14ac:dyDescent="0.35"/>
  <cols>
    <col min="1" max="1" width="13.54296875" bestFit="1" customWidth="1"/>
  </cols>
  <sheetData>
    <row r="1" spans="1:8" x14ac:dyDescent="0.35">
      <c r="A1" t="s">
        <v>0</v>
      </c>
      <c r="B1">
        <v>1</v>
      </c>
    </row>
    <row r="3" spans="1:8" x14ac:dyDescent="0.35">
      <c r="A3" t="s">
        <v>1</v>
      </c>
      <c r="B3" t="s">
        <v>3</v>
      </c>
      <c r="C3" t="s">
        <v>3</v>
      </c>
      <c r="D3" t="s">
        <v>3</v>
      </c>
      <c r="E3" t="s">
        <v>2</v>
      </c>
      <c r="F3" t="s">
        <v>2</v>
      </c>
      <c r="G3" t="s">
        <v>2</v>
      </c>
      <c r="H3" t="s">
        <v>2</v>
      </c>
    </row>
    <row r="4" spans="1:8" x14ac:dyDescent="0.35">
      <c r="A4" t="s">
        <v>4</v>
      </c>
      <c r="B4" t="s">
        <v>9</v>
      </c>
      <c r="C4" t="s">
        <v>6</v>
      </c>
      <c r="D4" t="s">
        <v>8</v>
      </c>
      <c r="E4" t="s">
        <v>5</v>
      </c>
      <c r="F4" t="s">
        <v>31</v>
      </c>
      <c r="G4" t="s">
        <v>99</v>
      </c>
      <c r="H4" t="s">
        <v>101</v>
      </c>
    </row>
    <row r="6" spans="1:8" x14ac:dyDescent="0.35">
      <c r="A6" t="s">
        <v>199</v>
      </c>
      <c r="B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</row>
    <row r="7" spans="1:8" x14ac:dyDescent="0.35">
      <c r="A7" t="s">
        <v>149</v>
      </c>
      <c r="B7">
        <v>0</v>
      </c>
      <c r="C7">
        <v>4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35">
      <c r="A8" t="s">
        <v>200</v>
      </c>
      <c r="B8">
        <v>0</v>
      </c>
      <c r="C8">
        <v>0</v>
      </c>
      <c r="D8">
        <v>4</v>
      </c>
      <c r="E8">
        <v>2</v>
      </c>
      <c r="F8">
        <v>0</v>
      </c>
      <c r="G8">
        <v>0</v>
      </c>
      <c r="H8">
        <v>0</v>
      </c>
    </row>
    <row r="9" spans="1:8" x14ac:dyDescent="0.35">
      <c r="A9" t="s">
        <v>150</v>
      </c>
      <c r="B9">
        <v>4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</row>
    <row r="10" spans="1:8" x14ac:dyDescent="0.35">
      <c r="A10" t="s">
        <v>151</v>
      </c>
      <c r="B10">
        <v>4</v>
      </c>
      <c r="C10">
        <v>0</v>
      </c>
      <c r="D10">
        <v>0</v>
      </c>
      <c r="E10">
        <v>0</v>
      </c>
      <c r="F10">
        <v>0</v>
      </c>
      <c r="G10">
        <f>3/2</f>
        <v>1.5</v>
      </c>
      <c r="H10">
        <f>1/2</f>
        <v>0.5</v>
      </c>
    </row>
    <row r="12" spans="1:8" x14ac:dyDescent="0.35">
      <c r="A12" t="s">
        <v>10</v>
      </c>
      <c r="B12">
        <v>4</v>
      </c>
      <c r="C12">
        <v>4</v>
      </c>
      <c r="D12">
        <v>4</v>
      </c>
      <c r="E12">
        <v>2</v>
      </c>
      <c r="F12">
        <v>2</v>
      </c>
      <c r="G12">
        <v>2</v>
      </c>
      <c r="H12">
        <v>2</v>
      </c>
    </row>
    <row r="14" spans="1:8" x14ac:dyDescent="0.3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35">
      <c r="A16" t="s">
        <v>13</v>
      </c>
      <c r="B16">
        <f>1/6</f>
        <v>0.16666666666666666</v>
      </c>
      <c r="C16">
        <f t="shared" ref="C16:H16" si="0">1/6</f>
        <v>0.16666666666666666</v>
      </c>
      <c r="D16">
        <f t="shared" si="0"/>
        <v>0.16666666666666666</v>
      </c>
      <c r="E16">
        <f t="shared" si="0"/>
        <v>0.16666666666666666</v>
      </c>
      <c r="F16">
        <f t="shared" si="0"/>
        <v>0.16666666666666666</v>
      </c>
      <c r="G16">
        <f t="shared" si="0"/>
        <v>0.16666666666666666</v>
      </c>
      <c r="H16">
        <f t="shared" si="0"/>
        <v>0.16666666666666666</v>
      </c>
    </row>
    <row r="17" spans="1:8" x14ac:dyDescent="0.35">
      <c r="A17" t="s">
        <v>14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</row>
    <row r="19" spans="1:8" x14ac:dyDescent="0.35">
      <c r="A19" t="s">
        <v>15</v>
      </c>
      <c r="B19" t="s">
        <v>202</v>
      </c>
      <c r="C19" t="s">
        <v>146</v>
      </c>
      <c r="D19" t="s">
        <v>201</v>
      </c>
      <c r="E19" t="s">
        <v>147</v>
      </c>
      <c r="F19" t="s">
        <v>148</v>
      </c>
    </row>
    <row r="20" spans="1:8" x14ac:dyDescent="0.35">
      <c r="A20" t="s">
        <v>202</v>
      </c>
      <c r="B20">
        <v>0</v>
      </c>
      <c r="C20" s="6">
        <v>16000</v>
      </c>
      <c r="D20" s="6">
        <v>12000</v>
      </c>
      <c r="E20" s="6">
        <v>2000</v>
      </c>
      <c r="F20" s="6">
        <v>20000</v>
      </c>
    </row>
    <row r="21" spans="1:8" x14ac:dyDescent="0.35">
      <c r="A21" t="s">
        <v>146</v>
      </c>
      <c r="B21" s="6">
        <v>16000</v>
      </c>
      <c r="C21">
        <v>0</v>
      </c>
      <c r="D21" s="6">
        <v>8000</v>
      </c>
      <c r="E21" s="6">
        <v>18000</v>
      </c>
      <c r="F21" s="6">
        <v>36000</v>
      </c>
    </row>
    <row r="22" spans="1:8" x14ac:dyDescent="0.35">
      <c r="A22" t="s">
        <v>201</v>
      </c>
      <c r="B22" s="6">
        <v>12000</v>
      </c>
      <c r="C22" s="6">
        <v>8000</v>
      </c>
      <c r="D22">
        <v>0</v>
      </c>
      <c r="E22" s="6">
        <v>14000</v>
      </c>
      <c r="F22" s="6">
        <v>32000</v>
      </c>
    </row>
    <row r="23" spans="1:8" x14ac:dyDescent="0.35">
      <c r="A23" t="s">
        <v>147</v>
      </c>
      <c r="B23" s="6">
        <v>2000</v>
      </c>
      <c r="C23" s="6">
        <v>18000</v>
      </c>
      <c r="D23" s="6">
        <v>14000</v>
      </c>
      <c r="E23" s="6">
        <v>0</v>
      </c>
      <c r="F23" s="6">
        <v>30000</v>
      </c>
    </row>
    <row r="24" spans="1:8" x14ac:dyDescent="0.35">
      <c r="A24" t="s">
        <v>148</v>
      </c>
      <c r="B24" s="6">
        <v>20000</v>
      </c>
      <c r="C24" s="6">
        <v>36000</v>
      </c>
      <c r="D24" s="6">
        <v>32000</v>
      </c>
      <c r="E24" s="6">
        <v>30000</v>
      </c>
      <c r="F24" s="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B18-929D-4CB3-98BC-5E4CA97F1D1A}">
  <dimension ref="A1:N30"/>
  <sheetViews>
    <sheetView workbookViewId="0">
      <selection activeCell="I15" sqref="I15"/>
    </sheetView>
  </sheetViews>
  <sheetFormatPr defaultRowHeight="14.5" x14ac:dyDescent="0.35"/>
  <cols>
    <col min="1" max="1" width="14.453125" bestFit="1" customWidth="1"/>
  </cols>
  <sheetData>
    <row r="1" spans="1:14" x14ac:dyDescent="0.35">
      <c r="A1" t="s">
        <v>0</v>
      </c>
      <c r="B1">
        <v>1</v>
      </c>
    </row>
    <row r="3" spans="1:14" x14ac:dyDescent="0.35">
      <c r="A3" t="s">
        <v>1</v>
      </c>
      <c r="B3" t="s">
        <v>33</v>
      </c>
      <c r="C3" t="s">
        <v>33</v>
      </c>
      <c r="D3" t="s">
        <v>33</v>
      </c>
      <c r="E3" t="s">
        <v>33</v>
      </c>
      <c r="F3" t="s">
        <v>152</v>
      </c>
      <c r="G3" t="s">
        <v>152</v>
      </c>
      <c r="H3" t="s">
        <v>152</v>
      </c>
      <c r="I3" t="s">
        <v>153</v>
      </c>
      <c r="J3" t="s">
        <v>153</v>
      </c>
      <c r="K3" t="s">
        <v>153</v>
      </c>
      <c r="L3" t="s">
        <v>153</v>
      </c>
      <c r="M3" t="s">
        <v>114</v>
      </c>
      <c r="N3" t="s">
        <v>114</v>
      </c>
    </row>
    <row r="4" spans="1:14" x14ac:dyDescent="0.35">
      <c r="A4" t="s">
        <v>4</v>
      </c>
      <c r="B4" t="s">
        <v>9</v>
      </c>
      <c r="C4" t="s">
        <v>8</v>
      </c>
      <c r="D4" t="s">
        <v>6</v>
      </c>
      <c r="E4" t="s">
        <v>5</v>
      </c>
      <c r="F4" t="s">
        <v>9</v>
      </c>
      <c r="G4" t="s">
        <v>8</v>
      </c>
      <c r="H4" t="s">
        <v>6</v>
      </c>
      <c r="I4" t="s">
        <v>9</v>
      </c>
      <c r="J4" t="s">
        <v>6</v>
      </c>
      <c r="K4" t="s">
        <v>31</v>
      </c>
      <c r="L4" t="s">
        <v>5</v>
      </c>
      <c r="M4" t="s">
        <v>50</v>
      </c>
      <c r="N4" t="s">
        <v>5</v>
      </c>
    </row>
    <row r="6" spans="1:14" x14ac:dyDescent="0.35">
      <c r="A6" t="s">
        <v>161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35">
      <c r="A7" t="s">
        <v>162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35">
      <c r="A8" t="s">
        <v>163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35">
      <c r="A9" t="s">
        <v>164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35">
      <c r="A10" t="s">
        <v>165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35">
      <c r="A11" t="s">
        <v>166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35">
      <c r="A12" t="s">
        <v>167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35">
      <c r="A13" t="s">
        <v>192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35">
      <c r="A15" t="s">
        <v>10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35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t="s">
        <v>12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0.3</v>
      </c>
      <c r="L18">
        <v>1</v>
      </c>
      <c r="M18">
        <v>1</v>
      </c>
      <c r="N18">
        <v>1</v>
      </c>
    </row>
    <row r="19" spans="1:14" x14ac:dyDescent="0.35">
      <c r="A19" t="s">
        <v>13</v>
      </c>
      <c r="B19">
        <f t="shared" ref="B19:N19" si="0">1/6</f>
        <v>0.16666666666666666</v>
      </c>
      <c r="C19">
        <f t="shared" si="0"/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  <c r="L19">
        <f t="shared" si="0"/>
        <v>0.16666666666666666</v>
      </c>
      <c r="M19">
        <f t="shared" si="0"/>
        <v>0.16666666666666666</v>
      </c>
      <c r="N19">
        <f t="shared" si="0"/>
        <v>0.16666666666666666</v>
      </c>
    </row>
    <row r="20" spans="1:14" x14ac:dyDescent="0.35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35">
      <c r="A22" t="s">
        <v>15</v>
      </c>
      <c r="B22" t="s">
        <v>154</v>
      </c>
      <c r="C22" t="s">
        <v>155</v>
      </c>
      <c r="D22" t="s">
        <v>156</v>
      </c>
      <c r="E22" t="s">
        <v>157</v>
      </c>
      <c r="F22" t="s">
        <v>158</v>
      </c>
      <c r="G22" t="s">
        <v>159</v>
      </c>
      <c r="H22" t="s">
        <v>160</v>
      </c>
      <c r="I22" t="s">
        <v>193</v>
      </c>
    </row>
    <row r="23" spans="1:14" x14ac:dyDescent="0.35">
      <c r="A23" t="s">
        <v>154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35">
      <c r="A24" t="s">
        <v>155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35">
      <c r="A25" t="s">
        <v>156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35">
      <c r="A26" t="s">
        <v>157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35">
      <c r="A27" t="s">
        <v>158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35">
      <c r="A28" t="s">
        <v>159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35">
      <c r="A29" t="s">
        <v>160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35">
      <c r="A30" t="s">
        <v>193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D3A6-C9BF-41F2-99DD-B46043608EB3}">
  <dimension ref="A1:F22"/>
  <sheetViews>
    <sheetView workbookViewId="0">
      <selection activeCell="C16" sqref="C16"/>
    </sheetView>
  </sheetViews>
  <sheetFormatPr defaultRowHeight="14.5" x14ac:dyDescent="0.35"/>
  <cols>
    <col min="1" max="1" width="14.54296875" bestFit="1" customWidth="1"/>
  </cols>
  <sheetData>
    <row r="1" spans="1:6" x14ac:dyDescent="0.35">
      <c r="A1" t="s">
        <v>0</v>
      </c>
      <c r="B1">
        <v>1</v>
      </c>
    </row>
    <row r="3" spans="1:6" x14ac:dyDescent="0.35">
      <c r="A3" t="s">
        <v>1</v>
      </c>
      <c r="B3" t="s">
        <v>168</v>
      </c>
      <c r="C3" t="s">
        <v>168</v>
      </c>
      <c r="D3" t="s">
        <v>169</v>
      </c>
      <c r="E3" t="s">
        <v>169</v>
      </c>
      <c r="F3" t="s">
        <v>169</v>
      </c>
    </row>
    <row r="4" spans="1:6" x14ac:dyDescent="0.35">
      <c r="A4" t="s">
        <v>4</v>
      </c>
      <c r="B4" t="s">
        <v>5</v>
      </c>
      <c r="C4" t="s">
        <v>31</v>
      </c>
      <c r="D4" t="s">
        <v>6</v>
      </c>
      <c r="E4" t="s">
        <v>9</v>
      </c>
      <c r="F4" t="s">
        <v>8</v>
      </c>
    </row>
    <row r="6" spans="1:6" x14ac:dyDescent="0.35">
      <c r="A6" t="s">
        <v>194</v>
      </c>
      <c r="B6">
        <f>1/2</f>
        <v>0.5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195</v>
      </c>
      <c r="B7">
        <f>1/2</f>
        <v>0.5</v>
      </c>
      <c r="C7">
        <v>0</v>
      </c>
      <c r="D7">
        <v>1</v>
      </c>
      <c r="E7">
        <v>0</v>
      </c>
      <c r="F7">
        <v>0</v>
      </c>
    </row>
    <row r="8" spans="1:6" x14ac:dyDescent="0.35">
      <c r="A8" t="s">
        <v>203</v>
      </c>
      <c r="B8">
        <f>1/2</f>
        <v>0.5</v>
      </c>
      <c r="C8">
        <v>0</v>
      </c>
      <c r="D8">
        <v>0</v>
      </c>
      <c r="E8">
        <v>0</v>
      </c>
      <c r="F8">
        <v>1</v>
      </c>
    </row>
    <row r="9" spans="1:6" x14ac:dyDescent="0.35">
      <c r="A9" t="s">
        <v>196</v>
      </c>
      <c r="B9">
        <v>0</v>
      </c>
      <c r="C9">
        <f>1/2</f>
        <v>0.5</v>
      </c>
      <c r="D9">
        <v>0</v>
      </c>
      <c r="E9">
        <v>1</v>
      </c>
      <c r="F9">
        <v>0</v>
      </c>
    </row>
    <row r="11" spans="1:6" x14ac:dyDescent="0.35">
      <c r="A11" t="s">
        <v>10</v>
      </c>
      <c r="B11">
        <v>0.5</v>
      </c>
      <c r="C11">
        <v>0.5</v>
      </c>
      <c r="D11">
        <v>1</v>
      </c>
      <c r="E11">
        <v>1</v>
      </c>
      <c r="F11">
        <v>1</v>
      </c>
    </row>
    <row r="13" spans="1:6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13</v>
      </c>
      <c r="B15">
        <f>1/6</f>
        <v>0.16666666666666666</v>
      </c>
      <c r="C15">
        <f t="shared" ref="C15:F15" si="0">1/6</f>
        <v>0.16666666666666666</v>
      </c>
      <c r="D15">
        <f t="shared" si="0"/>
        <v>0.16666666666666666</v>
      </c>
      <c r="E15">
        <f t="shared" si="0"/>
        <v>0.16666666666666666</v>
      </c>
      <c r="F15">
        <f t="shared" si="0"/>
        <v>0.16666666666666666</v>
      </c>
    </row>
    <row r="16" spans="1:6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15</v>
      </c>
      <c r="B18" t="s">
        <v>170</v>
      </c>
      <c r="C18" t="s">
        <v>171</v>
      </c>
      <c r="D18" t="s">
        <v>204</v>
      </c>
      <c r="E18" t="s">
        <v>172</v>
      </c>
    </row>
    <row r="19" spans="1:5" x14ac:dyDescent="0.35">
      <c r="A19" t="s">
        <v>170</v>
      </c>
      <c r="B19">
        <v>0</v>
      </c>
      <c r="C19" s="6">
        <v>4000</v>
      </c>
      <c r="D19" s="6">
        <v>3000</v>
      </c>
      <c r="E19" s="6">
        <v>1000</v>
      </c>
    </row>
    <row r="20" spans="1:5" x14ac:dyDescent="0.35">
      <c r="A20" t="s">
        <v>171</v>
      </c>
      <c r="B20" s="6">
        <v>4000</v>
      </c>
      <c r="C20">
        <v>0</v>
      </c>
      <c r="D20" s="6">
        <v>3000</v>
      </c>
      <c r="E20" s="6">
        <v>5000</v>
      </c>
    </row>
    <row r="21" spans="1:5" x14ac:dyDescent="0.35">
      <c r="A21" t="s">
        <v>204</v>
      </c>
      <c r="B21" s="6">
        <v>3000</v>
      </c>
      <c r="C21" s="6">
        <v>3000</v>
      </c>
      <c r="D21">
        <v>0</v>
      </c>
      <c r="E21" s="6">
        <v>4000</v>
      </c>
    </row>
    <row r="22" spans="1:5" x14ac:dyDescent="0.35">
      <c r="A22" t="s">
        <v>172</v>
      </c>
      <c r="B22" s="6">
        <v>1000</v>
      </c>
      <c r="C22" s="6">
        <v>5000</v>
      </c>
      <c r="D22" s="6">
        <v>4000</v>
      </c>
      <c r="E22" s="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ED8C-8B43-45F3-9000-B0A18B210D88}">
  <dimension ref="A1:F22"/>
  <sheetViews>
    <sheetView workbookViewId="0">
      <selection activeCell="D9" sqref="D9"/>
    </sheetView>
  </sheetViews>
  <sheetFormatPr defaultRowHeight="14.5" x14ac:dyDescent="0.35"/>
  <cols>
    <col min="1" max="1" width="10.81640625" bestFit="1" customWidth="1"/>
  </cols>
  <sheetData>
    <row r="1" spans="1:6" x14ac:dyDescent="0.35">
      <c r="A1" t="s">
        <v>0</v>
      </c>
      <c r="B1">
        <v>1</v>
      </c>
    </row>
    <row r="3" spans="1:6" x14ac:dyDescent="0.35">
      <c r="A3" t="s">
        <v>1</v>
      </c>
      <c r="B3" t="s">
        <v>39</v>
      </c>
      <c r="C3" t="s">
        <v>39</v>
      </c>
      <c r="D3" t="s">
        <v>39</v>
      </c>
      <c r="E3" t="s">
        <v>33</v>
      </c>
      <c r="F3" t="s">
        <v>33</v>
      </c>
    </row>
    <row r="4" spans="1:6" x14ac:dyDescent="0.35">
      <c r="A4" t="s">
        <v>4</v>
      </c>
      <c r="B4" t="s">
        <v>5</v>
      </c>
      <c r="C4" t="s">
        <v>31</v>
      </c>
      <c r="D4" t="s">
        <v>99</v>
      </c>
      <c r="E4" t="s">
        <v>9</v>
      </c>
      <c r="F4" t="s">
        <v>6</v>
      </c>
    </row>
    <row r="6" spans="1:6" x14ac:dyDescent="0.35">
      <c r="A6" t="s">
        <v>176</v>
      </c>
      <c r="B6">
        <v>2</v>
      </c>
      <c r="C6">
        <v>0</v>
      </c>
      <c r="D6">
        <v>0</v>
      </c>
      <c r="E6">
        <v>0</v>
      </c>
      <c r="F6">
        <v>1</v>
      </c>
    </row>
    <row r="7" spans="1:6" x14ac:dyDescent="0.35">
      <c r="A7" t="s">
        <v>175</v>
      </c>
      <c r="B7">
        <v>2</v>
      </c>
      <c r="C7">
        <v>0</v>
      </c>
      <c r="D7">
        <v>0</v>
      </c>
      <c r="E7">
        <v>1</v>
      </c>
      <c r="F7">
        <v>0</v>
      </c>
    </row>
    <row r="8" spans="1:6" x14ac:dyDescent="0.35">
      <c r="A8" t="s">
        <v>177</v>
      </c>
      <c r="B8">
        <v>0</v>
      </c>
      <c r="C8">
        <v>2</v>
      </c>
      <c r="D8">
        <v>0</v>
      </c>
      <c r="E8">
        <v>0</v>
      </c>
      <c r="F8">
        <v>1</v>
      </c>
    </row>
    <row r="9" spans="1:6" x14ac:dyDescent="0.35">
      <c r="A9" t="s">
        <v>178</v>
      </c>
      <c r="B9">
        <v>0</v>
      </c>
      <c r="C9">
        <v>0</v>
      </c>
      <c r="D9">
        <v>1</v>
      </c>
      <c r="E9">
        <v>0</v>
      </c>
      <c r="F9">
        <v>1</v>
      </c>
    </row>
    <row r="11" spans="1:6" x14ac:dyDescent="0.3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13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15</v>
      </c>
      <c r="B18" t="s">
        <v>174</v>
      </c>
      <c r="C18" t="s">
        <v>173</v>
      </c>
      <c r="D18" t="s">
        <v>179</v>
      </c>
      <c r="E18" t="s">
        <v>180</v>
      </c>
    </row>
    <row r="19" spans="1:5" x14ac:dyDescent="0.35">
      <c r="A19" t="s">
        <v>174</v>
      </c>
      <c r="B19">
        <v>0</v>
      </c>
      <c r="C19">
        <v>0</v>
      </c>
      <c r="D19">
        <v>18500</v>
      </c>
      <c r="E19">
        <v>27000</v>
      </c>
    </row>
    <row r="20" spans="1:5" x14ac:dyDescent="0.35">
      <c r="A20" t="s">
        <v>173</v>
      </c>
      <c r="B20">
        <v>0</v>
      </c>
      <c r="C20">
        <v>0</v>
      </c>
      <c r="D20">
        <v>40000</v>
      </c>
      <c r="E20">
        <v>30000</v>
      </c>
    </row>
    <row r="21" spans="1:5" x14ac:dyDescent="0.35">
      <c r="A21" t="s">
        <v>179</v>
      </c>
      <c r="B21">
        <v>18500</v>
      </c>
      <c r="C21">
        <v>40000</v>
      </c>
      <c r="D21">
        <v>0</v>
      </c>
      <c r="E21">
        <v>0</v>
      </c>
    </row>
    <row r="22" spans="1:5" x14ac:dyDescent="0.35">
      <c r="A22" t="s">
        <v>180</v>
      </c>
      <c r="B22">
        <v>27000</v>
      </c>
      <c r="C22">
        <v>30000</v>
      </c>
      <c r="D22">
        <v>0</v>
      </c>
      <c r="E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15BB-E5EC-4BD5-90B5-501DF3A65893}">
  <dimension ref="A1:G24"/>
  <sheetViews>
    <sheetView workbookViewId="0">
      <selection activeCell="G17" sqref="G17"/>
    </sheetView>
  </sheetViews>
  <sheetFormatPr defaultRowHeight="14.5" x14ac:dyDescent="0.35"/>
  <cols>
    <col min="1" max="1" width="13.453125" bestFit="1" customWidth="1"/>
  </cols>
  <sheetData>
    <row r="1" spans="1:7" x14ac:dyDescent="0.35">
      <c r="A1" t="s">
        <v>0</v>
      </c>
      <c r="B1">
        <v>1</v>
      </c>
    </row>
    <row r="3" spans="1:7" x14ac:dyDescent="0.35">
      <c r="A3" t="s">
        <v>1</v>
      </c>
      <c r="B3" t="s">
        <v>46</v>
      </c>
      <c r="C3" t="s">
        <v>46</v>
      </c>
      <c r="D3" t="s">
        <v>46</v>
      </c>
      <c r="E3" t="s">
        <v>181</v>
      </c>
      <c r="F3" t="s">
        <v>181</v>
      </c>
      <c r="G3" t="s">
        <v>181</v>
      </c>
    </row>
    <row r="4" spans="1:7" x14ac:dyDescent="0.35">
      <c r="A4" t="s">
        <v>4</v>
      </c>
      <c r="B4" t="s">
        <v>6</v>
      </c>
      <c r="C4" t="s">
        <v>99</v>
      </c>
      <c r="D4" t="s">
        <v>6</v>
      </c>
      <c r="E4" t="s">
        <v>6</v>
      </c>
      <c r="F4" t="s">
        <v>99</v>
      </c>
      <c r="G4" t="s">
        <v>6</v>
      </c>
    </row>
    <row r="6" spans="1:7" x14ac:dyDescent="0.35">
      <c r="A6" t="s">
        <v>185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35">
      <c r="A7" t="s">
        <v>186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35">
      <c r="A8" t="s">
        <v>187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3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t="s">
        <v>13</v>
      </c>
      <c r="B14">
        <f t="shared" ref="B14:G14" si="0">1/6</f>
        <v>0.16666666666666666</v>
      </c>
      <c r="C14">
        <f>1/6</f>
        <v>0.16666666666666666</v>
      </c>
      <c r="D14">
        <f t="shared" si="0"/>
        <v>0.16666666666666666</v>
      </c>
      <c r="E14">
        <f t="shared" si="0"/>
        <v>0.16666666666666666</v>
      </c>
      <c r="F14">
        <f t="shared" si="0"/>
        <v>0.16666666666666666</v>
      </c>
      <c r="G14">
        <f t="shared" si="0"/>
        <v>0.16666666666666666</v>
      </c>
    </row>
    <row r="15" spans="1: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35">
      <c r="A17" t="s">
        <v>15</v>
      </c>
      <c r="B17" t="s">
        <v>182</v>
      </c>
      <c r="C17" t="s">
        <v>183</v>
      </c>
      <c r="D17" t="s">
        <v>184</v>
      </c>
    </row>
    <row r="18" spans="1:4" x14ac:dyDescent="0.35">
      <c r="A18" t="s">
        <v>182</v>
      </c>
      <c r="B18">
        <v>0</v>
      </c>
      <c r="C18" s="6">
        <v>15600</v>
      </c>
      <c r="D18" s="6">
        <v>26600</v>
      </c>
    </row>
    <row r="19" spans="1:4" x14ac:dyDescent="0.35">
      <c r="A19" t="s">
        <v>183</v>
      </c>
      <c r="B19" s="6">
        <v>15600</v>
      </c>
      <c r="C19">
        <v>0</v>
      </c>
      <c r="D19" s="6">
        <v>11000</v>
      </c>
    </row>
    <row r="20" spans="1:4" x14ac:dyDescent="0.35">
      <c r="A20" t="s">
        <v>184</v>
      </c>
      <c r="B20" s="6">
        <v>26600</v>
      </c>
      <c r="C20" s="6">
        <v>11000</v>
      </c>
      <c r="D20">
        <v>0</v>
      </c>
    </row>
    <row r="22" spans="1:4" x14ac:dyDescent="0.35">
      <c r="D22" s="6"/>
    </row>
    <row r="24" spans="1:4" x14ac:dyDescent="0.35">
      <c r="B2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BE85-5DBB-4A04-A80C-543C061B7441}">
  <dimension ref="A1:Q55"/>
  <sheetViews>
    <sheetView zoomScale="70" zoomScaleNormal="70" workbookViewId="0">
      <selection activeCell="K55" sqref="K55:L55"/>
    </sheetView>
  </sheetViews>
  <sheetFormatPr defaultRowHeight="14.5" x14ac:dyDescent="0.35"/>
  <cols>
    <col min="1" max="1" width="11.1796875" bestFit="1" customWidth="1"/>
  </cols>
  <sheetData>
    <row r="1" spans="1:17" x14ac:dyDescent="0.35">
      <c r="A1" t="s">
        <v>0</v>
      </c>
      <c r="B1">
        <v>1</v>
      </c>
    </row>
    <row r="3" spans="1:17" x14ac:dyDescent="0.35">
      <c r="A3" t="s">
        <v>1</v>
      </c>
      <c r="B3" t="s">
        <v>33</v>
      </c>
      <c r="C3" t="s">
        <v>33</v>
      </c>
      <c r="D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205</v>
      </c>
      <c r="K3" s="3" t="s">
        <v>100</v>
      </c>
    </row>
    <row r="4" spans="1:17" x14ac:dyDescent="0.35">
      <c r="A4" t="s">
        <v>4</v>
      </c>
      <c r="B4" t="s">
        <v>50</v>
      </c>
      <c r="C4" t="s">
        <v>48</v>
      </c>
      <c r="D4" t="s">
        <v>49</v>
      </c>
      <c r="E4" s="3" t="s">
        <v>7</v>
      </c>
      <c r="F4" t="s">
        <v>5</v>
      </c>
      <c r="G4" t="s">
        <v>9</v>
      </c>
      <c r="H4" t="s">
        <v>6</v>
      </c>
      <c r="I4" t="s">
        <v>100</v>
      </c>
      <c r="J4" t="s">
        <v>206</v>
      </c>
      <c r="K4" t="s">
        <v>206</v>
      </c>
    </row>
    <row r="5" spans="1:17" x14ac:dyDescent="0.35">
      <c r="O5" s="1"/>
      <c r="P5" s="1"/>
      <c r="Q5" s="1"/>
    </row>
    <row r="6" spans="1:17" x14ac:dyDescent="0.35">
      <c r="A6" t="s">
        <v>52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7" x14ac:dyDescent="0.35">
      <c r="A7" t="s">
        <v>53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7" x14ac:dyDescent="0.35">
      <c r="A8" t="s">
        <v>54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7" x14ac:dyDescent="0.35">
      <c r="A9" t="s">
        <v>55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7" x14ac:dyDescent="0.35">
      <c r="A10" t="s">
        <v>56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7" x14ac:dyDescent="0.35">
      <c r="A11" t="s">
        <v>57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7" x14ac:dyDescent="0.35">
      <c r="A12" t="s">
        <v>58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O12" s="1"/>
      <c r="P12" s="1"/>
      <c r="Q12" s="1"/>
    </row>
    <row r="13" spans="1:17" x14ac:dyDescent="0.35">
      <c r="A13" t="s">
        <v>59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O13" s="1"/>
      <c r="P13" s="1"/>
      <c r="Q13" s="1"/>
    </row>
    <row r="15" spans="1:17" x14ac:dyDescent="0.35">
      <c r="A15" t="s">
        <v>10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6" x14ac:dyDescent="0.35">
      <c r="A17" t="s">
        <v>11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6" x14ac:dyDescent="0.35">
      <c r="A18" t="s">
        <v>12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6" x14ac:dyDescent="0.35">
      <c r="A19" t="s">
        <v>13</v>
      </c>
      <c r="B19" s="4">
        <f>1/6</f>
        <v>0.16666666666666666</v>
      </c>
      <c r="C19" s="4">
        <f t="shared" ref="C19:K19" si="0">1/6</f>
        <v>0.16666666666666666</v>
      </c>
      <c r="D19" s="4">
        <f t="shared" si="0"/>
        <v>0.16666666666666666</v>
      </c>
      <c r="E19" s="4">
        <f t="shared" si="0"/>
        <v>0.16666666666666666</v>
      </c>
      <c r="F19" s="4">
        <f t="shared" si="0"/>
        <v>0.16666666666666666</v>
      </c>
      <c r="G19" s="4">
        <f t="shared" si="0"/>
        <v>0.16666666666666666</v>
      </c>
      <c r="H19" s="4">
        <f t="shared" si="0"/>
        <v>0.16666666666666666</v>
      </c>
      <c r="I19" s="4">
        <f t="shared" si="0"/>
        <v>0.16666666666666666</v>
      </c>
      <c r="J19" s="4">
        <f t="shared" si="0"/>
        <v>0.16666666666666666</v>
      </c>
      <c r="K19" s="4">
        <f t="shared" si="0"/>
        <v>0.16666666666666666</v>
      </c>
      <c r="O19" s="1"/>
      <c r="P19" s="1"/>
    </row>
    <row r="20" spans="1:16" x14ac:dyDescent="0.35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O20" s="1"/>
      <c r="P20" s="1"/>
    </row>
    <row r="21" spans="1:16" x14ac:dyDescent="0.35">
      <c r="J21" s="1"/>
      <c r="K21" s="1"/>
    </row>
    <row r="22" spans="1:16" x14ac:dyDescent="0.35">
      <c r="A22" t="s">
        <v>15</v>
      </c>
      <c r="B22" t="s">
        <v>42</v>
      </c>
      <c r="C22" t="s">
        <v>38</v>
      </c>
      <c r="D22" t="s">
        <v>43</v>
      </c>
      <c r="E22" t="s">
        <v>37</v>
      </c>
      <c r="F22" t="s">
        <v>44</v>
      </c>
      <c r="G22" t="s">
        <v>36</v>
      </c>
      <c r="H22" t="s">
        <v>35</v>
      </c>
      <c r="I22" t="s">
        <v>45</v>
      </c>
    </row>
    <row r="23" spans="1:16" x14ac:dyDescent="0.35">
      <c r="A23" t="s">
        <v>42</v>
      </c>
      <c r="B23" s="1">
        <v>0</v>
      </c>
      <c r="C23" s="1">
        <v>12000</v>
      </c>
      <c r="D23" s="1">
        <v>-2000</v>
      </c>
      <c r="E23" s="1">
        <v>5000</v>
      </c>
      <c r="F23">
        <v>12000</v>
      </c>
      <c r="G23">
        <v>12000</v>
      </c>
      <c r="H23">
        <v>14000</v>
      </c>
      <c r="I23">
        <v>17000</v>
      </c>
    </row>
    <row r="24" spans="1:16" x14ac:dyDescent="0.35">
      <c r="A24" t="s">
        <v>38</v>
      </c>
      <c r="B24" s="1">
        <v>12000</v>
      </c>
      <c r="C24" s="1">
        <v>0</v>
      </c>
      <c r="D24" s="1">
        <v>-6000</v>
      </c>
      <c r="E24" s="1">
        <v>0</v>
      </c>
      <c r="F24">
        <v>12000</v>
      </c>
      <c r="G24">
        <v>10000</v>
      </c>
      <c r="H24">
        <v>2000</v>
      </c>
      <c r="I24">
        <v>-1500</v>
      </c>
    </row>
    <row r="25" spans="1:16" x14ac:dyDescent="0.35">
      <c r="A25" t="s">
        <v>43</v>
      </c>
      <c r="B25" s="1">
        <v>-2000</v>
      </c>
      <c r="C25" s="1">
        <v>-6000</v>
      </c>
      <c r="D25" s="1">
        <v>0</v>
      </c>
      <c r="E25" s="1">
        <v>0</v>
      </c>
      <c r="F25">
        <v>12000</v>
      </c>
      <c r="G25">
        <v>12000</v>
      </c>
      <c r="H25">
        <v>12000</v>
      </c>
      <c r="I25">
        <v>9500</v>
      </c>
    </row>
    <row r="26" spans="1:16" x14ac:dyDescent="0.35">
      <c r="A26" t="s">
        <v>37</v>
      </c>
      <c r="B26" s="1">
        <v>5000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>
        <v>7500</v>
      </c>
    </row>
    <row r="27" spans="1:16" x14ac:dyDescent="0.35">
      <c r="A27" t="s">
        <v>44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>
        <v>12000</v>
      </c>
      <c r="H27">
        <v>12000</v>
      </c>
      <c r="I27">
        <v>11000</v>
      </c>
    </row>
    <row r="28" spans="1:16" x14ac:dyDescent="0.35">
      <c r="A28" t="s">
        <v>36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>
        <v>18000</v>
      </c>
      <c r="I28">
        <v>11000</v>
      </c>
    </row>
    <row r="29" spans="1:16" x14ac:dyDescent="0.35">
      <c r="A29" t="s">
        <v>35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6" x14ac:dyDescent="0.35">
      <c r="A30" t="s">
        <v>45</v>
      </c>
      <c r="B30" s="1">
        <v>17000</v>
      </c>
      <c r="C30" s="1">
        <v>-1500</v>
      </c>
      <c r="D30" s="1">
        <v>9500</v>
      </c>
      <c r="E30" s="1">
        <v>7500</v>
      </c>
      <c r="F30" s="1">
        <v>11000</v>
      </c>
      <c r="G30" s="1">
        <v>11000</v>
      </c>
      <c r="H30" s="1">
        <v>12000</v>
      </c>
      <c r="I30" s="1">
        <v>0</v>
      </c>
      <c r="M30" s="5"/>
    </row>
    <row r="32" spans="1:16" x14ac:dyDescent="0.35">
      <c r="A32" t="s">
        <v>20</v>
      </c>
      <c r="B32" t="s">
        <v>42</v>
      </c>
      <c r="C32" t="s">
        <v>38</v>
      </c>
      <c r="D32" t="s">
        <v>43</v>
      </c>
      <c r="E32" t="s">
        <v>37</v>
      </c>
      <c r="F32" t="s">
        <v>44</v>
      </c>
      <c r="G32" t="s">
        <v>36</v>
      </c>
      <c r="H32" t="s">
        <v>35</v>
      </c>
      <c r="I32" t="s">
        <v>45</v>
      </c>
    </row>
    <row r="33" spans="1:9" x14ac:dyDescent="0.35">
      <c r="A33" t="s">
        <v>42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35">
      <c r="A34" t="s">
        <v>38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35">
      <c r="A35" t="s">
        <v>43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35">
      <c r="A36" t="s">
        <v>37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35">
      <c r="A37" t="s">
        <v>44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35">
      <c r="A38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35">
      <c r="A39" t="s">
        <v>35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5">
      <c r="A40" t="s">
        <v>45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2" spans="1:9" x14ac:dyDescent="0.35">
      <c r="A42" t="s">
        <v>21</v>
      </c>
      <c r="B42" t="s">
        <v>42</v>
      </c>
      <c r="C42" t="s">
        <v>38</v>
      </c>
      <c r="D42" t="s">
        <v>43</v>
      </c>
      <c r="E42" t="s">
        <v>37</v>
      </c>
      <c r="F42" t="s">
        <v>44</v>
      </c>
      <c r="G42" t="s">
        <v>36</v>
      </c>
      <c r="H42" t="s">
        <v>35</v>
      </c>
      <c r="I42" t="s">
        <v>45</v>
      </c>
    </row>
    <row r="43" spans="1:9" x14ac:dyDescent="0.35">
      <c r="A43" t="s">
        <v>42</v>
      </c>
      <c r="B43" s="1">
        <v>0</v>
      </c>
      <c r="C43" s="1">
        <v>-400</v>
      </c>
      <c r="D43" s="1">
        <v>-500</v>
      </c>
      <c r="E43" s="1">
        <v>0</v>
      </c>
      <c r="F43">
        <v>0</v>
      </c>
      <c r="G43">
        <v>-400</v>
      </c>
      <c r="H43">
        <v>0</v>
      </c>
      <c r="I43">
        <v>-500</v>
      </c>
    </row>
    <row r="44" spans="1:9" x14ac:dyDescent="0.35">
      <c r="A44" t="s">
        <v>38</v>
      </c>
      <c r="B44" s="1">
        <v>-400</v>
      </c>
      <c r="C44" s="1">
        <v>0</v>
      </c>
      <c r="D44" s="1">
        <v>3000</v>
      </c>
      <c r="E44" s="1">
        <v>0</v>
      </c>
      <c r="F44">
        <v>0</v>
      </c>
      <c r="G44">
        <v>0</v>
      </c>
      <c r="H44">
        <v>0</v>
      </c>
      <c r="I44">
        <v>-300</v>
      </c>
    </row>
    <row r="45" spans="1:9" x14ac:dyDescent="0.35">
      <c r="A45" t="s">
        <v>43</v>
      </c>
      <c r="B45" s="1">
        <v>-500</v>
      </c>
      <c r="C45" s="1">
        <v>3000</v>
      </c>
      <c r="D45" s="1">
        <v>0</v>
      </c>
      <c r="E45" s="1">
        <v>-1000</v>
      </c>
      <c r="F45">
        <v>0</v>
      </c>
      <c r="G45">
        <v>0</v>
      </c>
      <c r="H45">
        <v>0</v>
      </c>
      <c r="I45">
        <v>-300</v>
      </c>
    </row>
    <row r="46" spans="1:9" x14ac:dyDescent="0.35">
      <c r="A46" t="s">
        <v>37</v>
      </c>
      <c r="B46" s="1">
        <v>0</v>
      </c>
      <c r="C46" s="1">
        <v>0</v>
      </c>
      <c r="D46" s="1">
        <v>-1000</v>
      </c>
      <c r="E46" s="1">
        <v>0</v>
      </c>
      <c r="F46">
        <v>0</v>
      </c>
      <c r="G46">
        <v>0</v>
      </c>
      <c r="H46">
        <v>0</v>
      </c>
      <c r="I46">
        <v>-500</v>
      </c>
    </row>
    <row r="47" spans="1:9" x14ac:dyDescent="0.35">
      <c r="A47" t="s">
        <v>44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35">
      <c r="A48" t="s">
        <v>36</v>
      </c>
      <c r="B48" s="1">
        <v>-400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-500</v>
      </c>
    </row>
    <row r="49" spans="1:9" x14ac:dyDescent="0.35">
      <c r="A49" t="s">
        <v>35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35">
      <c r="A50" t="s">
        <v>45</v>
      </c>
      <c r="B50" s="1">
        <v>-500</v>
      </c>
      <c r="C50" s="1">
        <v>-300</v>
      </c>
      <c r="D50" s="1">
        <v>-300</v>
      </c>
      <c r="E50" s="1">
        <v>-500</v>
      </c>
      <c r="F50" s="1">
        <v>0</v>
      </c>
      <c r="G50" s="1">
        <v>-500</v>
      </c>
      <c r="H50" s="1">
        <v>0</v>
      </c>
      <c r="I50">
        <v>0</v>
      </c>
    </row>
    <row r="52" spans="1:9" x14ac:dyDescent="0.35">
      <c r="A52" t="s">
        <v>22</v>
      </c>
      <c r="B52" t="s">
        <v>42</v>
      </c>
      <c r="C52" t="s">
        <v>38</v>
      </c>
      <c r="D52" t="s">
        <v>43</v>
      </c>
      <c r="E52" t="s">
        <v>37</v>
      </c>
      <c r="F52" t="s">
        <v>44</v>
      </c>
      <c r="G52" t="s">
        <v>36</v>
      </c>
      <c r="H52" t="s">
        <v>35</v>
      </c>
      <c r="I52" t="s">
        <v>45</v>
      </c>
    </row>
    <row r="53" spans="1:9" x14ac:dyDescent="0.35">
      <c r="A53" t="s">
        <v>23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</row>
    <row r="54" spans="1:9" x14ac:dyDescent="0.35">
      <c r="A54" t="s">
        <v>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 t="s">
        <v>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4F71-FDA1-43E6-8BBC-90604AA9909D}">
  <dimension ref="A1:I26"/>
  <sheetViews>
    <sheetView workbookViewId="0">
      <selection activeCell="N25" sqref="N25"/>
    </sheetView>
  </sheetViews>
  <sheetFormatPr defaultRowHeight="14.5" x14ac:dyDescent="0.35"/>
  <cols>
    <col min="1" max="1" width="13.453125" bestFit="1" customWidth="1"/>
  </cols>
  <sheetData>
    <row r="1" spans="1:9" x14ac:dyDescent="0.35">
      <c r="A1" t="s">
        <v>0</v>
      </c>
      <c r="B1">
        <v>1</v>
      </c>
    </row>
    <row r="3" spans="1:9" x14ac:dyDescent="0.35">
      <c r="A3" t="s">
        <v>1</v>
      </c>
      <c r="B3" t="s">
        <v>46</v>
      </c>
      <c r="C3" t="s">
        <v>46</v>
      </c>
      <c r="D3" t="s">
        <v>46</v>
      </c>
      <c r="E3" t="s">
        <v>46</v>
      </c>
      <c r="F3" t="s">
        <v>46</v>
      </c>
      <c r="G3" t="s">
        <v>181</v>
      </c>
      <c r="H3" t="s">
        <v>181</v>
      </c>
      <c r="I3" t="s">
        <v>181</v>
      </c>
    </row>
    <row r="4" spans="1:9" x14ac:dyDescent="0.35">
      <c r="A4" t="s">
        <v>4</v>
      </c>
      <c r="B4" t="s">
        <v>6</v>
      </c>
      <c r="C4" t="s">
        <v>99</v>
      </c>
      <c r="D4" t="s">
        <v>9</v>
      </c>
      <c r="E4" t="s">
        <v>8</v>
      </c>
      <c r="F4" t="s">
        <v>6</v>
      </c>
      <c r="G4" t="s">
        <v>6</v>
      </c>
      <c r="H4" t="s">
        <v>99</v>
      </c>
      <c r="I4" t="s">
        <v>6</v>
      </c>
    </row>
    <row r="6" spans="1:9" x14ac:dyDescent="0.35">
      <c r="A6" t="s">
        <v>185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t="s">
        <v>186</v>
      </c>
      <c r="B7" s="1">
        <v>0.5</v>
      </c>
      <c r="C7" s="1">
        <v>0.5</v>
      </c>
      <c r="D7">
        <v>0</v>
      </c>
      <c r="E7">
        <v>0</v>
      </c>
      <c r="F7">
        <v>0</v>
      </c>
      <c r="G7" s="1">
        <v>0.5</v>
      </c>
      <c r="H7" s="1">
        <v>0.5</v>
      </c>
      <c r="I7">
        <v>0</v>
      </c>
    </row>
    <row r="8" spans="1:9" x14ac:dyDescent="0.35">
      <c r="A8" t="s">
        <v>187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</row>
    <row r="9" spans="1:9" x14ac:dyDescent="0.35">
      <c r="A9" t="s">
        <v>188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</row>
    <row r="10" spans="1:9" x14ac:dyDescent="0.35">
      <c r="A10" t="s">
        <v>189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</row>
    <row r="12" spans="1:9" x14ac:dyDescent="0.35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4" spans="1:9" x14ac:dyDescent="0.3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35">
      <c r="A16" t="s">
        <v>13</v>
      </c>
      <c r="B16">
        <f t="shared" ref="B16:I16" si="0">1/6</f>
        <v>0.16666666666666666</v>
      </c>
      <c r="C16">
        <f t="shared" si="0"/>
        <v>0.16666666666666666</v>
      </c>
      <c r="D16">
        <f t="shared" si="0"/>
        <v>0.16666666666666666</v>
      </c>
      <c r="E16">
        <f t="shared" si="0"/>
        <v>0.16666666666666666</v>
      </c>
      <c r="F16">
        <f t="shared" si="0"/>
        <v>0.16666666666666666</v>
      </c>
      <c r="G16">
        <f t="shared" si="0"/>
        <v>0.16666666666666666</v>
      </c>
      <c r="H16">
        <f t="shared" si="0"/>
        <v>0.16666666666666666</v>
      </c>
      <c r="I16">
        <f t="shared" si="0"/>
        <v>0.16666666666666666</v>
      </c>
    </row>
    <row r="17" spans="1:9" x14ac:dyDescent="0.3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9" spans="1:9" x14ac:dyDescent="0.35">
      <c r="A19" t="s">
        <v>15</v>
      </c>
      <c r="B19" t="s">
        <v>182</v>
      </c>
      <c r="C19" t="s">
        <v>183</v>
      </c>
      <c r="D19" t="s">
        <v>184</v>
      </c>
      <c r="E19" t="s">
        <v>190</v>
      </c>
      <c r="F19" t="s">
        <v>191</v>
      </c>
    </row>
    <row r="20" spans="1:9" x14ac:dyDescent="0.35">
      <c r="A20" t="s">
        <v>182</v>
      </c>
      <c r="B20">
        <v>0</v>
      </c>
      <c r="C20" s="6">
        <v>15600</v>
      </c>
      <c r="D20" s="6">
        <v>26600</v>
      </c>
      <c r="E20">
        <v>4000</v>
      </c>
      <c r="F20">
        <v>2000</v>
      </c>
    </row>
    <row r="21" spans="1:9" x14ac:dyDescent="0.35">
      <c r="A21" t="s">
        <v>183</v>
      </c>
      <c r="B21" s="6">
        <v>15600</v>
      </c>
      <c r="C21">
        <v>0</v>
      </c>
      <c r="D21" s="6">
        <v>11000</v>
      </c>
      <c r="E21">
        <v>4000</v>
      </c>
      <c r="F21" s="6">
        <v>2000</v>
      </c>
    </row>
    <row r="22" spans="1:9" x14ac:dyDescent="0.35">
      <c r="A22" t="s">
        <v>184</v>
      </c>
      <c r="B22" s="6">
        <v>26600</v>
      </c>
      <c r="C22" s="6">
        <v>11000</v>
      </c>
      <c r="D22">
        <v>0</v>
      </c>
      <c r="E22">
        <v>36000</v>
      </c>
      <c r="F22">
        <v>25000</v>
      </c>
    </row>
    <row r="23" spans="1:9" x14ac:dyDescent="0.35">
      <c r="A23" t="s">
        <v>190</v>
      </c>
      <c r="B23">
        <v>4000</v>
      </c>
      <c r="C23">
        <v>4000</v>
      </c>
      <c r="D23">
        <v>36000</v>
      </c>
      <c r="E23">
        <v>0</v>
      </c>
      <c r="F23">
        <v>4000</v>
      </c>
    </row>
    <row r="24" spans="1:9" x14ac:dyDescent="0.35">
      <c r="A24" t="s">
        <v>191</v>
      </c>
      <c r="B24">
        <v>2000</v>
      </c>
      <c r="C24" s="6">
        <v>2000</v>
      </c>
      <c r="D24" s="6">
        <v>25000</v>
      </c>
      <c r="E24">
        <v>4000</v>
      </c>
      <c r="F24">
        <v>0</v>
      </c>
    </row>
    <row r="26" spans="1:9" x14ac:dyDescent="0.35">
      <c r="B26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B2B7-692E-4F3C-8930-4804F9717528}">
  <dimension ref="A1:G24"/>
  <sheetViews>
    <sheetView workbookViewId="0">
      <selection activeCell="K26" sqref="K26"/>
    </sheetView>
  </sheetViews>
  <sheetFormatPr defaultRowHeight="14.5" x14ac:dyDescent="0.35"/>
  <cols>
    <col min="1" max="1" width="13.453125" bestFit="1" customWidth="1"/>
    <col min="3" max="4" width="9" bestFit="1" customWidth="1"/>
  </cols>
  <sheetData>
    <row r="1" spans="1:7" x14ac:dyDescent="0.35">
      <c r="A1" t="s">
        <v>0</v>
      </c>
      <c r="B1">
        <v>1</v>
      </c>
    </row>
    <row r="3" spans="1:7" x14ac:dyDescent="0.35">
      <c r="A3" t="s">
        <v>1</v>
      </c>
      <c r="B3" t="s">
        <v>208</v>
      </c>
      <c r="C3" t="s">
        <v>208</v>
      </c>
      <c r="D3" t="s">
        <v>208</v>
      </c>
      <c r="E3" t="s">
        <v>98</v>
      </c>
      <c r="F3" t="s">
        <v>98</v>
      </c>
    </row>
    <row r="4" spans="1:7" x14ac:dyDescent="0.35">
      <c r="A4" t="s">
        <v>4</v>
      </c>
      <c r="B4" t="s">
        <v>99</v>
      </c>
      <c r="C4" t="s">
        <v>31</v>
      </c>
      <c r="D4" t="s">
        <v>6</v>
      </c>
      <c r="E4" t="s">
        <v>31</v>
      </c>
      <c r="F4" t="s">
        <v>6</v>
      </c>
    </row>
    <row r="6" spans="1:7" x14ac:dyDescent="0.35">
      <c r="A6" t="s">
        <v>209</v>
      </c>
      <c r="B6">
        <v>0</v>
      </c>
      <c r="C6">
        <v>1</v>
      </c>
      <c r="D6">
        <v>1</v>
      </c>
      <c r="E6">
        <v>1</v>
      </c>
      <c r="F6">
        <v>0</v>
      </c>
    </row>
    <row r="7" spans="1:7" x14ac:dyDescent="0.35">
      <c r="A7" t="s">
        <v>210</v>
      </c>
      <c r="B7">
        <v>0</v>
      </c>
      <c r="C7" s="1">
        <f>4/3</f>
        <v>1.3333333333333333</v>
      </c>
      <c r="D7" s="1">
        <f>2/3</f>
        <v>0.66666666666666663</v>
      </c>
      <c r="E7">
        <f>2/3</f>
        <v>0.66666666666666663</v>
      </c>
      <c r="F7" s="1">
        <f>1/3</f>
        <v>0.33333333333333331</v>
      </c>
      <c r="G7" s="1"/>
    </row>
    <row r="8" spans="1:7" x14ac:dyDescent="0.35">
      <c r="A8" t="s">
        <v>178</v>
      </c>
      <c r="B8">
        <v>1</v>
      </c>
      <c r="C8">
        <v>0</v>
      </c>
      <c r="D8">
        <v>1</v>
      </c>
      <c r="E8">
        <v>0</v>
      </c>
      <c r="F8">
        <v>1</v>
      </c>
    </row>
    <row r="10" spans="1:7" x14ac:dyDescent="0.35">
      <c r="A10" t="s">
        <v>10</v>
      </c>
      <c r="B10">
        <v>2</v>
      </c>
      <c r="C10">
        <v>2</v>
      </c>
      <c r="D10">
        <v>2</v>
      </c>
      <c r="E10">
        <v>1</v>
      </c>
      <c r="F10">
        <v>1</v>
      </c>
    </row>
    <row r="12" spans="1: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7" x14ac:dyDescent="0.3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7" x14ac:dyDescent="0.35">
      <c r="A14" t="s">
        <v>13</v>
      </c>
      <c r="B14">
        <f t="shared" ref="B14:E14" si="0">1/6</f>
        <v>0.16666666666666666</v>
      </c>
      <c r="C14">
        <f t="shared" si="0"/>
        <v>0.16666666666666666</v>
      </c>
      <c r="D14">
        <f t="shared" si="0"/>
        <v>0.16666666666666666</v>
      </c>
      <c r="E14">
        <f t="shared" si="0"/>
        <v>0.16666666666666666</v>
      </c>
      <c r="F14">
        <f>1/6</f>
        <v>0.16666666666666666</v>
      </c>
    </row>
    <row r="15" spans="1: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35">
      <c r="A17" t="s">
        <v>15</v>
      </c>
      <c r="B17" t="s">
        <v>211</v>
      </c>
      <c r="C17" t="s">
        <v>212</v>
      </c>
      <c r="D17" t="s">
        <v>180</v>
      </c>
    </row>
    <row r="18" spans="1:4" x14ac:dyDescent="0.35">
      <c r="A18" t="s">
        <v>211</v>
      </c>
      <c r="B18">
        <v>0</v>
      </c>
      <c r="C18" s="6">
        <v>2400</v>
      </c>
      <c r="D18" s="6">
        <v>1000</v>
      </c>
    </row>
    <row r="19" spans="1:4" x14ac:dyDescent="0.35">
      <c r="A19" t="s">
        <v>212</v>
      </c>
      <c r="B19" s="6">
        <v>2400</v>
      </c>
      <c r="C19">
        <v>0</v>
      </c>
      <c r="D19" s="6">
        <v>-5000</v>
      </c>
    </row>
    <row r="20" spans="1:4" x14ac:dyDescent="0.35">
      <c r="A20" t="s">
        <v>180</v>
      </c>
      <c r="B20" s="6">
        <v>1000</v>
      </c>
      <c r="C20" s="6">
        <v>-5000</v>
      </c>
      <c r="D20">
        <v>0</v>
      </c>
    </row>
    <row r="22" spans="1:4" x14ac:dyDescent="0.35">
      <c r="D22" s="6"/>
    </row>
    <row r="24" spans="1:4" x14ac:dyDescent="0.35">
      <c r="B2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BB50-13AE-4CC0-80C4-28DCD15EA461}">
  <dimension ref="A1:F35"/>
  <sheetViews>
    <sheetView workbookViewId="0">
      <selection activeCell="H15" sqref="H15"/>
    </sheetView>
  </sheetViews>
  <sheetFormatPr defaultRowHeight="14.5" x14ac:dyDescent="0.35"/>
  <cols>
    <col min="1" max="1" width="11.1796875" bestFit="1" customWidth="1"/>
  </cols>
  <sheetData>
    <row r="1" spans="1:6" x14ac:dyDescent="0.35">
      <c r="A1" t="s">
        <v>0</v>
      </c>
      <c r="B1">
        <v>1</v>
      </c>
    </row>
    <row r="3" spans="1:6" x14ac:dyDescent="0.35">
      <c r="A3" t="s">
        <v>1</v>
      </c>
      <c r="B3" t="s">
        <v>46</v>
      </c>
      <c r="C3" t="s">
        <v>46</v>
      </c>
      <c r="D3" t="s">
        <v>46</v>
      </c>
      <c r="E3" t="s">
        <v>47</v>
      </c>
      <c r="F3" t="s">
        <v>47</v>
      </c>
    </row>
    <row r="4" spans="1:6" x14ac:dyDescent="0.35">
      <c r="A4" t="s">
        <v>4</v>
      </c>
      <c r="B4" t="s">
        <v>48</v>
      </c>
      <c r="C4" t="s">
        <v>7</v>
      </c>
      <c r="D4" t="s">
        <v>49</v>
      </c>
      <c r="E4" t="s">
        <v>5</v>
      </c>
      <c r="F4" t="s">
        <v>50</v>
      </c>
    </row>
    <row r="6" spans="1:6" x14ac:dyDescent="0.35">
      <c r="A6" t="s">
        <v>62</v>
      </c>
      <c r="B6">
        <v>1</v>
      </c>
      <c r="C6">
        <v>0</v>
      </c>
      <c r="D6">
        <v>0</v>
      </c>
      <c r="E6">
        <v>1</v>
      </c>
      <c r="F6">
        <v>3</v>
      </c>
    </row>
    <row r="7" spans="1:6" x14ac:dyDescent="0.35">
      <c r="A7" t="s">
        <v>63</v>
      </c>
      <c r="B7">
        <v>0</v>
      </c>
      <c r="C7">
        <v>1</v>
      </c>
      <c r="D7">
        <v>0</v>
      </c>
      <c r="E7">
        <v>2</v>
      </c>
      <c r="F7">
        <v>2</v>
      </c>
    </row>
    <row r="8" spans="1:6" x14ac:dyDescent="0.35">
      <c r="A8" t="s">
        <v>64</v>
      </c>
      <c r="B8">
        <v>0</v>
      </c>
      <c r="C8">
        <v>0</v>
      </c>
      <c r="D8">
        <v>1</v>
      </c>
      <c r="E8">
        <v>1</v>
      </c>
      <c r="F8">
        <v>3</v>
      </c>
    </row>
    <row r="10" spans="1:6" x14ac:dyDescent="0.3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5">
      <c r="A14" t="s">
        <v>13</v>
      </c>
      <c r="B14">
        <f>1/6</f>
        <v>0.16666666666666666</v>
      </c>
      <c r="C14">
        <f t="shared" ref="C14:F14" si="0">1/6</f>
        <v>0.16666666666666666</v>
      </c>
      <c r="D14">
        <f t="shared" si="0"/>
        <v>0.16666666666666666</v>
      </c>
      <c r="E14">
        <f t="shared" si="0"/>
        <v>0.16666666666666666</v>
      </c>
      <c r="F14">
        <f t="shared" si="0"/>
        <v>0.16666666666666666</v>
      </c>
    </row>
    <row r="15" spans="1:6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35">
      <c r="A17" t="s">
        <v>15</v>
      </c>
      <c r="B17" t="s">
        <v>40</v>
      </c>
      <c r="C17" t="s">
        <v>34</v>
      </c>
      <c r="D17" t="s">
        <v>51</v>
      </c>
    </row>
    <row r="18" spans="1:4" x14ac:dyDescent="0.35">
      <c r="A18" t="s">
        <v>40</v>
      </c>
      <c r="B18">
        <v>0</v>
      </c>
      <c r="C18" s="6">
        <v>14600</v>
      </c>
      <c r="D18" s="6">
        <v>24100</v>
      </c>
    </row>
    <row r="19" spans="1:4" x14ac:dyDescent="0.35">
      <c r="A19" t="s">
        <v>34</v>
      </c>
      <c r="B19" s="6">
        <v>14600</v>
      </c>
      <c r="C19">
        <v>0</v>
      </c>
      <c r="D19" s="6">
        <v>48500</v>
      </c>
    </row>
    <row r="20" spans="1:4" x14ac:dyDescent="0.35">
      <c r="A20" t="s">
        <v>51</v>
      </c>
      <c r="B20" s="6">
        <v>24100</v>
      </c>
      <c r="C20" s="6">
        <v>48500</v>
      </c>
      <c r="D20">
        <v>0</v>
      </c>
    </row>
    <row r="22" spans="1:4" x14ac:dyDescent="0.35">
      <c r="A22" t="s">
        <v>20</v>
      </c>
      <c r="B22" t="s">
        <v>40</v>
      </c>
      <c r="C22" t="s">
        <v>34</v>
      </c>
      <c r="D22" t="s">
        <v>51</v>
      </c>
    </row>
    <row r="23" spans="1:4" x14ac:dyDescent="0.35">
      <c r="A23" t="s">
        <v>40</v>
      </c>
      <c r="B23">
        <v>0</v>
      </c>
      <c r="C23">
        <v>-9.35</v>
      </c>
      <c r="D23">
        <v>-9.57</v>
      </c>
    </row>
    <row r="24" spans="1:4" x14ac:dyDescent="0.35">
      <c r="A24" t="s">
        <v>34</v>
      </c>
      <c r="B24">
        <v>-9.35</v>
      </c>
      <c r="C24">
        <v>0</v>
      </c>
      <c r="D24">
        <v>0</v>
      </c>
    </row>
    <row r="25" spans="1:4" x14ac:dyDescent="0.35">
      <c r="A25" t="s">
        <v>51</v>
      </c>
      <c r="B25">
        <v>-9.57</v>
      </c>
      <c r="C25">
        <v>0</v>
      </c>
      <c r="D25">
        <v>0</v>
      </c>
    </row>
    <row r="27" spans="1:4" x14ac:dyDescent="0.35">
      <c r="A27" t="s">
        <v>21</v>
      </c>
      <c r="B27" t="s">
        <v>40</v>
      </c>
      <c r="C27" t="s">
        <v>34</v>
      </c>
      <c r="D27" t="s">
        <v>51</v>
      </c>
    </row>
    <row r="28" spans="1:4" x14ac:dyDescent="0.35">
      <c r="A28" t="s">
        <v>40</v>
      </c>
      <c r="B28">
        <v>0</v>
      </c>
      <c r="C28">
        <v>-40</v>
      </c>
      <c r="D28" s="6">
        <v>338</v>
      </c>
    </row>
    <row r="29" spans="1:4" x14ac:dyDescent="0.35">
      <c r="A29" t="s">
        <v>34</v>
      </c>
      <c r="B29">
        <v>-40</v>
      </c>
      <c r="C29">
        <v>0</v>
      </c>
      <c r="D29">
        <v>-130</v>
      </c>
    </row>
    <row r="30" spans="1:4" x14ac:dyDescent="0.35">
      <c r="A30" t="s">
        <v>51</v>
      </c>
      <c r="B30" s="6">
        <v>338</v>
      </c>
      <c r="C30">
        <v>-130</v>
      </c>
      <c r="D30">
        <v>0</v>
      </c>
    </row>
    <row r="32" spans="1:4" x14ac:dyDescent="0.35">
      <c r="A32" t="s">
        <v>22</v>
      </c>
      <c r="B32" t="s">
        <v>40</v>
      </c>
      <c r="C32" t="s">
        <v>34</v>
      </c>
      <c r="D32" t="s">
        <v>51</v>
      </c>
    </row>
    <row r="33" spans="1:4" x14ac:dyDescent="0.35">
      <c r="A33" t="s">
        <v>23</v>
      </c>
      <c r="B33">
        <v>0.67400000000000004</v>
      </c>
      <c r="C33">
        <v>0.55000000000000004</v>
      </c>
      <c r="D33">
        <v>1</v>
      </c>
    </row>
    <row r="34" spans="1:4" x14ac:dyDescent="0.35">
      <c r="A34" t="s">
        <v>24</v>
      </c>
      <c r="B34">
        <v>0</v>
      </c>
      <c r="C34">
        <v>0</v>
      </c>
      <c r="D34">
        <v>0</v>
      </c>
    </row>
    <row r="35" spans="1:4" x14ac:dyDescent="0.35">
      <c r="A35" t="s">
        <v>25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421C-3FDE-4B9B-9D4C-89C90FA5CBD4}">
  <dimension ref="A1:D35"/>
  <sheetViews>
    <sheetView tabSelected="1" workbookViewId="0">
      <selection activeCell="A8" sqref="A8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>
        <v>1</v>
      </c>
    </row>
    <row r="3" spans="1:4" x14ac:dyDescent="0.35">
      <c r="A3" t="s">
        <v>1</v>
      </c>
      <c r="B3" t="s">
        <v>46</v>
      </c>
      <c r="C3" t="s">
        <v>46</v>
      </c>
      <c r="D3" t="s">
        <v>46</v>
      </c>
    </row>
    <row r="4" spans="1:4" x14ac:dyDescent="0.35">
      <c r="A4" t="s">
        <v>4</v>
      </c>
      <c r="B4" t="s">
        <v>48</v>
      </c>
      <c r="C4" t="s">
        <v>7</v>
      </c>
      <c r="D4" t="s">
        <v>49</v>
      </c>
    </row>
    <row r="6" spans="1:4" x14ac:dyDescent="0.35">
      <c r="A6" t="s">
        <v>65</v>
      </c>
      <c r="B6">
        <v>1</v>
      </c>
      <c r="C6">
        <v>0</v>
      </c>
      <c r="D6">
        <v>0</v>
      </c>
    </row>
    <row r="7" spans="1:4" x14ac:dyDescent="0.35">
      <c r="A7" t="s">
        <v>215</v>
      </c>
      <c r="B7">
        <v>0</v>
      </c>
      <c r="C7">
        <v>1</v>
      </c>
      <c r="D7">
        <v>0</v>
      </c>
    </row>
    <row r="8" spans="1:4" x14ac:dyDescent="0.35">
      <c r="A8" t="s">
        <v>64</v>
      </c>
      <c r="B8">
        <v>0</v>
      </c>
      <c r="C8">
        <v>0</v>
      </c>
      <c r="D8">
        <v>1</v>
      </c>
    </row>
    <row r="10" spans="1:4" x14ac:dyDescent="0.35">
      <c r="A10" t="s">
        <v>10</v>
      </c>
      <c r="B10">
        <v>1</v>
      </c>
      <c r="C10">
        <v>1</v>
      </c>
      <c r="D10">
        <v>1</v>
      </c>
    </row>
    <row r="12" spans="1:4" x14ac:dyDescent="0.35">
      <c r="A12" t="s">
        <v>11</v>
      </c>
      <c r="B12">
        <v>0</v>
      </c>
      <c r="C12">
        <v>0</v>
      </c>
      <c r="D12">
        <v>0</v>
      </c>
    </row>
    <row r="13" spans="1:4" x14ac:dyDescent="0.35">
      <c r="A13" t="s">
        <v>12</v>
      </c>
      <c r="B13">
        <v>1</v>
      </c>
      <c r="C13">
        <v>1</v>
      </c>
      <c r="D13">
        <v>1</v>
      </c>
    </row>
    <row r="14" spans="1:4" x14ac:dyDescent="0.35">
      <c r="A14" t="s">
        <v>13</v>
      </c>
      <c r="B14">
        <f>1/8</f>
        <v>0.125</v>
      </c>
      <c r="C14">
        <f t="shared" ref="C14:D14" si="0">1/8</f>
        <v>0.125</v>
      </c>
      <c r="D14">
        <f t="shared" si="0"/>
        <v>0.125</v>
      </c>
    </row>
    <row r="15" spans="1:4" x14ac:dyDescent="0.35">
      <c r="A15" t="s">
        <v>14</v>
      </c>
      <c r="B15">
        <v>0</v>
      </c>
      <c r="C15">
        <v>0</v>
      </c>
      <c r="D15">
        <v>0</v>
      </c>
    </row>
    <row r="17" spans="1:4" x14ac:dyDescent="0.35">
      <c r="A17" t="s">
        <v>15</v>
      </c>
      <c r="B17" t="s">
        <v>60</v>
      </c>
      <c r="C17" t="s">
        <v>61</v>
      </c>
      <c r="D17" t="s">
        <v>51</v>
      </c>
    </row>
    <row r="18" spans="1:4" x14ac:dyDescent="0.35">
      <c r="A18" t="s">
        <v>60</v>
      </c>
      <c r="B18">
        <v>0</v>
      </c>
      <c r="C18" s="6">
        <v>3100</v>
      </c>
      <c r="D18" s="6">
        <v>25100</v>
      </c>
    </row>
    <row r="19" spans="1:4" x14ac:dyDescent="0.35">
      <c r="A19" t="s">
        <v>61</v>
      </c>
      <c r="B19" s="6">
        <v>3100</v>
      </c>
      <c r="C19">
        <v>0</v>
      </c>
      <c r="D19" s="6">
        <v>40000</v>
      </c>
    </row>
    <row r="20" spans="1:4" x14ac:dyDescent="0.35">
      <c r="A20" t="s">
        <v>51</v>
      </c>
      <c r="B20" s="6">
        <v>25100</v>
      </c>
      <c r="C20" s="6">
        <v>40000</v>
      </c>
      <c r="D20">
        <v>0</v>
      </c>
    </row>
    <row r="22" spans="1:4" x14ac:dyDescent="0.35">
      <c r="A22" t="s">
        <v>20</v>
      </c>
      <c r="B22" t="s">
        <v>60</v>
      </c>
      <c r="C22" t="s">
        <v>61</v>
      </c>
      <c r="D22" t="s">
        <v>51</v>
      </c>
    </row>
    <row r="23" spans="1:4" x14ac:dyDescent="0.35">
      <c r="A23" t="s">
        <v>60</v>
      </c>
      <c r="B23">
        <v>0</v>
      </c>
      <c r="C23">
        <v>0</v>
      </c>
      <c r="D23">
        <v>-10.8</v>
      </c>
    </row>
    <row r="24" spans="1:4" x14ac:dyDescent="0.35">
      <c r="A24" t="s">
        <v>61</v>
      </c>
      <c r="B24">
        <v>0</v>
      </c>
      <c r="C24">
        <v>0</v>
      </c>
      <c r="D24">
        <v>0</v>
      </c>
    </row>
    <row r="25" spans="1:4" x14ac:dyDescent="0.35">
      <c r="A25" t="s">
        <v>51</v>
      </c>
      <c r="B25">
        <v>-10.8</v>
      </c>
      <c r="C25">
        <v>0</v>
      </c>
      <c r="D25">
        <v>0</v>
      </c>
    </row>
    <row r="27" spans="1:4" x14ac:dyDescent="0.35">
      <c r="A27" t="s">
        <v>21</v>
      </c>
      <c r="B27" t="s">
        <v>60</v>
      </c>
      <c r="C27" t="s">
        <v>61</v>
      </c>
      <c r="D27" t="s">
        <v>51</v>
      </c>
    </row>
    <row r="28" spans="1:4" x14ac:dyDescent="0.35">
      <c r="A28" t="s">
        <v>60</v>
      </c>
      <c r="B28">
        <v>0</v>
      </c>
      <c r="C28">
        <v>0</v>
      </c>
      <c r="D28" s="6">
        <v>338</v>
      </c>
    </row>
    <row r="29" spans="1:4" x14ac:dyDescent="0.35">
      <c r="A29" t="s">
        <v>61</v>
      </c>
      <c r="B29">
        <v>0</v>
      </c>
      <c r="C29">
        <v>0</v>
      </c>
      <c r="D29">
        <v>0</v>
      </c>
    </row>
    <row r="30" spans="1:4" x14ac:dyDescent="0.35">
      <c r="A30" t="s">
        <v>51</v>
      </c>
      <c r="B30" s="6">
        <v>338</v>
      </c>
      <c r="C30">
        <v>0</v>
      </c>
      <c r="D30">
        <v>0</v>
      </c>
    </row>
    <row r="32" spans="1:4" x14ac:dyDescent="0.35">
      <c r="A32" t="s">
        <v>22</v>
      </c>
      <c r="B32" t="s">
        <v>60</v>
      </c>
      <c r="C32" t="s">
        <v>61</v>
      </c>
      <c r="D32" t="s">
        <v>51</v>
      </c>
    </row>
    <row r="33" spans="1:4" x14ac:dyDescent="0.35">
      <c r="A33" t="s">
        <v>23</v>
      </c>
      <c r="B33">
        <v>0.64300000000000002</v>
      </c>
      <c r="C33">
        <v>1</v>
      </c>
      <c r="D33">
        <v>1</v>
      </c>
    </row>
    <row r="34" spans="1:4" x14ac:dyDescent="0.35">
      <c r="A34" t="s">
        <v>24</v>
      </c>
      <c r="B34">
        <v>0</v>
      </c>
      <c r="C34">
        <v>0</v>
      </c>
      <c r="D34">
        <v>0</v>
      </c>
    </row>
    <row r="35" spans="1:4" x14ac:dyDescent="0.35">
      <c r="A35" t="s">
        <v>25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A22C-CAB3-4F04-A4C5-4849A205E620}">
  <dimension ref="A1:G32"/>
  <sheetViews>
    <sheetView workbookViewId="0">
      <selection activeCell="H16" sqref="H16"/>
    </sheetView>
  </sheetViews>
  <sheetFormatPr defaultRowHeight="14.5" x14ac:dyDescent="0.35"/>
  <cols>
    <col min="1" max="1" width="10.1796875" bestFit="1" customWidth="1"/>
  </cols>
  <sheetData>
    <row r="1" spans="1:7" x14ac:dyDescent="0.35">
      <c r="A1" t="s">
        <v>0</v>
      </c>
      <c r="B1">
        <v>1</v>
      </c>
    </row>
    <row r="3" spans="1:7" x14ac:dyDescent="0.35">
      <c r="A3" t="s">
        <v>1</v>
      </c>
      <c r="B3" t="s">
        <v>33</v>
      </c>
      <c r="C3" t="s">
        <v>33</v>
      </c>
      <c r="D3" t="s">
        <v>66</v>
      </c>
      <c r="E3" t="s">
        <v>66</v>
      </c>
    </row>
    <row r="4" spans="1:7" x14ac:dyDescent="0.35">
      <c r="A4" t="s">
        <v>4</v>
      </c>
      <c r="B4" t="s">
        <v>31</v>
      </c>
      <c r="C4" t="s">
        <v>5</v>
      </c>
      <c r="D4" t="s">
        <v>31</v>
      </c>
      <c r="E4" t="s">
        <v>5</v>
      </c>
    </row>
    <row r="6" spans="1:7" x14ac:dyDescent="0.35">
      <c r="A6" t="s">
        <v>70</v>
      </c>
      <c r="B6">
        <v>0</v>
      </c>
      <c r="C6">
        <v>1</v>
      </c>
      <c r="D6">
        <v>0</v>
      </c>
      <c r="E6">
        <v>1</v>
      </c>
    </row>
    <row r="7" spans="1:7" x14ac:dyDescent="0.35">
      <c r="A7" t="s">
        <v>71</v>
      </c>
      <c r="B7">
        <v>0</v>
      </c>
      <c r="C7">
        <v>1</v>
      </c>
      <c r="D7">
        <v>1</v>
      </c>
      <c r="E7">
        <v>0</v>
      </c>
    </row>
    <row r="8" spans="1:7" x14ac:dyDescent="0.35">
      <c r="A8" t="s">
        <v>72</v>
      </c>
      <c r="B8">
        <v>1</v>
      </c>
      <c r="C8">
        <v>0</v>
      </c>
      <c r="D8">
        <v>1</v>
      </c>
      <c r="E8">
        <v>0</v>
      </c>
    </row>
    <row r="10" spans="1:7" x14ac:dyDescent="0.35">
      <c r="A10" t="s">
        <v>10</v>
      </c>
      <c r="B10">
        <v>1</v>
      </c>
      <c r="C10">
        <v>1</v>
      </c>
      <c r="D10">
        <v>1</v>
      </c>
      <c r="E10">
        <v>1</v>
      </c>
    </row>
    <row r="12" spans="1:7" x14ac:dyDescent="0.35">
      <c r="A12" t="s">
        <v>11</v>
      </c>
      <c r="B12">
        <v>0</v>
      </c>
      <c r="C12">
        <v>0</v>
      </c>
      <c r="D12">
        <v>0</v>
      </c>
      <c r="E12">
        <v>0</v>
      </c>
    </row>
    <row r="13" spans="1:7" x14ac:dyDescent="0.35">
      <c r="A13" t="s">
        <v>12</v>
      </c>
      <c r="B13">
        <v>1</v>
      </c>
      <c r="C13">
        <v>1</v>
      </c>
      <c r="D13">
        <v>1</v>
      </c>
      <c r="E13">
        <v>1</v>
      </c>
      <c r="F13" s="6"/>
    </row>
    <row r="14" spans="1:7" x14ac:dyDescent="0.35">
      <c r="A14" t="s">
        <v>13</v>
      </c>
      <c r="B14">
        <f t="shared" ref="B14:E14" si="0">1/6</f>
        <v>0.16666666666666666</v>
      </c>
      <c r="C14">
        <f>1/6</f>
        <v>0.16666666666666666</v>
      </c>
      <c r="D14">
        <f t="shared" si="0"/>
        <v>0.16666666666666666</v>
      </c>
      <c r="E14">
        <f t="shared" si="0"/>
        <v>0.16666666666666666</v>
      </c>
      <c r="F14" s="6"/>
    </row>
    <row r="15" spans="1: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 s="6"/>
    </row>
    <row r="16" spans="1:7" x14ac:dyDescent="0.35">
      <c r="F16" s="6"/>
      <c r="G16" s="6"/>
    </row>
    <row r="17" spans="1:7" x14ac:dyDescent="0.35">
      <c r="A17" t="s">
        <v>15</v>
      </c>
      <c r="B17" t="s">
        <v>67</v>
      </c>
      <c r="C17" t="s">
        <v>68</v>
      </c>
      <c r="D17" t="s">
        <v>69</v>
      </c>
      <c r="E17" s="6"/>
      <c r="G17" s="6"/>
    </row>
    <row r="18" spans="1:7" x14ac:dyDescent="0.35">
      <c r="A18" t="s">
        <v>67</v>
      </c>
      <c r="B18">
        <v>0</v>
      </c>
      <c r="C18" s="6">
        <v>1000</v>
      </c>
      <c r="D18" s="6">
        <v>3000</v>
      </c>
      <c r="E18" s="6"/>
      <c r="F18" s="6"/>
    </row>
    <row r="19" spans="1:7" x14ac:dyDescent="0.35">
      <c r="A19" t="s">
        <v>68</v>
      </c>
      <c r="B19" s="6">
        <v>1000</v>
      </c>
      <c r="C19">
        <v>0</v>
      </c>
      <c r="D19" s="6">
        <v>1000</v>
      </c>
    </row>
    <row r="20" spans="1:7" x14ac:dyDescent="0.35">
      <c r="A20" t="s">
        <v>69</v>
      </c>
      <c r="B20" s="6">
        <v>3000</v>
      </c>
      <c r="C20" s="6">
        <v>1000</v>
      </c>
      <c r="D20">
        <v>0</v>
      </c>
    </row>
    <row r="29" spans="1:7" x14ac:dyDescent="0.35">
      <c r="C29" s="6"/>
      <c r="D29" s="6"/>
      <c r="E29" s="6"/>
    </row>
    <row r="30" spans="1:7" x14ac:dyDescent="0.35">
      <c r="B30" s="6"/>
      <c r="E30" s="6"/>
    </row>
    <row r="31" spans="1:7" x14ac:dyDescent="0.35">
      <c r="B31" s="6"/>
      <c r="E31" s="6"/>
    </row>
    <row r="32" spans="1:7" x14ac:dyDescent="0.35">
      <c r="B32" s="6"/>
      <c r="C32" s="6"/>
      <c r="D3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58DD-A70E-43D6-BA3B-AC3F01588E20}">
  <dimension ref="A1:K47"/>
  <sheetViews>
    <sheetView topLeftCell="A21" zoomScale="85" zoomScaleNormal="85" workbookViewId="0">
      <selection activeCell="A10" sqref="A10"/>
    </sheetView>
  </sheetViews>
  <sheetFormatPr defaultRowHeight="14.5" x14ac:dyDescent="0.35"/>
  <cols>
    <col min="1" max="1" width="12.54296875" bestFit="1" customWidth="1"/>
  </cols>
  <sheetData>
    <row r="1" spans="1:11" x14ac:dyDescent="0.35">
      <c r="A1" t="s">
        <v>0</v>
      </c>
      <c r="B1">
        <v>1</v>
      </c>
    </row>
    <row r="3" spans="1:11" x14ac:dyDescent="0.35">
      <c r="A3" t="s">
        <v>1</v>
      </c>
      <c r="B3" t="s">
        <v>46</v>
      </c>
      <c r="C3" t="s">
        <v>46</v>
      </c>
      <c r="D3" t="s">
        <v>46</v>
      </c>
      <c r="E3" t="s">
        <v>73</v>
      </c>
      <c r="F3" t="s">
        <v>73</v>
      </c>
      <c r="G3" t="s">
        <v>73</v>
      </c>
      <c r="H3" t="s">
        <v>74</v>
      </c>
      <c r="I3" t="s">
        <v>74</v>
      </c>
      <c r="J3" t="s">
        <v>75</v>
      </c>
      <c r="K3" t="s">
        <v>75</v>
      </c>
    </row>
    <row r="4" spans="1:11" x14ac:dyDescent="0.35">
      <c r="A4" t="s">
        <v>4</v>
      </c>
      <c r="B4" t="s">
        <v>49</v>
      </c>
      <c r="C4" t="s">
        <v>48</v>
      </c>
      <c r="D4" t="s">
        <v>7</v>
      </c>
      <c r="E4" t="s">
        <v>9</v>
      </c>
      <c r="F4" t="s">
        <v>6</v>
      </c>
      <c r="G4" t="s">
        <v>5</v>
      </c>
      <c r="H4" t="s">
        <v>5</v>
      </c>
      <c r="I4" t="s">
        <v>31</v>
      </c>
      <c r="J4" t="s">
        <v>50</v>
      </c>
      <c r="K4" t="s">
        <v>5</v>
      </c>
    </row>
    <row r="6" spans="1:11" x14ac:dyDescent="0.35">
      <c r="A6" t="s">
        <v>81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35">
      <c r="A7" t="s">
        <v>87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35">
      <c r="A8" t="s">
        <v>88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35">
      <c r="A9" t="s">
        <v>84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35">
      <c r="A10" t="s">
        <v>90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35">
      <c r="A11" t="s">
        <v>85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3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35">
      <c r="A15" t="s">
        <v>11</v>
      </c>
      <c r="B15">
        <v>0</v>
      </c>
      <c r="C15">
        <v>0</v>
      </c>
      <c r="D15">
        <v>0.5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12</v>
      </c>
      <c r="B16">
        <v>0.2</v>
      </c>
      <c r="C16">
        <v>0.5</v>
      </c>
      <c r="D16">
        <v>1</v>
      </c>
      <c r="E16">
        <v>0.2</v>
      </c>
      <c r="F16">
        <v>0.2</v>
      </c>
      <c r="G16">
        <v>1</v>
      </c>
      <c r="H16">
        <v>1</v>
      </c>
      <c r="I16">
        <v>0.3</v>
      </c>
      <c r="J16">
        <v>1</v>
      </c>
      <c r="K16">
        <v>1</v>
      </c>
    </row>
    <row r="17" spans="1:11" x14ac:dyDescent="0.35">
      <c r="A17" t="s">
        <v>13</v>
      </c>
      <c r="B17">
        <f t="shared" ref="B17:K17" si="0">1/6</f>
        <v>0.16666666666666666</v>
      </c>
      <c r="C17">
        <f t="shared" si="0"/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  <c r="J17">
        <f t="shared" si="0"/>
        <v>0.16666666666666666</v>
      </c>
      <c r="K17">
        <f t="shared" si="0"/>
        <v>0.16666666666666666</v>
      </c>
    </row>
    <row r="18" spans="1:11" x14ac:dyDescent="0.3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35">
      <c r="A20" t="s">
        <v>15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G20" t="s">
        <v>80</v>
      </c>
    </row>
    <row r="21" spans="1:11" x14ac:dyDescent="0.35">
      <c r="A21" t="s">
        <v>91</v>
      </c>
      <c r="B21">
        <v>0</v>
      </c>
      <c r="C21">
        <v>0</v>
      </c>
      <c r="D21">
        <v>0</v>
      </c>
      <c r="E21" s="6">
        <v>10120</v>
      </c>
      <c r="F21" s="6">
        <v>34000</v>
      </c>
      <c r="G21">
        <v>0</v>
      </c>
    </row>
    <row r="22" spans="1:11" x14ac:dyDescent="0.35">
      <c r="A22" t="s">
        <v>92</v>
      </c>
      <c r="B22">
        <v>0</v>
      </c>
      <c r="C22">
        <v>0</v>
      </c>
      <c r="D22">
        <v>0</v>
      </c>
      <c r="E22" s="6">
        <v>45000</v>
      </c>
      <c r="F22" s="6">
        <v>50000</v>
      </c>
      <c r="G22">
        <v>0</v>
      </c>
    </row>
    <row r="23" spans="1:11" x14ac:dyDescent="0.35">
      <c r="A23" t="s">
        <v>93</v>
      </c>
      <c r="B23">
        <v>0</v>
      </c>
      <c r="C23">
        <v>0</v>
      </c>
      <c r="D23">
        <v>0</v>
      </c>
      <c r="E23" s="6">
        <v>45000</v>
      </c>
      <c r="F23" s="6">
        <v>50000</v>
      </c>
      <c r="G23">
        <v>0</v>
      </c>
    </row>
    <row r="24" spans="1:11" x14ac:dyDescent="0.35">
      <c r="A24" t="s">
        <v>94</v>
      </c>
      <c r="B24" s="6">
        <v>10120</v>
      </c>
      <c r="C24" s="6">
        <v>45000</v>
      </c>
      <c r="D24" s="6">
        <v>45000</v>
      </c>
      <c r="E24">
        <v>0</v>
      </c>
      <c r="F24" s="6">
        <v>15000</v>
      </c>
      <c r="G24" s="6">
        <v>30000</v>
      </c>
    </row>
    <row r="25" spans="1:11" x14ac:dyDescent="0.35">
      <c r="A25" t="s">
        <v>95</v>
      </c>
      <c r="B25" s="6">
        <v>34000</v>
      </c>
      <c r="C25" s="6">
        <v>50000</v>
      </c>
      <c r="D25" s="6">
        <v>50000</v>
      </c>
      <c r="E25" s="6">
        <v>15000</v>
      </c>
      <c r="F25">
        <v>0</v>
      </c>
      <c r="G25" s="6">
        <v>35000</v>
      </c>
    </row>
    <row r="26" spans="1:11" x14ac:dyDescent="0.35">
      <c r="A26" t="s">
        <v>80</v>
      </c>
      <c r="B26">
        <v>0</v>
      </c>
      <c r="C26">
        <v>0</v>
      </c>
      <c r="D26">
        <v>0</v>
      </c>
      <c r="E26" s="6">
        <v>30000</v>
      </c>
      <c r="F26" s="6">
        <v>35000</v>
      </c>
      <c r="G26">
        <v>0</v>
      </c>
    </row>
    <row r="28" spans="1:11" x14ac:dyDescent="0.35">
      <c r="A28" t="s">
        <v>20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  <c r="G28" t="s">
        <v>80</v>
      </c>
    </row>
    <row r="29" spans="1:11" x14ac:dyDescent="0.35">
      <c r="A29" t="s">
        <v>91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35">
      <c r="A30" t="s">
        <v>92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35">
      <c r="A31" t="s">
        <v>93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35">
      <c r="A32" t="s">
        <v>94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35">
      <c r="A36" t="s">
        <v>21</v>
      </c>
      <c r="B36" t="s">
        <v>91</v>
      </c>
      <c r="C36" t="s">
        <v>92</v>
      </c>
      <c r="D36" t="s">
        <v>93</v>
      </c>
      <c r="E36" t="s">
        <v>94</v>
      </c>
      <c r="F36" t="s">
        <v>95</v>
      </c>
      <c r="G36" t="s">
        <v>80</v>
      </c>
    </row>
    <row r="37" spans="1:7" x14ac:dyDescent="0.35">
      <c r="A37" t="s">
        <v>91</v>
      </c>
      <c r="B37">
        <v>0</v>
      </c>
      <c r="C37" s="6">
        <v>200</v>
      </c>
      <c r="D37" s="6">
        <v>200</v>
      </c>
      <c r="E37" s="6">
        <v>353</v>
      </c>
      <c r="F37">
        <v>0</v>
      </c>
      <c r="G37">
        <v>0</v>
      </c>
    </row>
    <row r="38" spans="1:7" x14ac:dyDescent="0.35">
      <c r="A38" t="s">
        <v>92</v>
      </c>
      <c r="B38" s="6">
        <v>200</v>
      </c>
      <c r="C38">
        <v>0</v>
      </c>
      <c r="D38">
        <v>0</v>
      </c>
      <c r="E38" s="6">
        <v>250</v>
      </c>
      <c r="F38">
        <v>0</v>
      </c>
      <c r="G38">
        <v>0</v>
      </c>
    </row>
    <row r="39" spans="1:7" x14ac:dyDescent="0.35">
      <c r="A39" t="s">
        <v>93</v>
      </c>
      <c r="B39" s="6">
        <v>200</v>
      </c>
      <c r="C39">
        <v>0</v>
      </c>
      <c r="D39">
        <v>0</v>
      </c>
      <c r="E39" s="6">
        <v>250</v>
      </c>
      <c r="F39">
        <v>0</v>
      </c>
      <c r="G39">
        <v>0</v>
      </c>
    </row>
    <row r="40" spans="1:7" x14ac:dyDescent="0.35">
      <c r="A40" t="s">
        <v>94</v>
      </c>
      <c r="B40" s="6">
        <v>353</v>
      </c>
      <c r="C40" s="6">
        <v>250</v>
      </c>
      <c r="D40" s="6">
        <v>250</v>
      </c>
      <c r="E40">
        <v>0</v>
      </c>
      <c r="F40">
        <v>0</v>
      </c>
      <c r="G40">
        <v>0</v>
      </c>
    </row>
    <row r="41" spans="1:7" x14ac:dyDescent="0.35">
      <c r="A41" t="s">
        <v>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35">
      <c r="A44" t="s">
        <v>22</v>
      </c>
      <c r="B44" t="s">
        <v>91</v>
      </c>
      <c r="C44" t="s">
        <v>92</v>
      </c>
      <c r="D44" t="s">
        <v>93</v>
      </c>
      <c r="E44" t="s">
        <v>94</v>
      </c>
      <c r="F44" t="s">
        <v>95</v>
      </c>
      <c r="G44" t="s">
        <v>80</v>
      </c>
    </row>
    <row r="45" spans="1:7" x14ac:dyDescent="0.35">
      <c r="A45" t="s">
        <v>23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35">
      <c r="A46" t="s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5707-5676-48B4-9D6F-3E4989428F99}">
  <dimension ref="A1:K47"/>
  <sheetViews>
    <sheetView zoomScale="85" zoomScaleNormal="85" workbookViewId="0">
      <selection activeCell="L19" sqref="L19"/>
    </sheetView>
  </sheetViews>
  <sheetFormatPr defaultRowHeight="14.5" x14ac:dyDescent="0.35"/>
  <cols>
    <col min="1" max="1" width="12.54296875" bestFit="1" customWidth="1"/>
  </cols>
  <sheetData>
    <row r="1" spans="1:11" x14ac:dyDescent="0.35">
      <c r="A1" t="s">
        <v>0</v>
      </c>
      <c r="B1">
        <v>1</v>
      </c>
    </row>
    <row r="3" spans="1:11" x14ac:dyDescent="0.35">
      <c r="A3" t="s">
        <v>1</v>
      </c>
      <c r="B3" t="s">
        <v>46</v>
      </c>
      <c r="C3" t="s">
        <v>46</v>
      </c>
      <c r="D3" t="s">
        <v>46</v>
      </c>
      <c r="E3" t="s">
        <v>73</v>
      </c>
      <c r="F3" t="s">
        <v>73</v>
      </c>
      <c r="G3" t="s">
        <v>73</v>
      </c>
      <c r="H3" t="s">
        <v>74</v>
      </c>
      <c r="I3" t="s">
        <v>74</v>
      </c>
      <c r="J3" t="s">
        <v>75</v>
      </c>
      <c r="K3" t="s">
        <v>75</v>
      </c>
    </row>
    <row r="4" spans="1:11" x14ac:dyDescent="0.35">
      <c r="A4" t="s">
        <v>4</v>
      </c>
      <c r="B4" t="s">
        <v>49</v>
      </c>
      <c r="C4" t="s">
        <v>48</v>
      </c>
      <c r="D4" t="s">
        <v>7</v>
      </c>
      <c r="E4" t="s">
        <v>9</v>
      </c>
      <c r="F4" t="s">
        <v>6</v>
      </c>
      <c r="G4" t="s">
        <v>5</v>
      </c>
      <c r="H4" t="s">
        <v>5</v>
      </c>
      <c r="I4" t="s">
        <v>31</v>
      </c>
      <c r="J4" t="s">
        <v>50</v>
      </c>
      <c r="K4" t="s">
        <v>5</v>
      </c>
    </row>
    <row r="6" spans="1:11" x14ac:dyDescent="0.35">
      <c r="A6" t="s">
        <v>86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35">
      <c r="A7" t="s">
        <v>87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35">
      <c r="A8" t="s">
        <v>88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35">
      <c r="A9" t="s">
        <v>89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35">
      <c r="A10" t="s">
        <v>90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35">
      <c r="A11" t="s">
        <v>85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3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3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0.3</v>
      </c>
      <c r="J16">
        <v>1</v>
      </c>
      <c r="K16">
        <v>1</v>
      </c>
    </row>
    <row r="17" spans="1:11" x14ac:dyDescent="0.35">
      <c r="A17" t="s">
        <v>13</v>
      </c>
      <c r="B17">
        <f t="shared" ref="B17:K17" si="0">1/6</f>
        <v>0.16666666666666666</v>
      </c>
      <c r="C17">
        <f t="shared" si="0"/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  <c r="J17">
        <f t="shared" si="0"/>
        <v>0.16666666666666666</v>
      </c>
      <c r="K17">
        <f t="shared" si="0"/>
        <v>0.16666666666666666</v>
      </c>
    </row>
    <row r="18" spans="1:11" x14ac:dyDescent="0.3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35">
      <c r="A20" t="s">
        <v>15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G20" t="s">
        <v>80</v>
      </c>
    </row>
    <row r="21" spans="1:11" x14ac:dyDescent="0.35">
      <c r="A21" t="s">
        <v>91</v>
      </c>
      <c r="B21">
        <v>0</v>
      </c>
      <c r="C21">
        <v>0</v>
      </c>
      <c r="D21">
        <v>0</v>
      </c>
      <c r="E21" s="6">
        <v>10120</v>
      </c>
      <c r="F21" s="6">
        <v>34000</v>
      </c>
      <c r="G21">
        <v>0</v>
      </c>
    </row>
    <row r="22" spans="1:11" x14ac:dyDescent="0.35">
      <c r="A22" t="s">
        <v>92</v>
      </c>
      <c r="B22">
        <v>0</v>
      </c>
      <c r="C22">
        <v>0</v>
      </c>
      <c r="D22">
        <v>0</v>
      </c>
      <c r="E22" s="6">
        <v>45000</v>
      </c>
      <c r="F22" s="6">
        <v>50000</v>
      </c>
      <c r="G22">
        <v>0</v>
      </c>
    </row>
    <row r="23" spans="1:11" x14ac:dyDescent="0.35">
      <c r="A23" t="s">
        <v>93</v>
      </c>
      <c r="B23">
        <v>0</v>
      </c>
      <c r="C23">
        <v>0</v>
      </c>
      <c r="D23">
        <v>0</v>
      </c>
      <c r="E23" s="6">
        <v>45000</v>
      </c>
      <c r="F23" s="6">
        <v>50000</v>
      </c>
      <c r="G23">
        <v>0</v>
      </c>
    </row>
    <row r="24" spans="1:11" x14ac:dyDescent="0.35">
      <c r="A24" t="s">
        <v>94</v>
      </c>
      <c r="B24" s="6">
        <v>10120</v>
      </c>
      <c r="C24" s="6">
        <v>45000</v>
      </c>
      <c r="D24" s="6">
        <v>45000</v>
      </c>
      <c r="E24">
        <v>0</v>
      </c>
      <c r="F24" s="6">
        <v>15000</v>
      </c>
      <c r="G24" s="6">
        <v>30000</v>
      </c>
    </row>
    <row r="25" spans="1:11" x14ac:dyDescent="0.35">
      <c r="A25" t="s">
        <v>95</v>
      </c>
      <c r="B25" s="6">
        <v>34000</v>
      </c>
      <c r="C25" s="6">
        <v>50000</v>
      </c>
      <c r="D25" s="6">
        <v>50000</v>
      </c>
      <c r="E25" s="6">
        <v>15000</v>
      </c>
      <c r="F25">
        <v>0</v>
      </c>
      <c r="G25" s="6">
        <v>35000</v>
      </c>
    </row>
    <row r="26" spans="1:11" x14ac:dyDescent="0.35">
      <c r="A26" t="s">
        <v>80</v>
      </c>
      <c r="B26">
        <v>0</v>
      </c>
      <c r="C26">
        <v>0</v>
      </c>
      <c r="D26">
        <v>0</v>
      </c>
      <c r="E26" s="6">
        <v>30000</v>
      </c>
      <c r="F26" s="6">
        <v>35000</v>
      </c>
      <c r="G26">
        <v>0</v>
      </c>
    </row>
    <row r="28" spans="1:11" x14ac:dyDescent="0.35">
      <c r="A28" t="s">
        <v>20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  <c r="G28" t="s">
        <v>80</v>
      </c>
    </row>
    <row r="29" spans="1:11" x14ac:dyDescent="0.35">
      <c r="A29" t="s">
        <v>91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35">
      <c r="A30" t="s">
        <v>92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35">
      <c r="A31" t="s">
        <v>93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35">
      <c r="A32" t="s">
        <v>94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35">
      <c r="A36" t="s">
        <v>21</v>
      </c>
      <c r="B36" t="s">
        <v>91</v>
      </c>
      <c r="C36" t="s">
        <v>92</v>
      </c>
      <c r="D36" t="s">
        <v>93</v>
      </c>
      <c r="E36" t="s">
        <v>94</v>
      </c>
      <c r="F36" t="s">
        <v>95</v>
      </c>
      <c r="G36" t="s">
        <v>80</v>
      </c>
    </row>
    <row r="37" spans="1:7" x14ac:dyDescent="0.35">
      <c r="A37" t="s">
        <v>91</v>
      </c>
      <c r="B37">
        <v>0</v>
      </c>
      <c r="C37" s="6">
        <v>200</v>
      </c>
      <c r="D37" s="6">
        <v>200</v>
      </c>
      <c r="E37" s="6">
        <v>353</v>
      </c>
      <c r="F37">
        <v>0</v>
      </c>
      <c r="G37">
        <v>0</v>
      </c>
    </row>
    <row r="38" spans="1:7" x14ac:dyDescent="0.35">
      <c r="A38" t="s">
        <v>92</v>
      </c>
      <c r="B38" s="6">
        <v>200</v>
      </c>
      <c r="C38">
        <v>0</v>
      </c>
      <c r="D38">
        <v>0</v>
      </c>
      <c r="E38" s="6">
        <v>250</v>
      </c>
      <c r="F38">
        <v>0</v>
      </c>
      <c r="G38">
        <v>0</v>
      </c>
    </row>
    <row r="39" spans="1:7" x14ac:dyDescent="0.35">
      <c r="A39" t="s">
        <v>93</v>
      </c>
      <c r="B39" s="6">
        <v>200</v>
      </c>
      <c r="C39">
        <v>0</v>
      </c>
      <c r="D39">
        <v>0</v>
      </c>
      <c r="E39" s="6">
        <v>250</v>
      </c>
      <c r="F39">
        <v>0</v>
      </c>
      <c r="G39">
        <v>0</v>
      </c>
    </row>
    <row r="40" spans="1:7" x14ac:dyDescent="0.35">
      <c r="A40" t="s">
        <v>94</v>
      </c>
      <c r="B40" s="6">
        <v>353</v>
      </c>
      <c r="C40" s="6">
        <v>250</v>
      </c>
      <c r="D40" s="6">
        <v>250</v>
      </c>
      <c r="E40">
        <v>0</v>
      </c>
      <c r="F40">
        <v>0</v>
      </c>
      <c r="G40">
        <v>0</v>
      </c>
    </row>
    <row r="41" spans="1:7" x14ac:dyDescent="0.35">
      <c r="A41" t="s">
        <v>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35">
      <c r="A44" t="s">
        <v>22</v>
      </c>
      <c r="B44" t="s">
        <v>91</v>
      </c>
      <c r="C44" t="s">
        <v>92</v>
      </c>
      <c r="D44" t="s">
        <v>93</v>
      </c>
      <c r="E44" t="s">
        <v>94</v>
      </c>
      <c r="F44" t="s">
        <v>95</v>
      </c>
      <c r="G44" t="s">
        <v>80</v>
      </c>
    </row>
    <row r="45" spans="1:7" x14ac:dyDescent="0.35">
      <c r="A45" t="s">
        <v>23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35">
      <c r="A46" t="s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AB7F-4462-43CF-828B-7DAAD62526DD}">
  <dimension ref="A1:K47"/>
  <sheetViews>
    <sheetView zoomScale="85" zoomScaleNormal="85" workbookViewId="0">
      <selection activeCell="M46" sqref="M46"/>
    </sheetView>
  </sheetViews>
  <sheetFormatPr defaultRowHeight="14.5" x14ac:dyDescent="0.35"/>
  <cols>
    <col min="1" max="1" width="12.54296875" bestFit="1" customWidth="1"/>
  </cols>
  <sheetData>
    <row r="1" spans="1:11" x14ac:dyDescent="0.35">
      <c r="A1" t="s">
        <v>0</v>
      </c>
      <c r="B1">
        <v>1</v>
      </c>
    </row>
    <row r="3" spans="1:11" x14ac:dyDescent="0.35">
      <c r="A3" t="s">
        <v>1</v>
      </c>
      <c r="B3" t="s">
        <v>46</v>
      </c>
      <c r="C3" t="s">
        <v>46</v>
      </c>
      <c r="D3" t="s">
        <v>46</v>
      </c>
      <c r="E3" t="s">
        <v>73</v>
      </c>
      <c r="F3" t="s">
        <v>73</v>
      </c>
      <c r="G3" t="s">
        <v>73</v>
      </c>
      <c r="H3" t="s">
        <v>74</v>
      </c>
      <c r="I3" t="s">
        <v>74</v>
      </c>
      <c r="J3" t="s">
        <v>75</v>
      </c>
      <c r="K3" t="s">
        <v>75</v>
      </c>
    </row>
    <row r="4" spans="1:11" x14ac:dyDescent="0.35">
      <c r="A4" t="s">
        <v>4</v>
      </c>
      <c r="B4" t="s">
        <v>49</v>
      </c>
      <c r="C4" t="s">
        <v>48</v>
      </c>
      <c r="D4" t="s">
        <v>7</v>
      </c>
      <c r="E4" t="s">
        <v>9</v>
      </c>
      <c r="F4" t="s">
        <v>6</v>
      </c>
      <c r="G4" t="s">
        <v>5</v>
      </c>
      <c r="H4" t="s">
        <v>5</v>
      </c>
      <c r="I4" t="s">
        <v>31</v>
      </c>
      <c r="J4" t="s">
        <v>50</v>
      </c>
      <c r="K4" t="s">
        <v>5</v>
      </c>
    </row>
    <row r="6" spans="1:11" x14ac:dyDescent="0.35">
      <c r="A6" t="s">
        <v>81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35">
      <c r="A7" t="s">
        <v>82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35">
      <c r="A8" t="s">
        <v>83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35">
      <c r="A9" t="s">
        <v>84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35">
      <c r="A10" t="s">
        <v>90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35">
      <c r="A11" t="s">
        <v>85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3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35">
      <c r="A15" t="s">
        <v>11</v>
      </c>
      <c r="B15">
        <v>0.5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12</v>
      </c>
      <c r="B16">
        <v>1</v>
      </c>
      <c r="C16">
        <v>0.5</v>
      </c>
      <c r="D16">
        <v>0.5</v>
      </c>
      <c r="E16">
        <v>0.2</v>
      </c>
      <c r="F16">
        <v>0.2</v>
      </c>
      <c r="G16">
        <v>1</v>
      </c>
      <c r="H16">
        <v>1</v>
      </c>
      <c r="I16">
        <v>0.3</v>
      </c>
      <c r="J16">
        <v>1</v>
      </c>
      <c r="K16">
        <v>1</v>
      </c>
    </row>
    <row r="17" spans="1:11" x14ac:dyDescent="0.35">
      <c r="A17" t="s">
        <v>13</v>
      </c>
      <c r="B17" s="4">
        <f>1/6</f>
        <v>0.16666666666666666</v>
      </c>
      <c r="C17" s="4">
        <f t="shared" ref="C17:K17" si="0">1/6</f>
        <v>0.16666666666666666</v>
      </c>
      <c r="D17" s="4">
        <f t="shared" si="0"/>
        <v>0.16666666666666666</v>
      </c>
      <c r="E17" s="4">
        <f t="shared" si="0"/>
        <v>0.16666666666666666</v>
      </c>
      <c r="F17" s="4">
        <f t="shared" si="0"/>
        <v>0.16666666666666666</v>
      </c>
      <c r="G17" s="4">
        <f t="shared" si="0"/>
        <v>0.16666666666666666</v>
      </c>
      <c r="H17" s="4">
        <f t="shared" si="0"/>
        <v>0.16666666666666666</v>
      </c>
      <c r="I17" s="4">
        <f t="shared" si="0"/>
        <v>0.16666666666666666</v>
      </c>
      <c r="J17" s="4">
        <f t="shared" si="0"/>
        <v>0.16666666666666666</v>
      </c>
      <c r="K17" s="4">
        <f t="shared" si="0"/>
        <v>0.16666666666666666</v>
      </c>
    </row>
    <row r="18" spans="1:11" x14ac:dyDescent="0.3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35">
      <c r="A20" t="s">
        <v>15</v>
      </c>
      <c r="B20" t="s">
        <v>76</v>
      </c>
      <c r="C20" t="s">
        <v>77</v>
      </c>
      <c r="D20" t="s">
        <v>78</v>
      </c>
      <c r="E20" t="s">
        <v>79</v>
      </c>
      <c r="F20" t="s">
        <v>96</v>
      </c>
      <c r="G20" t="s">
        <v>80</v>
      </c>
    </row>
    <row r="21" spans="1:11" x14ac:dyDescent="0.35">
      <c r="A21" t="s">
        <v>76</v>
      </c>
      <c r="B21" s="1">
        <v>0</v>
      </c>
      <c r="C21" s="1">
        <v>0</v>
      </c>
      <c r="D21" s="1">
        <v>0</v>
      </c>
      <c r="E21" s="1">
        <v>10120</v>
      </c>
      <c r="F21" s="1">
        <v>35000</v>
      </c>
      <c r="G21" s="1">
        <v>0</v>
      </c>
    </row>
    <row r="22" spans="1:11" x14ac:dyDescent="0.35">
      <c r="A22" t="s">
        <v>77</v>
      </c>
      <c r="B22" s="1">
        <v>0</v>
      </c>
      <c r="C22" s="1">
        <v>0</v>
      </c>
      <c r="D22" s="1">
        <v>0</v>
      </c>
      <c r="E22" s="1">
        <v>45000</v>
      </c>
      <c r="F22" s="1">
        <v>50000</v>
      </c>
      <c r="G22" s="1">
        <v>0</v>
      </c>
    </row>
    <row r="23" spans="1:11" x14ac:dyDescent="0.35">
      <c r="A23" t="s">
        <v>78</v>
      </c>
      <c r="B23" s="1">
        <v>0</v>
      </c>
      <c r="C23" s="1">
        <v>0</v>
      </c>
      <c r="D23" s="1">
        <v>0</v>
      </c>
      <c r="E23" s="1">
        <v>45000</v>
      </c>
      <c r="F23" s="1">
        <v>50000</v>
      </c>
      <c r="G23" s="1">
        <v>0</v>
      </c>
    </row>
    <row r="24" spans="1:11" x14ac:dyDescent="0.35">
      <c r="A24" t="s">
        <v>79</v>
      </c>
      <c r="B24" s="1">
        <v>10120</v>
      </c>
      <c r="C24" s="1">
        <v>45000</v>
      </c>
      <c r="D24" s="1">
        <v>45000</v>
      </c>
      <c r="E24" s="1">
        <v>0</v>
      </c>
      <c r="F24" s="1">
        <v>15000</v>
      </c>
      <c r="G24" s="1">
        <v>30000</v>
      </c>
    </row>
    <row r="25" spans="1:11" x14ac:dyDescent="0.35">
      <c r="A25" t="s">
        <v>96</v>
      </c>
      <c r="B25" s="1">
        <v>35000</v>
      </c>
      <c r="C25" s="1">
        <v>50000</v>
      </c>
      <c r="D25" s="1">
        <v>50000</v>
      </c>
      <c r="E25" s="1">
        <v>15000</v>
      </c>
      <c r="F25" s="1">
        <v>0</v>
      </c>
      <c r="G25" s="1">
        <v>35000</v>
      </c>
    </row>
    <row r="26" spans="1:11" x14ac:dyDescent="0.35">
      <c r="A26" t="s">
        <v>80</v>
      </c>
      <c r="B26" s="1">
        <v>0</v>
      </c>
      <c r="C26" s="1">
        <v>0</v>
      </c>
      <c r="D26" s="1">
        <v>0</v>
      </c>
      <c r="E26" s="1">
        <v>30000</v>
      </c>
      <c r="F26" s="1">
        <v>35000</v>
      </c>
      <c r="G26" s="1">
        <v>0</v>
      </c>
    </row>
    <row r="28" spans="1:11" x14ac:dyDescent="0.35">
      <c r="A28" t="s">
        <v>20</v>
      </c>
      <c r="B28" t="s">
        <v>76</v>
      </c>
      <c r="C28" t="s">
        <v>77</v>
      </c>
      <c r="D28" t="s">
        <v>78</v>
      </c>
      <c r="E28" t="s">
        <v>79</v>
      </c>
      <c r="F28" t="s">
        <v>96</v>
      </c>
      <c r="G28" t="s">
        <v>80</v>
      </c>
    </row>
    <row r="29" spans="1:11" x14ac:dyDescent="0.35">
      <c r="A29" t="s">
        <v>76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35">
      <c r="A30" t="s">
        <v>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35">
      <c r="A31" t="s">
        <v>78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35">
      <c r="A32" t="s">
        <v>79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35">
      <c r="A36" t="s">
        <v>21</v>
      </c>
      <c r="B36" t="s">
        <v>76</v>
      </c>
      <c r="C36" t="s">
        <v>77</v>
      </c>
      <c r="D36" t="s">
        <v>78</v>
      </c>
      <c r="E36" t="s">
        <v>79</v>
      </c>
      <c r="F36" t="s">
        <v>96</v>
      </c>
      <c r="G36" t="s">
        <v>80</v>
      </c>
    </row>
    <row r="37" spans="1:7" x14ac:dyDescent="0.35">
      <c r="A37" t="s">
        <v>76</v>
      </c>
      <c r="B37">
        <v>0</v>
      </c>
      <c r="C37" s="6">
        <v>200</v>
      </c>
      <c r="D37" s="6">
        <v>200</v>
      </c>
      <c r="E37" s="6">
        <v>353</v>
      </c>
      <c r="F37">
        <v>0</v>
      </c>
      <c r="G37">
        <v>0</v>
      </c>
    </row>
    <row r="38" spans="1:7" x14ac:dyDescent="0.35">
      <c r="A38" t="s">
        <v>77</v>
      </c>
      <c r="B38" s="6">
        <v>200</v>
      </c>
      <c r="C38">
        <v>0</v>
      </c>
      <c r="D38">
        <v>0</v>
      </c>
      <c r="E38" s="6">
        <v>250</v>
      </c>
      <c r="F38">
        <v>0</v>
      </c>
      <c r="G38">
        <v>0</v>
      </c>
    </row>
    <row r="39" spans="1:7" x14ac:dyDescent="0.35">
      <c r="A39" t="s">
        <v>78</v>
      </c>
      <c r="B39" s="6">
        <v>200</v>
      </c>
      <c r="C39">
        <v>0</v>
      </c>
      <c r="D39">
        <v>0</v>
      </c>
      <c r="E39" s="6">
        <v>250</v>
      </c>
      <c r="F39">
        <v>0</v>
      </c>
      <c r="G39">
        <v>0</v>
      </c>
    </row>
    <row r="40" spans="1:7" x14ac:dyDescent="0.35">
      <c r="A40" t="s">
        <v>79</v>
      </c>
      <c r="B40" s="6">
        <v>353</v>
      </c>
      <c r="C40" s="6">
        <v>250</v>
      </c>
      <c r="D40" s="6">
        <v>250</v>
      </c>
      <c r="E40">
        <v>0</v>
      </c>
      <c r="F40">
        <v>0</v>
      </c>
      <c r="G40">
        <v>0</v>
      </c>
    </row>
    <row r="41" spans="1:7" x14ac:dyDescent="0.35">
      <c r="A41" t="s">
        <v>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35">
      <c r="A44" t="s">
        <v>22</v>
      </c>
      <c r="B44" t="s">
        <v>76</v>
      </c>
      <c r="C44" t="s">
        <v>77</v>
      </c>
      <c r="D44" t="s">
        <v>78</v>
      </c>
      <c r="E44" t="s">
        <v>79</v>
      </c>
      <c r="F44" t="s">
        <v>96</v>
      </c>
      <c r="G44" t="s">
        <v>80</v>
      </c>
    </row>
    <row r="45" spans="1:7" x14ac:dyDescent="0.35">
      <c r="A45" t="s">
        <v>23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35">
      <c r="A46" t="s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D66-2E8F-4748-B373-E923324DC424}">
  <dimension ref="A1:K47"/>
  <sheetViews>
    <sheetView zoomScale="85" zoomScaleNormal="85" workbookViewId="0">
      <selection activeCell="L39" sqref="L39"/>
    </sheetView>
  </sheetViews>
  <sheetFormatPr defaultRowHeight="14.5" x14ac:dyDescent="0.35"/>
  <cols>
    <col min="1" max="1" width="12.54296875" bestFit="1" customWidth="1"/>
  </cols>
  <sheetData>
    <row r="1" spans="1:11" x14ac:dyDescent="0.35">
      <c r="A1" t="s">
        <v>0</v>
      </c>
      <c r="B1">
        <v>1</v>
      </c>
    </row>
    <row r="3" spans="1:11" x14ac:dyDescent="0.35">
      <c r="A3" t="s">
        <v>1</v>
      </c>
      <c r="B3" t="s">
        <v>46</v>
      </c>
      <c r="C3" t="s">
        <v>46</v>
      </c>
      <c r="D3" t="s">
        <v>46</v>
      </c>
      <c r="E3" t="s">
        <v>73</v>
      </c>
      <c r="F3" t="s">
        <v>73</v>
      </c>
      <c r="G3" t="s">
        <v>73</v>
      </c>
      <c r="H3" t="s">
        <v>74</v>
      </c>
      <c r="I3" t="s">
        <v>74</v>
      </c>
      <c r="J3" t="s">
        <v>75</v>
      </c>
      <c r="K3" t="s">
        <v>75</v>
      </c>
    </row>
    <row r="4" spans="1:11" x14ac:dyDescent="0.35">
      <c r="A4" t="s">
        <v>4</v>
      </c>
      <c r="B4" t="s">
        <v>49</v>
      </c>
      <c r="C4" t="s">
        <v>48</v>
      </c>
      <c r="D4" t="s">
        <v>7</v>
      </c>
      <c r="E4" t="s">
        <v>9</v>
      </c>
      <c r="F4" t="s">
        <v>6</v>
      </c>
      <c r="G4" t="s">
        <v>5</v>
      </c>
      <c r="H4" t="s">
        <v>5</v>
      </c>
      <c r="I4" t="s">
        <v>31</v>
      </c>
      <c r="J4" t="s">
        <v>50</v>
      </c>
      <c r="K4" t="s">
        <v>5</v>
      </c>
    </row>
    <row r="6" spans="1:11" x14ac:dyDescent="0.35">
      <c r="A6" t="s">
        <v>81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35">
      <c r="A7" t="s">
        <v>82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35">
      <c r="A8" t="s">
        <v>83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35">
      <c r="A9" t="s">
        <v>84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35">
      <c r="A10" t="s">
        <v>214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35">
      <c r="A11" t="s">
        <v>85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3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3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0.3</v>
      </c>
      <c r="J16">
        <v>1</v>
      </c>
      <c r="K16">
        <v>1</v>
      </c>
    </row>
    <row r="17" spans="1:11" x14ac:dyDescent="0.35">
      <c r="A17" t="s">
        <v>13</v>
      </c>
      <c r="B17" s="4">
        <f>1/6</f>
        <v>0.16666666666666666</v>
      </c>
      <c r="C17" s="4">
        <f t="shared" ref="C17:K17" si="0">1/6</f>
        <v>0.16666666666666666</v>
      </c>
      <c r="D17" s="4">
        <f t="shared" si="0"/>
        <v>0.16666666666666666</v>
      </c>
      <c r="E17" s="4">
        <f t="shared" si="0"/>
        <v>0.16666666666666666</v>
      </c>
      <c r="F17" s="4">
        <f t="shared" si="0"/>
        <v>0.16666666666666666</v>
      </c>
      <c r="G17" s="4">
        <f t="shared" si="0"/>
        <v>0.16666666666666666</v>
      </c>
      <c r="H17" s="4">
        <f t="shared" si="0"/>
        <v>0.16666666666666666</v>
      </c>
      <c r="I17" s="4">
        <f t="shared" si="0"/>
        <v>0.16666666666666666</v>
      </c>
      <c r="J17" s="4">
        <f t="shared" si="0"/>
        <v>0.16666666666666666</v>
      </c>
      <c r="K17" s="4">
        <f t="shared" si="0"/>
        <v>0.16666666666666666</v>
      </c>
    </row>
    <row r="18" spans="1:11" x14ac:dyDescent="0.3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35">
      <c r="A20" t="s">
        <v>15</v>
      </c>
      <c r="B20" t="s">
        <v>76</v>
      </c>
      <c r="C20" t="s">
        <v>77</v>
      </c>
      <c r="D20" t="s">
        <v>78</v>
      </c>
      <c r="E20" t="s">
        <v>79</v>
      </c>
      <c r="F20" t="s">
        <v>96</v>
      </c>
      <c r="G20" t="s">
        <v>80</v>
      </c>
    </row>
    <row r="21" spans="1:11" x14ac:dyDescent="0.35">
      <c r="A21" t="s">
        <v>76</v>
      </c>
      <c r="B21" s="1">
        <v>0</v>
      </c>
      <c r="C21" s="1">
        <v>0</v>
      </c>
      <c r="D21" s="1">
        <v>0</v>
      </c>
      <c r="E21" s="1">
        <v>10120</v>
      </c>
      <c r="F21" s="1">
        <v>35000</v>
      </c>
      <c r="G21" s="1">
        <v>0</v>
      </c>
    </row>
    <row r="22" spans="1:11" x14ac:dyDescent="0.35">
      <c r="A22" t="s">
        <v>77</v>
      </c>
      <c r="B22" s="1">
        <v>0</v>
      </c>
      <c r="C22" s="1">
        <v>0</v>
      </c>
      <c r="D22" s="1">
        <v>0</v>
      </c>
      <c r="E22" s="1">
        <v>45000</v>
      </c>
      <c r="F22" s="1">
        <v>50000</v>
      </c>
      <c r="G22" s="1">
        <v>0</v>
      </c>
    </row>
    <row r="23" spans="1:11" x14ac:dyDescent="0.35">
      <c r="A23" t="s">
        <v>78</v>
      </c>
      <c r="B23" s="1">
        <v>0</v>
      </c>
      <c r="C23" s="1">
        <v>0</v>
      </c>
      <c r="D23" s="1">
        <v>0</v>
      </c>
      <c r="E23" s="1">
        <v>45000</v>
      </c>
      <c r="F23" s="1">
        <v>50000</v>
      </c>
      <c r="G23" s="1">
        <v>0</v>
      </c>
    </row>
    <row r="24" spans="1:11" x14ac:dyDescent="0.35">
      <c r="A24" t="s">
        <v>79</v>
      </c>
      <c r="B24" s="1">
        <v>10120</v>
      </c>
      <c r="C24" s="1">
        <v>45000</v>
      </c>
      <c r="D24" s="1">
        <v>45000</v>
      </c>
      <c r="E24" s="1">
        <v>0</v>
      </c>
      <c r="F24" s="1">
        <v>15000</v>
      </c>
      <c r="G24" s="1">
        <v>30000</v>
      </c>
    </row>
    <row r="25" spans="1:11" x14ac:dyDescent="0.35">
      <c r="A25" t="s">
        <v>96</v>
      </c>
      <c r="B25" s="1">
        <v>35000</v>
      </c>
      <c r="C25" s="1">
        <v>50000</v>
      </c>
      <c r="D25" s="1">
        <v>50000</v>
      </c>
      <c r="E25" s="1">
        <v>15000</v>
      </c>
      <c r="F25" s="1">
        <v>0</v>
      </c>
      <c r="G25" s="1">
        <v>35000</v>
      </c>
    </row>
    <row r="26" spans="1:11" x14ac:dyDescent="0.35">
      <c r="A26" t="s">
        <v>80</v>
      </c>
      <c r="B26" s="1">
        <v>0</v>
      </c>
      <c r="C26" s="1">
        <v>0</v>
      </c>
      <c r="D26" s="1">
        <v>0</v>
      </c>
      <c r="E26" s="1">
        <v>30000</v>
      </c>
      <c r="F26" s="1">
        <v>35000</v>
      </c>
      <c r="G26" s="1">
        <v>0</v>
      </c>
    </row>
    <row r="28" spans="1:11" x14ac:dyDescent="0.35">
      <c r="A28" t="s">
        <v>20</v>
      </c>
      <c r="B28" t="s">
        <v>76</v>
      </c>
      <c r="C28" t="s">
        <v>77</v>
      </c>
      <c r="D28" t="s">
        <v>78</v>
      </c>
      <c r="E28" t="s">
        <v>79</v>
      </c>
      <c r="F28" t="s">
        <v>96</v>
      </c>
      <c r="G28" t="s">
        <v>80</v>
      </c>
    </row>
    <row r="29" spans="1:11" x14ac:dyDescent="0.35">
      <c r="A29" t="s">
        <v>76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35">
      <c r="A30" t="s">
        <v>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35">
      <c r="A31" t="s">
        <v>78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35">
      <c r="A32" t="s">
        <v>79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35">
      <c r="A36" t="s">
        <v>21</v>
      </c>
      <c r="B36" t="s">
        <v>76</v>
      </c>
      <c r="C36" t="s">
        <v>77</v>
      </c>
      <c r="D36" t="s">
        <v>78</v>
      </c>
      <c r="E36" t="s">
        <v>79</v>
      </c>
      <c r="F36" t="s">
        <v>96</v>
      </c>
      <c r="G36" t="s">
        <v>80</v>
      </c>
    </row>
    <row r="37" spans="1:7" x14ac:dyDescent="0.35">
      <c r="A37" t="s">
        <v>76</v>
      </c>
      <c r="B37">
        <v>0</v>
      </c>
      <c r="C37" s="6">
        <v>200</v>
      </c>
      <c r="D37" s="6">
        <v>200</v>
      </c>
      <c r="E37" s="6">
        <v>353</v>
      </c>
      <c r="F37">
        <v>0</v>
      </c>
      <c r="G37">
        <v>0</v>
      </c>
    </row>
    <row r="38" spans="1:7" x14ac:dyDescent="0.35">
      <c r="A38" t="s">
        <v>77</v>
      </c>
      <c r="B38" s="6">
        <v>200</v>
      </c>
      <c r="C38">
        <v>0</v>
      </c>
      <c r="D38">
        <v>0</v>
      </c>
      <c r="E38" s="6">
        <v>250</v>
      </c>
      <c r="F38">
        <v>0</v>
      </c>
      <c r="G38">
        <v>0</v>
      </c>
    </row>
    <row r="39" spans="1:7" x14ac:dyDescent="0.35">
      <c r="A39" t="s">
        <v>78</v>
      </c>
      <c r="B39" s="6">
        <v>200</v>
      </c>
      <c r="C39">
        <v>0</v>
      </c>
      <c r="D39">
        <v>0</v>
      </c>
      <c r="E39" s="6">
        <v>250</v>
      </c>
      <c r="F39">
        <v>0</v>
      </c>
      <c r="G39">
        <v>0</v>
      </c>
    </row>
    <row r="40" spans="1:7" x14ac:dyDescent="0.35">
      <c r="A40" t="s">
        <v>79</v>
      </c>
      <c r="B40" s="6">
        <v>353</v>
      </c>
      <c r="C40" s="6">
        <v>250</v>
      </c>
      <c r="D40" s="6">
        <v>250</v>
      </c>
      <c r="E40">
        <v>0</v>
      </c>
      <c r="F40">
        <v>0</v>
      </c>
      <c r="G40">
        <v>0</v>
      </c>
    </row>
    <row r="41" spans="1:7" x14ac:dyDescent="0.35">
      <c r="A41" t="s">
        <v>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35">
      <c r="A44" t="s">
        <v>22</v>
      </c>
      <c r="B44" t="s">
        <v>76</v>
      </c>
      <c r="C44" t="s">
        <v>77</v>
      </c>
      <c r="D44" t="s">
        <v>78</v>
      </c>
      <c r="E44" t="s">
        <v>79</v>
      </c>
      <c r="F44" t="s">
        <v>96</v>
      </c>
      <c r="G44" t="s">
        <v>80</v>
      </c>
    </row>
    <row r="45" spans="1:7" x14ac:dyDescent="0.35">
      <c r="A45" t="s">
        <v>23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35">
      <c r="A46" t="s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Garnet</vt:lpstr>
      <vt:lpstr>Melt(W14)</vt:lpstr>
      <vt:lpstr>Feldspar</vt:lpstr>
      <vt:lpstr>Feldspar(C1)</vt:lpstr>
      <vt:lpstr>Epidote</vt:lpstr>
      <vt:lpstr>Margarite</vt:lpstr>
      <vt:lpstr>Margarite-tc</vt:lpstr>
      <vt:lpstr>Muscovite</vt:lpstr>
      <vt:lpstr>Muscovite-tc</vt:lpstr>
      <vt:lpstr>Paragonite</vt:lpstr>
      <vt:lpstr>Biotite</vt:lpstr>
      <vt:lpstr>Orthopyroxene</vt:lpstr>
      <vt:lpstr>Sapphirine</vt:lpstr>
      <vt:lpstr>Cordierite</vt:lpstr>
      <vt:lpstr>Staurolite</vt:lpstr>
      <vt:lpstr>Chlorite</vt:lpstr>
      <vt:lpstr>Chloritoid</vt:lpstr>
      <vt:lpstr>Spinel</vt:lpstr>
      <vt:lpstr>Ilmenite</vt:lpstr>
      <vt:lpstr>Ilmenite-Mn</vt:lpstr>
      <vt:lpstr>Magnetite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Moore</dc:creator>
  <cp:lastModifiedBy>Jo Moore</cp:lastModifiedBy>
  <dcterms:created xsi:type="dcterms:W3CDTF">2024-02-02T09:01:00Z</dcterms:created>
  <dcterms:modified xsi:type="dcterms:W3CDTF">2024-03-30T13:30:34Z</dcterms:modified>
</cp:coreProperties>
</file>