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ermolab-main\v_24_04_10\Solutions\"/>
    </mc:Choice>
  </mc:AlternateContent>
  <xr:revisionPtr revIDLastSave="0" documentId="13_ncr:1_{C1B29198-5157-413A-B324-779F792D37D4}" xr6:coauthVersionLast="47" xr6:coauthVersionMax="47" xr10:uidLastSave="{00000000-0000-0000-0000-000000000000}"/>
  <bookViews>
    <workbookView xWindow="4520" yWindow="6520" windowWidth="17470" windowHeight="14280" firstSheet="9" activeTab="13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Fluid-NaCl-H2O" sheetId="44" r:id="rId10"/>
    <sheet name="Fluid-NaCl-KCl-H2O" sheetId="45" r:id="rId11"/>
    <sheet name="test3" sheetId="51" r:id="rId12"/>
    <sheet name="Fluid(F) (3)" sheetId="53" r:id="rId13"/>
    <sheet name="Fluid(F) (4)" sheetId="54" r:id="rId14"/>
    <sheet name="Fluid(F) (2)" sheetId="52" r:id="rId15"/>
    <sheet name="Fluid(F)" sheetId="49" r:id="rId16"/>
    <sheet name="aqFluid-NaCl-KCl-H2O" sheetId="46" r:id="rId17"/>
    <sheet name="Melt" sheetId="5" r:id="rId18"/>
    <sheet name="Salt(L)" sheetId="48" r:id="rId19"/>
    <sheet name="Salt" sheetId="47" r:id="rId20"/>
    <sheet name="Garnet" sheetId="3" r:id="rId21"/>
    <sheet name="Clinopyroxene" sheetId="6" r:id="rId22"/>
    <sheet name="Topaz" sheetId="50" r:id="rId23"/>
    <sheet name="Spinel" sheetId="4" r:id="rId24"/>
    <sheet name="Chlorite" sheetId="7" r:id="rId25"/>
    <sheet name="Amphibole" sheetId="16" r:id="rId26"/>
    <sheet name="Feldspar(C1)" sheetId="17" r:id="rId27"/>
    <sheet name="Muscovite" sheetId="8" r:id="rId28"/>
    <sheet name="Biotite" sheetId="9" r:id="rId29"/>
    <sheet name="Staurolite" sheetId="10" r:id="rId30"/>
    <sheet name="Chloritoid" sheetId="11" r:id="rId31"/>
    <sheet name="Cordierite" sheetId="12" r:id="rId32"/>
    <sheet name="Talc" sheetId="13" r:id="rId33"/>
    <sheet name="Brucite" sheetId="15" r:id="rId34"/>
    <sheet name="Antigorite" sheetId="14" r:id="rId35"/>
    <sheet name="Magnesite" sheetId="18" r:id="rId36"/>
    <sheet name="Dolomite" sheetId="21" r:id="rId37"/>
    <sheet name="Melt(W07)" sheetId="19" r:id="rId38"/>
    <sheet name="Epidote" sheetId="22" r:id="rId39"/>
    <sheet name="Ilmenite" sheetId="23" r:id="rId40"/>
    <sheet name="Carbonate" sheetId="43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4" l="1"/>
  <c r="H19" i="54"/>
  <c r="G19" i="54"/>
  <c r="F19" i="54"/>
  <c r="E19" i="54"/>
  <c r="D19" i="54"/>
  <c r="C19" i="54"/>
  <c r="B19" i="54"/>
  <c r="E20" i="53"/>
  <c r="I20" i="53"/>
  <c r="J20" i="53"/>
  <c r="H20" i="53"/>
  <c r="G20" i="53"/>
  <c r="F20" i="53"/>
  <c r="D20" i="53"/>
  <c r="C20" i="53"/>
  <c r="B20" i="53"/>
  <c r="B20" i="52" l="1"/>
  <c r="C20" i="52"/>
  <c r="D20" i="52"/>
  <c r="E20" i="52"/>
  <c r="F20" i="52"/>
  <c r="G20" i="52"/>
  <c r="H20" i="52"/>
  <c r="I20" i="52"/>
  <c r="J20" i="52"/>
  <c r="L22" i="51"/>
  <c r="K22" i="51"/>
  <c r="J22" i="51"/>
  <c r="I22" i="51"/>
  <c r="H22" i="51"/>
  <c r="G22" i="51"/>
  <c r="F22" i="51"/>
  <c r="L23" i="49"/>
  <c r="M23" i="49"/>
  <c r="C23" i="49"/>
  <c r="D23" i="49"/>
  <c r="E23" i="49"/>
  <c r="F23" i="49"/>
  <c r="G23" i="49"/>
  <c r="H23" i="49"/>
  <c r="I23" i="49"/>
  <c r="J23" i="49"/>
  <c r="K23" i="49"/>
  <c r="B23" i="49"/>
  <c r="D14" i="48"/>
  <c r="C14" i="48"/>
  <c r="B14" i="48"/>
  <c r="C13" i="47"/>
  <c r="B13" i="47"/>
  <c r="D14" i="46"/>
  <c r="C14" i="46"/>
  <c r="B14" i="46"/>
  <c r="C14" i="45"/>
  <c r="D14" i="45"/>
  <c r="B14" i="45"/>
  <c r="C13" i="44"/>
  <c r="B13" i="44"/>
  <c r="F16" i="32"/>
  <c r="E16" i="32"/>
  <c r="D16" i="32"/>
  <c r="C16" i="32"/>
  <c r="B16" i="32"/>
  <c r="D14" i="31"/>
  <c r="C13" i="30"/>
  <c r="B14" i="29"/>
  <c r="D14" i="29"/>
  <c r="C14" i="29"/>
  <c r="F16" i="28"/>
  <c r="E16" i="28"/>
  <c r="D16" i="28"/>
  <c r="C16" i="28"/>
  <c r="B16" i="28"/>
  <c r="K19" i="19"/>
  <c r="J19" i="19"/>
  <c r="I19" i="19"/>
  <c r="H19" i="19"/>
  <c r="G19" i="19"/>
  <c r="F19" i="19"/>
  <c r="E19" i="19"/>
  <c r="D19" i="19"/>
  <c r="C19" i="19"/>
  <c r="B19" i="19"/>
  <c r="F16" i="27"/>
  <c r="D16" i="27"/>
  <c r="E16" i="27"/>
  <c r="C16" i="27"/>
  <c r="B16" i="27"/>
</calcChain>
</file>

<file path=xl/sharedStrings.xml><?xml version="1.0" encoding="utf-8"?>
<sst xmlns="http://schemas.openxmlformats.org/spreadsheetml/2006/main" count="1311" uniqueCount="265">
  <si>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</si>
  <si>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</si>
  <si>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</si>
  <si>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</si>
  <si>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</si>
  <si>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</si>
  <si>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</si>
  <si>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</si>
  <si>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</si>
  <si>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</si>
  <si>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</si>
  <si>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</si>
  <si>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</si>
  <si>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</si>
  <si>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</si>
  <si>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</si>
  <si>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</si>
  <si>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</si>
  <si>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</si>
  <si>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</si>
  <si>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</si>
  <si>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</si>
  <si>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</si>
  <si>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</si>
  <si>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</si>
  <si>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</si>
  <si>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</si>
  <si>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</si>
  <si>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</si>
  <si>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</si>
  <si>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</si>
  <si>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</si>
  <si>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</si>
  <si>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</si>
  <si>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</si>
  <si>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</si>
  <si>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</si>
  <si>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</si>
  <si>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</si>
  <si>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</si>
  <si>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</si>
  <si>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</si>
  <si>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</si>
  <si>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</si>
  <si>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</si>
  <si>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</si>
  <si>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</si>
  <si>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</si>
  <si>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</si>
  <si>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</si>
  <si>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</si>
  <si>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</si>
  <si>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</si>
  <si>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</si>
  <si>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</si>
  <si>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</si>
  <si>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</si>
  <si>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</si>
  <si>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</si>
  <si>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</si>
  <si>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</si>
  <si>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</si>
  <si>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</si>
  <si>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</si>
  <si>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</si>
  <si>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</si>
  <si>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</si>
  <si>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</si>
  <si>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</si>
  <si>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</si>
  <si>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</si>
  <si>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</si>
  <si>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</si>
  <si>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</si>
  <si>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</si>
  <si>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</si>
  <si>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</si>
  <si>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</si>
  <si>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</si>
  <si>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</si>
  <si>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</si>
  <si>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</si>
  <si>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</si>
  <si>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</si>
  <si>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</si>
  <si>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</si>
  <si>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</si>
  <si>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</si>
  <si>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</si>
  <si>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</si>
  <si>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</si>
  <si>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</si>
  <si>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</si>
  <si>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</si>
  <si>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</si>
  <si>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</si>
  <si>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</si>
  <si>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</si>
  <si>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</si>
  <si>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</si>
  <si>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</si>
  <si>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</si>
  <si>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</si>
  <si>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</si>
  <si>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</si>
  <si>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</si>
  <si>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</si>
  <si>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</si>
  <si>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</si>
  <si>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</si>
  <si>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</si>
  <si>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</si>
  <si>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</si>
  <si>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</si>
  <si>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</si>
  <si>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</si>
  <si>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</si>
  <si>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</si>
  <si>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</si>
  <si>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</si>
  <si>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</si>
  <si>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</si>
  <si>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</si>
  <si>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</si>
  <si>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</si>
  <si>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</si>
  <si>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</si>
  <si>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</si>
  <si>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</si>
  <si>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</si>
  <si>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</si>
  <si>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</si>
  <si>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</si>
  <si>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</si>
  <si>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</si>
  <si>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</si>
  <si>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</si>
  <si>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</si>
  <si>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</si>
  <si>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</si>
  <si>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</si>
  <si>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</si>
  <si>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</si>
  <si>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</si>
  <si>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</si>
  <si>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</si>
  <si>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</si>
  <si>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</si>
  <si>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</si>
  <si>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</si>
  <si>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</si>
  <si>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</si>
  <si>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</si>
  <si>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</si>
  <si>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</si>
  <si>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</si>
  <si>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</si>
  <si>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</si>
  <si>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</si>
  <si>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</si>
  <si>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</si>
  <si>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</si>
  <si>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</si>
  <si>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</si>
  <si>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</si>
  <si>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</si>
  <si>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</si>
  <si>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</si>
  <si>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</si>
  <si>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</si>
  <si>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</si>
  <si>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</si>
  <si>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</si>
  <si>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</si>
  <si>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</si>
  <si>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</si>
  <si>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</si>
  <si>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</si>
  <si>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</si>
  <si>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</si>
  <si>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</si>
  <si>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</si>
  <si>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</si>
  <si>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</si>
  <si>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</si>
  <si>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</si>
  <si>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</si>
  <si>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</si>
  <si>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</si>
  <si>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</si>
  <si>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</si>
  <si>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</si>
  <si>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</si>
  <si>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</si>
  <si>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</si>
  <si>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</si>
  <si>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</si>
  <si>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</si>
  <si>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</si>
  <si>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</si>
  <si>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</si>
  <si>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</si>
  <si>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</si>
  <si>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</si>
  <si>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</si>
  <si>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</si>
  <si>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</si>
  <si>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</si>
  <si>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</si>
  <si>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</si>
  <si>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</si>
  <si>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</si>
  <si>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</si>
  <si>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</si>
  <si>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</si>
  <si>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</si>
  <si>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</si>
  <si>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</si>
  <si>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</si>
  <si>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</si>
  <si>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</si>
  <si>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</si>
  <si>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</si>
  <si>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</si>
  <si>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</si>
  <si>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</si>
  <si>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</si>
  <si>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NaCl</t>
  </si>
  <si>
    <t>hltL,tc-ds55</t>
  </si>
  <si>
    <t>KCl</t>
  </si>
  <si>
    <t>syvL,tc-ds55</t>
  </si>
  <si>
    <t>KCl,aq,supcrt</t>
  </si>
  <si>
    <t>NaCl,aq,supcrt</t>
  </si>
  <si>
    <t>hlt,tc-ds55</t>
  </si>
  <si>
    <t>syv,tc-ds55</t>
  </si>
  <si>
    <t>HF,aq,supcrt</t>
  </si>
  <si>
    <t>Tpz</t>
  </si>
  <si>
    <t>hTpz</t>
  </si>
  <si>
    <t>Tpz,Barton82</t>
  </si>
  <si>
    <t>hTpz,Barton82</t>
  </si>
  <si>
    <t>H+,Miron</t>
  </si>
  <si>
    <t>OH-,Miron</t>
  </si>
  <si>
    <t>Cl-,Miron</t>
  </si>
  <si>
    <t>HCl0,Miron</t>
  </si>
  <si>
    <t>K+,Miron</t>
  </si>
  <si>
    <t>Na+,Miron</t>
  </si>
  <si>
    <t>F-,Miron</t>
  </si>
  <si>
    <t>KCl0,Miron</t>
  </si>
  <si>
    <t>NaCl0,Miron</t>
  </si>
  <si>
    <t>SiO20,Miron</t>
  </si>
  <si>
    <t>M0</t>
    <phoneticPr fontId="0" type="noConversion"/>
  </si>
  <si>
    <t>SiO2</t>
  </si>
  <si>
    <t>HCl0</t>
  </si>
  <si>
    <t>Cl</t>
  </si>
  <si>
    <t>OH</t>
    <phoneticPr fontId="0" type="noConversion"/>
  </si>
  <si>
    <t>HF</t>
  </si>
  <si>
    <t>NaCl0,Miron</t>
    <phoneticPr fontId="0" type="noConversion"/>
  </si>
  <si>
    <t>KCl0,Miron</t>
    <phoneticPr fontId="0" type="noConversion"/>
  </si>
  <si>
    <t>OH-,Miron</t>
    <phoneticPr fontId="0" type="noConversion"/>
  </si>
  <si>
    <t>Cl-,supcrt</t>
  </si>
  <si>
    <t>K+,supcrt</t>
  </si>
  <si>
    <t>Na+,supcrt</t>
  </si>
  <si>
    <t>F-,supcrt</t>
  </si>
  <si>
    <t>H2O,tc-ds633</t>
  </si>
  <si>
    <t>HCl,aq,supcrt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</si>
</sst>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4.5" x14ac:dyDescent="0.35"/>
  <cols>
    <col min="1" max="1" width="12.7265625" bestFit="1" customWidth="1"/>
    <col min="2" max="2" width="10.1796875" bestFit="1" customWidth="1"/>
    <col min="3" max="3" width="9.453125" bestFit="1" customWidth="1"/>
    <col min="4" max="4" width="12.1796875" bestFit="1" customWidth="1"/>
    <col min="5" max="5" width="10.26953125" bestFit="1" customWidth="1"/>
  </cols>
  <sheetData>
    <row r="1" spans="1:10" x14ac:dyDescent="0.35">
      <c r="A1" t="s">
        <v>122</v>
      </c>
      <c r="B1">
        <v>1</v>
      </c>
    </row>
    <row r="3" spans="1:10" x14ac:dyDescent="0.3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3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3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3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3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3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35">
      <c r="B10" s="1"/>
      <c r="C10" s="1"/>
      <c r="D10" s="1"/>
      <c r="E10" s="1"/>
      <c r="F10" s="1"/>
      <c r="G10" s="1"/>
      <c r="H10" s="1"/>
      <c r="J10" s="1"/>
    </row>
    <row r="11" spans="1:10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35">
      <c r="G12" s="1"/>
      <c r="H12" s="1"/>
      <c r="J12" s="1"/>
    </row>
    <row r="13" spans="1:10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3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3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3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3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3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949-923C-47A7-BB16-761977DA87B1}">
  <dimension ref="A1:C14"/>
  <sheetViews>
    <sheetView workbookViewId="0">
      <selection activeCell="C13" sqref="C13"/>
    </sheetView>
  </sheetViews>
  <sheetFormatPr defaultRowHeight="14.5" x14ac:dyDescent="0.35"/>
  <sheetData>
    <row r="1" spans="1:3" x14ac:dyDescent="0.35">
      <c r="A1" t="s">
        <v>145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227</v>
      </c>
      <c r="C4" t="s">
        <v>82</v>
      </c>
    </row>
    <row r="6" spans="1:3" x14ac:dyDescent="0.35">
      <c r="A6" t="s">
        <v>228</v>
      </c>
      <c r="B6">
        <v>1</v>
      </c>
      <c r="C6">
        <v>0</v>
      </c>
    </row>
    <row r="7" spans="1:3" x14ac:dyDescent="0.35">
      <c r="A7" t="s">
        <v>128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f>1/100</f>
        <v>0.01</v>
      </c>
      <c r="C13">
        <f>1/100</f>
        <v>0.01</v>
      </c>
    </row>
    <row r="14" spans="1:3" x14ac:dyDescent="0.3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6814-0771-42A0-ADD9-1E48210B747A}">
  <dimension ref="A1:D19"/>
  <sheetViews>
    <sheetView workbookViewId="0">
      <selection activeCell="D28" sqref="D28"/>
    </sheetView>
  </sheetViews>
  <sheetFormatPr defaultRowHeight="14.5" x14ac:dyDescent="0.35"/>
  <sheetData>
    <row r="1" spans="1:4" x14ac:dyDescent="0.35">
      <c r="A1" t="s">
        <v>145</v>
      </c>
      <c r="B1">
        <v>1</v>
      </c>
    </row>
    <row r="3" spans="1:4" x14ac:dyDescent="0.35">
      <c r="A3" t="s">
        <v>121</v>
      </c>
      <c r="B3" t="s">
        <v>69</v>
      </c>
      <c r="C3" t="s">
        <v>69</v>
      </c>
      <c r="D3" t="s">
        <v>69</v>
      </c>
    </row>
    <row r="4" spans="1:4" x14ac:dyDescent="0.35">
      <c r="A4" t="s">
        <v>5</v>
      </c>
      <c r="B4" t="s">
        <v>227</v>
      </c>
      <c r="C4" t="s">
        <v>229</v>
      </c>
      <c r="D4" t="s">
        <v>82</v>
      </c>
    </row>
    <row r="6" spans="1:4" x14ac:dyDescent="0.35">
      <c r="A6" t="s">
        <v>228</v>
      </c>
      <c r="B6">
        <v>1</v>
      </c>
      <c r="C6">
        <v>0</v>
      </c>
      <c r="D6">
        <v>0</v>
      </c>
    </row>
    <row r="7" spans="1:4" x14ac:dyDescent="0.35">
      <c r="A7" t="s">
        <v>230</v>
      </c>
      <c r="B7">
        <v>0</v>
      </c>
      <c r="C7">
        <v>1</v>
      </c>
      <c r="D7">
        <v>0</v>
      </c>
    </row>
    <row r="8" spans="1:4" x14ac:dyDescent="0.35">
      <c r="A8" t="s">
        <v>128</v>
      </c>
      <c r="B8">
        <v>0</v>
      </c>
      <c r="C8">
        <v>0</v>
      </c>
      <c r="D8">
        <v>1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8" spans="2:3" x14ac:dyDescent="0.35">
      <c r="B18" s="3"/>
      <c r="C18" s="3"/>
    </row>
    <row r="19" spans="2:3" x14ac:dyDescent="0.35">
      <c r="B19" s="3"/>
      <c r="C1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180A-F13E-4FE4-9A03-A2408796621E}">
  <dimension ref="A1:L23"/>
  <sheetViews>
    <sheetView workbookViewId="0">
      <selection activeCell="M31" sqref="M31"/>
    </sheetView>
  </sheetViews>
  <sheetFormatPr defaultRowHeight="14.5" x14ac:dyDescent="0.35"/>
  <sheetData>
    <row r="1" spans="1:12" x14ac:dyDescent="0.35">
      <c r="A1" t="s">
        <v>145</v>
      </c>
      <c r="B1" s="8">
        <v>5</v>
      </c>
      <c r="C1" s="8"/>
    </row>
    <row r="2" spans="1:12" x14ac:dyDescent="0.35">
      <c r="B2" s="8"/>
      <c r="C2" s="8"/>
    </row>
    <row r="3" spans="1:12" x14ac:dyDescent="0.35">
      <c r="A3" t="s">
        <v>121</v>
      </c>
      <c r="B3" s="8" t="s">
        <v>69</v>
      </c>
      <c r="C3" s="8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250</v>
      </c>
      <c r="K3" t="s">
        <v>69</v>
      </c>
      <c r="L3" t="s">
        <v>69</v>
      </c>
    </row>
    <row r="4" spans="1:12" x14ac:dyDescent="0.35">
      <c r="A4" t="s">
        <v>5</v>
      </c>
      <c r="B4" s="8" t="s">
        <v>251</v>
      </c>
      <c r="C4" s="8" t="s">
        <v>252</v>
      </c>
      <c r="D4" t="s">
        <v>227</v>
      </c>
      <c r="E4" t="s">
        <v>229</v>
      </c>
      <c r="F4" t="s">
        <v>29</v>
      </c>
      <c r="G4" t="s">
        <v>46</v>
      </c>
      <c r="H4" t="s">
        <v>253</v>
      </c>
      <c r="I4" t="s">
        <v>57</v>
      </c>
      <c r="J4" t="s">
        <v>254</v>
      </c>
      <c r="K4" t="s">
        <v>255</v>
      </c>
      <c r="L4" t="s">
        <v>82</v>
      </c>
    </row>
    <row r="5" spans="1:12" x14ac:dyDescent="0.35">
      <c r="B5" s="8"/>
      <c r="C5" s="8"/>
    </row>
    <row r="6" spans="1:12" x14ac:dyDescent="0.35">
      <c r="A6" t="s">
        <v>249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x14ac:dyDescent="0.35">
      <c r="A7" t="s">
        <v>243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35">
      <c r="A8" t="s">
        <v>256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35">
      <c r="A9" t="s">
        <v>257</v>
      </c>
      <c r="B9" s="8">
        <v>0</v>
      </c>
      <c r="C9" s="8">
        <v>0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35">
      <c r="A10" t="s">
        <v>245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5">
      <c r="A11" t="s">
        <v>244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35">
      <c r="A12" t="s">
        <v>242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35">
      <c r="A13" t="s">
        <v>240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</row>
    <row r="14" spans="1:12" x14ac:dyDescent="0.35">
      <c r="A14" t="s">
        <v>258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</row>
    <row r="15" spans="1:12" x14ac:dyDescent="0.35">
      <c r="A15" t="s">
        <v>235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</row>
    <row r="16" spans="1:12" x14ac:dyDescent="0.35">
      <c r="A16" t="s">
        <v>128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</row>
    <row r="17" spans="1:12" x14ac:dyDescent="0.3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t="s">
        <v>123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</row>
    <row r="19" spans="1:12" x14ac:dyDescent="0.35">
      <c r="B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t="s">
        <v>118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35">
      <c r="A21" t="s">
        <v>119</v>
      </c>
      <c r="B21" s="8">
        <v>0.2</v>
      </c>
      <c r="C21" s="8">
        <v>0.2</v>
      </c>
      <c r="D21" s="8">
        <v>0.2</v>
      </c>
      <c r="E21" s="8">
        <v>0.2</v>
      </c>
      <c r="F21" s="8">
        <v>0.5</v>
      </c>
      <c r="G21" s="8">
        <v>0.5</v>
      </c>
      <c r="H21" s="8">
        <v>0.5</v>
      </c>
      <c r="I21" s="8">
        <v>0.2</v>
      </c>
      <c r="J21" s="8">
        <v>0.2</v>
      </c>
      <c r="K21" s="8">
        <v>0.1</v>
      </c>
      <c r="L21" s="8">
        <v>1</v>
      </c>
    </row>
    <row r="22" spans="1:12" x14ac:dyDescent="0.35">
      <c r="A22" t="s">
        <v>120</v>
      </c>
      <c r="B22" s="8">
        <v>0.1</v>
      </c>
      <c r="C22" s="8">
        <v>0.1</v>
      </c>
      <c r="D22" s="8">
        <v>0.1</v>
      </c>
      <c r="E22" s="8">
        <v>0.1</v>
      </c>
      <c r="F22" s="8">
        <f t="shared" ref="F22:K22" si="0">F21/3</f>
        <v>0.16666666666666666</v>
      </c>
      <c r="G22" s="8">
        <f t="shared" si="0"/>
        <v>0.16666666666666666</v>
      </c>
      <c r="H22" s="8">
        <f t="shared" si="0"/>
        <v>0.16666666666666666</v>
      </c>
      <c r="I22" s="8">
        <f t="shared" si="0"/>
        <v>6.6666666666666666E-2</v>
      </c>
      <c r="J22" s="8">
        <f t="shared" si="0"/>
        <v>6.6666666666666666E-2</v>
      </c>
      <c r="K22" s="8">
        <f t="shared" si="0"/>
        <v>3.3333333333333333E-2</v>
      </c>
      <c r="L22" s="8">
        <f>1/15</f>
        <v>6.6666666666666666E-2</v>
      </c>
    </row>
    <row r="23" spans="1:12" x14ac:dyDescent="0.35">
      <c r="A23" t="s">
        <v>133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66C9-83F2-4D54-B8B1-B7EDBAE001CE}">
  <dimension ref="A1:N25"/>
  <sheetViews>
    <sheetView workbookViewId="0">
      <selection activeCell="A10" sqref="A10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5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</row>
    <row r="4" spans="1:12" x14ac:dyDescent="0.3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128</v>
      </c>
    </row>
    <row r="6" spans="1:12" x14ac:dyDescent="0.3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3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3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3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35">
      <c r="A10" t="s">
        <v>264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2" x14ac:dyDescent="0.35">
      <c r="A11" t="s">
        <v>231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2" x14ac:dyDescent="0.35">
      <c r="A12" t="s">
        <v>232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2" x14ac:dyDescent="0.3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2" x14ac:dyDescent="0.35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1"/>
      <c r="L14" s="1"/>
    </row>
    <row r="16" spans="1:12" x14ac:dyDescent="0.35">
      <c r="A16" t="s">
        <v>123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/>
      <c r="L16" s="1"/>
    </row>
    <row r="17" spans="1:14" x14ac:dyDescent="0.35">
      <c r="J17" s="1"/>
      <c r="K17" s="1"/>
      <c r="L17" s="1"/>
    </row>
    <row r="18" spans="1:14" x14ac:dyDescent="0.3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4" x14ac:dyDescent="0.35">
      <c r="A19" t="s">
        <v>119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1</v>
      </c>
    </row>
    <row r="20" spans="1:14" x14ac:dyDescent="0.35">
      <c r="A20" t="s">
        <v>120</v>
      </c>
      <c r="B20">
        <f>(B19-B18)/2</f>
        <v>0.1</v>
      </c>
      <c r="C20">
        <f t="shared" ref="C20:J20" si="0">(C19-C18)/2</f>
        <v>0.1</v>
      </c>
      <c r="D20">
        <f t="shared" si="0"/>
        <v>0.1</v>
      </c>
      <c r="E20">
        <f t="shared" si="0"/>
        <v>0.1</v>
      </c>
      <c r="F20">
        <f t="shared" si="0"/>
        <v>0.1</v>
      </c>
      <c r="G20">
        <f t="shared" si="0"/>
        <v>0.1</v>
      </c>
      <c r="H20">
        <f t="shared" si="0"/>
        <v>0.1</v>
      </c>
      <c r="I20">
        <f t="shared" si="0"/>
        <v>0.1</v>
      </c>
      <c r="J20">
        <f t="shared" si="0"/>
        <v>0.5</v>
      </c>
    </row>
    <row r="21" spans="1:14" x14ac:dyDescent="0.35">
      <c r="A21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</row>
    <row r="24" spans="1:14" x14ac:dyDescent="0.35">
      <c r="M24" s="1"/>
      <c r="N24" s="1"/>
    </row>
    <row r="25" spans="1:14" x14ac:dyDescent="0.35">
      <c r="M25" s="1"/>
      <c r="N25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9772-33D1-4A90-B16C-EBCBA3F94116}">
  <dimension ref="A1:M24"/>
  <sheetViews>
    <sheetView tabSelected="1" workbookViewId="0">
      <selection activeCell="C21" sqref="C21"/>
    </sheetView>
  </sheetViews>
  <sheetFormatPr defaultRowHeight="14.5" x14ac:dyDescent="0.35"/>
  <cols>
    <col min="1" max="1" width="12.7265625" bestFit="1" customWidth="1"/>
  </cols>
  <sheetData>
    <row r="1" spans="1:11" x14ac:dyDescent="0.35">
      <c r="A1" t="s">
        <v>122</v>
      </c>
      <c r="B1">
        <v>5</v>
      </c>
    </row>
    <row r="3" spans="1:11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</row>
    <row r="4" spans="1:11" x14ac:dyDescent="0.3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244</v>
      </c>
      <c r="G4" t="s">
        <v>245</v>
      </c>
      <c r="H4" t="s">
        <v>246</v>
      </c>
      <c r="I4" t="s">
        <v>128</v>
      </c>
    </row>
    <row r="6" spans="1:11" x14ac:dyDescent="0.3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3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1" x14ac:dyDescent="0.3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11" x14ac:dyDescent="0.3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11" x14ac:dyDescent="0.35">
      <c r="A10" t="s">
        <v>260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11" x14ac:dyDescent="0.35">
      <c r="A11" t="s">
        <v>261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11" x14ac:dyDescent="0.35">
      <c r="A12" t="s">
        <v>262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x14ac:dyDescent="0.35">
      <c r="A13" t="s">
        <v>263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 s="1"/>
      <c r="K13" s="1"/>
    </row>
    <row r="15" spans="1:11" x14ac:dyDescent="0.3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"/>
      <c r="K15" s="1"/>
    </row>
    <row r="16" spans="1:11" x14ac:dyDescent="0.35">
      <c r="I16" s="1"/>
      <c r="J16" s="1"/>
      <c r="K16" s="1"/>
    </row>
    <row r="17" spans="1:13" x14ac:dyDescent="0.3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3" x14ac:dyDescent="0.35">
      <c r="A18" t="s">
        <v>119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1</v>
      </c>
    </row>
    <row r="19" spans="1:13" x14ac:dyDescent="0.35">
      <c r="A19" t="s">
        <v>120</v>
      </c>
      <c r="B19">
        <f>(B18-B17)/2</f>
        <v>0.15</v>
      </c>
      <c r="C19">
        <f t="shared" ref="C19:I19" si="0">(C18-C17)/2</f>
        <v>0.15</v>
      </c>
      <c r="D19">
        <f t="shared" si="0"/>
        <v>0.15</v>
      </c>
      <c r="E19">
        <f t="shared" si="0"/>
        <v>0.15</v>
      </c>
      <c r="F19">
        <f t="shared" si="0"/>
        <v>0.15</v>
      </c>
      <c r="G19">
        <f t="shared" si="0"/>
        <v>0.15</v>
      </c>
      <c r="H19">
        <f t="shared" si="0"/>
        <v>0.15</v>
      </c>
      <c r="I19">
        <f t="shared" si="0"/>
        <v>0.5</v>
      </c>
    </row>
    <row r="20" spans="1:13" x14ac:dyDescent="0.35">
      <c r="A20" t="s">
        <v>133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</row>
    <row r="23" spans="1:13" x14ac:dyDescent="0.35">
      <c r="L23" s="1"/>
      <c r="M23" s="1"/>
    </row>
    <row r="24" spans="1:13" x14ac:dyDescent="0.35">
      <c r="L24" s="1"/>
      <c r="M24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1873-12A4-488D-9DD3-7EAD91BFEFD3}">
  <dimension ref="A1:N25"/>
  <sheetViews>
    <sheetView workbookViewId="0">
      <selection activeCell="A10" sqref="A10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5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</row>
    <row r="4" spans="1:12" x14ac:dyDescent="0.3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128</v>
      </c>
    </row>
    <row r="6" spans="1:12" x14ac:dyDescent="0.35">
      <c r="A6" t="s">
        <v>126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35">
      <c r="A7" t="s">
        <v>127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3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35">
      <c r="A9" t="s">
        <v>259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35">
      <c r="A10" t="s">
        <v>264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2" x14ac:dyDescent="0.35">
      <c r="A11" t="s">
        <v>260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2" x14ac:dyDescent="0.35">
      <c r="A12" t="s">
        <v>261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2" x14ac:dyDescent="0.3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2" x14ac:dyDescent="0.35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1"/>
      <c r="L14" s="1"/>
    </row>
    <row r="16" spans="1:12" x14ac:dyDescent="0.35">
      <c r="A16" t="s">
        <v>123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/>
      <c r="L16" s="1"/>
    </row>
    <row r="17" spans="1:14" x14ac:dyDescent="0.35">
      <c r="J17" s="1"/>
      <c r="K17" s="1"/>
      <c r="L17" s="1"/>
    </row>
    <row r="18" spans="1:14" x14ac:dyDescent="0.3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4" x14ac:dyDescent="0.35">
      <c r="A19" t="s">
        <v>119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1</v>
      </c>
    </row>
    <row r="20" spans="1:14" x14ac:dyDescent="0.35">
      <c r="A20" t="s">
        <v>120</v>
      </c>
      <c r="B20">
        <f>(B19-B18)/2</f>
        <v>0.15</v>
      </c>
      <c r="C20">
        <f t="shared" ref="C20:I20" si="0">(C19-C18)/2</f>
        <v>0.15</v>
      </c>
      <c r="D20">
        <f t="shared" si="0"/>
        <v>0.15</v>
      </c>
      <c r="E20">
        <f t="shared" si="0"/>
        <v>0.15</v>
      </c>
      <c r="F20">
        <f t="shared" si="0"/>
        <v>0.15</v>
      </c>
      <c r="G20">
        <f t="shared" si="0"/>
        <v>0.15</v>
      </c>
      <c r="H20">
        <f t="shared" si="0"/>
        <v>0.15</v>
      </c>
      <c r="I20">
        <f t="shared" si="0"/>
        <v>0.15</v>
      </c>
      <c r="J20">
        <f t="shared" ref="J20" si="1">(J19-J18)/2</f>
        <v>0.5</v>
      </c>
    </row>
    <row r="21" spans="1:14" x14ac:dyDescent="0.35">
      <c r="A21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</row>
    <row r="24" spans="1:14" x14ac:dyDescent="0.35">
      <c r="M24" s="1"/>
      <c r="N24" s="1"/>
    </row>
    <row r="25" spans="1:14" x14ac:dyDescent="0.35">
      <c r="M25" s="1"/>
      <c r="N25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552C-6522-412B-AF95-E7CF0694A2DE}">
  <dimension ref="A1:O28"/>
  <sheetViews>
    <sheetView workbookViewId="0">
      <selection activeCell="L23" sqref="L23"/>
    </sheetView>
  </sheetViews>
  <sheetFormatPr defaultRowHeight="14.5" x14ac:dyDescent="0.35"/>
  <cols>
    <col min="1" max="1" width="12.7265625" bestFit="1" customWidth="1"/>
  </cols>
  <sheetData>
    <row r="1" spans="1:13" x14ac:dyDescent="0.35">
      <c r="A1" t="s">
        <v>122</v>
      </c>
      <c r="B1">
        <v>5</v>
      </c>
    </row>
    <row r="3" spans="1:13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</row>
    <row r="4" spans="1:13" x14ac:dyDescent="0.35">
      <c r="A4" t="s">
        <v>5</v>
      </c>
      <c r="B4" t="s">
        <v>240</v>
      </c>
      <c r="C4" t="s">
        <v>241</v>
      </c>
      <c r="D4" t="s">
        <v>235</v>
      </c>
      <c r="E4" t="s">
        <v>242</v>
      </c>
      <c r="F4" t="s">
        <v>243</v>
      </c>
      <c r="G4" t="s">
        <v>244</v>
      </c>
      <c r="H4" t="s">
        <v>245</v>
      </c>
      <c r="I4" t="s">
        <v>246</v>
      </c>
      <c r="J4" t="s">
        <v>247</v>
      </c>
      <c r="K4" t="s">
        <v>248</v>
      </c>
      <c r="L4" t="s">
        <v>249</v>
      </c>
      <c r="M4" t="s">
        <v>128</v>
      </c>
    </row>
    <row r="6" spans="1:13" x14ac:dyDescent="0.3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241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235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242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243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t="s">
        <v>244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t="s">
        <v>245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247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35">
      <c r="A15" t="s">
        <v>248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35">
      <c r="A16" t="s">
        <v>249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5" x14ac:dyDescent="0.35">
      <c r="A17" t="s">
        <v>128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s="1"/>
      <c r="O17" s="1"/>
    </row>
    <row r="19" spans="1:15" x14ac:dyDescent="0.35">
      <c r="A19" t="s">
        <v>123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1"/>
      <c r="O19" s="1"/>
    </row>
    <row r="20" spans="1:15" x14ac:dyDescent="0.35">
      <c r="M20" s="1"/>
      <c r="N20" s="1"/>
      <c r="O20" s="1"/>
    </row>
    <row r="21" spans="1:15" x14ac:dyDescent="0.35">
      <c r="A21" t="s">
        <v>118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5" x14ac:dyDescent="0.35">
      <c r="A22" t="s">
        <v>119</v>
      </c>
      <c r="B22">
        <v>0.2</v>
      </c>
      <c r="C22">
        <v>0.2</v>
      </c>
      <c r="D22">
        <v>0.2</v>
      </c>
      <c r="E22">
        <v>0.2</v>
      </c>
      <c r="F22">
        <v>0.2</v>
      </c>
      <c r="G22">
        <v>0.2</v>
      </c>
      <c r="H22">
        <v>0.2</v>
      </c>
      <c r="I22">
        <v>0.2</v>
      </c>
      <c r="J22">
        <v>0.2</v>
      </c>
      <c r="K22">
        <v>0.2</v>
      </c>
      <c r="L22">
        <v>0.2</v>
      </c>
      <c r="M22">
        <v>1</v>
      </c>
    </row>
    <row r="23" spans="1:15" x14ac:dyDescent="0.35">
      <c r="A23" t="s">
        <v>120</v>
      </c>
      <c r="B23">
        <f>(B22-B21)/2</f>
        <v>0.1</v>
      </c>
      <c r="C23">
        <f t="shared" ref="C23:M23" si="0">(C22-C21)/2</f>
        <v>0.1</v>
      </c>
      <c r="D23">
        <f t="shared" si="0"/>
        <v>0.1</v>
      </c>
      <c r="E23">
        <f t="shared" si="0"/>
        <v>0.1</v>
      </c>
      <c r="F23">
        <f t="shared" si="0"/>
        <v>0.1</v>
      </c>
      <c r="G23">
        <f t="shared" si="0"/>
        <v>0.1</v>
      </c>
      <c r="H23">
        <f t="shared" si="0"/>
        <v>0.1</v>
      </c>
      <c r="I23">
        <f t="shared" si="0"/>
        <v>0.1</v>
      </c>
      <c r="J23">
        <f t="shared" si="0"/>
        <v>0.1</v>
      </c>
      <c r="K23">
        <f t="shared" si="0"/>
        <v>0.1</v>
      </c>
      <c r="L23">
        <f t="shared" ref="L23" si="1">(L22-L21)/2</f>
        <v>0.1</v>
      </c>
      <c r="M23">
        <f t="shared" si="0"/>
        <v>0.5</v>
      </c>
    </row>
    <row r="24" spans="1:15" x14ac:dyDescent="0.35">
      <c r="A24" t="s">
        <v>133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</row>
    <row r="27" spans="1:15" x14ac:dyDescent="0.35">
      <c r="M27" s="1"/>
      <c r="N27" s="1"/>
    </row>
    <row r="28" spans="1:15" x14ac:dyDescent="0.35">
      <c r="M28" s="1"/>
      <c r="N28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A1E-0660-4E6A-9F40-CA62A83FBC49}">
  <dimension ref="A1:D15"/>
  <sheetViews>
    <sheetView workbookViewId="0">
      <selection activeCell="C13" sqref="C13"/>
    </sheetView>
  </sheetViews>
  <sheetFormatPr defaultRowHeight="14.5" x14ac:dyDescent="0.35"/>
  <sheetData>
    <row r="1" spans="1:4" x14ac:dyDescent="0.35">
      <c r="A1" t="s">
        <v>145</v>
      </c>
      <c r="B1">
        <v>2</v>
      </c>
    </row>
    <row r="3" spans="1:4" x14ac:dyDescent="0.35">
      <c r="A3" t="s">
        <v>121</v>
      </c>
      <c r="B3" t="s">
        <v>69</v>
      </c>
      <c r="C3" t="s">
        <v>69</v>
      </c>
      <c r="D3" t="s">
        <v>69</v>
      </c>
    </row>
    <row r="4" spans="1:4" x14ac:dyDescent="0.35">
      <c r="A4" t="s">
        <v>5</v>
      </c>
      <c r="B4" t="s">
        <v>227</v>
      </c>
      <c r="C4" t="s">
        <v>229</v>
      </c>
      <c r="D4" t="s">
        <v>82</v>
      </c>
    </row>
    <row r="6" spans="1:4" x14ac:dyDescent="0.35">
      <c r="A6" t="s">
        <v>232</v>
      </c>
      <c r="B6">
        <v>1</v>
      </c>
      <c r="C6">
        <v>0</v>
      </c>
      <c r="D6">
        <v>0</v>
      </c>
    </row>
    <row r="7" spans="1:4" x14ac:dyDescent="0.35">
      <c r="A7" t="s">
        <v>231</v>
      </c>
      <c r="B7">
        <v>0</v>
      </c>
      <c r="C7">
        <v>1</v>
      </c>
      <c r="D7">
        <v>0</v>
      </c>
    </row>
    <row r="8" spans="1:4" x14ac:dyDescent="0.35">
      <c r="A8" t="s">
        <v>128</v>
      </c>
      <c r="B8">
        <v>0</v>
      </c>
      <c r="C8">
        <v>0</v>
      </c>
      <c r="D8">
        <v>1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 s="2">
        <v>0.1</v>
      </c>
      <c r="C12" s="2">
        <v>0.1</v>
      </c>
      <c r="D12">
        <v>0</v>
      </c>
    </row>
    <row r="13" spans="1:4" x14ac:dyDescent="0.35">
      <c r="A13" t="s">
        <v>119</v>
      </c>
      <c r="B13">
        <v>0.5</v>
      </c>
      <c r="C13">
        <v>0.5</v>
      </c>
      <c r="D13">
        <v>1</v>
      </c>
    </row>
    <row r="14" spans="1:4" x14ac:dyDescent="0.3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35">
      <c r="A15" t="s">
        <v>133</v>
      </c>
      <c r="B15">
        <v>1</v>
      </c>
      <c r="C15">
        <v>1</v>
      </c>
      <c r="D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4.5" x14ac:dyDescent="0.35"/>
  <cols>
    <col min="1" max="1" width="11.179687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3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35">
      <c r="J5" s="1"/>
      <c r="K5" s="1"/>
      <c r="L5" s="1"/>
    </row>
    <row r="6" spans="1:12" x14ac:dyDescent="0.3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3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3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3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3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3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3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3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35">
      <c r="J17" s="1"/>
      <c r="K17" s="1"/>
    </row>
    <row r="18" spans="1:13" x14ac:dyDescent="0.3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3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3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3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3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3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3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3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3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3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3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3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3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3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3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3236-4676-4076-9203-52B2B3A69DDB}">
  <dimension ref="A1:D19"/>
  <sheetViews>
    <sheetView workbookViewId="0">
      <selection activeCell="D12" sqref="D12"/>
    </sheetView>
  </sheetViews>
  <sheetFormatPr defaultRowHeight="14.5" x14ac:dyDescent="0.35"/>
  <sheetData>
    <row r="1" spans="1:4" x14ac:dyDescent="0.35">
      <c r="A1" t="s">
        <v>145</v>
      </c>
      <c r="B1">
        <v>7</v>
      </c>
    </row>
    <row r="3" spans="1:4" x14ac:dyDescent="0.35">
      <c r="A3" t="s">
        <v>121</v>
      </c>
      <c r="B3" t="s">
        <v>69</v>
      </c>
      <c r="C3" t="s">
        <v>69</v>
      </c>
      <c r="D3" t="s">
        <v>69</v>
      </c>
    </row>
    <row r="4" spans="1:4" x14ac:dyDescent="0.35">
      <c r="A4" t="s">
        <v>5</v>
      </c>
      <c r="B4" t="s">
        <v>227</v>
      </c>
      <c r="C4" t="s">
        <v>229</v>
      </c>
      <c r="D4" t="s">
        <v>82</v>
      </c>
    </row>
    <row r="6" spans="1:4" x14ac:dyDescent="0.35">
      <c r="A6" t="s">
        <v>228</v>
      </c>
      <c r="B6">
        <v>1</v>
      </c>
      <c r="C6">
        <v>0</v>
      </c>
      <c r="D6">
        <v>0</v>
      </c>
    </row>
    <row r="7" spans="1:4" x14ac:dyDescent="0.35">
      <c r="A7" t="s">
        <v>230</v>
      </c>
      <c r="B7">
        <v>0</v>
      </c>
      <c r="C7">
        <v>1</v>
      </c>
      <c r="D7">
        <v>0</v>
      </c>
    </row>
    <row r="8" spans="1:4" x14ac:dyDescent="0.35">
      <c r="A8" t="s">
        <v>128</v>
      </c>
      <c r="B8">
        <v>0</v>
      </c>
      <c r="C8">
        <v>0</v>
      </c>
      <c r="D8">
        <v>1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8" spans="2:3" x14ac:dyDescent="0.35">
      <c r="B18" s="3"/>
      <c r="C18" s="3"/>
    </row>
    <row r="19" spans="2:3" x14ac:dyDescent="0.35">
      <c r="B19" s="3"/>
      <c r="C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4.5" x14ac:dyDescent="0.35"/>
  <cols>
    <col min="1" max="1" width="12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</row>
    <row r="4" spans="1:6" x14ac:dyDescent="0.35">
      <c r="A4" t="s">
        <v>5</v>
      </c>
      <c r="B4" t="s">
        <v>13</v>
      </c>
      <c r="C4" t="s">
        <v>3</v>
      </c>
      <c r="D4" t="s">
        <v>2</v>
      </c>
    </row>
    <row r="6" spans="1:6" x14ac:dyDescent="0.35">
      <c r="A6" t="s">
        <v>115</v>
      </c>
      <c r="B6" s="1">
        <v>0</v>
      </c>
      <c r="C6" s="1">
        <v>2</v>
      </c>
      <c r="D6" s="1">
        <v>0</v>
      </c>
    </row>
    <row r="7" spans="1:6" x14ac:dyDescent="0.35">
      <c r="A7" t="s">
        <v>116</v>
      </c>
      <c r="B7" s="1">
        <v>0</v>
      </c>
      <c r="C7" s="1">
        <v>0</v>
      </c>
      <c r="D7" s="1">
        <v>2</v>
      </c>
    </row>
    <row r="8" spans="1:6" x14ac:dyDescent="0.35">
      <c r="A8" t="s">
        <v>117</v>
      </c>
      <c r="B8" s="1">
        <v>2</v>
      </c>
      <c r="C8" s="1">
        <v>0</v>
      </c>
      <c r="D8" s="1">
        <v>0</v>
      </c>
    </row>
    <row r="10" spans="1:6" x14ac:dyDescent="0.3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35">
      <c r="E11" s="1"/>
      <c r="F11" s="1"/>
    </row>
    <row r="12" spans="1:6" x14ac:dyDescent="0.3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3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35">
      <c r="A15" t="s">
        <v>133</v>
      </c>
      <c r="B15">
        <v>0</v>
      </c>
      <c r="C15">
        <v>0</v>
      </c>
      <c r="D15">
        <v>0</v>
      </c>
    </row>
    <row r="16" spans="1:6" x14ac:dyDescent="0.35">
      <c r="E16" s="1"/>
      <c r="F16" s="1"/>
    </row>
    <row r="17" spans="1:4" x14ac:dyDescent="0.35">
      <c r="A17" t="s">
        <v>6</v>
      </c>
      <c r="B17" t="s">
        <v>115</v>
      </c>
      <c r="C17" t="s">
        <v>116</v>
      </c>
      <c r="D17" t="s">
        <v>117</v>
      </c>
    </row>
    <row r="18" spans="1:4" x14ac:dyDescent="0.35">
      <c r="A18" t="s">
        <v>115</v>
      </c>
      <c r="B18" s="1">
        <v>0</v>
      </c>
      <c r="C18" s="1">
        <v>8400</v>
      </c>
      <c r="D18">
        <v>0</v>
      </c>
    </row>
    <row r="19" spans="1:4" x14ac:dyDescent="0.35">
      <c r="A19" t="s">
        <v>116</v>
      </c>
      <c r="B19" s="1">
        <v>8400</v>
      </c>
      <c r="C19" s="1">
        <v>0</v>
      </c>
      <c r="D19">
        <v>0</v>
      </c>
    </row>
    <row r="20" spans="1:4" x14ac:dyDescent="0.35">
      <c r="A20" t="s">
        <v>117</v>
      </c>
      <c r="B20">
        <v>0</v>
      </c>
      <c r="C20">
        <v>0</v>
      </c>
      <c r="D20">
        <v>0</v>
      </c>
    </row>
    <row r="22" spans="1:4" x14ac:dyDescent="0.35">
      <c r="A22" t="s">
        <v>7</v>
      </c>
      <c r="B22" t="s">
        <v>115</v>
      </c>
      <c r="C22" t="s">
        <v>116</v>
      </c>
      <c r="D22" t="s">
        <v>117</v>
      </c>
    </row>
    <row r="23" spans="1:4" x14ac:dyDescent="0.35">
      <c r="A23" t="s">
        <v>115</v>
      </c>
      <c r="B23">
        <v>0</v>
      </c>
      <c r="C23">
        <v>0</v>
      </c>
      <c r="D23">
        <v>0</v>
      </c>
    </row>
    <row r="24" spans="1:4" x14ac:dyDescent="0.35">
      <c r="A24" t="s">
        <v>116</v>
      </c>
      <c r="B24">
        <v>0</v>
      </c>
      <c r="C24">
        <v>0</v>
      </c>
      <c r="D24">
        <v>0</v>
      </c>
    </row>
    <row r="25" spans="1:4" x14ac:dyDescent="0.35">
      <c r="A25" t="s">
        <v>117</v>
      </c>
      <c r="B25">
        <v>0</v>
      </c>
      <c r="C25">
        <v>0</v>
      </c>
      <c r="D25">
        <v>0</v>
      </c>
    </row>
    <row r="27" spans="1:4" x14ac:dyDescent="0.35">
      <c r="A27" t="s">
        <v>8</v>
      </c>
      <c r="B27" t="s">
        <v>115</v>
      </c>
      <c r="C27" t="s">
        <v>116</v>
      </c>
      <c r="D27" t="s">
        <v>117</v>
      </c>
    </row>
    <row r="28" spans="1:4" x14ac:dyDescent="0.35">
      <c r="A28" t="s">
        <v>115</v>
      </c>
      <c r="B28">
        <v>0</v>
      </c>
      <c r="C28">
        <v>0</v>
      </c>
      <c r="D28">
        <v>0</v>
      </c>
    </row>
    <row r="29" spans="1:4" x14ac:dyDescent="0.35">
      <c r="A29" t="s">
        <v>116</v>
      </c>
      <c r="B29">
        <v>0</v>
      </c>
      <c r="C29">
        <v>0</v>
      </c>
      <c r="D29">
        <v>0</v>
      </c>
    </row>
    <row r="30" spans="1:4" x14ac:dyDescent="0.35">
      <c r="A30" t="s">
        <v>117</v>
      </c>
      <c r="B30">
        <v>0</v>
      </c>
      <c r="C30">
        <v>0</v>
      </c>
      <c r="D30">
        <v>0</v>
      </c>
    </row>
    <row r="32" spans="1:4" x14ac:dyDescent="0.35">
      <c r="A32" t="s">
        <v>9</v>
      </c>
      <c r="B32" t="s">
        <v>115</v>
      </c>
      <c r="C32" t="s">
        <v>116</v>
      </c>
      <c r="D32" t="s">
        <v>117</v>
      </c>
    </row>
    <row r="33" spans="1:4" x14ac:dyDescent="0.35">
      <c r="A33" t="s">
        <v>10</v>
      </c>
      <c r="B33">
        <v>1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EFFC-BB9F-4104-B7A7-28EE9BF9EA78}">
  <dimension ref="A1:E19"/>
  <sheetViews>
    <sheetView workbookViewId="0">
      <selection activeCell="B5" sqref="B5"/>
    </sheetView>
  </sheetViews>
  <sheetFormatPr defaultRowHeight="14.5" x14ac:dyDescent="0.35"/>
  <sheetData>
    <row r="1" spans="1:3" x14ac:dyDescent="0.35">
      <c r="A1" t="s">
        <v>145</v>
      </c>
      <c r="B1">
        <v>6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227</v>
      </c>
      <c r="C4" t="s">
        <v>229</v>
      </c>
    </row>
    <row r="6" spans="1:3" x14ac:dyDescent="0.35">
      <c r="A6" t="s">
        <v>233</v>
      </c>
      <c r="B6">
        <v>1</v>
      </c>
      <c r="C6">
        <v>0</v>
      </c>
    </row>
    <row r="7" spans="1:3" x14ac:dyDescent="0.35">
      <c r="A7" t="s">
        <v>234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f>1/100</f>
        <v>0.01</v>
      </c>
      <c r="C13">
        <f>1/100</f>
        <v>0.01</v>
      </c>
    </row>
    <row r="14" spans="1:3" x14ac:dyDescent="0.35">
      <c r="A14" t="s">
        <v>133</v>
      </c>
      <c r="B14">
        <v>0</v>
      </c>
      <c r="C14">
        <v>0</v>
      </c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36" sqref="A36:E39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5" width="9.26953125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3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3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3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3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3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3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3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3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3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3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3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3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3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3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3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3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3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3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3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3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workbookViewId="0">
      <selection sqref="A1:M28"/>
    </sheetView>
  </sheetViews>
  <sheetFormatPr defaultRowHeight="14.5" x14ac:dyDescent="0.35"/>
  <cols>
    <col min="1" max="1" width="11.1796875" bestFit="1" customWidth="1"/>
  </cols>
  <sheetData>
    <row r="1" spans="1:13" x14ac:dyDescent="0.35">
      <c r="A1" t="s">
        <v>122</v>
      </c>
      <c r="B1">
        <v>1</v>
      </c>
    </row>
    <row r="3" spans="1:13" x14ac:dyDescent="0.3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3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3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3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3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3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3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3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3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3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3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3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3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3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3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3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3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3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3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3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35">
      <c r="B31" s="3"/>
      <c r="C31" s="3"/>
      <c r="D31" s="3"/>
      <c r="E31" s="3"/>
      <c r="F31" s="3"/>
      <c r="G31" s="3"/>
      <c r="H31" s="3"/>
    </row>
    <row r="32" spans="1:13" x14ac:dyDescent="0.35">
      <c r="B32" s="3"/>
      <c r="C32" s="3"/>
      <c r="D32" s="3"/>
      <c r="E32" s="3"/>
      <c r="F32" s="3"/>
      <c r="G32" s="3"/>
      <c r="H32" s="3"/>
    </row>
    <row r="33" spans="2:8" x14ac:dyDescent="0.35">
      <c r="B33" s="3"/>
      <c r="C33" s="3"/>
      <c r="D33" s="3"/>
      <c r="E33" s="3"/>
      <c r="F33" s="3"/>
      <c r="G33" s="3"/>
      <c r="H33" s="3"/>
    </row>
    <row r="34" spans="2:8" x14ac:dyDescent="0.35">
      <c r="B34" s="3"/>
      <c r="C34" s="3"/>
      <c r="D34" s="3"/>
      <c r="E34" s="3"/>
      <c r="F34" s="3"/>
      <c r="G34" s="3"/>
      <c r="H34" s="3"/>
    </row>
    <row r="35" spans="2:8" x14ac:dyDescent="0.35">
      <c r="B35" s="3"/>
      <c r="C35" s="3"/>
      <c r="D35" s="3"/>
      <c r="E35" s="3"/>
      <c r="F35" s="3"/>
      <c r="G35" s="3"/>
      <c r="H35" s="3"/>
    </row>
    <row r="36" spans="2:8" x14ac:dyDescent="0.35">
      <c r="B36" s="3"/>
      <c r="C36" s="3"/>
      <c r="D36" s="3"/>
      <c r="E36" s="3"/>
      <c r="F36" s="3"/>
      <c r="G36" s="3"/>
      <c r="H36" s="3"/>
    </row>
    <row r="37" spans="2:8" x14ac:dyDescent="0.35">
      <c r="B37" s="3"/>
      <c r="C37" s="3"/>
      <c r="D37" s="3"/>
      <c r="E37" s="3"/>
      <c r="F37" s="3"/>
      <c r="G37" s="3"/>
      <c r="H37" s="3"/>
    </row>
    <row r="40" spans="2:8" x14ac:dyDescent="0.35">
      <c r="B40" s="3"/>
      <c r="C40" s="3"/>
      <c r="D40" s="3"/>
      <c r="E40" s="3"/>
      <c r="F40" s="3"/>
      <c r="G40" s="3"/>
      <c r="H40" s="3"/>
    </row>
    <row r="41" spans="2:8" x14ac:dyDescent="0.35">
      <c r="B41" s="3"/>
      <c r="C41" s="3"/>
      <c r="D41" s="3"/>
      <c r="E41" s="3"/>
      <c r="F41" s="3"/>
      <c r="G41" s="3"/>
      <c r="H41" s="3"/>
    </row>
    <row r="42" spans="2:8" x14ac:dyDescent="0.35">
      <c r="B42" s="3"/>
      <c r="C42" s="3"/>
      <c r="D42" s="3"/>
      <c r="E42" s="3"/>
      <c r="F42" s="3"/>
      <c r="G42" s="3"/>
      <c r="H42" s="3"/>
    </row>
    <row r="43" spans="2:8" x14ac:dyDescent="0.35">
      <c r="B43" s="3"/>
      <c r="C43" s="3"/>
      <c r="D43" s="3"/>
      <c r="E43" s="3"/>
      <c r="F43" s="3"/>
      <c r="G43" s="3"/>
      <c r="H43" s="3"/>
    </row>
    <row r="44" spans="2:8" x14ac:dyDescent="0.35">
      <c r="B44" s="3"/>
      <c r="C44" s="3"/>
      <c r="D44" s="3"/>
      <c r="E44" s="3"/>
      <c r="F44" s="3"/>
      <c r="G44" s="3"/>
      <c r="H44" s="3"/>
    </row>
    <row r="45" spans="2:8" x14ac:dyDescent="0.35">
      <c r="B45" s="3"/>
      <c r="C45" s="3"/>
      <c r="D45" s="3"/>
      <c r="E45" s="3"/>
      <c r="F45" s="3"/>
      <c r="G45" s="3"/>
      <c r="H45" s="3"/>
    </row>
    <row r="46" spans="2:8" x14ac:dyDescent="0.35">
      <c r="B46" s="3"/>
      <c r="C46" s="3"/>
      <c r="D46" s="3"/>
      <c r="E46" s="3"/>
      <c r="F46" s="3"/>
      <c r="G46" s="3"/>
      <c r="H46" s="3"/>
    </row>
    <row r="49" spans="2:8" x14ac:dyDescent="0.35">
      <c r="B49" s="3"/>
      <c r="C49" s="3"/>
      <c r="D49" s="3"/>
      <c r="E49" s="3"/>
      <c r="F49" s="3"/>
      <c r="G49" s="3"/>
      <c r="H49" s="3"/>
    </row>
    <row r="50" spans="2:8" x14ac:dyDescent="0.35">
      <c r="B50" s="3"/>
      <c r="C50" s="3"/>
      <c r="D50" s="3"/>
      <c r="E50" s="3"/>
      <c r="F50" s="3"/>
      <c r="G50" s="3"/>
      <c r="H50" s="3"/>
    </row>
    <row r="51" spans="2:8" x14ac:dyDescent="0.3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A47F-2013-4988-92AC-9BC6BD84AFA7}">
  <dimension ref="A1:C14"/>
  <sheetViews>
    <sheetView workbookViewId="0">
      <selection activeCell="H44" sqref="H4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45</v>
      </c>
      <c r="C3" t="s">
        <v>45</v>
      </c>
    </row>
    <row r="4" spans="1:3" x14ac:dyDescent="0.35">
      <c r="A4" t="s">
        <v>5</v>
      </c>
      <c r="B4" t="s">
        <v>236</v>
      </c>
      <c r="C4" t="s">
        <v>237</v>
      </c>
    </row>
    <row r="6" spans="1:3" x14ac:dyDescent="0.35">
      <c r="A6" t="s">
        <v>238</v>
      </c>
      <c r="B6">
        <v>1</v>
      </c>
      <c r="C6">
        <v>0</v>
      </c>
    </row>
    <row r="7" spans="1:3" x14ac:dyDescent="0.35">
      <c r="A7" t="s">
        <v>239</v>
      </c>
      <c r="B7">
        <v>0</v>
      </c>
      <c r="C7">
        <v>1</v>
      </c>
    </row>
    <row r="9" spans="1:3" x14ac:dyDescent="0.35">
      <c r="A9" t="s">
        <v>123</v>
      </c>
      <c r="B9">
        <v>2</v>
      </c>
      <c r="C9">
        <v>2</v>
      </c>
    </row>
    <row r="11" spans="1:3" x14ac:dyDescent="0.35">
      <c r="A11" t="s">
        <v>118</v>
      </c>
      <c r="B11">
        <v>0.5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0.01</v>
      </c>
      <c r="C13">
        <v>0.01</v>
      </c>
    </row>
    <row r="14" spans="1:3" x14ac:dyDescent="0.3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0</v>
      </c>
      <c r="C3" t="s">
        <v>0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147</v>
      </c>
      <c r="B6">
        <v>1</v>
      </c>
      <c r="C6">
        <v>0</v>
      </c>
    </row>
    <row r="7" spans="1:3" x14ac:dyDescent="0.35">
      <c r="A7" t="s">
        <v>148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23</v>
      </c>
      <c r="C16" t="s">
        <v>24</v>
      </c>
    </row>
    <row r="17" spans="1:3" x14ac:dyDescent="0.35">
      <c r="A17" t="s">
        <v>23</v>
      </c>
      <c r="B17">
        <v>0</v>
      </c>
      <c r="C17" s="2">
        <v>700</v>
      </c>
    </row>
    <row r="18" spans="1:3" x14ac:dyDescent="0.3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4.5" x14ac:dyDescent="0.35"/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3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3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3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3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3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3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3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3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3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3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3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3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3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3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3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3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3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3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3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3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3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3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3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3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3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3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45</v>
      </c>
      <c r="C3" t="s">
        <v>45</v>
      </c>
      <c r="D3" t="s">
        <v>45</v>
      </c>
    </row>
    <row r="4" spans="1:4" x14ac:dyDescent="0.35">
      <c r="A4" t="s">
        <v>5</v>
      </c>
      <c r="B4" t="s">
        <v>46</v>
      </c>
      <c r="C4" t="s">
        <v>29</v>
      </c>
      <c r="D4" t="s">
        <v>22</v>
      </c>
    </row>
    <row r="6" spans="1:4" x14ac:dyDescent="0.35">
      <c r="A6" t="s">
        <v>158</v>
      </c>
      <c r="B6">
        <v>0</v>
      </c>
      <c r="C6">
        <v>1</v>
      </c>
      <c r="D6">
        <v>0</v>
      </c>
    </row>
    <row r="7" spans="1:4" x14ac:dyDescent="0.35">
      <c r="A7" t="s">
        <v>159</v>
      </c>
      <c r="B7">
        <v>0</v>
      </c>
      <c r="C7">
        <v>0</v>
      </c>
      <c r="D7">
        <v>1</v>
      </c>
    </row>
    <row r="8" spans="1:4" x14ac:dyDescent="0.35">
      <c r="A8" t="s">
        <v>160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76</v>
      </c>
      <c r="C17" t="s">
        <v>78</v>
      </c>
      <c r="D17" t="s">
        <v>77</v>
      </c>
    </row>
    <row r="18" spans="1:4" x14ac:dyDescent="0.35">
      <c r="A18" t="s">
        <v>76</v>
      </c>
      <c r="B18">
        <v>0</v>
      </c>
      <c r="C18" s="2">
        <v>3100</v>
      </c>
      <c r="D18" s="2">
        <v>25100</v>
      </c>
    </row>
    <row r="19" spans="1:4" x14ac:dyDescent="0.35">
      <c r="A19" t="s">
        <v>78</v>
      </c>
      <c r="B19" s="2">
        <v>3100</v>
      </c>
      <c r="C19">
        <v>0</v>
      </c>
      <c r="D19" s="2">
        <v>40000</v>
      </c>
    </row>
    <row r="20" spans="1:4" x14ac:dyDescent="0.35">
      <c r="A20" t="s">
        <v>77</v>
      </c>
      <c r="B20" s="2">
        <v>25100</v>
      </c>
      <c r="C20" s="2">
        <v>40000</v>
      </c>
      <c r="D20">
        <v>0</v>
      </c>
    </row>
    <row r="22" spans="1:4" x14ac:dyDescent="0.35">
      <c r="A22" t="s">
        <v>7</v>
      </c>
      <c r="B22" t="s">
        <v>76</v>
      </c>
      <c r="C22" t="s">
        <v>78</v>
      </c>
      <c r="D22" t="s">
        <v>77</v>
      </c>
    </row>
    <row r="23" spans="1:4" x14ac:dyDescent="0.35">
      <c r="A23" t="s">
        <v>76</v>
      </c>
      <c r="B23">
        <v>0</v>
      </c>
      <c r="C23">
        <v>0</v>
      </c>
      <c r="D23">
        <v>-10.8</v>
      </c>
    </row>
    <row r="24" spans="1:4" x14ac:dyDescent="0.35">
      <c r="A24" t="s">
        <v>78</v>
      </c>
      <c r="B24">
        <v>0</v>
      </c>
      <c r="C24">
        <v>0</v>
      </c>
      <c r="D24">
        <v>0</v>
      </c>
    </row>
    <row r="25" spans="1:4" x14ac:dyDescent="0.35">
      <c r="A25" t="s">
        <v>77</v>
      </c>
      <c r="B25">
        <v>-10.8</v>
      </c>
      <c r="C25">
        <v>0</v>
      </c>
      <c r="D25">
        <v>0</v>
      </c>
    </row>
    <row r="27" spans="1:4" x14ac:dyDescent="0.35">
      <c r="A27" t="s">
        <v>8</v>
      </c>
      <c r="B27" t="s">
        <v>76</v>
      </c>
      <c r="C27" t="s">
        <v>78</v>
      </c>
      <c r="D27" t="s">
        <v>77</v>
      </c>
    </row>
    <row r="28" spans="1:4" x14ac:dyDescent="0.35">
      <c r="A28" t="s">
        <v>76</v>
      </c>
      <c r="B28">
        <v>0</v>
      </c>
      <c r="C28">
        <v>0</v>
      </c>
      <c r="D28" s="2">
        <v>343</v>
      </c>
    </row>
    <row r="29" spans="1:4" x14ac:dyDescent="0.35">
      <c r="A29" t="s">
        <v>78</v>
      </c>
      <c r="B29">
        <v>0</v>
      </c>
      <c r="C29">
        <v>0</v>
      </c>
      <c r="D29">
        <v>0</v>
      </c>
    </row>
    <row r="30" spans="1:4" x14ac:dyDescent="0.35">
      <c r="A30" t="s">
        <v>77</v>
      </c>
      <c r="B30" s="2">
        <v>343</v>
      </c>
      <c r="C30">
        <v>0</v>
      </c>
      <c r="D30">
        <v>0</v>
      </c>
    </row>
    <row r="32" spans="1:4" x14ac:dyDescent="0.35">
      <c r="A32" t="s">
        <v>9</v>
      </c>
      <c r="B32" t="s">
        <v>76</v>
      </c>
      <c r="C32" t="s">
        <v>78</v>
      </c>
      <c r="D32" t="s">
        <v>77</v>
      </c>
    </row>
    <row r="33" spans="1:4" x14ac:dyDescent="0.35">
      <c r="A33" t="s">
        <v>10</v>
      </c>
      <c r="B33">
        <v>0.64300000000000002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4.5" x14ac:dyDescent="0.35"/>
  <cols>
    <col min="1" max="1" width="11.179687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3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35">
      <c r="J5" s="1"/>
      <c r="K5" s="1"/>
    </row>
    <row r="6" spans="1:11" x14ac:dyDescent="0.3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3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3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3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3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3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3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3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3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3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3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3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3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3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3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3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3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3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3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3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4.5" x14ac:dyDescent="0.35"/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3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3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3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3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3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3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3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3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3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3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H19" s="1"/>
    </row>
    <row r="20" spans="1:12" x14ac:dyDescent="0.3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3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3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3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3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3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3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35">
      <c r="H27" s="1"/>
    </row>
    <row r="28" spans="1:12" x14ac:dyDescent="0.35">
      <c r="H28" s="1"/>
    </row>
    <row r="31" spans="1:12" x14ac:dyDescent="0.35">
      <c r="H31" s="1"/>
    </row>
    <row r="32" spans="1:12" x14ac:dyDescent="0.35">
      <c r="H32" s="1"/>
    </row>
    <row r="33" spans="8:8" x14ac:dyDescent="0.35">
      <c r="H33" s="1"/>
    </row>
    <row r="34" spans="8:8" x14ac:dyDescent="0.35">
      <c r="H34" s="1"/>
    </row>
    <row r="35" spans="8:8" x14ac:dyDescent="0.35">
      <c r="H35" s="1"/>
    </row>
    <row r="36" spans="8:8" x14ac:dyDescent="0.35">
      <c r="H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4.5" x14ac:dyDescent="0.35"/>
  <cols>
    <col min="1" max="1" width="12.7265625" bestFit="1" customWidth="1"/>
  </cols>
  <sheetData>
    <row r="1" spans="1:9" x14ac:dyDescent="0.35">
      <c r="A1" t="s">
        <v>122</v>
      </c>
      <c r="B1">
        <v>5</v>
      </c>
    </row>
    <row r="3" spans="1:9" x14ac:dyDescent="0.35">
      <c r="A3" t="s">
        <v>121</v>
      </c>
      <c r="B3" t="s">
        <v>45</v>
      </c>
      <c r="C3" t="s">
        <v>45</v>
      </c>
    </row>
    <row r="4" spans="1:9" x14ac:dyDescent="0.35">
      <c r="A4" t="s">
        <v>5</v>
      </c>
      <c r="B4" t="s">
        <v>110</v>
      </c>
      <c r="C4" t="s">
        <v>82</v>
      </c>
    </row>
    <row r="6" spans="1:9" x14ac:dyDescent="0.35">
      <c r="A6" t="s">
        <v>211</v>
      </c>
      <c r="B6">
        <v>1</v>
      </c>
      <c r="C6">
        <v>0</v>
      </c>
    </row>
    <row r="7" spans="1:9" x14ac:dyDescent="0.35">
      <c r="A7" t="s">
        <v>128</v>
      </c>
      <c r="B7">
        <v>0</v>
      </c>
      <c r="C7">
        <v>1</v>
      </c>
      <c r="G7" s="1"/>
      <c r="H7" s="1"/>
      <c r="I7" s="1"/>
    </row>
    <row r="9" spans="1:9" x14ac:dyDescent="0.35">
      <c r="A9" t="s">
        <v>123</v>
      </c>
      <c r="B9">
        <v>1</v>
      </c>
      <c r="C9">
        <v>1</v>
      </c>
      <c r="G9" s="1"/>
      <c r="H9" s="1"/>
      <c r="I9" s="1"/>
    </row>
    <row r="10" spans="1:9" x14ac:dyDescent="0.35">
      <c r="G10" s="1"/>
      <c r="H10" s="1"/>
      <c r="I10" s="1"/>
    </row>
    <row r="11" spans="1:9" x14ac:dyDescent="0.35">
      <c r="A11" t="s">
        <v>118</v>
      </c>
      <c r="B11">
        <v>0</v>
      </c>
      <c r="C11">
        <v>0</v>
      </c>
    </row>
    <row r="12" spans="1:9" x14ac:dyDescent="0.35">
      <c r="A12" t="s">
        <v>119</v>
      </c>
      <c r="B12">
        <v>0.1</v>
      </c>
      <c r="C12">
        <v>1</v>
      </c>
    </row>
    <row r="13" spans="1:9" x14ac:dyDescent="0.35">
      <c r="A13" t="s">
        <v>120</v>
      </c>
      <c r="B13">
        <v>1E-3</v>
      </c>
      <c r="C13">
        <f>1/90</f>
        <v>1.1111111111111112E-2</v>
      </c>
    </row>
    <row r="14" spans="1:9" x14ac:dyDescent="0.35">
      <c r="A14" t="s">
        <v>133</v>
      </c>
      <c r="B14">
        <v>1</v>
      </c>
      <c r="C14">
        <v>1</v>
      </c>
    </row>
    <row r="17" spans="7:8" x14ac:dyDescent="0.35">
      <c r="G17" s="1"/>
      <c r="H17" s="1"/>
    </row>
    <row r="18" spans="7:8" x14ac:dyDescent="0.3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171</v>
      </c>
      <c r="B6">
        <v>0</v>
      </c>
      <c r="C6">
        <v>0</v>
      </c>
      <c r="D6">
        <v>4</v>
      </c>
    </row>
    <row r="7" spans="1:4" x14ac:dyDescent="0.35">
      <c r="A7" t="s">
        <v>172</v>
      </c>
      <c r="B7">
        <v>0</v>
      </c>
      <c r="C7">
        <v>4</v>
      </c>
      <c r="D7">
        <v>0</v>
      </c>
    </row>
    <row r="8" spans="1:4" ht="13" customHeight="1" x14ac:dyDescent="0.35">
      <c r="A8" t="s">
        <v>173</v>
      </c>
      <c r="B8">
        <v>4</v>
      </c>
      <c r="C8">
        <v>0</v>
      </c>
      <c r="D8">
        <v>0</v>
      </c>
    </row>
    <row r="10" spans="1:4" x14ac:dyDescent="0.35">
      <c r="A10" t="s">
        <v>123</v>
      </c>
      <c r="B10">
        <v>4</v>
      </c>
      <c r="C10">
        <v>4</v>
      </c>
      <c r="D10">
        <v>4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61</v>
      </c>
      <c r="C17" t="s">
        <v>62</v>
      </c>
      <c r="D17" t="s">
        <v>63</v>
      </c>
    </row>
    <row r="18" spans="1:4" x14ac:dyDescent="0.35">
      <c r="A18" t="s">
        <v>61</v>
      </c>
      <c r="B18">
        <v>0</v>
      </c>
      <c r="C18" s="2">
        <v>-8000</v>
      </c>
      <c r="D18">
        <v>0</v>
      </c>
    </row>
    <row r="19" spans="1:4" x14ac:dyDescent="0.35">
      <c r="A19" t="s">
        <v>62</v>
      </c>
      <c r="B19" s="2">
        <v>-8000</v>
      </c>
      <c r="C19">
        <v>0</v>
      </c>
      <c r="D19">
        <v>0</v>
      </c>
    </row>
    <row r="20" spans="1:4" x14ac:dyDescent="0.3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174</v>
      </c>
      <c r="B6">
        <v>0</v>
      </c>
      <c r="C6">
        <v>0</v>
      </c>
      <c r="D6">
        <v>1</v>
      </c>
    </row>
    <row r="7" spans="1:4" x14ac:dyDescent="0.35">
      <c r="A7" t="s">
        <v>175</v>
      </c>
      <c r="B7">
        <v>0</v>
      </c>
      <c r="C7">
        <v>1</v>
      </c>
      <c r="D7">
        <v>0</v>
      </c>
    </row>
    <row r="8" spans="1:4" x14ac:dyDescent="0.35">
      <c r="A8" t="s">
        <v>176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64</v>
      </c>
      <c r="C17" t="s">
        <v>65</v>
      </c>
      <c r="D17" t="s">
        <v>66</v>
      </c>
    </row>
    <row r="18" spans="1:4" x14ac:dyDescent="0.35">
      <c r="A18" t="s">
        <v>64</v>
      </c>
      <c r="B18">
        <v>0</v>
      </c>
      <c r="C18" s="2">
        <v>1000</v>
      </c>
      <c r="D18">
        <v>0</v>
      </c>
    </row>
    <row r="19" spans="1:4" x14ac:dyDescent="0.35">
      <c r="A19" t="s">
        <v>65</v>
      </c>
      <c r="B19" s="2">
        <v>1000</v>
      </c>
      <c r="C19">
        <v>0</v>
      </c>
      <c r="D19">
        <v>0</v>
      </c>
    </row>
    <row r="20" spans="1:4" x14ac:dyDescent="0.3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3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3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3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3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3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35">
      <c r="J5" s="1"/>
    </row>
    <row r="6" spans="1:11" x14ac:dyDescent="0.3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</row>
    <row r="10" spans="1:11" x14ac:dyDescent="0.3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184</v>
      </c>
      <c r="B6">
        <v>1</v>
      </c>
      <c r="C6">
        <v>0</v>
      </c>
    </row>
    <row r="7" spans="1:3" x14ac:dyDescent="0.35">
      <c r="A7" t="s">
        <v>185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4.5" x14ac:dyDescent="0.35"/>
  <sheetData>
    <row r="1" spans="1:9" x14ac:dyDescent="0.35">
      <c r="A1" t="s">
        <v>122</v>
      </c>
      <c r="B1">
        <v>1</v>
      </c>
    </row>
    <row r="3" spans="1:9" x14ac:dyDescent="0.3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35">
      <c r="I5" s="1"/>
    </row>
    <row r="6" spans="1:9" x14ac:dyDescent="0.3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</row>
    <row r="10" spans="1:9" x14ac:dyDescent="0.3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4.5" x14ac:dyDescent="0.35"/>
  <cols>
    <col min="1" max="1" width="10.81640625" bestFit="1" customWidth="1"/>
  </cols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189</v>
      </c>
      <c r="B6">
        <v>1</v>
      </c>
      <c r="C6">
        <v>0</v>
      </c>
    </row>
    <row r="7" spans="1:3" x14ac:dyDescent="0.35">
      <c r="A7" t="s">
        <v>190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79</v>
      </c>
      <c r="C16" t="s">
        <v>80</v>
      </c>
    </row>
    <row r="17" spans="1:3" x14ac:dyDescent="0.35">
      <c r="A17" t="s">
        <v>79</v>
      </c>
      <c r="B17">
        <v>0</v>
      </c>
      <c r="C17" s="2">
        <v>4000</v>
      </c>
    </row>
    <row r="18" spans="1:3" x14ac:dyDescent="0.3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191</v>
      </c>
      <c r="B6">
        <v>1</v>
      </c>
      <c r="C6">
        <v>0</v>
      </c>
    </row>
    <row r="7" spans="1:3" x14ac:dyDescent="0.35">
      <c r="A7" t="s">
        <v>192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83</v>
      </c>
      <c r="C16" t="s">
        <v>84</v>
      </c>
    </row>
    <row r="17" spans="1:3" x14ac:dyDescent="0.35">
      <c r="A17" t="s">
        <v>83</v>
      </c>
      <c r="B17">
        <v>0</v>
      </c>
      <c r="C17" s="2">
        <v>3000</v>
      </c>
    </row>
    <row r="18" spans="1:3" x14ac:dyDescent="0.3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4.5" x14ac:dyDescent="0.35"/>
  <cols>
    <col min="2" max="5" width="9" bestFit="1" customWidth="1"/>
    <col min="6" max="9" width="8.816406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3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35"/>
    <row r="6" spans="1:11" x14ac:dyDescent="0.3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3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3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3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3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3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3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3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3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3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3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3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3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3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3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3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3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3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3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3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4.5" x14ac:dyDescent="0.35"/>
  <sheetData>
    <row r="1" spans="1:5" x14ac:dyDescent="0.35">
      <c r="A1" t="s">
        <v>122</v>
      </c>
      <c r="B1">
        <v>1</v>
      </c>
    </row>
    <row r="3" spans="1:5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3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3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3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3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3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3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3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3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3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35">
      <c r="A19" t="s">
        <v>101</v>
      </c>
      <c r="B19" s="2">
        <v>15400</v>
      </c>
      <c r="C19">
        <v>0</v>
      </c>
      <c r="D19" s="2">
        <v>3000</v>
      </c>
    </row>
    <row r="20" spans="1:5" x14ac:dyDescent="0.3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5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3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3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3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3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35">
      <c r="J24" s="1"/>
      <c r="K24" s="1"/>
    </row>
    <row r="25" spans="1:11" x14ac:dyDescent="0.35">
      <c r="J25" s="1"/>
      <c r="K2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4.5" x14ac:dyDescent="0.35"/>
  <sheetData>
    <row r="1" spans="1:7" x14ac:dyDescent="0.35">
      <c r="A1" t="s">
        <v>122</v>
      </c>
      <c r="B1">
        <v>1</v>
      </c>
    </row>
    <row r="3" spans="1:7" x14ac:dyDescent="0.3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3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3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3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3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6</v>
      </c>
      <c r="B17" t="s">
        <v>103</v>
      </c>
      <c r="C17" t="s">
        <v>104</v>
      </c>
      <c r="D17" t="s">
        <v>105</v>
      </c>
    </row>
    <row r="18" spans="1:4" x14ac:dyDescent="0.35">
      <c r="A18" t="s">
        <v>103</v>
      </c>
      <c r="B18">
        <v>0</v>
      </c>
      <c r="C18" s="2">
        <v>15600</v>
      </c>
      <c r="D18" s="2">
        <v>26600</v>
      </c>
    </row>
    <row r="19" spans="1:4" x14ac:dyDescent="0.35">
      <c r="A19" t="s">
        <v>104</v>
      </c>
      <c r="B19" s="2">
        <v>15600</v>
      </c>
      <c r="C19">
        <v>0</v>
      </c>
      <c r="D19" s="2">
        <v>11000</v>
      </c>
    </row>
    <row r="20" spans="1:4" x14ac:dyDescent="0.35">
      <c r="A20" t="s">
        <v>106</v>
      </c>
      <c r="B20" s="2">
        <v>26600</v>
      </c>
      <c r="C20" s="2">
        <v>11000</v>
      </c>
      <c r="D20">
        <v>0</v>
      </c>
    </row>
    <row r="22" spans="1:4" x14ac:dyDescent="0.35">
      <c r="A22" t="s">
        <v>8</v>
      </c>
      <c r="B22" t="s">
        <v>103</v>
      </c>
      <c r="C22" t="s">
        <v>104</v>
      </c>
      <c r="D22" t="s">
        <v>106</v>
      </c>
    </row>
    <row r="23" spans="1:4" x14ac:dyDescent="0.35">
      <c r="A23" t="s">
        <v>103</v>
      </c>
      <c r="B23">
        <v>0</v>
      </c>
      <c r="C23">
        <v>0</v>
      </c>
      <c r="D23" s="2">
        <v>0</v>
      </c>
    </row>
    <row r="24" spans="1:4" x14ac:dyDescent="0.35">
      <c r="A24" t="s">
        <v>104</v>
      </c>
      <c r="B24">
        <v>0</v>
      </c>
      <c r="C24">
        <v>0</v>
      </c>
      <c r="D24">
        <v>0</v>
      </c>
    </row>
    <row r="25" spans="1:4" x14ac:dyDescent="0.3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B1" workbookViewId="0">
      <selection activeCell="E36" sqref="E36"/>
    </sheetView>
  </sheetViews>
  <sheetFormatPr defaultRowHeight="14.5" x14ac:dyDescent="0.35"/>
  <sheetData>
    <row r="1" spans="1:10" x14ac:dyDescent="0.35">
      <c r="A1" t="s">
        <v>122</v>
      </c>
      <c r="B1">
        <v>1</v>
      </c>
    </row>
    <row r="3" spans="1:10" x14ac:dyDescent="0.3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3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3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3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3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3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3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3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3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3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3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3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3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3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3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3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3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3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3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3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3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3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3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3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3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110</v>
      </c>
      <c r="C4" t="s">
        <v>213</v>
      </c>
      <c r="D4" t="s">
        <v>82</v>
      </c>
    </row>
    <row r="6" spans="1:10" x14ac:dyDescent="0.35">
      <c r="A6" t="s">
        <v>203</v>
      </c>
      <c r="B6">
        <v>1</v>
      </c>
      <c r="C6">
        <v>0</v>
      </c>
      <c r="D6">
        <v>0</v>
      </c>
    </row>
    <row r="7" spans="1:10" x14ac:dyDescent="0.35">
      <c r="A7" t="s">
        <v>212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3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35">
      <c r="H11" s="1"/>
      <c r="I11" s="1"/>
      <c r="J11" s="1"/>
    </row>
    <row r="12" spans="1:10" x14ac:dyDescent="0.35">
      <c r="A12" t="s">
        <v>118</v>
      </c>
      <c r="B12">
        <v>0</v>
      </c>
      <c r="C12">
        <v>0</v>
      </c>
      <c r="D12">
        <v>0</v>
      </c>
    </row>
    <row r="13" spans="1:10" x14ac:dyDescent="0.35">
      <c r="A13" t="s">
        <v>119</v>
      </c>
      <c r="B13">
        <v>0.2</v>
      </c>
      <c r="C13">
        <v>0.2</v>
      </c>
      <c r="D13">
        <v>1</v>
      </c>
    </row>
    <row r="14" spans="1:10" x14ac:dyDescent="0.3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35">
      <c r="A15" t="s">
        <v>133</v>
      </c>
      <c r="B15">
        <v>0</v>
      </c>
      <c r="C15">
        <v>0</v>
      </c>
      <c r="D15">
        <v>0</v>
      </c>
    </row>
    <row r="18" spans="8:9" x14ac:dyDescent="0.35">
      <c r="H18" s="1"/>
      <c r="I18" s="1"/>
    </row>
    <row r="19" spans="8:9" x14ac:dyDescent="0.3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207</v>
      </c>
      <c r="C4" t="s">
        <v>208</v>
      </c>
      <c r="D4" t="s">
        <v>82</v>
      </c>
    </row>
    <row r="6" spans="1:10" x14ac:dyDescent="0.35">
      <c r="A6" t="s">
        <v>209</v>
      </c>
      <c r="B6">
        <v>1</v>
      </c>
      <c r="C6">
        <v>0</v>
      </c>
      <c r="D6">
        <v>0</v>
      </c>
    </row>
    <row r="7" spans="1:10" x14ac:dyDescent="0.35">
      <c r="A7" t="s">
        <v>210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</row>
    <row r="10" spans="1:10" x14ac:dyDescent="0.35">
      <c r="A10" t="s">
        <v>123</v>
      </c>
      <c r="B10">
        <v>1</v>
      </c>
      <c r="C10">
        <v>1</v>
      </c>
      <c r="D10">
        <v>1</v>
      </c>
    </row>
    <row r="12" spans="1:10" x14ac:dyDescent="0.3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35">
      <c r="A13" t="s">
        <v>119</v>
      </c>
      <c r="B13">
        <v>0.1</v>
      </c>
      <c r="C13">
        <v>0.1</v>
      </c>
      <c r="D13">
        <v>1</v>
      </c>
    </row>
    <row r="14" spans="1:10" x14ac:dyDescent="0.3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3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35">
      <c r="J22" s="1"/>
      <c r="K22" s="1"/>
    </row>
    <row r="23" spans="10:11" x14ac:dyDescent="0.3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4.5" x14ac:dyDescent="0.35"/>
  <sheetData>
    <row r="1" spans="1:3" x14ac:dyDescent="0.35">
      <c r="A1" t="s">
        <v>145</v>
      </c>
      <c r="B1">
        <v>3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85</v>
      </c>
      <c r="C4" t="s">
        <v>82</v>
      </c>
    </row>
    <row r="6" spans="1:3" x14ac:dyDescent="0.35">
      <c r="A6" t="s">
        <v>146</v>
      </c>
      <c r="B6">
        <v>1</v>
      </c>
      <c r="C6">
        <v>0</v>
      </c>
    </row>
    <row r="7" spans="1:3" x14ac:dyDescent="0.35">
      <c r="A7" t="s">
        <v>128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1E-3</v>
      </c>
      <c r="C13">
        <v>1E-3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85</v>
      </c>
      <c r="C16" t="s">
        <v>82</v>
      </c>
    </row>
    <row r="17" spans="1:3" x14ac:dyDescent="0.35">
      <c r="A17" t="s">
        <v>81</v>
      </c>
      <c r="B17">
        <v>0</v>
      </c>
      <c r="C17">
        <v>0</v>
      </c>
    </row>
    <row r="18" spans="1:3" x14ac:dyDescent="0.35">
      <c r="A18" t="s">
        <v>82</v>
      </c>
      <c r="B18">
        <v>0</v>
      </c>
      <c r="C18">
        <v>0</v>
      </c>
    </row>
    <row r="20" spans="1:3" x14ac:dyDescent="0.35">
      <c r="A20" t="s">
        <v>7</v>
      </c>
      <c r="B20" t="s">
        <v>85</v>
      </c>
      <c r="C20" t="s">
        <v>82</v>
      </c>
    </row>
    <row r="21" spans="1:3" x14ac:dyDescent="0.35">
      <c r="A21" t="s">
        <v>81</v>
      </c>
      <c r="B21">
        <v>0</v>
      </c>
      <c r="C21">
        <v>0</v>
      </c>
    </row>
    <row r="22" spans="1:3" x14ac:dyDescent="0.35">
      <c r="A22" t="s">
        <v>82</v>
      </c>
      <c r="B22">
        <v>0</v>
      </c>
      <c r="C22">
        <v>0</v>
      </c>
    </row>
    <row r="24" spans="1:3" x14ac:dyDescent="0.35">
      <c r="A24" t="s">
        <v>8</v>
      </c>
      <c r="B24" t="s">
        <v>85</v>
      </c>
      <c r="C24" t="s">
        <v>82</v>
      </c>
    </row>
    <row r="25" spans="1:3" x14ac:dyDescent="0.35">
      <c r="A25" t="s">
        <v>81</v>
      </c>
      <c r="B25">
        <v>0</v>
      </c>
      <c r="C25">
        <v>0</v>
      </c>
    </row>
    <row r="26" spans="1:3" x14ac:dyDescent="0.35">
      <c r="A26" t="s">
        <v>82</v>
      </c>
      <c r="B26">
        <v>0</v>
      </c>
      <c r="C26">
        <v>0</v>
      </c>
    </row>
    <row r="28" spans="1:3" x14ac:dyDescent="0.35">
      <c r="A28" t="s">
        <v>9</v>
      </c>
      <c r="B28" t="s">
        <v>85</v>
      </c>
      <c r="C28" t="s">
        <v>82</v>
      </c>
    </row>
    <row r="29" spans="1:3" x14ac:dyDescent="0.35">
      <c r="A29" t="s">
        <v>10</v>
      </c>
      <c r="B29">
        <v>1</v>
      </c>
      <c r="C29">
        <v>1</v>
      </c>
    </row>
    <row r="30" spans="1:3" x14ac:dyDescent="0.35">
      <c r="A30" t="s">
        <v>11</v>
      </c>
      <c r="B30">
        <v>0</v>
      </c>
      <c r="C30">
        <v>0</v>
      </c>
    </row>
    <row r="31" spans="1:3" x14ac:dyDescent="0.3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Fluid-NaCl-H2O</vt:lpstr>
      <vt:lpstr>Fluid-NaCl-KCl-H2O</vt:lpstr>
      <vt:lpstr>test3</vt:lpstr>
      <vt:lpstr>Fluid(F) (3)</vt:lpstr>
      <vt:lpstr>Fluid(F) (4)</vt:lpstr>
      <vt:lpstr>Fluid(F) (2)</vt:lpstr>
      <vt:lpstr>Fluid(F)</vt:lpstr>
      <vt:lpstr>aqFluid-NaCl-KCl-H2O</vt:lpstr>
      <vt:lpstr>Melt</vt:lpstr>
      <vt:lpstr>Salt(L)</vt:lpstr>
      <vt:lpstr>Salt</vt:lpstr>
      <vt:lpstr>Garnet</vt:lpstr>
      <vt:lpstr>Clinopyroxene</vt:lpstr>
      <vt:lpstr>Topaz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pWP799YIl0JC3A1b</cp:lastModifiedBy>
  <dcterms:created xsi:type="dcterms:W3CDTF">2020-09-10T12:59:50Z</dcterms:created>
  <dcterms:modified xsi:type="dcterms:W3CDTF">2024-05-01T06:09:48Z</dcterms:modified>
</cp:coreProperties>
</file>