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<sst xmlns="http://schemas.openxmlformats.org/spreadsheetml/2006/main" count="7" uniqueCount="7">
  <si>
    <t>V(R)/V(TOT)(actual)</t>
  </si>
  <si>
    <t>V(R)/V(TOT)(predicted)</t>
  </si>
  <si>
    <t>t(R)-t(T)</t>
  </si>
  <si>
    <t>f(R)-f(T)</t>
  </si>
  <si>
    <t>coefficient for price</t>
  </si>
  <si>
    <t>V(R)/tons/day</t>
  </si>
  <si>
    <t>V(T)/tons/day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</si>
</sst>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B15" sqref="B15"/>
    </sheetView>
  </sheetViews>
  <sheetFormatPr defaultColWidth="8.88888888888889" defaultRowHeight="14.4"/>
  <cols>
    <col min="1" max="1" width="22" customWidth="1"/>
    <col min="2" max="2" width="25.4444444444444" customWidth="1"/>
    <col min="3" max="4" width="10.7777777777778" customWidth="1"/>
    <col min="5" max="5" width="5.66666666666667" style="1" customWidth="1"/>
    <col min="6" max="6" width="6.66666666666667" customWidth="1"/>
    <col min="7" max="7" width="18.2222222222222" customWidth="1"/>
    <col min="8" max="9" width="13.4444444444444" customWidth="1"/>
    <col min="10" max="10" width="12.888888888888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10">
      <c r="A2" s="2">
        <v>0.4</v>
      </c>
      <c r="B2" s="2">
        <f>J2</f>
        <v>0.41338242108267</v>
      </c>
      <c r="C2" s="2">
        <v>30</v>
      </c>
      <c r="D2" s="2">
        <v>-0.5</v>
      </c>
      <c r="E2" s="1">
        <f>0.02*C2</f>
        <v>0.6</v>
      </c>
      <c r="F2" s="1">
        <f>0.5*D2</f>
        <v>-0.25</v>
      </c>
      <c r="G2" s="1">
        <f>E2+F2</f>
        <v>0.35</v>
      </c>
      <c r="H2" s="1">
        <f>EXP(G2)</f>
        <v>1.41906754859326</v>
      </c>
      <c r="I2" s="1">
        <f>1+H2</f>
        <v>2.41906754859326</v>
      </c>
      <c r="J2" s="1">
        <f>1/I2</f>
        <v>0.41338242108267</v>
      </c>
    </row>
    <row r="3" spans="1:10">
      <c r="A3" s="2">
        <v>0.39</v>
      </c>
      <c r="B3" s="2">
        <f t="shared" ref="B3:B11" si="0">J3</f>
        <v>0.354343693774205</v>
      </c>
      <c r="C3" s="2">
        <v>40</v>
      </c>
      <c r="D3" s="2">
        <v>-0.4</v>
      </c>
      <c r="E3" s="1">
        <f t="shared" ref="E3:E11" si="1">0.02*C3</f>
        <v>0.8</v>
      </c>
      <c r="F3" s="1">
        <f t="shared" ref="F3:F11" si="2">0.5*D3</f>
        <v>-0.2</v>
      </c>
      <c r="G3" s="1">
        <f t="shared" ref="G3:G11" si="3">E3+F3</f>
        <v>0.6</v>
      </c>
      <c r="H3" s="1">
        <f t="shared" ref="H3:H11" si="4">EXP(G3)</f>
        <v>1.82211880039051</v>
      </c>
      <c r="I3" s="1">
        <f t="shared" ref="I3:I11" si="5">1+H3</f>
        <v>2.82211880039051</v>
      </c>
      <c r="J3" s="1">
        <f t="shared" ref="J3:J11" si="6">1/I3</f>
        <v>0.354343693774205</v>
      </c>
    </row>
    <row r="4" spans="1:10">
      <c r="A4" s="2">
        <v>0.31</v>
      </c>
      <c r="B4" s="2">
        <f t="shared" si="0"/>
        <v>0.310025518872388</v>
      </c>
      <c r="C4" s="2">
        <v>45</v>
      </c>
      <c r="D4" s="2">
        <v>-0.2</v>
      </c>
      <c r="E4" s="1">
        <f t="shared" si="1"/>
        <v>0.9</v>
      </c>
      <c r="F4" s="1">
        <f t="shared" si="2"/>
        <v>-0.1</v>
      </c>
      <c r="G4" s="1">
        <f t="shared" si="3"/>
        <v>0.8</v>
      </c>
      <c r="H4" s="1">
        <f t="shared" si="4"/>
        <v>2.22554092849247</v>
      </c>
      <c r="I4" s="1">
        <f t="shared" si="5"/>
        <v>3.22554092849247</v>
      </c>
      <c r="J4" s="1">
        <f t="shared" si="6"/>
        <v>0.310025518872388</v>
      </c>
    </row>
    <row r="5" spans="1:10">
      <c r="A5" s="2">
        <v>0.24</v>
      </c>
      <c r="B5" s="2">
        <f t="shared" si="0"/>
        <v>0.231475216500982</v>
      </c>
      <c r="C5" s="2">
        <v>75</v>
      </c>
      <c r="D5" s="2">
        <v>-0.6</v>
      </c>
      <c r="E5" s="1">
        <f t="shared" si="1"/>
        <v>1.5</v>
      </c>
      <c r="F5" s="1">
        <f t="shared" si="2"/>
        <v>-0.3</v>
      </c>
      <c r="G5" s="1">
        <f t="shared" si="3"/>
        <v>1.2</v>
      </c>
      <c r="H5" s="1">
        <f t="shared" si="4"/>
        <v>3.32011692273655</v>
      </c>
      <c r="I5" s="1">
        <f t="shared" si="5"/>
        <v>4.32011692273655</v>
      </c>
      <c r="J5" s="1">
        <f t="shared" si="6"/>
        <v>0.231475216500982</v>
      </c>
    </row>
    <row r="6" spans="1:10">
      <c r="A6" s="2">
        <v>0.49</v>
      </c>
      <c r="B6" s="2">
        <f t="shared" si="0"/>
        <v>0.53742984534375</v>
      </c>
      <c r="C6" s="2">
        <v>15</v>
      </c>
      <c r="D6" s="2">
        <v>-0.9</v>
      </c>
      <c r="E6" s="1">
        <f t="shared" si="1"/>
        <v>0.3</v>
      </c>
      <c r="F6" s="1">
        <f t="shared" si="2"/>
        <v>-0.45</v>
      </c>
      <c r="G6" s="1">
        <f t="shared" si="3"/>
        <v>-0.15</v>
      </c>
      <c r="H6" s="1">
        <f t="shared" si="4"/>
        <v>0.860707976425058</v>
      </c>
      <c r="I6" s="1">
        <f t="shared" si="5"/>
        <v>1.86070797642506</v>
      </c>
      <c r="J6" s="1">
        <f t="shared" si="6"/>
        <v>0.53742984534375</v>
      </c>
    </row>
    <row r="7" spans="1:10">
      <c r="A7" s="2">
        <v>0.55</v>
      </c>
      <c r="B7" s="2">
        <f t="shared" si="0"/>
        <v>0.52497918747894</v>
      </c>
      <c r="C7" s="2">
        <v>35</v>
      </c>
      <c r="D7" s="2">
        <v>-1.6</v>
      </c>
      <c r="E7" s="1">
        <f t="shared" si="1"/>
        <v>0.7</v>
      </c>
      <c r="F7" s="1">
        <f t="shared" si="2"/>
        <v>-0.8</v>
      </c>
      <c r="G7" s="1">
        <f t="shared" si="3"/>
        <v>-0.1</v>
      </c>
      <c r="H7" s="1">
        <f t="shared" si="4"/>
        <v>0.90483741803596</v>
      </c>
      <c r="I7" s="1">
        <f t="shared" si="5"/>
        <v>1.90483741803596</v>
      </c>
      <c r="J7" s="1">
        <f t="shared" si="6"/>
        <v>0.52497918747894</v>
      </c>
    </row>
    <row r="8" spans="1:10">
      <c r="A8" s="2">
        <v>0.34</v>
      </c>
      <c r="B8" s="2">
        <f t="shared" si="0"/>
        <v>0.299432857526027</v>
      </c>
      <c r="C8" s="2">
        <v>50</v>
      </c>
      <c r="D8" s="2">
        <v>-0.3</v>
      </c>
      <c r="E8" s="1">
        <f t="shared" si="1"/>
        <v>1</v>
      </c>
      <c r="F8" s="1">
        <f t="shared" si="2"/>
        <v>-0.15</v>
      </c>
      <c r="G8" s="1">
        <f t="shared" si="3"/>
        <v>0.85</v>
      </c>
      <c r="H8" s="1">
        <f t="shared" si="4"/>
        <v>2.33964685192599</v>
      </c>
      <c r="I8" s="1">
        <f t="shared" si="5"/>
        <v>3.33964685192599</v>
      </c>
      <c r="J8" s="1">
        <f t="shared" si="6"/>
        <v>0.299432857526027</v>
      </c>
    </row>
    <row r="9" spans="1:10">
      <c r="A9" s="2">
        <v>0.56</v>
      </c>
      <c r="B9" s="2">
        <f t="shared" si="0"/>
        <v>0.562176500885798</v>
      </c>
      <c r="C9" s="2">
        <v>0</v>
      </c>
      <c r="D9" s="2">
        <v>-0.5</v>
      </c>
      <c r="E9" s="1">
        <f t="shared" si="1"/>
        <v>0</v>
      </c>
      <c r="F9" s="1">
        <f t="shared" si="2"/>
        <v>-0.25</v>
      </c>
      <c r="G9" s="1">
        <f t="shared" si="3"/>
        <v>-0.25</v>
      </c>
      <c r="H9" s="1">
        <f t="shared" si="4"/>
        <v>0.778800783071405</v>
      </c>
      <c r="I9" s="1">
        <f t="shared" si="5"/>
        <v>1.7788007830714</v>
      </c>
      <c r="J9" s="1">
        <f t="shared" si="6"/>
        <v>0.562176500885798</v>
      </c>
    </row>
    <row r="10" spans="1:10">
      <c r="A10" s="2">
        <v>0.64</v>
      </c>
      <c r="B10" s="2">
        <f t="shared" si="0"/>
        <v>0.610639233949222</v>
      </c>
      <c r="C10" s="2">
        <v>-15</v>
      </c>
      <c r="D10" s="2">
        <v>-0.3</v>
      </c>
      <c r="E10" s="1">
        <f t="shared" si="1"/>
        <v>-0.3</v>
      </c>
      <c r="F10" s="1">
        <f t="shared" si="2"/>
        <v>-0.15</v>
      </c>
      <c r="G10" s="1">
        <f t="shared" si="3"/>
        <v>-0.45</v>
      </c>
      <c r="H10" s="1">
        <f t="shared" si="4"/>
        <v>0.637628151621773</v>
      </c>
      <c r="I10" s="1">
        <f t="shared" si="5"/>
        <v>1.63762815162177</v>
      </c>
      <c r="J10" s="1">
        <f t="shared" si="6"/>
        <v>0.610639233949222</v>
      </c>
    </row>
    <row r="11" spans="1:10">
      <c r="A11" s="2">
        <v>0.68</v>
      </c>
      <c r="B11" s="2">
        <f t="shared" si="0"/>
        <v>0.721115178022863</v>
      </c>
      <c r="C11" s="2">
        <v>-45</v>
      </c>
      <c r="D11" s="2">
        <v>-0.1</v>
      </c>
      <c r="E11" s="1">
        <f t="shared" si="1"/>
        <v>-0.9</v>
      </c>
      <c r="F11" s="1">
        <f t="shared" si="2"/>
        <v>-0.05</v>
      </c>
      <c r="G11" s="1">
        <f t="shared" si="3"/>
        <v>-0.95</v>
      </c>
      <c r="H11" s="1">
        <f t="shared" si="4"/>
        <v>0.386741023454501</v>
      </c>
      <c r="I11" s="1">
        <f t="shared" si="5"/>
        <v>1.3867410234545</v>
      </c>
      <c r="J11" s="1">
        <f t="shared" si="6"/>
        <v>0.721115178022863</v>
      </c>
    </row>
    <row r="17" spans="7:12">
      <c r="G17" s="3" t="s">
        <v>4</v>
      </c>
      <c r="H17" s="3" t="s">
        <v>5</v>
      </c>
      <c r="I17" s="3" t="s">
        <v>6</v>
      </c>
      <c r="J17" s="5"/>
      <c r="K17" s="5"/>
      <c r="L17" s="5"/>
    </row>
    <row r="18" spans="7:12">
      <c r="G18" s="4">
        <v>0.3</v>
      </c>
      <c r="H18" s="4">
        <v>721</v>
      </c>
      <c r="I18" s="4">
        <f>1800-H18</f>
        <v>1079</v>
      </c>
      <c r="J18" s="4">
        <f>H18*1.25+I18*2.25</f>
        <v>3329</v>
      </c>
      <c r="K18" s="4">
        <f>350+H18*0.75</f>
        <v>890.75</v>
      </c>
      <c r="L18" s="6">
        <f>J18+K18</f>
        <v>4219.75</v>
      </c>
    </row>
    <row r="19" spans="7:12">
      <c r="G19" s="4">
        <v>0.4</v>
      </c>
      <c r="H19" s="4">
        <v>740</v>
      </c>
      <c r="I19" s="4">
        <f>1800-H19</f>
        <v>1060</v>
      </c>
      <c r="J19" s="4">
        <f>H19*1.25+I19*2.25</f>
        <v>3310</v>
      </c>
      <c r="K19" s="4">
        <f>350+H19*0.75</f>
        <v>905</v>
      </c>
      <c r="L19" s="6">
        <f>J19+K19</f>
        <v>4215</v>
      </c>
    </row>
    <row r="20" spans="7:12">
      <c r="G20" s="4">
        <v>0.5</v>
      </c>
      <c r="H20" s="4">
        <v>759</v>
      </c>
      <c r="I20" s="4">
        <f>1800-H20</f>
        <v>1041</v>
      </c>
      <c r="J20" s="4">
        <f>H20*1.25+I20*2.25</f>
        <v>3291</v>
      </c>
      <c r="K20" s="4">
        <f>350+H20*0.75</f>
        <v>919.25</v>
      </c>
      <c r="L20" s="6">
        <f>J20+K20</f>
        <v>4210.25</v>
      </c>
    </row>
    <row r="21" spans="7:12">
      <c r="G21" s="4">
        <v>0.6</v>
      </c>
      <c r="H21" s="4">
        <v>778</v>
      </c>
      <c r="I21" s="4">
        <f>1800-H21</f>
        <v>1022</v>
      </c>
      <c r="J21" s="4">
        <f>H21*1.25+I21*2.25</f>
        <v>3272</v>
      </c>
      <c r="K21" s="4">
        <f>350+H21*0.75</f>
        <v>933.5</v>
      </c>
      <c r="L21" s="6">
        <f>J21+K21</f>
        <v>4205.5</v>
      </c>
    </row>
    <row r="22" spans="7:12">
      <c r="G22" s="4">
        <v>0.7</v>
      </c>
      <c r="H22" s="4">
        <v>798</v>
      </c>
      <c r="I22" s="4">
        <f>1800-H22</f>
        <v>1002</v>
      </c>
      <c r="J22" s="4">
        <f>H22*1.25+I22*2.25</f>
        <v>3252</v>
      </c>
      <c r="K22" s="4">
        <f>350+H22*0.75</f>
        <v>948.5</v>
      </c>
      <c r="L22" s="6">
        <f>J22+K22</f>
        <v>4200.5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</dc:creator>
  <cp:lastModifiedBy>曹金浩</cp:lastModifiedBy>
  <dcterms:created xsi:type="dcterms:W3CDTF">2023-03-12T01:16:39Z</dcterms:created>
  <dcterms:modified xsi:type="dcterms:W3CDTF">2023-03-13T07:13:40Z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14CAF9BA0E034AB1BDF04B71B178B41E</vt:lpwstr>
  </property>
  <property fmtid="{D5CDD505-2E9C-101B-9397-08002B2CF9AE}" pid="3" name="KSOProductBuildVer">
    <vt:lpwstr>2052-11.1.0.13703</vt:lpwstr>
  </property>
</Properties>
</file>