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F713334-0DB2-4A9F-B51E-414F6EC2464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8" i="2" l="1"/>
  <c r="M57" i="2"/>
  <c r="L58" i="2"/>
  <c r="L57" i="2"/>
  <c r="K58" i="2"/>
  <c r="K57" i="2"/>
  <c r="J58" i="2"/>
  <c r="J57" i="2"/>
  <c r="I58" i="2"/>
  <c r="I57" i="2"/>
  <c r="T54" i="2"/>
  <c r="S54" i="2"/>
  <c r="R54" i="2"/>
  <c r="Q54" i="2"/>
  <c r="P54" i="2"/>
  <c r="T53" i="2"/>
  <c r="S53" i="2"/>
  <c r="R53" i="2"/>
  <c r="Q53" i="2"/>
  <c r="P53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9" i="2"/>
</calcChain>
</file>

<file path=xl/sharedStrings.xml><?xml version="1.0" encoding="utf-8"?>
<sst xmlns="http://schemas.openxmlformats.org/spreadsheetml/2006/main" count="47" uniqueCount="20">
  <si>
    <t>Case number</t>
  </si>
  <si>
    <t>fc’ (psi)</t>
  </si>
  <si>
    <t>L</t>
  </si>
  <si>
    <t>A_top</t>
  </si>
  <si>
    <t>A_bot</t>
  </si>
  <si>
    <t>Fextra-max (kips)</t>
  </si>
  <si>
    <t>δextra-max (in.)</t>
  </si>
  <si>
    <t>Fextra-min (kips)</t>
  </si>
  <si>
    <t>δextra-min (in.)</t>
  </si>
  <si>
    <t>δend (in.)</t>
  </si>
  <si>
    <t>Fy (kips)</t>
  </si>
  <si>
    <t>δy (in.)</t>
  </si>
  <si>
    <t>Real</t>
  </si>
  <si>
    <t>Predictions</t>
  </si>
  <si>
    <t>(Fmax-Fy)/Fy</t>
  </si>
  <si>
    <t xml:space="preserve">(Fmin-Fy)/Fy
</t>
  </si>
  <si>
    <t xml:space="preserve">δextra-min/d
</t>
  </si>
  <si>
    <t xml:space="preserve">δend/d
</t>
  </si>
  <si>
    <t>(δextra-max-δy)/δy</t>
  </si>
  <si>
    <t>special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</si>
</sst>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2925-5EAB-49A8-A1D8-8D3F06429D6F}">
  <dimension ref="D7:U58"/>
  <sheetViews>
    <sheetView tabSelected="1" topLeftCell="B46" workbookViewId="0">
      <selection activeCell="P52" sqref="P52"/>
    </sheetView>
  </sheetViews>
  <sheetFormatPr defaultRowHeight="14.5" x14ac:dyDescent="0.35"/>
  <sheetData>
    <row r="7" spans="4:21" ht="15" thickBot="1" x14ac:dyDescent="0.4"/>
    <row r="8" spans="4:21" ht="47" thickBot="1" x14ac:dyDescent="0.4">
      <c r="D8" s="5" t="s">
        <v>0</v>
      </c>
      <c r="E8" s="6" t="s">
        <v>1</v>
      </c>
      <c r="F8" s="7" t="s">
        <v>2</v>
      </c>
      <c r="G8" s="7" t="s">
        <v>3</v>
      </c>
      <c r="H8" s="7" t="s">
        <v>4</v>
      </c>
      <c r="I8" s="8" t="s">
        <v>10</v>
      </c>
      <c r="J8" s="9" t="s">
        <v>11</v>
      </c>
      <c r="L8" s="10" t="s">
        <v>14</v>
      </c>
      <c r="M8" s="11" t="s">
        <v>15</v>
      </c>
      <c r="N8" s="12" t="s">
        <v>18</v>
      </c>
      <c r="O8" s="11" t="s">
        <v>16</v>
      </c>
      <c r="P8" s="11" t="s">
        <v>17</v>
      </c>
      <c r="Q8" s="8" t="s">
        <v>5</v>
      </c>
      <c r="R8" s="9" t="s">
        <v>6</v>
      </c>
      <c r="S8" s="8" t="s">
        <v>7</v>
      </c>
      <c r="T8" s="9" t="s">
        <v>8</v>
      </c>
      <c r="U8" s="9" t="s">
        <v>9</v>
      </c>
    </row>
    <row r="9" spans="4:21" ht="16" thickBot="1" x14ac:dyDescent="0.4">
      <c r="D9" s="1">
        <v>61</v>
      </c>
      <c r="E9" s="2">
        <v>7880</v>
      </c>
      <c r="F9" s="3">
        <v>321</v>
      </c>
      <c r="G9" s="2">
        <v>5.48</v>
      </c>
      <c r="H9" s="2">
        <v>10.08</v>
      </c>
      <c r="I9" s="4">
        <v>58.480919565807497</v>
      </c>
      <c r="J9" s="4">
        <v>1.45</v>
      </c>
      <c r="L9">
        <v>1.3158293999999999</v>
      </c>
      <c r="M9">
        <v>-0.15859957</v>
      </c>
      <c r="N9">
        <v>0.77070236000000003</v>
      </c>
      <c r="O9">
        <v>0.83002805999999996</v>
      </c>
      <c r="P9">
        <v>1.1131297</v>
      </c>
      <c r="Q9">
        <f>L9*I9+I9</f>
        <v>135.43183286953223</v>
      </c>
      <c r="R9">
        <f>N9*J9+J9</f>
        <v>2.567518422</v>
      </c>
      <c r="S9">
        <f>M9*I9+I9</f>
        <v>49.205870869465841</v>
      </c>
      <c r="T9">
        <f>O9*26</f>
        <v>21.580729559999998</v>
      </c>
      <c r="U9">
        <f>P9*26</f>
        <v>28.9413722</v>
      </c>
    </row>
    <row r="10" spans="4:21" ht="16" thickBot="1" x14ac:dyDescent="0.4">
      <c r="D10" s="1">
        <v>62</v>
      </c>
      <c r="E10" s="2">
        <v>3075</v>
      </c>
      <c r="F10" s="3">
        <v>260</v>
      </c>
      <c r="G10" s="2">
        <v>6.28</v>
      </c>
      <c r="H10" s="2">
        <v>6.72</v>
      </c>
      <c r="I10" s="4">
        <v>62.967600679205802</v>
      </c>
      <c r="J10" s="4">
        <v>1.38</v>
      </c>
      <c r="L10">
        <v>0.76151632999999996</v>
      </c>
      <c r="M10">
        <v>-4.8946336E-2</v>
      </c>
      <c r="N10">
        <v>0.72686671999999997</v>
      </c>
      <c r="O10">
        <v>0.83551591999999997</v>
      </c>
      <c r="P10">
        <v>1.0175149000000001</v>
      </c>
      <c r="Q10">
        <f t="shared" ref="Q10:Q23" si="0">L10*I10+I10</f>
        <v>110.91845685734012</v>
      </c>
      <c r="R10">
        <f t="shared" ref="R10:R23" si="1">N10*J10+J10</f>
        <v>2.3830760735999998</v>
      </c>
      <c r="S10">
        <f t="shared" ref="S10:S23" si="2">M10*I10+I10</f>
        <v>59.885567339247565</v>
      </c>
      <c r="T10">
        <f t="shared" ref="T10:T23" si="3">O10*26</f>
        <v>21.723413919999999</v>
      </c>
      <c r="U10">
        <f t="shared" ref="U10:U23" si="4">P10*26</f>
        <v>26.455387400000003</v>
      </c>
    </row>
    <row r="11" spans="4:21" ht="16" thickBot="1" x14ac:dyDescent="0.4">
      <c r="D11" s="1">
        <v>63</v>
      </c>
      <c r="E11" s="2">
        <v>4283</v>
      </c>
      <c r="F11" s="3">
        <v>374</v>
      </c>
      <c r="G11" s="2">
        <v>12.82</v>
      </c>
      <c r="H11" s="2">
        <v>10.78</v>
      </c>
      <c r="I11" s="4">
        <v>76.318816210354996</v>
      </c>
      <c r="J11" s="4">
        <v>3.11</v>
      </c>
      <c r="L11">
        <v>0.33792444999999999</v>
      </c>
      <c r="M11">
        <v>-5.5755243000000003E-2</v>
      </c>
      <c r="N11">
        <v>0.52210902999999997</v>
      </c>
      <c r="O11">
        <v>0.79267757999999999</v>
      </c>
      <c r="P11">
        <v>1.0312326000000001</v>
      </c>
      <c r="Q11">
        <f t="shared" si="0"/>
        <v>102.10881020289028</v>
      </c>
      <c r="R11">
        <f t="shared" si="1"/>
        <v>4.7337590832999998</v>
      </c>
      <c r="S11">
        <f t="shared" si="2"/>
        <v>72.063642067074312</v>
      </c>
      <c r="T11">
        <f t="shared" si="3"/>
        <v>20.60961708</v>
      </c>
      <c r="U11">
        <f t="shared" si="4"/>
        <v>26.8120476</v>
      </c>
    </row>
    <row r="12" spans="4:21" ht="16" thickBot="1" x14ac:dyDescent="0.4">
      <c r="D12" s="1">
        <v>64</v>
      </c>
      <c r="E12" s="2">
        <v>3758</v>
      </c>
      <c r="F12" s="3">
        <v>352</v>
      </c>
      <c r="G12" s="2">
        <v>6.36</v>
      </c>
      <c r="H12" s="2">
        <v>4.6900000000000004</v>
      </c>
      <c r="I12" s="4">
        <v>32.3717774193548</v>
      </c>
      <c r="J12" s="4">
        <v>2.13</v>
      </c>
      <c r="L12">
        <v>0.94890213000000001</v>
      </c>
      <c r="M12">
        <v>-9.2669851999999997E-2</v>
      </c>
      <c r="N12">
        <v>0.93792056999999995</v>
      </c>
      <c r="O12">
        <v>0.90098237999999997</v>
      </c>
      <c r="P12">
        <v>1.1279247999999999</v>
      </c>
      <c r="Q12">
        <f t="shared" si="0"/>
        <v>63.089425964466471</v>
      </c>
      <c r="R12">
        <f t="shared" si="1"/>
        <v>4.1277708140999998</v>
      </c>
      <c r="S12">
        <f t="shared" si="2"/>
        <v>29.371889596926248</v>
      </c>
      <c r="T12">
        <f t="shared" si="3"/>
        <v>23.425541880000001</v>
      </c>
      <c r="U12">
        <f t="shared" si="4"/>
        <v>29.326044799999998</v>
      </c>
    </row>
    <row r="13" spans="4:21" ht="16" thickBot="1" x14ac:dyDescent="0.4">
      <c r="D13" s="1">
        <v>65</v>
      </c>
      <c r="E13" s="2">
        <v>4333</v>
      </c>
      <c r="F13" s="3">
        <v>346</v>
      </c>
      <c r="G13" s="2">
        <v>10.17</v>
      </c>
      <c r="H13" s="2">
        <v>11.32</v>
      </c>
      <c r="I13" s="4">
        <v>76.296242958129497</v>
      </c>
      <c r="J13" s="4">
        <v>2.4</v>
      </c>
      <c r="L13">
        <v>0.44656878999999999</v>
      </c>
      <c r="M13">
        <v>-5.1468163999999997E-2</v>
      </c>
      <c r="N13">
        <v>0.54954016000000006</v>
      </c>
      <c r="O13">
        <v>0.84426730999999999</v>
      </c>
      <c r="P13">
        <v>1.0609618000000001</v>
      </c>
      <c r="Q13">
        <f t="shared" si="0"/>
        <v>110.3677638574874</v>
      </c>
      <c r="R13">
        <f t="shared" si="1"/>
        <v>3.7188963839999998</v>
      </c>
      <c r="S13">
        <f t="shared" si="2"/>
        <v>72.36941541297665</v>
      </c>
      <c r="T13">
        <f t="shared" si="3"/>
        <v>21.95095006</v>
      </c>
      <c r="U13">
        <f t="shared" si="4"/>
        <v>27.585006800000002</v>
      </c>
    </row>
    <row r="14" spans="4:21" ht="16" thickBot="1" x14ac:dyDescent="0.4">
      <c r="D14" s="1">
        <v>66</v>
      </c>
      <c r="E14" s="2">
        <v>7875</v>
      </c>
      <c r="F14" s="3">
        <v>108</v>
      </c>
      <c r="G14" s="2">
        <v>11.76</v>
      </c>
      <c r="H14" s="2">
        <v>7.51</v>
      </c>
      <c r="I14" s="4">
        <v>267.43388477054998</v>
      </c>
      <c r="J14" s="4">
        <v>0.26</v>
      </c>
      <c r="L14">
        <v>1.0157565</v>
      </c>
      <c r="M14">
        <v>-4.5130797E-2</v>
      </c>
      <c r="N14">
        <v>0.34411093999999998</v>
      </c>
      <c r="O14">
        <v>0.79838556000000005</v>
      </c>
      <c r="P14">
        <v>0.93272692000000001</v>
      </c>
      <c r="Q14">
        <f t="shared" si="0"/>
        <v>539.08159154648706</v>
      </c>
      <c r="R14">
        <f t="shared" si="1"/>
        <v>0.34946884440000003</v>
      </c>
      <c r="S14">
        <f t="shared" si="2"/>
        <v>255.36438040604889</v>
      </c>
      <c r="T14">
        <f t="shared" si="3"/>
        <v>20.758024560000003</v>
      </c>
      <c r="U14">
        <f t="shared" si="4"/>
        <v>24.250899920000002</v>
      </c>
    </row>
    <row r="15" spans="4:21" ht="16" thickBot="1" x14ac:dyDescent="0.4">
      <c r="D15" s="1">
        <v>67</v>
      </c>
      <c r="E15" s="2">
        <v>6499</v>
      </c>
      <c r="F15" s="3">
        <v>183</v>
      </c>
      <c r="G15" s="2">
        <v>5.13</v>
      </c>
      <c r="H15" s="2">
        <v>6.98</v>
      </c>
      <c r="I15" s="4">
        <v>91.986438286444894</v>
      </c>
      <c r="J15" s="4">
        <v>0.64</v>
      </c>
      <c r="L15">
        <v>1.5477289000000001</v>
      </c>
      <c r="M15">
        <v>-7.0845700999999997E-2</v>
      </c>
      <c r="N15">
        <v>0.49928298999999998</v>
      </c>
      <c r="O15">
        <v>0.91215396000000004</v>
      </c>
      <c r="P15">
        <v>1.0709746</v>
      </c>
      <c r="Q15">
        <f t="shared" si="0"/>
        <v>234.35650723044213</v>
      </c>
      <c r="R15">
        <f t="shared" si="1"/>
        <v>0.95954111360000005</v>
      </c>
      <c r="S15">
        <f t="shared" si="2"/>
        <v>85.469594583548471</v>
      </c>
      <c r="T15">
        <f t="shared" si="3"/>
        <v>23.716002960000001</v>
      </c>
      <c r="U15">
        <f t="shared" si="4"/>
        <v>27.845339599999999</v>
      </c>
    </row>
    <row r="16" spans="4:21" ht="16" thickBot="1" x14ac:dyDescent="0.4">
      <c r="D16" s="1">
        <v>68</v>
      </c>
      <c r="E16" s="2">
        <v>6683</v>
      </c>
      <c r="F16" s="3">
        <v>382</v>
      </c>
      <c r="G16" s="2">
        <v>6.45</v>
      </c>
      <c r="H16" s="2">
        <v>11.58</v>
      </c>
      <c r="I16" s="4">
        <v>53.442190937411603</v>
      </c>
      <c r="J16" s="4">
        <v>1.93</v>
      </c>
      <c r="L16">
        <v>0.71658403000000004</v>
      </c>
      <c r="M16">
        <v>-0.14197325999999999</v>
      </c>
      <c r="N16">
        <v>0.89376407999999996</v>
      </c>
      <c r="O16">
        <v>0.74030483000000002</v>
      </c>
      <c r="P16">
        <v>1.0667951</v>
      </c>
      <c r="Q16">
        <f t="shared" si="0"/>
        <v>91.738011491371481</v>
      </c>
      <c r="R16">
        <f t="shared" si="1"/>
        <v>3.6549646743999995</v>
      </c>
      <c r="S16">
        <f t="shared" si="2"/>
        <v>45.854828868484823</v>
      </c>
      <c r="T16">
        <f t="shared" si="3"/>
        <v>19.24792558</v>
      </c>
      <c r="U16">
        <f t="shared" si="4"/>
        <v>27.736672599999999</v>
      </c>
    </row>
    <row r="17" spans="4:21" ht="16" thickBot="1" x14ac:dyDescent="0.4">
      <c r="D17" s="1">
        <v>69</v>
      </c>
      <c r="E17" s="2">
        <v>3614</v>
      </c>
      <c r="F17" s="3">
        <v>217</v>
      </c>
      <c r="G17" s="2">
        <v>8.66</v>
      </c>
      <c r="H17" s="2">
        <v>7.78</v>
      </c>
      <c r="I17" s="4">
        <v>102.48381090815499</v>
      </c>
      <c r="J17" s="4">
        <v>1.1200000000000001</v>
      </c>
      <c r="L17">
        <v>0.66389310000000001</v>
      </c>
      <c r="M17">
        <v>-3.4936494999999998E-2</v>
      </c>
      <c r="N17">
        <v>0.55290019999999995</v>
      </c>
      <c r="O17">
        <v>0.81134795999999998</v>
      </c>
      <c r="P17">
        <v>0.96849655999999995</v>
      </c>
      <c r="Q17">
        <f t="shared" si="0"/>
        <v>170.52210583178385</v>
      </c>
      <c r="R17">
        <f t="shared" si="1"/>
        <v>1.7392482240000002</v>
      </c>
      <c r="S17">
        <f t="shared" si="2"/>
        <v>98.903385760781291</v>
      </c>
      <c r="T17">
        <f t="shared" si="3"/>
        <v>21.095046959999998</v>
      </c>
      <c r="U17">
        <f t="shared" si="4"/>
        <v>25.180910559999997</v>
      </c>
    </row>
    <row r="18" spans="4:21" ht="16" thickBot="1" x14ac:dyDescent="0.4">
      <c r="D18" s="1">
        <v>70</v>
      </c>
      <c r="E18" s="2">
        <v>4010</v>
      </c>
      <c r="F18" s="3">
        <v>235</v>
      </c>
      <c r="G18" s="2">
        <v>10.61</v>
      </c>
      <c r="H18" s="2">
        <v>8.49</v>
      </c>
      <c r="I18" s="4">
        <v>109.19713174273799</v>
      </c>
      <c r="J18" s="4">
        <v>1.27</v>
      </c>
      <c r="L18">
        <v>0.55819213000000001</v>
      </c>
      <c r="M18">
        <v>-4.2864027999999998E-2</v>
      </c>
      <c r="N18">
        <v>0.54694902999999995</v>
      </c>
      <c r="O18">
        <v>0.75354754999999995</v>
      </c>
      <c r="P18">
        <v>0.93408871000000004</v>
      </c>
      <c r="Q18">
        <f t="shared" si="0"/>
        <v>170.15011130010754</v>
      </c>
      <c r="R18">
        <f t="shared" si="1"/>
        <v>1.9646252680999998</v>
      </c>
      <c r="S18">
        <f t="shared" si="2"/>
        <v>104.51650283019758</v>
      </c>
      <c r="T18">
        <f t="shared" si="3"/>
        <v>19.5922363</v>
      </c>
      <c r="U18">
        <f t="shared" si="4"/>
        <v>24.286306460000002</v>
      </c>
    </row>
    <row r="19" spans="4:21" ht="16" thickBot="1" x14ac:dyDescent="0.4">
      <c r="D19" s="1">
        <v>71</v>
      </c>
      <c r="E19" s="2">
        <v>5338</v>
      </c>
      <c r="F19" s="3">
        <v>321</v>
      </c>
      <c r="G19" s="2">
        <v>5.92</v>
      </c>
      <c r="H19" s="2">
        <v>12.99</v>
      </c>
      <c r="I19" s="4">
        <v>69.948237119955905</v>
      </c>
      <c r="J19" s="4">
        <v>1.5</v>
      </c>
      <c r="L19">
        <v>0.54759228000000004</v>
      </c>
      <c r="M19">
        <v>-0.10451207</v>
      </c>
      <c r="N19">
        <v>1.0794471999999999</v>
      </c>
      <c r="O19">
        <v>0.57493733999999996</v>
      </c>
      <c r="P19">
        <v>0.88800352999999999</v>
      </c>
      <c r="Q19">
        <f t="shared" si="0"/>
        <v>108.2513517664532</v>
      </c>
      <c r="R19">
        <f t="shared" si="1"/>
        <v>3.1191708</v>
      </c>
      <c r="S19">
        <f t="shared" si="2"/>
        <v>62.637802065698473</v>
      </c>
      <c r="T19">
        <f t="shared" si="3"/>
        <v>14.948370839999999</v>
      </c>
      <c r="U19">
        <f t="shared" si="4"/>
        <v>23.088091779999999</v>
      </c>
    </row>
    <row r="20" spans="4:21" ht="16" thickBot="1" x14ac:dyDescent="0.4">
      <c r="D20" s="1">
        <v>72</v>
      </c>
      <c r="E20" s="2">
        <v>4243</v>
      </c>
      <c r="F20" s="3">
        <v>223</v>
      </c>
      <c r="G20" s="2">
        <v>6.19</v>
      </c>
      <c r="H20" s="2">
        <v>4.51</v>
      </c>
      <c r="I20" s="4">
        <v>62.262636003090201</v>
      </c>
      <c r="J20" s="4">
        <v>1</v>
      </c>
      <c r="L20">
        <v>1.1056752999999999</v>
      </c>
      <c r="M20">
        <v>-5.6698832999999997E-2</v>
      </c>
      <c r="N20">
        <v>0.57284939000000001</v>
      </c>
      <c r="O20">
        <v>0.89563846999999996</v>
      </c>
      <c r="P20">
        <v>1.0537110999999999</v>
      </c>
      <c r="Q20">
        <f t="shared" si="0"/>
        <v>131.10489474459774</v>
      </c>
      <c r="R20">
        <f t="shared" si="1"/>
        <v>1.57284939</v>
      </c>
      <c r="S20">
        <f t="shared" si="2"/>
        <v>58.732417202211202</v>
      </c>
      <c r="T20">
        <f t="shared" si="3"/>
        <v>23.28660022</v>
      </c>
      <c r="U20">
        <f t="shared" si="4"/>
        <v>27.396488599999998</v>
      </c>
    </row>
    <row r="21" spans="4:21" ht="16" thickBot="1" x14ac:dyDescent="0.4">
      <c r="D21" s="1">
        <v>73</v>
      </c>
      <c r="E21" s="2">
        <v>7459</v>
      </c>
      <c r="F21" s="3">
        <v>285</v>
      </c>
      <c r="G21" s="2">
        <v>10.08</v>
      </c>
      <c r="H21" s="2">
        <v>5.66</v>
      </c>
      <c r="I21" s="4">
        <v>69.810353248811296</v>
      </c>
      <c r="J21" s="4">
        <v>1.44</v>
      </c>
      <c r="L21">
        <v>1.1370174</v>
      </c>
      <c r="M21">
        <v>-0.10816281</v>
      </c>
      <c r="N21">
        <v>0.52327447999999999</v>
      </c>
      <c r="O21">
        <v>0.80291080000000004</v>
      </c>
      <c r="P21">
        <v>1.038138</v>
      </c>
      <c r="Q21">
        <f t="shared" si="0"/>
        <v>149.18593959285627</v>
      </c>
      <c r="R21">
        <f t="shared" si="1"/>
        <v>2.1935152512</v>
      </c>
      <c r="S21">
        <f t="shared" si="2"/>
        <v>62.259469274327238</v>
      </c>
      <c r="T21">
        <f t="shared" si="3"/>
        <v>20.875680800000001</v>
      </c>
      <c r="U21">
        <f t="shared" si="4"/>
        <v>26.991588</v>
      </c>
    </row>
    <row r="22" spans="4:21" ht="16" thickBot="1" x14ac:dyDescent="0.4">
      <c r="D22" s="1">
        <v>74</v>
      </c>
      <c r="E22" s="2">
        <v>3709</v>
      </c>
      <c r="F22" s="3">
        <v>385</v>
      </c>
      <c r="G22" s="2">
        <v>5.83</v>
      </c>
      <c r="H22" s="2">
        <v>10.96</v>
      </c>
      <c r="I22" s="4">
        <v>46.5289856235567</v>
      </c>
      <c r="J22" s="4">
        <v>1.91</v>
      </c>
      <c r="L22">
        <v>0.47572746999999999</v>
      </c>
      <c r="M22">
        <v>-9.7035705999999999E-2</v>
      </c>
      <c r="N22">
        <v>1.262203</v>
      </c>
      <c r="O22">
        <v>0.63180183999999995</v>
      </c>
      <c r="P22">
        <v>0.93536830000000004</v>
      </c>
      <c r="Q22">
        <f t="shared" si="0"/>
        <v>68.664102235917696</v>
      </c>
      <c r="R22">
        <f t="shared" si="1"/>
        <v>4.3208077299999994</v>
      </c>
      <c r="S22">
        <f t="shared" si="2"/>
        <v>42.014012654111028</v>
      </c>
      <c r="T22">
        <f t="shared" si="3"/>
        <v>16.426847839999997</v>
      </c>
      <c r="U22">
        <f t="shared" si="4"/>
        <v>24.319575800000003</v>
      </c>
    </row>
    <row r="23" spans="4:21" ht="16" thickBot="1" x14ac:dyDescent="0.4">
      <c r="D23" s="1">
        <v>75</v>
      </c>
      <c r="E23" s="2">
        <v>6133</v>
      </c>
      <c r="F23" s="3">
        <v>333</v>
      </c>
      <c r="G23" s="2">
        <v>4.7699999999999996</v>
      </c>
      <c r="H23" s="2">
        <v>10.25</v>
      </c>
      <c r="I23" s="4">
        <v>52.426178736900098</v>
      </c>
      <c r="J23" s="4">
        <v>1.39</v>
      </c>
      <c r="L23">
        <v>0.86937432999999997</v>
      </c>
      <c r="M23">
        <v>-0.14656812999999999</v>
      </c>
      <c r="N23">
        <v>1.0664494</v>
      </c>
      <c r="O23">
        <v>0.70888375999999997</v>
      </c>
      <c r="P23">
        <v>1.0227305</v>
      </c>
      <c r="Q23">
        <f t="shared" si="0"/>
        <v>98.004152750752866</v>
      </c>
      <c r="R23">
        <f t="shared" si="1"/>
        <v>2.8723646659999997</v>
      </c>
      <c r="S23">
        <f t="shared" si="2"/>
        <v>44.742171756386888</v>
      </c>
      <c r="T23">
        <f t="shared" si="3"/>
        <v>18.430977759999998</v>
      </c>
      <c r="U23">
        <f t="shared" si="4"/>
        <v>26.590993000000001</v>
      </c>
    </row>
    <row r="27" spans="4:21" ht="15" thickBot="1" x14ac:dyDescent="0.4">
      <c r="D27" t="s">
        <v>12</v>
      </c>
      <c r="J27" t="s">
        <v>13</v>
      </c>
    </row>
    <row r="28" spans="4:21" ht="47" thickBot="1" x14ac:dyDescent="0.4">
      <c r="D28" s="8" t="s">
        <v>5</v>
      </c>
      <c r="E28" s="9" t="s">
        <v>6</v>
      </c>
      <c r="F28" s="8" t="s">
        <v>7</v>
      </c>
      <c r="G28" s="9" t="s">
        <v>8</v>
      </c>
      <c r="H28" s="9" t="s">
        <v>9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</row>
    <row r="29" spans="4:21" ht="16" thickBot="1" x14ac:dyDescent="0.4">
      <c r="D29" s="4">
        <v>121.129</v>
      </c>
      <c r="E29" s="4">
        <v>2.4300000000000002</v>
      </c>
      <c r="F29" s="4">
        <v>51.216900000000003</v>
      </c>
      <c r="G29" s="4">
        <v>17.2</v>
      </c>
      <c r="H29" s="4">
        <v>25.67</v>
      </c>
      <c r="J29">
        <v>135.43183286953223</v>
      </c>
      <c r="K29">
        <v>2.567518422</v>
      </c>
      <c r="L29">
        <v>49.205870869465841</v>
      </c>
      <c r="M29">
        <v>21.580729559999998</v>
      </c>
      <c r="N29">
        <v>28.9413722</v>
      </c>
    </row>
    <row r="30" spans="4:21" ht="16" thickBot="1" x14ac:dyDescent="0.4">
      <c r="D30" s="4">
        <v>104.691</v>
      </c>
      <c r="E30" s="4">
        <v>2.3199999999999998</v>
      </c>
      <c r="F30" s="4">
        <v>61.028399999999998</v>
      </c>
      <c r="G30" s="4">
        <v>22.41</v>
      </c>
      <c r="H30" s="4">
        <v>24.82</v>
      </c>
      <c r="J30">
        <v>110.91845685734012</v>
      </c>
      <c r="K30">
        <v>2.3830760735999998</v>
      </c>
      <c r="L30">
        <v>59.885567339247565</v>
      </c>
      <c r="M30">
        <v>21.723413919999999</v>
      </c>
      <c r="N30">
        <v>26.455387400000003</v>
      </c>
    </row>
    <row r="31" spans="4:21" ht="16" thickBot="1" x14ac:dyDescent="0.4">
      <c r="D31" s="4">
        <v>105.187</v>
      </c>
      <c r="E31" s="4">
        <v>4.49</v>
      </c>
      <c r="F31" s="4">
        <v>73.157799999999995</v>
      </c>
      <c r="G31" s="4">
        <v>18.71</v>
      </c>
      <c r="H31" s="4">
        <v>25.04</v>
      </c>
      <c r="J31">
        <v>102.10881020289028</v>
      </c>
      <c r="K31">
        <v>4.7337590832999998</v>
      </c>
      <c r="L31">
        <v>72.063642067074312</v>
      </c>
      <c r="M31">
        <v>20.60961708</v>
      </c>
      <c r="N31">
        <v>26.8120476</v>
      </c>
    </row>
    <row r="32" spans="4:21" ht="16" thickBot="1" x14ac:dyDescent="0.4">
      <c r="D32" s="4">
        <v>62.808599999999998</v>
      </c>
      <c r="E32" s="4">
        <v>3.49</v>
      </c>
      <c r="F32" s="4">
        <v>29.4969</v>
      </c>
      <c r="G32" s="4">
        <v>18.850000000000001</v>
      </c>
      <c r="H32" s="4">
        <v>25.81</v>
      </c>
      <c r="J32">
        <v>63.089425964466471</v>
      </c>
      <c r="K32">
        <v>4.1277708140999998</v>
      </c>
      <c r="L32">
        <v>29.371889596926248</v>
      </c>
      <c r="M32">
        <v>23.425541880000001</v>
      </c>
      <c r="N32">
        <v>29.326044799999998</v>
      </c>
    </row>
    <row r="33" spans="4:14" ht="16" thickBot="1" x14ac:dyDescent="0.4">
      <c r="D33" s="4">
        <v>109.871</v>
      </c>
      <c r="E33" s="4">
        <v>3.77</v>
      </c>
      <c r="F33" s="4">
        <v>73.856899999999996</v>
      </c>
      <c r="G33" s="4">
        <v>20.84</v>
      </c>
      <c r="H33" s="4">
        <v>25.54</v>
      </c>
      <c r="J33">
        <v>110.3677638574874</v>
      </c>
      <c r="K33">
        <v>3.7188963839999998</v>
      </c>
      <c r="L33">
        <v>72.36941541297665</v>
      </c>
      <c r="M33">
        <v>21.95095006</v>
      </c>
      <c r="N33">
        <v>27.585006800000002</v>
      </c>
    </row>
    <row r="34" spans="4:14" ht="16" thickBot="1" x14ac:dyDescent="0.4">
      <c r="D34" s="4">
        <v>549.06600000000003</v>
      </c>
      <c r="E34" s="4">
        <v>0.36</v>
      </c>
      <c r="F34" s="4">
        <v>258.35700000000003</v>
      </c>
      <c r="G34" s="4">
        <v>22.01</v>
      </c>
      <c r="H34" s="4">
        <v>23.28</v>
      </c>
      <c r="J34">
        <v>539.08159154648706</v>
      </c>
      <c r="K34">
        <v>0.34946884440000003</v>
      </c>
      <c r="L34">
        <v>255.36438040604889</v>
      </c>
      <c r="M34">
        <v>20.758024560000003</v>
      </c>
      <c r="N34">
        <v>24.250899920000002</v>
      </c>
    </row>
    <row r="35" spans="4:14" ht="16" thickBot="1" x14ac:dyDescent="0.4">
      <c r="D35" s="4">
        <v>221.267</v>
      </c>
      <c r="E35" s="4">
        <v>0.96</v>
      </c>
      <c r="F35" s="4">
        <v>86.845699999999994</v>
      </c>
      <c r="G35" s="4">
        <v>22.24</v>
      </c>
      <c r="H35" s="4">
        <v>24.74</v>
      </c>
      <c r="J35">
        <v>234.35650723044213</v>
      </c>
      <c r="K35">
        <v>0.95954111360000005</v>
      </c>
      <c r="L35">
        <v>85.469594583548471</v>
      </c>
      <c r="M35">
        <v>23.716002960000001</v>
      </c>
      <c r="N35">
        <v>27.845339599999999</v>
      </c>
    </row>
    <row r="36" spans="4:14" ht="16" thickBot="1" x14ac:dyDescent="0.4">
      <c r="D36" s="4">
        <v>88.288799999999995</v>
      </c>
      <c r="E36" s="4">
        <v>3.38</v>
      </c>
      <c r="F36" s="4">
        <v>45.734000000000002</v>
      </c>
      <c r="G36" s="4">
        <v>17.559999999999999</v>
      </c>
      <c r="H36" s="4">
        <v>25.38</v>
      </c>
      <c r="J36">
        <v>91.738011491371481</v>
      </c>
      <c r="K36">
        <v>3.6549646743999995</v>
      </c>
      <c r="L36">
        <v>45.854828868484823</v>
      </c>
      <c r="M36">
        <v>19.24792558</v>
      </c>
      <c r="N36">
        <v>27.736672599999999</v>
      </c>
    </row>
    <row r="37" spans="4:14" ht="16" thickBot="1" x14ac:dyDescent="0.4">
      <c r="D37" s="4">
        <v>164.661</v>
      </c>
      <c r="E37" s="4">
        <v>1.64</v>
      </c>
      <c r="F37" s="4">
        <v>100.259</v>
      </c>
      <c r="G37" s="4">
        <v>21.65</v>
      </c>
      <c r="H37" s="4">
        <v>24.01</v>
      </c>
      <c r="J37">
        <v>170.52210583178385</v>
      </c>
      <c r="K37">
        <v>1.7392482240000002</v>
      </c>
      <c r="L37">
        <v>98.903385760781291</v>
      </c>
      <c r="M37">
        <v>21.095046959999998</v>
      </c>
      <c r="N37">
        <v>25.180910559999997</v>
      </c>
    </row>
    <row r="38" spans="4:14" ht="16" thickBot="1" x14ac:dyDescent="0.4">
      <c r="D38" s="4">
        <v>169.55</v>
      </c>
      <c r="E38" s="4">
        <v>1.9</v>
      </c>
      <c r="F38" s="4">
        <v>107</v>
      </c>
      <c r="G38" s="4">
        <v>18.57</v>
      </c>
      <c r="H38" s="4">
        <v>23.31</v>
      </c>
      <c r="J38">
        <v>170.15011130010754</v>
      </c>
      <c r="K38">
        <v>1.9646252680999998</v>
      </c>
      <c r="L38">
        <v>104.51650283019758</v>
      </c>
      <c r="M38">
        <v>19.5922363</v>
      </c>
      <c r="N38">
        <v>24.286306460000002</v>
      </c>
    </row>
    <row r="39" spans="4:14" ht="16" thickBot="1" x14ac:dyDescent="0.4">
      <c r="D39" s="4">
        <v>111.258</v>
      </c>
      <c r="E39" s="4">
        <v>3.2</v>
      </c>
      <c r="F39" s="4">
        <v>57.879399999999997</v>
      </c>
      <c r="G39" s="4">
        <v>15.51</v>
      </c>
      <c r="H39" s="4">
        <v>21.69</v>
      </c>
      <c r="J39">
        <v>108.2513517664532</v>
      </c>
      <c r="K39">
        <v>3.1191708</v>
      </c>
      <c r="L39">
        <v>62.637802065698473</v>
      </c>
      <c r="M39">
        <v>14.948370839999999</v>
      </c>
      <c r="N39">
        <v>23.088091779999999</v>
      </c>
    </row>
    <row r="40" spans="4:14" ht="16" thickBot="1" x14ac:dyDescent="0.4">
      <c r="D40" s="4">
        <v>131.07400000000001</v>
      </c>
      <c r="E40" s="4">
        <v>1.56</v>
      </c>
      <c r="F40" s="4">
        <v>59.499499999999998</v>
      </c>
      <c r="G40" s="4">
        <v>21.62</v>
      </c>
      <c r="H40" s="4">
        <v>24.46</v>
      </c>
      <c r="J40">
        <v>131.10489474459774</v>
      </c>
      <c r="K40">
        <v>1.57284939</v>
      </c>
      <c r="L40">
        <v>58.732417202211202</v>
      </c>
      <c r="M40">
        <v>23.28660022</v>
      </c>
      <c r="N40">
        <v>27.396488599999998</v>
      </c>
    </row>
    <row r="41" spans="4:14" ht="16" thickBot="1" x14ac:dyDescent="0.4">
      <c r="D41" s="4">
        <v>147.86799999999999</v>
      </c>
      <c r="E41" s="4">
        <v>2.11</v>
      </c>
      <c r="F41" s="4">
        <v>63.1569</v>
      </c>
      <c r="G41" s="4">
        <v>16.7</v>
      </c>
      <c r="H41" s="4">
        <v>24.69</v>
      </c>
      <c r="J41">
        <v>149.18593959285627</v>
      </c>
      <c r="K41">
        <v>2.1935152512</v>
      </c>
      <c r="L41">
        <v>62.259469274327238</v>
      </c>
      <c r="M41">
        <v>20.875680800000001</v>
      </c>
      <c r="N41">
        <v>26.991588</v>
      </c>
    </row>
    <row r="42" spans="4:14" ht="16" thickBot="1" x14ac:dyDescent="0.4">
      <c r="D42" s="4">
        <v>65.834999999999994</v>
      </c>
      <c r="E42" s="4">
        <v>4.6100000000000003</v>
      </c>
      <c r="F42" s="4">
        <v>39.253500000000003</v>
      </c>
      <c r="G42" s="4">
        <v>16.260000000000002</v>
      </c>
      <c r="H42" s="4">
        <v>22.56</v>
      </c>
      <c r="J42">
        <v>68.664102235917696</v>
      </c>
      <c r="K42">
        <v>4.3208077299999994</v>
      </c>
      <c r="L42">
        <v>42.014012654111028</v>
      </c>
      <c r="M42">
        <v>16.426847839999997</v>
      </c>
      <c r="N42">
        <v>24.319575800000003</v>
      </c>
    </row>
    <row r="43" spans="4:14" ht="16" thickBot="1" x14ac:dyDescent="0.4">
      <c r="D43" s="4">
        <v>95.236800000000002</v>
      </c>
      <c r="E43" s="4">
        <v>2.72</v>
      </c>
      <c r="F43" s="4">
        <v>43.502800000000001</v>
      </c>
      <c r="G43" s="4">
        <v>16.03</v>
      </c>
      <c r="H43" s="4">
        <v>23.87</v>
      </c>
      <c r="J43">
        <v>98.004152750752866</v>
      </c>
      <c r="K43">
        <v>2.8723646659999997</v>
      </c>
      <c r="L43">
        <v>44.742171756386888</v>
      </c>
      <c r="M43">
        <v>18.430977759999998</v>
      </c>
      <c r="N43">
        <v>26.590993000000001</v>
      </c>
    </row>
    <row r="50" spans="4:20" x14ac:dyDescent="0.35">
      <c r="D50" t="s">
        <v>19</v>
      </c>
    </row>
    <row r="51" spans="4:20" ht="15" thickBot="1" x14ac:dyDescent="0.4"/>
    <row r="52" spans="4:20" ht="47" thickBot="1" x14ac:dyDescent="0.4">
      <c r="D52" s="5" t="s">
        <v>0</v>
      </c>
      <c r="E52" s="6" t="s">
        <v>1</v>
      </c>
      <c r="F52" s="7" t="s">
        <v>2</v>
      </c>
      <c r="G52" s="7" t="s">
        <v>3</v>
      </c>
      <c r="H52" s="7" t="s">
        <v>4</v>
      </c>
      <c r="I52" s="8" t="s">
        <v>5</v>
      </c>
      <c r="J52" s="9" t="s">
        <v>6</v>
      </c>
      <c r="K52" s="8" t="s">
        <v>7</v>
      </c>
      <c r="L52" s="9" t="s">
        <v>8</v>
      </c>
      <c r="M52" s="9" t="s">
        <v>9</v>
      </c>
      <c r="N52" s="8" t="s">
        <v>10</v>
      </c>
      <c r="O52" s="9" t="s">
        <v>11</v>
      </c>
      <c r="P52" s="10" t="s">
        <v>14</v>
      </c>
      <c r="Q52" s="11" t="s">
        <v>15</v>
      </c>
      <c r="R52" s="12" t="s">
        <v>18</v>
      </c>
      <c r="S52" s="11" t="s">
        <v>16</v>
      </c>
      <c r="T52" s="11" t="s">
        <v>17</v>
      </c>
    </row>
    <row r="53" spans="4:20" ht="16" thickBot="1" x14ac:dyDescent="0.4">
      <c r="D53" s="1">
        <v>4</v>
      </c>
      <c r="E53" s="2">
        <v>3000</v>
      </c>
      <c r="F53" s="3">
        <v>104</v>
      </c>
      <c r="G53" s="2">
        <v>13.26</v>
      </c>
      <c r="H53" s="3">
        <v>4.42</v>
      </c>
      <c r="I53" s="13">
        <v>328.47</v>
      </c>
      <c r="J53" s="13">
        <v>0.41</v>
      </c>
      <c r="K53" s="13">
        <v>195.78</v>
      </c>
      <c r="L53" s="13">
        <v>2.5099999999999998</v>
      </c>
      <c r="M53" s="13">
        <v>4.63</v>
      </c>
      <c r="N53" s="13">
        <v>199.13</v>
      </c>
      <c r="O53" s="13">
        <v>0.22</v>
      </c>
      <c r="P53" s="14">
        <f t="shared" ref="P53:P54" si="5">(I53-N53)/N53</f>
        <v>0.64952543564505616</v>
      </c>
      <c r="Q53" s="14">
        <f t="shared" ref="Q53:Q54" si="6">(K53-N53)/N53</f>
        <v>-1.6823180836639352E-2</v>
      </c>
      <c r="R53" s="14">
        <f t="shared" ref="R53:R54" si="7">(J53-O53)/O53</f>
        <v>0.86363636363636354</v>
      </c>
      <c r="S53" s="14">
        <f t="shared" ref="S53:T54" si="8">L53/23</f>
        <v>0.10913043478260868</v>
      </c>
      <c r="T53" s="14">
        <f t="shared" si="8"/>
        <v>0.20130434782608694</v>
      </c>
    </row>
    <row r="54" spans="4:20" ht="16" thickBot="1" x14ac:dyDescent="0.4">
      <c r="D54" s="1">
        <v>5</v>
      </c>
      <c r="E54" s="2">
        <v>3000</v>
      </c>
      <c r="F54" s="3">
        <v>104</v>
      </c>
      <c r="G54" s="2">
        <v>4.42</v>
      </c>
      <c r="H54" s="3">
        <v>13.26</v>
      </c>
      <c r="I54" s="13">
        <v>328.08</v>
      </c>
      <c r="J54" s="13">
        <v>0.41</v>
      </c>
      <c r="K54" s="13">
        <v>195.56</v>
      </c>
      <c r="L54" s="13">
        <v>2.52</v>
      </c>
      <c r="M54" s="13">
        <v>4.5999999999999996</v>
      </c>
      <c r="N54" s="13">
        <v>198.86</v>
      </c>
      <c r="O54" s="13">
        <v>0.21</v>
      </c>
      <c r="P54" s="14">
        <f t="shared" si="5"/>
        <v>0.64980388212813012</v>
      </c>
      <c r="Q54" s="14">
        <f t="shared" si="6"/>
        <v>-1.6594589158201806E-2</v>
      </c>
      <c r="R54" s="14">
        <f t="shared" si="7"/>
        <v>0.95238095238095233</v>
      </c>
      <c r="S54" s="14">
        <f t="shared" si="8"/>
        <v>0.10956521739130434</v>
      </c>
      <c r="T54" s="14">
        <f t="shared" si="8"/>
        <v>0.19999999999999998</v>
      </c>
    </row>
    <row r="57" spans="4:20" x14ac:dyDescent="0.35">
      <c r="I57">
        <f>P57*N53+N53</f>
        <v>324.2354416782</v>
      </c>
      <c r="J57">
        <f>R57*O53+O53</f>
        <v>0.36266060379999998</v>
      </c>
      <c r="K57">
        <f>Q57*N53+N53</f>
        <v>193.34687609823999</v>
      </c>
      <c r="L57">
        <f>S57*26</f>
        <v>9.9378773000000002</v>
      </c>
      <c r="M57">
        <f>T57*26</f>
        <v>12.83556222</v>
      </c>
      <c r="P57">
        <v>0.62826013999999997</v>
      </c>
      <c r="Q57">
        <v>-2.9041951999999999E-2</v>
      </c>
      <c r="R57">
        <v>0.64845728999999996</v>
      </c>
      <c r="S57">
        <v>0.38222604999999998</v>
      </c>
      <c r="T57">
        <v>0.49367547000000001</v>
      </c>
    </row>
    <row r="58" spans="4:20" x14ac:dyDescent="0.35">
      <c r="I58">
        <f>P58*N54+N54</f>
        <v>299.52165531880001</v>
      </c>
      <c r="J58">
        <f>R58*O54+O54</f>
        <v>0.44067395399999998</v>
      </c>
      <c r="K58">
        <f>Q58*N54+N54</f>
        <v>192.81627969190001</v>
      </c>
      <c r="L58">
        <f>S58*26</f>
        <v>5.8322927</v>
      </c>
      <c r="M58">
        <f>T58*26</f>
        <v>11.306159019999999</v>
      </c>
      <c r="P58">
        <v>0.50619358000000003</v>
      </c>
      <c r="Q58">
        <v>-3.0391834999999999E-2</v>
      </c>
      <c r="R58">
        <v>1.0984474</v>
      </c>
      <c r="S58">
        <v>0.22431894999999999</v>
      </c>
      <c r="T58">
        <v>0.43485226999999999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2018-04-14T18:53:21Z</dcterms:modified>
</cp:coreProperties>
</file>