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부산교육연수원\교육청_업무에 바로 쓰는 엑셀(기본)(202102)\"/>
    </mc:Choice>
  </mc:AlternateContent>
  <xr:revisionPtr revIDLastSave="0" documentId="13_ncr:1_{FEBC31B3-E4FD-4714-9103-81CEC770ADEE}" xr6:coauthVersionLast="46" xr6:coauthVersionMax="46" xr10:uidLastSave="{00000000-0000-0000-0000-000000000000}"/>
  <bookViews>
    <workbookView xWindow="22530" yWindow="8430" windowWidth="14595" windowHeight="9945" xr2:uid="{6340BAB9-8C62-4058-A0E8-80B24D541D99}"/>
  </bookViews>
  <sheets>
    <sheet name="데이터 입력" sheetId="1" r:id="rId1"/>
    <sheet name="데이터 표시 형식" sheetId="2" r:id="rId2"/>
    <sheet name="채우기" sheetId="3" r:id="rId3"/>
    <sheet name="계산표" sheetId="4" r:id="rId4"/>
    <sheet name="결재양식" sheetId="5" r:id="rId5"/>
    <sheet name="인쇄" sheetId="6" r:id="rId6"/>
    <sheet name="정렬,필터,표,조건부서식" sheetId="7" r:id="rId7"/>
    <sheet name="피벗데이터" sheetId="8" r:id="rId8"/>
    <sheet name="수식" sheetId="9" r:id="rId9"/>
    <sheet name="Rank함수" sheetId="10" r:id="rId10"/>
    <sheet name="Count함수" sheetId="11" r:id="rId11"/>
    <sheet name="ROUNDDOWN" sheetId="12" r:id="rId12"/>
    <sheet name="IF함수" sheetId="13" r:id="rId13"/>
    <sheet name="결과 값을 수식으로작성" sheetId="14" r:id="rId14"/>
    <sheet name="OR와AND중첩" sheetId="15" r:id="rId15"/>
    <sheet name="다중IF" sheetId="16" r:id="rId16"/>
    <sheet name="COUNTIF함수" sheetId="17" r:id="rId17"/>
    <sheet name="VLOOKUP함수" sheetId="18" r:id="rId18"/>
  </sheets>
  <externalReferences>
    <externalReference r:id="rId19"/>
  </externalReferences>
  <definedNames>
    <definedName name="_xlnm._FilterDatabase" localSheetId="17" hidden="1">VLOOKUP함수!#REF!</definedName>
    <definedName name="_xlnm._FilterDatabase" localSheetId="5" hidden="1">인쇄!$A$3:$H$59</definedName>
    <definedName name="_xlnm._FilterDatabase" localSheetId="6" hidden="1">'정렬,필터,표,조건부서식'!$A$1:$H$57</definedName>
    <definedName name="_xlnm._FilterDatabase" localSheetId="7" hidden="1">피벗데이터!$A$1:$H$57</definedName>
    <definedName name="금액합계">[1]시트보호!$E$10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8" l="1"/>
  <c r="F26" i="18" s="1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D26" i="18"/>
  <c r="G2" i="12" l="1"/>
  <c r="E4" i="12"/>
  <c r="F4" i="12" s="1"/>
  <c r="E5" i="12"/>
  <c r="F5" i="12"/>
  <c r="E6" i="12"/>
  <c r="F6" i="12" s="1"/>
  <c r="E7" i="12"/>
  <c r="F7" i="12"/>
  <c r="E8" i="12"/>
  <c r="F8" i="12" s="1"/>
  <c r="E9" i="12"/>
  <c r="F9" i="12"/>
  <c r="E10" i="12"/>
  <c r="F10" i="12" s="1"/>
  <c r="E11" i="12"/>
  <c r="F11" i="12"/>
  <c r="E12" i="12"/>
  <c r="F12" i="12" s="1"/>
  <c r="F3" i="10"/>
  <c r="F4" i="10"/>
  <c r="F5" i="10"/>
  <c r="F6" i="10"/>
  <c r="F7" i="10"/>
  <c r="F8" i="10"/>
  <c r="F9" i="10"/>
  <c r="F10" i="10"/>
  <c r="F11" i="10"/>
  <c r="F12" i="10"/>
  <c r="F13" i="10"/>
  <c r="F14" i="10"/>
  <c r="F2" i="8"/>
  <c r="H2" i="8"/>
  <c r="B3" i="8"/>
  <c r="F3" i="8"/>
  <c r="H3" i="8" s="1"/>
  <c r="B4" i="8"/>
  <c r="F4" i="8"/>
  <c r="H4" i="8" s="1"/>
  <c r="F5" i="8"/>
  <c r="H5" i="8"/>
  <c r="B6" i="8"/>
  <c r="F6" i="8"/>
  <c r="H6" i="8" s="1"/>
  <c r="B7" i="8"/>
  <c r="F7" i="8"/>
  <c r="H7" i="8" s="1"/>
  <c r="B8" i="8"/>
  <c r="F8" i="8"/>
  <c r="H8" i="8" s="1"/>
  <c r="F9" i="8"/>
  <c r="H9" i="8" s="1"/>
  <c r="B10" i="8"/>
  <c r="F10" i="8"/>
  <c r="H10" i="8" s="1"/>
  <c r="B11" i="8"/>
  <c r="B12" i="8" s="1"/>
  <c r="F11" i="8"/>
  <c r="H11" i="8" s="1"/>
  <c r="F12" i="8"/>
  <c r="H12" i="8" s="1"/>
  <c r="F13" i="8"/>
  <c r="H13" i="8" s="1"/>
  <c r="B14" i="8"/>
  <c r="F14" i="8"/>
  <c r="H14" i="8" s="1"/>
  <c r="F15" i="8"/>
  <c r="H15" i="8" s="1"/>
  <c r="B16" i="8"/>
  <c r="F16" i="8"/>
  <c r="H16" i="8" s="1"/>
  <c r="B17" i="8"/>
  <c r="F17" i="8"/>
  <c r="H17" i="8" s="1"/>
  <c r="F18" i="8"/>
  <c r="H18" i="8" s="1"/>
  <c r="B19" i="8"/>
  <c r="F19" i="8"/>
  <c r="H19" i="8" s="1"/>
  <c r="B20" i="8"/>
  <c r="B21" i="8" s="1"/>
  <c r="B22" i="8" s="1"/>
  <c r="F20" i="8"/>
  <c r="H20" i="8" s="1"/>
  <c r="F21" i="8"/>
  <c r="H21" i="8" s="1"/>
  <c r="F22" i="8"/>
  <c r="H22" i="8"/>
  <c r="F23" i="8"/>
  <c r="H23" i="8" s="1"/>
  <c r="B24" i="8"/>
  <c r="F24" i="8"/>
  <c r="H24" i="8" s="1"/>
  <c r="B25" i="8"/>
  <c r="F25" i="8"/>
  <c r="H25" i="8"/>
  <c r="B26" i="8"/>
  <c r="F26" i="8"/>
  <c r="H26" i="8"/>
  <c r="F27" i="8"/>
  <c r="H27" i="8" s="1"/>
  <c r="B28" i="8"/>
  <c r="B29" i="8" s="1"/>
  <c r="B30" i="8" s="1"/>
  <c r="F28" i="8"/>
  <c r="H28" i="8"/>
  <c r="F29" i="8"/>
  <c r="H29" i="8"/>
  <c r="F30" i="8"/>
  <c r="H30" i="8"/>
  <c r="F31" i="8"/>
  <c r="H31" i="8"/>
  <c r="B32" i="8"/>
  <c r="F32" i="8"/>
  <c r="H32" i="8"/>
  <c r="F33" i="8"/>
  <c r="H33" i="8" s="1"/>
  <c r="B34" i="8"/>
  <c r="F34" i="8"/>
  <c r="H34" i="8"/>
  <c r="B35" i="8"/>
  <c r="F35" i="8"/>
  <c r="H35" i="8"/>
  <c r="F36" i="8"/>
  <c r="H36" i="8" s="1"/>
  <c r="B37" i="8"/>
  <c r="F37" i="8"/>
  <c r="H37" i="8"/>
  <c r="B38" i="8"/>
  <c r="F38" i="8"/>
  <c r="H38" i="8"/>
  <c r="F39" i="8"/>
  <c r="H39" i="8" s="1"/>
  <c r="B40" i="8"/>
  <c r="F40" i="8"/>
  <c r="H40" i="8"/>
  <c r="B41" i="8"/>
  <c r="B42" i="8" s="1"/>
  <c r="F41" i="8"/>
  <c r="H41" i="8"/>
  <c r="F42" i="8"/>
  <c r="H42" i="8"/>
  <c r="F43" i="8"/>
  <c r="H43" i="8"/>
  <c r="B44" i="8"/>
  <c r="B45" i="8" s="1"/>
  <c r="F44" i="8"/>
  <c r="H44" i="8"/>
  <c r="F45" i="8"/>
  <c r="H45" i="8"/>
  <c r="F46" i="8"/>
  <c r="H46" i="8"/>
  <c r="B47" i="8"/>
  <c r="B48" i="8" s="1"/>
  <c r="F47" i="8"/>
  <c r="H47" i="8"/>
  <c r="F48" i="8"/>
  <c r="H48" i="8"/>
  <c r="F49" i="8"/>
  <c r="H49" i="8"/>
  <c r="B50" i="8"/>
  <c r="B51" i="8" s="1"/>
  <c r="F50" i="8"/>
  <c r="H50" i="8"/>
  <c r="F51" i="8"/>
  <c r="H51" i="8"/>
  <c r="F52" i="8"/>
  <c r="H52" i="8"/>
  <c r="B53" i="8"/>
  <c r="B54" i="8" s="1"/>
  <c r="F53" i="8"/>
  <c r="H53" i="8"/>
  <c r="F54" i="8"/>
  <c r="H54" i="8"/>
  <c r="F55" i="8"/>
  <c r="H55" i="8"/>
  <c r="B56" i="8"/>
  <c r="B57" i="8" s="1"/>
  <c r="F56" i="8"/>
  <c r="H56" i="8"/>
  <c r="F57" i="8"/>
  <c r="H57" i="8"/>
  <c r="F2" i="7"/>
  <c r="H2" i="7"/>
  <c r="F3" i="7"/>
  <c r="H3" i="7" s="1"/>
  <c r="F4" i="7"/>
  <c r="H4" i="7"/>
  <c r="F5" i="7"/>
  <c r="H5" i="7" s="1"/>
  <c r="F6" i="7"/>
  <c r="H6" i="7"/>
  <c r="F7" i="7"/>
  <c r="H7" i="7" s="1"/>
  <c r="F8" i="7"/>
  <c r="H8" i="7"/>
  <c r="F9" i="7"/>
  <c r="H9" i="7" s="1"/>
  <c r="F10" i="7"/>
  <c r="H10" i="7"/>
  <c r="F11" i="7"/>
  <c r="H11" i="7" s="1"/>
  <c r="F12" i="7"/>
  <c r="H12" i="7"/>
  <c r="F13" i="7"/>
  <c r="H13" i="7" s="1"/>
  <c r="F14" i="7"/>
  <c r="H14" i="7"/>
  <c r="F15" i="7"/>
  <c r="H15" i="7" s="1"/>
  <c r="F16" i="7"/>
  <c r="H16" i="7"/>
  <c r="F17" i="7"/>
  <c r="H17" i="7" s="1"/>
  <c r="F18" i="7"/>
  <c r="H18" i="7"/>
  <c r="F19" i="7"/>
  <c r="H19" i="7" s="1"/>
  <c r="F20" i="7"/>
  <c r="H20" i="7"/>
  <c r="F21" i="7"/>
  <c r="H21" i="7" s="1"/>
  <c r="F22" i="7"/>
  <c r="H22" i="7"/>
  <c r="F23" i="7"/>
  <c r="H23" i="7" s="1"/>
  <c r="F24" i="7"/>
  <c r="H24" i="7"/>
  <c r="F25" i="7"/>
  <c r="H25" i="7" s="1"/>
  <c r="F26" i="7"/>
  <c r="H26" i="7"/>
  <c r="F27" i="7"/>
  <c r="H27" i="7" s="1"/>
  <c r="F28" i="7"/>
  <c r="H28" i="7"/>
  <c r="F29" i="7"/>
  <c r="H29" i="7" s="1"/>
  <c r="F30" i="7"/>
  <c r="H30" i="7"/>
  <c r="F31" i="7"/>
  <c r="H31" i="7" s="1"/>
  <c r="F32" i="7"/>
  <c r="H32" i="7"/>
  <c r="F33" i="7"/>
  <c r="H33" i="7" s="1"/>
  <c r="F34" i="7"/>
  <c r="H34" i="7"/>
  <c r="F35" i="7"/>
  <c r="H35" i="7" s="1"/>
  <c r="F36" i="7"/>
  <c r="H36" i="7"/>
  <c r="F37" i="7"/>
  <c r="H37" i="7" s="1"/>
  <c r="F38" i="7"/>
  <c r="H38" i="7"/>
  <c r="F39" i="7"/>
  <c r="H39" i="7" s="1"/>
  <c r="F40" i="7"/>
  <c r="H40" i="7"/>
  <c r="F41" i="7"/>
  <c r="H41" i="7" s="1"/>
  <c r="F42" i="7"/>
  <c r="H42" i="7"/>
  <c r="F43" i="7"/>
  <c r="H43" i="7" s="1"/>
  <c r="F44" i="7"/>
  <c r="H44" i="7"/>
  <c r="F45" i="7"/>
  <c r="H45" i="7" s="1"/>
  <c r="F46" i="7"/>
  <c r="H46" i="7"/>
  <c r="F47" i="7"/>
  <c r="H47" i="7" s="1"/>
  <c r="F48" i="7"/>
  <c r="H48" i="7"/>
  <c r="F49" i="7"/>
  <c r="H49" i="7" s="1"/>
  <c r="F50" i="7"/>
  <c r="H50" i="7"/>
  <c r="F51" i="7"/>
  <c r="H51" i="7" s="1"/>
  <c r="F52" i="7"/>
  <c r="H52" i="7"/>
  <c r="F53" i="7"/>
  <c r="H53" i="7" s="1"/>
  <c r="F54" i="7"/>
  <c r="H54" i="7"/>
  <c r="F55" i="7"/>
  <c r="H55" i="7" s="1"/>
  <c r="F56" i="7"/>
  <c r="H56" i="7"/>
  <c r="F57" i="7"/>
  <c r="H57" i="7" s="1"/>
  <c r="F4" i="6"/>
  <c r="H4" i="6" s="1"/>
  <c r="B5" i="6"/>
  <c r="B6" i="6" s="1"/>
  <c r="F5" i="6"/>
  <c r="H5" i="6"/>
  <c r="F6" i="6"/>
  <c r="H6" i="6"/>
  <c r="F7" i="6"/>
  <c r="H7" i="6"/>
  <c r="B8" i="6"/>
  <c r="F8" i="6"/>
  <c r="H8" i="6"/>
  <c r="B9" i="6"/>
  <c r="B10" i="6" s="1"/>
  <c r="F9" i="6"/>
  <c r="H9" i="6"/>
  <c r="F10" i="6"/>
  <c r="H10" i="6" s="1"/>
  <c r="F11" i="6"/>
  <c r="H11" i="6"/>
  <c r="B12" i="6"/>
  <c r="B13" i="6" s="1"/>
  <c r="B14" i="6" s="1"/>
  <c r="F12" i="6"/>
  <c r="H12" i="6"/>
  <c r="F13" i="6"/>
  <c r="H13" i="6"/>
  <c r="F14" i="6"/>
  <c r="H14" i="6"/>
  <c r="F15" i="6"/>
  <c r="H15" i="6"/>
  <c r="B16" i="6"/>
  <c r="F16" i="6"/>
  <c r="H16" i="6"/>
  <c r="F17" i="6"/>
  <c r="H17" i="6" s="1"/>
  <c r="B18" i="6"/>
  <c r="F18" i="6"/>
  <c r="H18" i="6"/>
  <c r="B19" i="6"/>
  <c r="F19" i="6"/>
  <c r="H19" i="6"/>
  <c r="F20" i="6"/>
  <c r="H20" i="6"/>
  <c r="B21" i="6"/>
  <c r="F21" i="6"/>
  <c r="H21" i="6"/>
  <c r="B22" i="6"/>
  <c r="F22" i="6"/>
  <c r="H22" i="6"/>
  <c r="B23" i="6"/>
  <c r="B24" i="6" s="1"/>
  <c r="F23" i="6"/>
  <c r="H23" i="6" s="1"/>
  <c r="F24" i="6"/>
  <c r="H24" i="6"/>
  <c r="F25" i="6"/>
  <c r="H25" i="6"/>
  <c r="B26" i="6"/>
  <c r="B27" i="6" s="1"/>
  <c r="B28" i="6" s="1"/>
  <c r="F26" i="6"/>
  <c r="H26" i="6" s="1"/>
  <c r="F27" i="6"/>
  <c r="H27" i="6"/>
  <c r="F28" i="6"/>
  <c r="H28" i="6"/>
  <c r="F29" i="6"/>
  <c r="H29" i="6" s="1"/>
  <c r="B30" i="6"/>
  <c r="F30" i="6"/>
  <c r="H30" i="6"/>
  <c r="B31" i="6"/>
  <c r="F31" i="6"/>
  <c r="H31" i="6"/>
  <c r="B32" i="6"/>
  <c r="F32" i="6"/>
  <c r="H32" i="6"/>
  <c r="F33" i="6"/>
  <c r="H33" i="6"/>
  <c r="B34" i="6"/>
  <c r="F34" i="6"/>
  <c r="H34" i="6"/>
  <c r="F35" i="6"/>
  <c r="H35" i="6" s="1"/>
  <c r="B36" i="6"/>
  <c r="F36" i="6"/>
  <c r="H36" i="6"/>
  <c r="B37" i="6"/>
  <c r="F37" i="6"/>
  <c r="H37" i="6"/>
  <c r="F38" i="6"/>
  <c r="H38" i="6" s="1"/>
  <c r="B39" i="6"/>
  <c r="F39" i="6"/>
  <c r="H39" i="6"/>
  <c r="B40" i="6"/>
  <c r="F40" i="6"/>
  <c r="H40" i="6"/>
  <c r="F41" i="6"/>
  <c r="H41" i="6" s="1"/>
  <c r="B42" i="6"/>
  <c r="F42" i="6"/>
  <c r="H42" i="6"/>
  <c r="B43" i="6"/>
  <c r="F43" i="6"/>
  <c r="H43" i="6"/>
  <c r="B44" i="6"/>
  <c r="F44" i="6"/>
  <c r="H44" i="6"/>
  <c r="F45" i="6"/>
  <c r="H45" i="6"/>
  <c r="B46" i="6"/>
  <c r="F46" i="6"/>
  <c r="H46" i="6"/>
  <c r="B47" i="6"/>
  <c r="F47" i="6"/>
  <c r="H47" i="6"/>
  <c r="F48" i="6"/>
  <c r="H48" i="6"/>
  <c r="B49" i="6"/>
  <c r="F49" i="6"/>
  <c r="H49" i="6"/>
  <c r="B50" i="6"/>
  <c r="F50" i="6"/>
  <c r="H50" i="6"/>
  <c r="F51" i="6"/>
  <c r="H51" i="6"/>
  <c r="B52" i="6"/>
  <c r="F52" i="6"/>
  <c r="H52" i="6"/>
  <c r="B53" i="6"/>
  <c r="F53" i="6"/>
  <c r="H53" i="6"/>
  <c r="F54" i="6"/>
  <c r="H54" i="6"/>
  <c r="B55" i="6"/>
  <c r="F55" i="6"/>
  <c r="H55" i="6"/>
  <c r="B56" i="6"/>
  <c r="F56" i="6"/>
  <c r="H56" i="6"/>
  <c r="F57" i="6"/>
  <c r="H57" i="6"/>
  <c r="B58" i="6"/>
  <c r="F58" i="6"/>
  <c r="H58" i="6"/>
  <c r="B59" i="6"/>
  <c r="F59" i="6"/>
  <c r="H59" i="6"/>
</calcChain>
</file>

<file path=xl/sharedStrings.xml><?xml version="1.0" encoding="utf-8"?>
<sst xmlns="http://schemas.openxmlformats.org/spreadsheetml/2006/main" count="661" uniqueCount="168">
  <si>
    <t>잉크젯프린터</t>
  </si>
  <si>
    <t>화명점</t>
  </si>
  <si>
    <t>노트북</t>
  </si>
  <si>
    <t>PC</t>
  </si>
  <si>
    <t>해운대점</t>
  </si>
  <si>
    <t>초량점</t>
    <phoneticPr fontId="2" type="noConversion"/>
  </si>
  <si>
    <t>아이패드</t>
  </si>
  <si>
    <t>중동점</t>
    <phoneticPr fontId="2" type="noConversion"/>
  </si>
  <si>
    <t>주례점</t>
    <phoneticPr fontId="2" type="noConversion"/>
  </si>
  <si>
    <t>마우스</t>
    <phoneticPr fontId="2" type="noConversion"/>
  </si>
  <si>
    <t>좌천점</t>
    <phoneticPr fontId="2" type="noConversion"/>
  </si>
  <si>
    <t>빔프로젝트</t>
  </si>
  <si>
    <t>장전점</t>
    <phoneticPr fontId="2" type="noConversion"/>
  </si>
  <si>
    <t>수정점</t>
  </si>
  <si>
    <t>서동점</t>
    <phoneticPr fontId="2" type="noConversion"/>
  </si>
  <si>
    <t>부평점</t>
    <phoneticPr fontId="2" type="noConversion"/>
  </si>
  <si>
    <t>마우스패드(스틸)</t>
    <phoneticPr fontId="2" type="noConversion"/>
  </si>
  <si>
    <t>민락점</t>
    <phoneticPr fontId="2" type="noConversion"/>
  </si>
  <si>
    <t>동래점</t>
  </si>
  <si>
    <t>대천점</t>
    <phoneticPr fontId="2" type="noConversion"/>
  </si>
  <si>
    <t>대연점</t>
  </si>
  <si>
    <t>남천점</t>
    <phoneticPr fontId="2" type="noConversion"/>
  </si>
  <si>
    <t>기장점</t>
    <phoneticPr fontId="2" type="noConversion"/>
  </si>
  <si>
    <t>가야점</t>
    <phoneticPr fontId="2" type="noConversion"/>
  </si>
  <si>
    <t>미수금액</t>
    <phoneticPr fontId="7" type="noConversion"/>
  </si>
  <si>
    <t>입금액</t>
    <phoneticPr fontId="7" type="noConversion"/>
  </si>
  <si>
    <t>금액</t>
    <phoneticPr fontId="7" type="noConversion"/>
  </si>
  <si>
    <t>수량</t>
    <phoneticPr fontId="7" type="noConversion"/>
  </si>
  <si>
    <t>단가</t>
    <phoneticPr fontId="7" type="noConversion"/>
  </si>
  <si>
    <t>품명</t>
    <phoneticPr fontId="7" type="noConversion"/>
  </si>
  <si>
    <t>지점명</t>
    <phoneticPr fontId="7" type="noConversion"/>
  </si>
  <si>
    <t>일자</t>
    <phoneticPr fontId="7" type="noConversion"/>
  </si>
  <si>
    <t>부산 지역 지점별 거래 내역</t>
    <phoneticPr fontId="2" type="noConversion"/>
  </si>
  <si>
    <t>중동점</t>
  </si>
  <si>
    <t>가야점</t>
  </si>
  <si>
    <t>주례점</t>
  </si>
  <si>
    <t>서동점</t>
  </si>
  <si>
    <t>민락점</t>
  </si>
  <si>
    <t>초량점</t>
  </si>
  <si>
    <t>대천점</t>
  </si>
  <si>
    <t>좌천점</t>
  </si>
  <si>
    <t>남천점</t>
  </si>
  <si>
    <t>부평점</t>
  </si>
  <si>
    <t>장전점</t>
  </si>
  <si>
    <t>금액합계</t>
    <phoneticPr fontId="2" type="noConversion"/>
  </si>
  <si>
    <t>엑셀실무</t>
    <phoneticPr fontId="2" type="noConversion"/>
  </si>
  <si>
    <t>MOS자격증</t>
    <phoneticPr fontId="2" type="noConversion"/>
  </si>
  <si>
    <t>ITQ자격증</t>
    <phoneticPr fontId="2" type="noConversion"/>
  </si>
  <si>
    <t>파워포인트</t>
    <phoneticPr fontId="2" type="noConversion"/>
  </si>
  <si>
    <t>엑셀</t>
    <phoneticPr fontId="2" type="noConversion"/>
  </si>
  <si>
    <t>한글</t>
    <phoneticPr fontId="2" type="noConversion"/>
  </si>
  <si>
    <t>구성비</t>
    <phoneticPr fontId="2" type="noConversion"/>
  </si>
  <si>
    <t>금액</t>
    <phoneticPr fontId="2" type="noConversion"/>
  </si>
  <si>
    <t>수량</t>
    <phoneticPr fontId="2" type="noConversion"/>
  </si>
  <si>
    <t>단가</t>
    <phoneticPr fontId="2" type="noConversion"/>
  </si>
  <si>
    <t>정보화 교육 교재 입고 내역</t>
    <phoneticPr fontId="2" type="noConversion"/>
  </si>
  <si>
    <t>그룹12</t>
  </si>
  <si>
    <t>그룹11</t>
  </si>
  <si>
    <t>그룹10</t>
  </si>
  <si>
    <t>그룹9</t>
  </si>
  <si>
    <t>그룹8</t>
  </si>
  <si>
    <t>그룹7</t>
  </si>
  <si>
    <t>그룹6</t>
  </si>
  <si>
    <t>그룹5</t>
  </si>
  <si>
    <t>그룹4</t>
  </si>
  <si>
    <t>그룹3</t>
  </si>
  <si>
    <t>그룹2</t>
  </si>
  <si>
    <t>그룹1</t>
    <phoneticPr fontId="2" type="noConversion"/>
  </si>
  <si>
    <t>순위</t>
    <phoneticPr fontId="2" type="noConversion"/>
  </si>
  <si>
    <t>평균</t>
    <phoneticPr fontId="2" type="noConversion"/>
  </si>
  <si>
    <t>프레젠테이션</t>
    <phoneticPr fontId="2" type="noConversion"/>
  </si>
  <si>
    <t>보고서</t>
    <phoneticPr fontId="2" type="noConversion"/>
  </si>
  <si>
    <t>SNS</t>
    <phoneticPr fontId="2" type="noConversion"/>
  </si>
  <si>
    <t>불참인원</t>
    <phoneticPr fontId="2" type="noConversion"/>
  </si>
  <si>
    <t>참석인원</t>
    <phoneticPr fontId="2" type="noConversion"/>
  </si>
  <si>
    <t>○</t>
    <phoneticPr fontId="2" type="noConversion"/>
  </si>
  <si>
    <t>○</t>
  </si>
  <si>
    <t>강지희</t>
    <phoneticPr fontId="7" type="noConversion"/>
  </si>
  <si>
    <t>감사관실</t>
    <phoneticPr fontId="7" type="noConversion"/>
  </si>
  <si>
    <t>김동원</t>
    <phoneticPr fontId="7" type="noConversion"/>
  </si>
  <si>
    <t>경제산업본부</t>
    <phoneticPr fontId="7" type="noConversion"/>
  </si>
  <si>
    <t>방현숙</t>
    <phoneticPr fontId="7" type="noConversion"/>
  </si>
  <si>
    <t>최윤희</t>
    <phoneticPr fontId="7" type="noConversion"/>
  </si>
  <si>
    <t>권성호</t>
    <phoneticPr fontId="7" type="noConversion"/>
  </si>
  <si>
    <t>방명호</t>
    <phoneticPr fontId="7" type="noConversion"/>
  </si>
  <si>
    <t>산업정책관</t>
    <phoneticPr fontId="7" type="noConversion"/>
  </si>
  <si>
    <t>김효린</t>
    <phoneticPr fontId="7" type="noConversion"/>
  </si>
  <si>
    <t>이영미</t>
    <phoneticPr fontId="7" type="noConversion"/>
  </si>
  <si>
    <t>정책기획실</t>
    <phoneticPr fontId="7" type="noConversion"/>
  </si>
  <si>
    <t>한혜경</t>
    <phoneticPr fontId="7" type="noConversion"/>
  </si>
  <si>
    <t>김세원</t>
    <phoneticPr fontId="7" type="noConversion"/>
  </si>
  <si>
    <t>○</t>
    <phoneticPr fontId="7" type="noConversion"/>
  </si>
  <si>
    <t>박준희</t>
    <phoneticPr fontId="7" type="noConversion"/>
  </si>
  <si>
    <t>교육비</t>
    <phoneticPr fontId="2" type="noConversion"/>
  </si>
  <si>
    <t>5일</t>
    <phoneticPr fontId="2" type="noConversion"/>
  </si>
  <si>
    <t>4일</t>
    <phoneticPr fontId="2" type="noConversion"/>
  </si>
  <si>
    <t>3일</t>
    <phoneticPr fontId="2" type="noConversion"/>
  </si>
  <si>
    <t>2일</t>
    <phoneticPr fontId="2" type="noConversion"/>
  </si>
  <si>
    <t>1일</t>
    <phoneticPr fontId="2" type="noConversion"/>
  </si>
  <si>
    <t>성명</t>
    <phoneticPr fontId="7" type="noConversion"/>
  </si>
  <si>
    <t>소속</t>
    <phoneticPr fontId="7" type="noConversion"/>
  </si>
  <si>
    <t>6기 SNS 교육 참석현황</t>
    <phoneticPr fontId="7" type="noConversion"/>
  </si>
  <si>
    <t>민주희</t>
  </si>
  <si>
    <t>강주영</t>
  </si>
  <si>
    <t>최혜영</t>
  </si>
  <si>
    <t>이정희</t>
  </si>
  <si>
    <t>김선희</t>
  </si>
  <si>
    <t>윤하영</t>
  </si>
  <si>
    <t>차지혜</t>
  </si>
  <si>
    <t>류미영</t>
  </si>
  <si>
    <t>이명희</t>
  </si>
  <si>
    <t>실지급액</t>
    <phoneticPr fontId="2" type="noConversion"/>
  </si>
  <si>
    <t>소득세</t>
    <phoneticPr fontId="2" type="noConversion"/>
  </si>
  <si>
    <t>시간</t>
    <phoneticPr fontId="2" type="noConversion"/>
  </si>
  <si>
    <t>시간단가</t>
    <phoneticPr fontId="2" type="noConversion"/>
  </si>
  <si>
    <t>이름</t>
    <phoneticPr fontId="2" type="noConversion"/>
  </si>
  <si>
    <t>아르바이트 임금 지급 내역</t>
    <phoneticPr fontId="2" type="noConversion"/>
  </si>
  <si>
    <t>한명자</t>
    <phoneticPr fontId="7" type="noConversion"/>
  </si>
  <si>
    <t>정미애</t>
    <phoneticPr fontId="7" type="noConversion"/>
  </si>
  <si>
    <t>김현주</t>
    <phoneticPr fontId="7" type="noConversion"/>
  </si>
  <si>
    <t>이동건</t>
    <phoneticPr fontId="7" type="noConversion"/>
  </si>
  <si>
    <t>송정미</t>
    <phoneticPr fontId="7" type="noConversion"/>
  </si>
  <si>
    <t>이지현</t>
    <phoneticPr fontId="7" type="noConversion"/>
  </si>
  <si>
    <t>여미경</t>
    <phoneticPr fontId="7" type="noConversion"/>
  </si>
  <si>
    <t>이충욱</t>
    <phoneticPr fontId="7" type="noConversion"/>
  </si>
  <si>
    <t>추솔하</t>
    <phoneticPr fontId="7" type="noConversion"/>
  </si>
  <si>
    <t>한정희</t>
    <phoneticPr fontId="7" type="noConversion"/>
  </si>
  <si>
    <t>평가</t>
    <phoneticPr fontId="2" type="noConversion"/>
  </si>
  <si>
    <t>평균점수</t>
    <phoneticPr fontId="2" type="noConversion"/>
  </si>
  <si>
    <t>직원 정보화 교육 평가 결과</t>
    <phoneticPr fontId="7" type="noConversion"/>
  </si>
  <si>
    <t>제출</t>
    <phoneticPr fontId="2" type="noConversion"/>
  </si>
  <si>
    <t>총점</t>
    <phoneticPr fontId="2" type="noConversion"/>
  </si>
  <si>
    <t>과제</t>
    <phoneticPr fontId="2" type="noConversion"/>
  </si>
  <si>
    <t>수료여부</t>
    <phoneticPr fontId="2" type="noConversion"/>
  </si>
  <si>
    <t>레벨</t>
    <phoneticPr fontId="2" type="noConversion"/>
  </si>
  <si>
    <t>안영수</t>
    <phoneticPr fontId="7" type="noConversion"/>
  </si>
  <si>
    <t>최선하</t>
    <phoneticPr fontId="7" type="noConversion"/>
  </si>
  <si>
    <t>이혜림</t>
    <phoneticPr fontId="7" type="noConversion"/>
  </si>
  <si>
    <t>한경하</t>
    <phoneticPr fontId="7" type="noConversion"/>
  </si>
  <si>
    <t>김찬효</t>
    <phoneticPr fontId="7" type="noConversion"/>
  </si>
  <si>
    <t>박민규</t>
    <phoneticPr fontId="7" type="noConversion"/>
  </si>
  <si>
    <t>성동호</t>
    <phoneticPr fontId="7" type="noConversion"/>
  </si>
  <si>
    <t>이준희</t>
    <phoneticPr fontId="7" type="noConversion"/>
  </si>
  <si>
    <t>강명훈</t>
    <phoneticPr fontId="7" type="noConversion"/>
  </si>
  <si>
    <t>곽세형</t>
    <phoneticPr fontId="7" type="noConversion"/>
  </si>
  <si>
    <t>지현우</t>
    <phoneticPr fontId="7" type="noConversion"/>
  </si>
  <si>
    <t>&lt;소속별 수강 인원&gt;</t>
    <phoneticPr fontId="7" type="noConversion"/>
  </si>
  <si>
    <t>계</t>
    <phoneticPr fontId="7" type="noConversion"/>
  </si>
  <si>
    <t>포스트잇</t>
    <phoneticPr fontId="7" type="noConversion"/>
  </si>
  <si>
    <t>샤프심</t>
    <phoneticPr fontId="7" type="noConversion"/>
  </si>
  <si>
    <t>형광펜</t>
    <phoneticPr fontId="7" type="noConversion"/>
  </si>
  <si>
    <t>칼날</t>
    <phoneticPr fontId="7" type="noConversion"/>
  </si>
  <si>
    <t>볼펜</t>
    <phoneticPr fontId="7" type="noConversion"/>
  </si>
  <si>
    <t>A4용지</t>
    <phoneticPr fontId="7" type="noConversion"/>
  </si>
  <si>
    <t>A</t>
    <phoneticPr fontId="7" type="noConversion"/>
  </si>
  <si>
    <t>유리테잎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</si>
  <si>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</si>
  <si>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</si>
  <si>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</si>
  <si>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구입지수</t>
    <phoneticPr fontId="7" type="noConversion"/>
  </si>
  <si>
    <t>구입지수표</t>
    <phoneticPr fontId="7" type="noConversion"/>
  </si>
  <si>
    <t>포스트잇</t>
  </si>
  <si>
    <t>NO</t>
    <phoneticPr fontId="7" type="noConversion"/>
  </si>
  <si>
    <t>구입지수</t>
    <phoneticPr fontId="2" type="noConversion"/>
  </si>
  <si>
    <t>판매가격</t>
    <phoneticPr fontId="7" type="noConversion"/>
  </si>
  <si>
    <t>날짜</t>
    <phoneticPr fontId="7" type="noConversion"/>
  </si>
  <si>
    <t>단가표</t>
    <phoneticPr fontId="7" type="noConversion"/>
  </si>
  <si>
    <t>소모품 구입현황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</si>
</sst>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"/>
    <numFmt numFmtId="178" formatCode="0.0_ "/>
    <numFmt numFmtId="179" formatCode="yy\.mm\.dd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name val="나눔고딕"/>
      <family val="3"/>
      <charset val="129"/>
    </font>
    <font>
      <sz val="8"/>
      <name val="돋움"/>
      <family val="3"/>
      <charset val="129"/>
    </font>
    <font>
      <b/>
      <sz val="20"/>
      <name val="나눔고딕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name val="나눔고딕"/>
      <family val="3"/>
      <charset val="129"/>
    </font>
    <font>
      <b/>
      <sz val="16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8" tint="0.79998168889431442"/>
        <bgColor theme="4"/>
      </patternFill>
    </fill>
    <fill>
      <patternFill patternType="solid">
        <fgColor rgb="FFF0F8F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4" fillId="0" borderId="0" xfId="3" applyFont="1">
      <alignment vertical="center"/>
    </xf>
    <xf numFmtId="41" fontId="5" fillId="0" borderId="1" xfId="1" applyFont="1" applyBorder="1" applyAlignment="1">
      <alignment vertical="center"/>
    </xf>
    <xf numFmtId="41" fontId="5" fillId="0" borderId="2" xfId="1" applyFont="1" applyBorder="1" applyAlignment="1">
      <alignment vertical="center"/>
    </xf>
    <xf numFmtId="0" fontId="5" fillId="0" borderId="2" xfId="3" applyFont="1" applyBorder="1" applyAlignment="1">
      <alignment horizontal="center" vertical="center"/>
    </xf>
    <xf numFmtId="58" fontId="5" fillId="0" borderId="3" xfId="3" applyNumberFormat="1" applyFont="1" applyBorder="1" applyAlignment="1">
      <alignment horizontal="center" vertical="center"/>
    </xf>
    <xf numFmtId="41" fontId="5" fillId="0" borderId="4" xfId="1" applyFont="1" applyBorder="1" applyAlignment="1">
      <alignment vertical="center"/>
    </xf>
    <xf numFmtId="41" fontId="5" fillId="0" borderId="5" xfId="1" applyFont="1" applyBorder="1" applyAlignment="1">
      <alignment vertical="center"/>
    </xf>
    <xf numFmtId="0" fontId="5" fillId="0" borderId="5" xfId="3" applyFont="1" applyBorder="1" applyAlignment="1">
      <alignment horizontal="center" vertical="center"/>
    </xf>
    <xf numFmtId="58" fontId="5" fillId="0" borderId="6" xfId="3" applyNumberFormat="1" applyFont="1" applyBorder="1" applyAlignment="1">
      <alignment horizontal="center" vertical="center"/>
    </xf>
    <xf numFmtId="41" fontId="5" fillId="0" borderId="7" xfId="1" applyFont="1" applyBorder="1" applyAlignment="1">
      <alignment vertical="center"/>
    </xf>
    <xf numFmtId="41" fontId="5" fillId="0" borderId="8" xfId="1" applyFont="1" applyBorder="1" applyAlignment="1">
      <alignment vertical="center"/>
    </xf>
    <xf numFmtId="0" fontId="5" fillId="0" borderId="8" xfId="3" applyFont="1" applyBorder="1" applyAlignment="1">
      <alignment horizontal="center" vertical="center"/>
    </xf>
    <xf numFmtId="58" fontId="5" fillId="0" borderId="9" xfId="3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2" borderId="10" xfId="4" applyFont="1" applyFill="1" applyBorder="1" applyAlignment="1">
      <alignment horizontal="center" vertical="center"/>
    </xf>
    <xf numFmtId="0" fontId="6" fillId="2" borderId="11" xfId="4" applyFont="1" applyFill="1" applyBorder="1" applyAlignment="1">
      <alignment horizontal="center" vertical="center"/>
    </xf>
    <xf numFmtId="0" fontId="6" fillId="2" borderId="12" xfId="4" applyFont="1" applyFill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9" fillId="0" borderId="0" xfId="3" applyFont="1">
      <alignment vertical="center"/>
    </xf>
    <xf numFmtId="41" fontId="10" fillId="0" borderId="5" xfId="1" applyFont="1" applyBorder="1" applyAlignment="1">
      <alignment vertical="center"/>
    </xf>
    <xf numFmtId="0" fontId="10" fillId="0" borderId="5" xfId="3" applyFont="1" applyBorder="1" applyAlignment="1">
      <alignment horizontal="center" vertical="center"/>
    </xf>
    <xf numFmtId="58" fontId="10" fillId="0" borderId="5" xfId="3" applyNumberFormat="1" applyFont="1" applyBorder="1" applyAlignment="1">
      <alignment horizontal="center" vertical="center"/>
    </xf>
    <xf numFmtId="41" fontId="9" fillId="0" borderId="0" xfId="3" applyNumberFormat="1" applyFont="1">
      <alignment vertical="center"/>
    </xf>
    <xf numFmtId="0" fontId="11" fillId="3" borderId="5" xfId="4" applyFont="1" applyFill="1" applyBorder="1" applyAlignment="1">
      <alignment horizontal="center" vertical="center"/>
    </xf>
    <xf numFmtId="9" fontId="0" fillId="4" borderId="13" xfId="2" applyFont="1" applyFill="1" applyBorder="1">
      <alignment vertical="center"/>
    </xf>
    <xf numFmtId="0" fontId="0" fillId="0" borderId="5" xfId="0" applyBorder="1">
      <alignment vertical="center"/>
    </xf>
    <xf numFmtId="41" fontId="0" fillId="0" borderId="5" xfId="0" applyNumberFormat="1" applyBorder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4" borderId="5" xfId="2" applyNumberFormat="1" applyFont="1" applyFill="1" applyBorder="1">
      <alignment vertical="center"/>
    </xf>
    <xf numFmtId="41" fontId="0" fillId="0" borderId="5" xfId="0" applyNumberFormat="1" applyBorder="1" applyAlignment="1">
      <alignment horizontal="right" vertical="center"/>
    </xf>
    <xf numFmtId="14" fontId="12" fillId="0" borderId="5" xfId="0" applyNumberFormat="1" applyFont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4" applyFont="1">
      <alignment vertical="center"/>
    </xf>
    <xf numFmtId="0" fontId="4" fillId="0" borderId="5" xfId="4" applyFont="1" applyBorder="1">
      <alignment vertical="center"/>
    </xf>
    <xf numFmtId="0" fontId="6" fillId="6" borderId="5" xfId="4" applyFont="1" applyFill="1" applyBorder="1" applyAlignment="1">
      <alignment horizontal="center" vertical="center"/>
    </xf>
    <xf numFmtId="41" fontId="4" fillId="0" borderId="5" xfId="1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176" fontId="6" fillId="5" borderId="5" xfId="4" applyNumberFormat="1" applyFont="1" applyFill="1" applyBorder="1" applyAlignment="1">
      <alignment horizontal="center" vertical="center"/>
    </xf>
    <xf numFmtId="0" fontId="6" fillId="5" borderId="5" xfId="4" applyFont="1" applyFill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5" xfId="0" applyNumberFormat="1" applyBorder="1" applyAlignment="1">
      <alignment horizontal="center" vertical="center"/>
    </xf>
    <xf numFmtId="41" fontId="9" fillId="4" borderId="5" xfId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9" fillId="0" borderId="0" xfId="5" applyFont="1"/>
    <xf numFmtId="0" fontId="9" fillId="0" borderId="5" xfId="5" applyFont="1" applyBorder="1" applyAlignment="1">
      <alignment horizontal="center" vertical="center"/>
    </xf>
    <xf numFmtId="177" fontId="9" fillId="0" borderId="5" xfId="5" applyNumberFormat="1" applyFont="1" applyBorder="1" applyAlignment="1">
      <alignment horizontal="center" vertical="center"/>
    </xf>
    <xf numFmtId="0" fontId="10" fillId="0" borderId="5" xfId="5" applyFont="1" applyBorder="1" applyAlignment="1">
      <alignment horizontal="center" vertical="center"/>
    </xf>
    <xf numFmtId="0" fontId="11" fillId="7" borderId="5" xfId="5" applyFont="1" applyFill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178" fontId="10" fillId="0" borderId="5" xfId="5" applyNumberFormat="1" applyFont="1" applyBorder="1" applyAlignment="1">
      <alignment horizontal="center" vertical="center"/>
    </xf>
    <xf numFmtId="0" fontId="9" fillId="0" borderId="0" xfId="5" quotePrefix="1" applyFont="1"/>
    <xf numFmtId="0" fontId="9" fillId="0" borderId="0" xfId="4" applyFont="1">
      <alignment vertical="center"/>
    </xf>
    <xf numFmtId="0" fontId="9" fillId="0" borderId="5" xfId="4" applyFont="1" applyBorder="1" applyAlignment="1">
      <alignment horizontal="center" vertical="center"/>
    </xf>
    <xf numFmtId="0" fontId="9" fillId="0" borderId="5" xfId="4" applyFont="1" applyBorder="1">
      <alignment vertical="center"/>
    </xf>
    <xf numFmtId="0" fontId="11" fillId="6" borderId="5" xfId="4" applyFont="1" applyFill="1" applyBorder="1">
      <alignment vertical="center"/>
    </xf>
    <xf numFmtId="0" fontId="11" fillId="0" borderId="0" xfId="4" applyFont="1">
      <alignment vertical="center"/>
    </xf>
    <xf numFmtId="176" fontId="11" fillId="5" borderId="5" xfId="4" applyNumberFormat="1" applyFont="1" applyFill="1" applyBorder="1" applyAlignment="1">
      <alignment horizontal="center" vertical="center"/>
    </xf>
    <xf numFmtId="0" fontId="11" fillId="5" borderId="5" xfId="4" applyFont="1" applyFill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7" fillId="0" borderId="0" xfId="4" applyFont="1">
      <alignment vertical="center"/>
    </xf>
    <xf numFmtId="41" fontId="17" fillId="0" borderId="0" xfId="1" applyFont="1">
      <alignment vertical="center"/>
    </xf>
    <xf numFmtId="0" fontId="17" fillId="0" borderId="0" xfId="4" applyFont="1" applyAlignment="1">
      <alignment horizontal="center" vertical="center"/>
    </xf>
    <xf numFmtId="41" fontId="12" fillId="0" borderId="13" xfId="4" applyNumberFormat="1" applyFont="1" applyBorder="1">
      <alignment vertical="center"/>
    </xf>
    <xf numFmtId="41" fontId="12" fillId="4" borderId="5" xfId="4" applyNumberFormat="1" applyFont="1" applyFill="1" applyBorder="1">
      <alignment vertical="center"/>
    </xf>
    <xf numFmtId="41" fontId="12" fillId="0" borderId="5" xfId="4" applyNumberFormat="1" applyFont="1" applyBorder="1" applyAlignment="1">
      <alignment horizontal="center" vertical="center"/>
    </xf>
    <xf numFmtId="41" fontId="12" fillId="4" borderId="5" xfId="6" applyFont="1" applyFill="1" applyBorder="1" applyAlignment="1">
      <alignment vertical="center"/>
    </xf>
    <xf numFmtId="0" fontId="12" fillId="0" borderId="5" xfId="4" applyFont="1" applyBorder="1" applyAlignment="1">
      <alignment horizontal="center" vertical="center"/>
    </xf>
    <xf numFmtId="41" fontId="12" fillId="0" borderId="5" xfId="4" applyNumberFormat="1" applyFont="1" applyBorder="1">
      <alignment vertical="center"/>
    </xf>
    <xf numFmtId="179" fontId="12" fillId="0" borderId="5" xfId="4" applyNumberFormat="1" applyFont="1" applyBorder="1" applyAlignment="1">
      <alignment horizontal="center" vertical="center"/>
    </xf>
    <xf numFmtId="0" fontId="18" fillId="8" borderId="5" xfId="4" applyFont="1" applyFill="1" applyBorder="1" applyAlignment="1">
      <alignment horizontal="center" vertical="center"/>
    </xf>
    <xf numFmtId="0" fontId="18" fillId="0" borderId="0" xfId="4" applyFont="1" applyAlignment="1">
      <alignment horizontal="left" vertical="center"/>
    </xf>
    <xf numFmtId="41" fontId="12" fillId="0" borderId="5" xfId="1" applyFont="1" applyFill="1" applyBorder="1" applyAlignment="1">
      <alignment vertical="center"/>
    </xf>
    <xf numFmtId="41" fontId="12" fillId="0" borderId="5" xfId="4" applyNumberFormat="1" applyFont="1" applyBorder="1" applyAlignment="1">
      <alignment horizontal="left" vertical="center"/>
    </xf>
    <xf numFmtId="41" fontId="12" fillId="0" borderId="5" xfId="1" applyFont="1" applyBorder="1" applyAlignment="1">
      <alignment vertical="center"/>
    </xf>
    <xf numFmtId="41" fontId="18" fillId="8" borderId="5" xfId="1" applyFont="1" applyFill="1" applyBorder="1" applyAlignment="1">
      <alignment horizontal="center" vertical="center"/>
    </xf>
    <xf numFmtId="0" fontId="17" fillId="0" borderId="0" xfId="4" applyFont="1" applyAlignment="1">
      <alignment horizontal="right" vertical="center"/>
    </xf>
    <xf numFmtId="0" fontId="18" fillId="0" borderId="0" xfId="4" applyFont="1">
      <alignment vertical="center"/>
    </xf>
    <xf numFmtId="0" fontId="19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0" xfId="4" applyFont="1">
      <alignment vertical="center"/>
    </xf>
  </cellXfs>
  <cellStyles count="7">
    <cellStyle name="백분율" xfId="2" builtinId="5"/>
    <cellStyle name="쉼표 [0]" xfId="1" builtinId="6"/>
    <cellStyle name="쉼표 [0] 3" xfId="6" xr:uid="{A34966EC-8766-4733-B25C-D8139C2B64F7}"/>
    <cellStyle name="표준" xfId="0" builtinId="0"/>
    <cellStyle name="표준 2 2" xfId="3" xr:uid="{0F0453DF-D2D9-4FC0-B658-64D568480610}"/>
    <cellStyle name="표준 3" xfId="4" xr:uid="{D41569F3-32E5-4287-89D3-AC3282BA77DB}"/>
    <cellStyle name="표준_1급 O형" xfId="5" xr:uid="{F976F720-A23C-403F-BE1B-43F78B062961}"/>
  </cellStyles>
  <dxfs count="6"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971-4748-B106-A6919B2F848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971-4748-B106-A6919B2F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154904"/>
        <c:axId val="326954256"/>
      </c:barChart>
      <c:catAx>
        <c:axId val="236154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95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95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154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5D7-4353-9CC0-C6FCDB1E19B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5D7-4353-9CC0-C6FCDB1E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213392"/>
        <c:axId val="321213784"/>
      </c:barChart>
      <c:catAx>
        <c:axId val="321213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121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121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1213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351-4210-8D56-8880B80D5D4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351-4210-8D56-8880B80D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2472"/>
        <c:axId val="210412864"/>
      </c:barChart>
      <c:catAx>
        <c:axId val="210412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1041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1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10412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37B-4C60-9CDF-05A4D71A1C4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37B-4C60-9CDF-05A4D71A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700176"/>
        <c:axId val="327862304"/>
      </c:barChart>
      <c:catAx>
        <c:axId val="326700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786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86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70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1A799-E2F3-45F1-89BF-A8D6C1501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3</xdr:row>
      <xdr:rowOff>85725</xdr:rowOff>
    </xdr:from>
    <xdr:to>
      <xdr:col>9</xdr:col>
      <xdr:colOff>276225</xdr:colOff>
      <xdr:row>9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C1E653-D2F9-4387-BB78-DB35BB3EE908}"/>
            </a:ext>
          </a:extLst>
        </xdr:cNvPr>
        <xdr:cNvSpPr txBox="1"/>
      </xdr:nvSpPr>
      <xdr:spPr>
        <a:xfrm>
          <a:off x="3695700" y="714375"/>
          <a:ext cx="275272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 baseline="0">
              <a:latin typeface="+mn-ea"/>
              <a:ea typeface="+mn-ea"/>
            </a:rPr>
            <a:t>평균점수가 </a:t>
          </a:r>
          <a:r>
            <a:rPr lang="en-US" altLang="ko-KR" sz="1400" baseline="0">
              <a:latin typeface="+mn-ea"/>
              <a:ea typeface="+mn-ea"/>
            </a:rPr>
            <a:t>60</a:t>
          </a:r>
          <a:r>
            <a:rPr lang="ko-KR" altLang="en-US" sz="1400" baseline="0">
              <a:latin typeface="+mn-ea"/>
              <a:ea typeface="+mn-ea"/>
            </a:rPr>
            <a:t>점 이상이면 </a:t>
          </a:r>
          <a:r>
            <a:rPr lang="en-US" altLang="ko-KR" sz="1400" baseline="0">
              <a:latin typeface="+mn-ea"/>
              <a:ea typeface="+mn-ea"/>
            </a:rPr>
            <a:t>"</a:t>
          </a:r>
          <a:r>
            <a:rPr lang="ko-KR" altLang="en-US" sz="1400" baseline="0">
              <a:latin typeface="+mn-ea"/>
              <a:ea typeface="+mn-ea"/>
            </a:rPr>
            <a:t>우수</a:t>
          </a:r>
          <a:r>
            <a:rPr lang="en-US" altLang="ko-KR" sz="1400" baseline="0">
              <a:latin typeface="+mn-ea"/>
              <a:ea typeface="+mn-ea"/>
            </a:rPr>
            <a:t>", </a:t>
          </a:r>
          <a:r>
            <a:rPr lang="ko-KR" altLang="en-US" sz="1400" baseline="0">
              <a:latin typeface="+mn-ea"/>
              <a:ea typeface="+mn-ea"/>
            </a:rPr>
            <a:t>아니면 </a:t>
          </a:r>
          <a:r>
            <a:rPr lang="en-US" altLang="ko-KR" sz="1400" baseline="0">
              <a:latin typeface="+mn-ea"/>
              <a:ea typeface="+mn-ea"/>
            </a:rPr>
            <a:t>"</a:t>
          </a:r>
          <a:r>
            <a:rPr lang="ko-KR" altLang="en-US" sz="1400" baseline="0">
              <a:latin typeface="+mn-ea"/>
              <a:ea typeface="+mn-ea"/>
            </a:rPr>
            <a:t>노력</a:t>
          </a:r>
          <a:r>
            <a:rPr lang="en-US" altLang="ko-KR" sz="1400" baseline="0">
              <a:latin typeface="+mn-ea"/>
              <a:ea typeface="+mn-ea"/>
            </a:rPr>
            <a:t>"</a:t>
          </a:r>
          <a:endParaRPr lang="ko-KR" altLang="en-US" sz="1400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BB051-50A5-496D-9964-88905A8CE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11</xdr:col>
      <xdr:colOff>9525</xdr:colOff>
      <xdr:row>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5CCFA0-ECDD-46FF-8EA8-0613B2E5A940}"/>
            </a:ext>
          </a:extLst>
        </xdr:cNvPr>
        <xdr:cNvSpPr txBox="1"/>
      </xdr:nvSpPr>
      <xdr:spPr>
        <a:xfrm>
          <a:off x="4800600" y="628650"/>
          <a:ext cx="275272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 baseline="0">
              <a:latin typeface="+mn-ea"/>
              <a:ea typeface="+mn-ea"/>
            </a:rPr>
            <a:t>총점</a:t>
          </a:r>
          <a:r>
            <a:rPr lang="en-US" altLang="ko-KR" sz="1400" baseline="0">
              <a:latin typeface="+mn-ea"/>
              <a:ea typeface="+mn-ea"/>
            </a:rPr>
            <a:t>=</a:t>
          </a:r>
          <a:r>
            <a:rPr lang="ko-KR" altLang="en-US" sz="1400" baseline="0">
              <a:latin typeface="+mn-ea"/>
              <a:ea typeface="+mn-ea"/>
            </a:rPr>
            <a:t>평균점수</a:t>
          </a:r>
          <a:r>
            <a:rPr lang="en-US" altLang="ko-KR" sz="1400" baseline="0">
              <a:latin typeface="+mn-ea"/>
              <a:ea typeface="+mn-ea"/>
            </a:rPr>
            <a:t>+</a:t>
          </a:r>
          <a:r>
            <a:rPr lang="ko-KR" altLang="en-US" sz="1400" baseline="0">
              <a:latin typeface="+mn-ea"/>
              <a:ea typeface="+mn-ea"/>
            </a:rPr>
            <a:t>과제점수</a:t>
          </a:r>
          <a:endParaRPr lang="en-US" altLang="ko-KR" sz="1400" baseline="0">
            <a:latin typeface="+mn-ea"/>
            <a:ea typeface="+mn-ea"/>
          </a:endParaRPr>
        </a:p>
        <a:p>
          <a:r>
            <a:rPr lang="ko-KR" altLang="en-US" sz="1400" baseline="0">
              <a:latin typeface="+mn-ea"/>
              <a:ea typeface="+mn-ea"/>
            </a:rPr>
            <a:t>과제점수는 과제에 </a:t>
          </a:r>
          <a:r>
            <a:rPr lang="en-US" altLang="ko-KR" sz="1400" baseline="0">
              <a:latin typeface="+mn-ea"/>
              <a:ea typeface="+mn-ea"/>
            </a:rPr>
            <a:t>"</a:t>
          </a:r>
          <a:r>
            <a:rPr lang="ko-KR" altLang="en-US" sz="1400" baseline="0">
              <a:latin typeface="+mn-ea"/>
              <a:ea typeface="+mn-ea"/>
            </a:rPr>
            <a:t>제출</a:t>
          </a:r>
          <a:r>
            <a:rPr lang="en-US" altLang="ko-KR" sz="1400" baseline="0">
              <a:latin typeface="+mn-ea"/>
              <a:ea typeface="+mn-ea"/>
            </a:rPr>
            <a:t>"</a:t>
          </a:r>
          <a:r>
            <a:rPr lang="ko-KR" altLang="en-US" sz="1400" baseline="0">
              <a:latin typeface="+mn-ea"/>
              <a:ea typeface="+mn-ea"/>
            </a:rPr>
            <a:t>이라고 되어 있으면 </a:t>
          </a:r>
          <a:r>
            <a:rPr lang="en-US" altLang="ko-KR" sz="1400" baseline="0">
              <a:latin typeface="+mn-ea"/>
              <a:ea typeface="+mn-ea"/>
            </a:rPr>
            <a:t>20</a:t>
          </a:r>
          <a:endParaRPr lang="ko-KR" altLang="en-US" sz="140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F5E1C-95F8-4565-8002-253EB0E2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10</xdr:col>
      <xdr:colOff>9525</xdr:colOff>
      <xdr:row>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CF71BF-86B2-49F6-B5E6-962231FFD8F5}"/>
            </a:ext>
          </a:extLst>
        </xdr:cNvPr>
        <xdr:cNvSpPr txBox="1"/>
      </xdr:nvSpPr>
      <xdr:spPr>
        <a:xfrm>
          <a:off x="4114800" y="628650"/>
          <a:ext cx="275272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 baseline="0">
              <a:latin typeface="+mn-ea"/>
              <a:ea typeface="+mn-ea"/>
            </a:rPr>
            <a:t>수료여부는 평균점수가 </a:t>
          </a:r>
          <a:r>
            <a:rPr lang="en-US" altLang="ko-KR" sz="1400" baseline="0">
              <a:latin typeface="+mn-ea"/>
              <a:ea typeface="+mn-ea"/>
            </a:rPr>
            <a:t>70</a:t>
          </a:r>
          <a:r>
            <a:rPr lang="ko-KR" altLang="en-US" sz="1400" baseline="0">
              <a:latin typeface="+mn-ea"/>
              <a:ea typeface="+mn-ea"/>
            </a:rPr>
            <a:t>점 이상이고</a:t>
          </a:r>
          <a:r>
            <a:rPr lang="en-US" altLang="ko-KR" sz="1400" baseline="0">
              <a:latin typeface="+mn-ea"/>
              <a:ea typeface="+mn-ea"/>
            </a:rPr>
            <a:t>, </a:t>
          </a:r>
          <a:r>
            <a:rPr lang="ko-KR" altLang="en-US" sz="1400" baseline="0">
              <a:latin typeface="+mn-ea"/>
              <a:ea typeface="+mn-ea"/>
            </a:rPr>
            <a:t>과제도 </a:t>
          </a:r>
          <a:r>
            <a:rPr lang="en-US" altLang="ko-KR" sz="1400" baseline="0">
              <a:latin typeface="+mn-ea"/>
              <a:ea typeface="+mn-ea"/>
            </a:rPr>
            <a:t>"</a:t>
          </a:r>
          <a:r>
            <a:rPr lang="ko-KR" altLang="en-US" sz="1400" baseline="0">
              <a:latin typeface="+mn-ea"/>
              <a:ea typeface="+mn-ea"/>
            </a:rPr>
            <a:t>제출</a:t>
          </a:r>
          <a:r>
            <a:rPr lang="en-US" altLang="ko-KR" sz="1400" baseline="0">
              <a:latin typeface="+mn-ea"/>
              <a:ea typeface="+mn-ea"/>
            </a:rPr>
            <a:t>"</a:t>
          </a:r>
          <a:r>
            <a:rPr lang="ko-KR" altLang="en-US" sz="1400" baseline="0">
              <a:latin typeface="+mn-ea"/>
              <a:ea typeface="+mn-ea"/>
            </a:rPr>
            <a:t>인 경우 수료</a:t>
          </a:r>
          <a:endParaRPr lang="ko-KR" altLang="en-US" sz="1400">
            <a:latin typeface="+mn-ea"/>
            <a:ea typeface="+mn-e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0EA69-3579-49FE-BA57-339C1D7DF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</xdr:row>
      <xdr:rowOff>190500</xdr:rowOff>
    </xdr:from>
    <xdr:to>
      <xdr:col>8</xdr:col>
      <xdr:colOff>542925</xdr:colOff>
      <xdr:row>8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C0305D-807E-4BD8-963B-B26B13BDB7DC}"/>
            </a:ext>
          </a:extLst>
        </xdr:cNvPr>
        <xdr:cNvSpPr txBox="1"/>
      </xdr:nvSpPr>
      <xdr:spPr>
        <a:xfrm>
          <a:off x="3276600" y="400050"/>
          <a:ext cx="275272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 baseline="0">
              <a:latin typeface="+mn-ea"/>
              <a:ea typeface="+mn-ea"/>
            </a:rPr>
            <a:t>평균점수에 따라</a:t>
          </a:r>
          <a:endParaRPr lang="en-US" altLang="ko-KR" sz="1400" baseline="0">
            <a:latin typeface="+mn-ea"/>
            <a:ea typeface="+mn-ea"/>
          </a:endParaRPr>
        </a:p>
        <a:p>
          <a:r>
            <a:rPr lang="en-US" altLang="ko-KR" sz="1400" baseline="0">
              <a:latin typeface="+mn-ea"/>
              <a:ea typeface="+mn-ea"/>
            </a:rPr>
            <a:t>90 </a:t>
          </a:r>
          <a:r>
            <a:rPr lang="ko-KR" altLang="en-US" sz="1400" baseline="0">
              <a:latin typeface="+mn-ea"/>
              <a:ea typeface="+mn-ea"/>
            </a:rPr>
            <a:t>이상 </a:t>
          </a:r>
          <a:r>
            <a:rPr lang="en-US" altLang="ko-KR" sz="1400" baseline="0">
              <a:latin typeface="+mn-ea"/>
              <a:ea typeface="+mn-ea"/>
            </a:rPr>
            <a:t>"A"</a:t>
          </a:r>
        </a:p>
        <a:p>
          <a:r>
            <a:rPr lang="en-US" altLang="ko-KR" sz="1400" baseline="0">
              <a:latin typeface="+mn-ea"/>
              <a:ea typeface="+mn-ea"/>
            </a:rPr>
            <a:t>80 </a:t>
          </a:r>
          <a:r>
            <a:rPr lang="ko-KR" altLang="en-US" sz="1400" baseline="0">
              <a:latin typeface="+mn-ea"/>
              <a:ea typeface="+mn-ea"/>
            </a:rPr>
            <a:t>이상 </a:t>
          </a:r>
          <a:r>
            <a:rPr lang="en-US" altLang="ko-KR" sz="1400" baseline="0">
              <a:latin typeface="+mn-ea"/>
              <a:ea typeface="+mn-ea"/>
            </a:rPr>
            <a:t>"B"</a:t>
          </a:r>
        </a:p>
        <a:p>
          <a:r>
            <a:rPr lang="en-US" altLang="ko-KR" sz="1400" baseline="0">
              <a:latin typeface="+mn-ea"/>
              <a:ea typeface="+mn-ea"/>
            </a:rPr>
            <a:t>70 </a:t>
          </a:r>
          <a:r>
            <a:rPr lang="ko-KR" altLang="en-US" sz="1400" baseline="0">
              <a:latin typeface="+mn-ea"/>
              <a:ea typeface="+mn-ea"/>
            </a:rPr>
            <a:t>이상 </a:t>
          </a:r>
          <a:r>
            <a:rPr lang="en-US" altLang="ko-KR" sz="1400" baseline="0">
              <a:latin typeface="+mn-ea"/>
              <a:ea typeface="+mn-ea"/>
            </a:rPr>
            <a:t>"C"</a:t>
          </a:r>
        </a:p>
        <a:p>
          <a:r>
            <a:rPr lang="en-US" altLang="ko-KR" sz="1400" baseline="0">
              <a:latin typeface="+mn-ea"/>
              <a:ea typeface="+mn-ea"/>
            </a:rPr>
            <a:t>70 </a:t>
          </a:r>
          <a:r>
            <a:rPr lang="ko-KR" altLang="en-US" sz="1400" baseline="0">
              <a:latin typeface="+mn-ea"/>
              <a:ea typeface="+mn-ea"/>
            </a:rPr>
            <a:t>미만 </a:t>
          </a:r>
          <a:r>
            <a:rPr lang="en-US" altLang="ko-KR" sz="1400" baseline="0">
              <a:latin typeface="+mn-ea"/>
              <a:ea typeface="+mn-ea"/>
            </a:rPr>
            <a:t>"D"</a:t>
          </a:r>
          <a:endParaRPr lang="ko-KR" altLang="en-US" sz="1400">
            <a:latin typeface="+mn-ea"/>
            <a:ea typeface="+mn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ue\Desktop\&#45348;&#51060;&#48260;&#54252;&#49828;&#53944;\&#50641;&#49472;_&#45936;&#51060;&#53552;\3-&#45936;&#51060;&#53552;&#48288;&#51060;&#49828;&#54876;&#50857;_&#5425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트보호"/>
      <sheetName val="특정범위보호설정"/>
      <sheetName val="유효성검사1"/>
      <sheetName val="유효성검사2"/>
      <sheetName val="유효성검사-잘못된데이터"/>
      <sheetName val="정렬"/>
      <sheetName val="병합된필드정렬"/>
      <sheetName val="사용자정의정렬"/>
      <sheetName val="필터"/>
      <sheetName val="고급필터_원본데이터"/>
      <sheetName val="결과"/>
      <sheetName val="SUBTOTAL함수"/>
      <sheetName val="SUBTOTAL함수 실습"/>
      <sheetName val="부분합"/>
      <sheetName val="통합"/>
      <sheetName val="피벗차트-파이형"/>
      <sheetName val="피벗차트-막대"/>
      <sheetName val="피벗테이블-월별"/>
      <sheetName val="Sheet1"/>
      <sheetName val="Sheet2"/>
      <sheetName val="피벗데이터"/>
      <sheetName val="소속현황"/>
    </sheetNames>
    <sheetDataSet>
      <sheetData sheetId="0">
        <row r="10">
          <cell r="E10">
            <v>37290000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D53D-2178-489C-BDAF-EBC5F4298370}">
  <dimension ref="A1"/>
  <sheetViews>
    <sheetView tabSelected="1"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8C54-A8DD-4C4C-8A2F-E4B03B977535}">
  <dimension ref="B1:G14"/>
  <sheetViews>
    <sheetView zoomScaleNormal="100" workbookViewId="0">
      <selection activeCell="G1" sqref="G1"/>
    </sheetView>
  </sheetViews>
  <sheetFormatPr defaultRowHeight="16.5"/>
  <cols>
    <col min="1" max="1" width="2.25" customWidth="1"/>
    <col min="2" max="2" width="8.125" customWidth="1"/>
    <col min="3" max="7" width="12.75" customWidth="1"/>
  </cols>
  <sheetData>
    <row r="1" spans="2:7">
      <c r="G1" s="38"/>
    </row>
    <row r="2" spans="2:7" ht="20.25" customHeight="1">
      <c r="B2" s="34"/>
      <c r="C2" s="33" t="s">
        <v>72</v>
      </c>
      <c r="D2" s="33" t="s">
        <v>71</v>
      </c>
      <c r="E2" s="33" t="s">
        <v>70</v>
      </c>
      <c r="F2" s="33" t="s">
        <v>69</v>
      </c>
      <c r="G2" s="33" t="s">
        <v>68</v>
      </c>
    </row>
    <row r="3" spans="2:7" ht="20.25" customHeight="1">
      <c r="B3" s="37" t="s">
        <v>67</v>
      </c>
      <c r="C3" s="31">
        <v>80</v>
      </c>
      <c r="D3" s="31">
        <v>95</v>
      </c>
      <c r="E3" s="31">
        <v>96</v>
      </c>
      <c r="F3" s="27">
        <f>AVERAGE(C3:E3)</f>
        <v>90.333333333333329</v>
      </c>
      <c r="G3" s="36"/>
    </row>
    <row r="4" spans="2:7" ht="20.25" customHeight="1">
      <c r="B4" s="37" t="s">
        <v>66</v>
      </c>
      <c r="C4" s="31">
        <v>100</v>
      </c>
      <c r="D4" s="31">
        <v>100</v>
      </c>
      <c r="E4" s="31">
        <v>95</v>
      </c>
      <c r="F4" s="27">
        <f>AVERAGE(C4:E4)</f>
        <v>98.333333333333329</v>
      </c>
      <c r="G4" s="36"/>
    </row>
    <row r="5" spans="2:7" ht="20.25" customHeight="1">
      <c r="B5" s="37" t="s">
        <v>65</v>
      </c>
      <c r="C5" s="31">
        <v>70</v>
      </c>
      <c r="D5" s="31">
        <v>88</v>
      </c>
      <c r="E5" s="31">
        <v>68</v>
      </c>
      <c r="F5" s="27">
        <f>AVERAGE(C5:E5)</f>
        <v>75.333333333333329</v>
      </c>
      <c r="G5" s="36"/>
    </row>
    <row r="6" spans="2:7" ht="20.25" customHeight="1">
      <c r="B6" s="37" t="s">
        <v>64</v>
      </c>
      <c r="C6" s="31">
        <v>95</v>
      </c>
      <c r="D6" s="31">
        <v>85</v>
      </c>
      <c r="E6" s="31">
        <v>88</v>
      </c>
      <c r="F6" s="27">
        <f>AVERAGE(C6:E6)</f>
        <v>89.333333333333329</v>
      </c>
      <c r="G6" s="36"/>
    </row>
    <row r="7" spans="2:7" ht="20.25" customHeight="1">
      <c r="B7" s="37" t="s">
        <v>63</v>
      </c>
      <c r="C7" s="31">
        <v>75</v>
      </c>
      <c r="D7" s="31">
        <v>68</v>
      </c>
      <c r="E7" s="31">
        <v>78</v>
      </c>
      <c r="F7" s="27">
        <f>AVERAGE(C7:E7)</f>
        <v>73.666666666666671</v>
      </c>
      <c r="G7" s="36"/>
    </row>
    <row r="8" spans="2:7" ht="20.25" customHeight="1">
      <c r="B8" s="37" t="s">
        <v>62</v>
      </c>
      <c r="C8" s="31">
        <v>84</v>
      </c>
      <c r="D8" s="31">
        <v>90</v>
      </c>
      <c r="E8" s="31">
        <v>84</v>
      </c>
      <c r="F8" s="27">
        <f>AVERAGE(C8:E8)</f>
        <v>86</v>
      </c>
      <c r="G8" s="36"/>
    </row>
    <row r="9" spans="2:7" ht="20.25" customHeight="1">
      <c r="B9" s="37" t="s">
        <v>61</v>
      </c>
      <c r="C9" s="31">
        <v>68</v>
      </c>
      <c r="D9" s="31">
        <v>78</v>
      </c>
      <c r="E9" s="31">
        <v>58</v>
      </c>
      <c r="F9" s="27">
        <f>AVERAGE(C9:E9)</f>
        <v>68</v>
      </c>
      <c r="G9" s="36"/>
    </row>
    <row r="10" spans="2:7" ht="20.25" customHeight="1">
      <c r="B10" s="37" t="s">
        <v>60</v>
      </c>
      <c r="C10" s="31">
        <v>95</v>
      </c>
      <c r="D10" s="31">
        <v>86</v>
      </c>
      <c r="E10" s="31">
        <v>92</v>
      </c>
      <c r="F10" s="27">
        <f>AVERAGE(C10:E10)</f>
        <v>91</v>
      </c>
      <c r="G10" s="36"/>
    </row>
    <row r="11" spans="2:7" ht="20.25" customHeight="1">
      <c r="B11" s="37" t="s">
        <v>59</v>
      </c>
      <c r="C11" s="31">
        <v>78</v>
      </c>
      <c r="D11" s="31">
        <v>68</v>
      </c>
      <c r="E11" s="31">
        <v>75</v>
      </c>
      <c r="F11" s="27">
        <f>AVERAGE(C11:E11)</f>
        <v>73.666666666666671</v>
      </c>
      <c r="G11" s="36"/>
    </row>
    <row r="12" spans="2:7" ht="20.25" customHeight="1">
      <c r="B12" s="37" t="s">
        <v>58</v>
      </c>
      <c r="C12" s="31">
        <v>68</v>
      </c>
      <c r="D12" s="31">
        <v>58</v>
      </c>
      <c r="E12" s="31">
        <v>68</v>
      </c>
      <c r="F12" s="27">
        <f>AVERAGE(C12:E12)</f>
        <v>64.666666666666671</v>
      </c>
      <c r="G12" s="36"/>
    </row>
    <row r="13" spans="2:7" ht="20.25" customHeight="1">
      <c r="B13" s="37" t="s">
        <v>57</v>
      </c>
      <c r="C13" s="31">
        <v>54</v>
      </c>
      <c r="D13" s="31">
        <v>68</v>
      </c>
      <c r="E13" s="31">
        <v>70</v>
      </c>
      <c r="F13" s="27">
        <f>AVERAGE(C13:E13)</f>
        <v>64</v>
      </c>
      <c r="G13" s="36"/>
    </row>
    <row r="14" spans="2:7" ht="20.25" customHeight="1">
      <c r="B14" s="37" t="s">
        <v>56</v>
      </c>
      <c r="C14" s="31">
        <v>70</v>
      </c>
      <c r="D14" s="31">
        <v>70</v>
      </c>
      <c r="E14" s="31">
        <v>84</v>
      </c>
      <c r="F14" s="27">
        <f>AVERAGE(C14:E14)</f>
        <v>74.666666666666671</v>
      </c>
      <c r="G14" s="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3131-DD0E-4645-BBD9-8519DE270EB5}">
  <dimension ref="B1:I17"/>
  <sheetViews>
    <sheetView zoomScaleNormal="100" workbookViewId="0">
      <selection activeCell="F21" sqref="F21"/>
    </sheetView>
  </sheetViews>
  <sheetFormatPr defaultRowHeight="14.25"/>
  <cols>
    <col min="1" max="1" width="2.25" style="39" customWidth="1"/>
    <col min="2" max="2" width="13.75" style="39" customWidth="1"/>
    <col min="3" max="3" width="8.375" style="39" customWidth="1"/>
    <col min="4" max="9" width="10.5" style="39" customWidth="1"/>
    <col min="10" max="10" width="9" style="39"/>
    <col min="11" max="11" width="9" style="39" customWidth="1"/>
    <col min="12" max="16384" width="9" style="39"/>
  </cols>
  <sheetData>
    <row r="1" spans="2:9" ht="9.75" customHeight="1"/>
    <row r="2" spans="2:9" ht="20.25">
      <c r="B2" s="46" t="s">
        <v>101</v>
      </c>
      <c r="C2" s="46"/>
      <c r="D2" s="46"/>
      <c r="E2" s="46"/>
      <c r="F2" s="46"/>
      <c r="G2" s="46"/>
      <c r="H2" s="46"/>
    </row>
    <row r="3" spans="2:9" ht="8.25" customHeight="1"/>
    <row r="4" spans="2:9" ht="20.100000000000001" customHeight="1">
      <c r="B4" s="45" t="s">
        <v>100</v>
      </c>
      <c r="C4" s="45" t="s">
        <v>99</v>
      </c>
      <c r="D4" s="44" t="s">
        <v>98</v>
      </c>
      <c r="E4" s="44" t="s">
        <v>97</v>
      </c>
      <c r="F4" s="44" t="s">
        <v>96</v>
      </c>
      <c r="G4" s="44" t="s">
        <v>95</v>
      </c>
      <c r="H4" s="44" t="s">
        <v>94</v>
      </c>
      <c r="I4" s="44" t="s">
        <v>93</v>
      </c>
    </row>
    <row r="5" spans="2:9" ht="21" customHeight="1">
      <c r="B5" s="43" t="s">
        <v>78</v>
      </c>
      <c r="C5" s="43" t="s">
        <v>92</v>
      </c>
      <c r="D5" s="43" t="s">
        <v>91</v>
      </c>
      <c r="E5" s="43" t="s">
        <v>76</v>
      </c>
      <c r="F5" s="43" t="s">
        <v>76</v>
      </c>
      <c r="G5" s="43" t="s">
        <v>75</v>
      </c>
      <c r="H5" s="43" t="s">
        <v>75</v>
      </c>
      <c r="I5" s="42">
        <v>200000</v>
      </c>
    </row>
    <row r="6" spans="2:9" ht="21" customHeight="1">
      <c r="B6" s="43" t="s">
        <v>88</v>
      </c>
      <c r="C6" s="43" t="s">
        <v>90</v>
      </c>
      <c r="D6" s="43" t="s">
        <v>76</v>
      </c>
      <c r="E6" s="43"/>
      <c r="F6" s="43" t="s">
        <v>76</v>
      </c>
      <c r="G6" s="43" t="s">
        <v>76</v>
      </c>
      <c r="H6" s="43"/>
      <c r="I6" s="42">
        <v>200000</v>
      </c>
    </row>
    <row r="7" spans="2:9" ht="21" customHeight="1">
      <c r="B7" s="43" t="s">
        <v>80</v>
      </c>
      <c r="C7" s="43" t="s">
        <v>89</v>
      </c>
      <c r="D7" s="43" t="s">
        <v>76</v>
      </c>
      <c r="E7" s="43" t="s">
        <v>76</v>
      </c>
      <c r="F7" s="43" t="s">
        <v>76</v>
      </c>
      <c r="G7" s="43"/>
      <c r="H7" s="43" t="s">
        <v>75</v>
      </c>
      <c r="I7" s="42">
        <v>200000</v>
      </c>
    </row>
    <row r="8" spans="2:9" ht="21" customHeight="1">
      <c r="B8" s="43" t="s">
        <v>88</v>
      </c>
      <c r="C8" s="43" t="s">
        <v>87</v>
      </c>
      <c r="D8" s="43" t="s">
        <v>76</v>
      </c>
      <c r="E8" s="43" t="s">
        <v>76</v>
      </c>
      <c r="F8" s="43" t="s">
        <v>76</v>
      </c>
      <c r="G8" s="43" t="s">
        <v>76</v>
      </c>
      <c r="H8" s="43"/>
      <c r="I8" s="42"/>
    </row>
    <row r="9" spans="2:9" ht="21" customHeight="1">
      <c r="B9" s="43" t="s">
        <v>78</v>
      </c>
      <c r="C9" s="43" t="s">
        <v>86</v>
      </c>
      <c r="D9" s="43"/>
      <c r="E9" s="43" t="s">
        <v>76</v>
      </c>
      <c r="F9" s="43" t="s">
        <v>76</v>
      </c>
      <c r="G9" s="43" t="s">
        <v>76</v>
      </c>
      <c r="H9" s="43" t="s">
        <v>75</v>
      </c>
      <c r="I9" s="42">
        <v>200000</v>
      </c>
    </row>
    <row r="10" spans="2:9" ht="21" customHeight="1">
      <c r="B10" s="43" t="s">
        <v>85</v>
      </c>
      <c r="C10" s="43" t="s">
        <v>84</v>
      </c>
      <c r="D10" s="43" t="s">
        <v>76</v>
      </c>
      <c r="E10" s="43"/>
      <c r="F10" s="43" t="s">
        <v>76</v>
      </c>
      <c r="G10" s="43"/>
      <c r="H10" s="43" t="s">
        <v>75</v>
      </c>
      <c r="I10" s="42"/>
    </row>
    <row r="11" spans="2:9" ht="21" customHeight="1">
      <c r="B11" s="43" t="s">
        <v>80</v>
      </c>
      <c r="C11" s="43" t="s">
        <v>83</v>
      </c>
      <c r="D11" s="43"/>
      <c r="E11" s="43" t="s">
        <v>76</v>
      </c>
      <c r="F11" s="43" t="s">
        <v>76</v>
      </c>
      <c r="G11" s="43" t="s">
        <v>76</v>
      </c>
      <c r="H11" s="43"/>
      <c r="I11" s="42">
        <v>200000</v>
      </c>
    </row>
    <row r="12" spans="2:9" ht="21" customHeight="1">
      <c r="B12" s="43" t="s">
        <v>78</v>
      </c>
      <c r="C12" s="43" t="s">
        <v>82</v>
      </c>
      <c r="D12" s="43" t="s">
        <v>76</v>
      </c>
      <c r="E12" s="43" t="s">
        <v>76</v>
      </c>
      <c r="F12" s="43" t="s">
        <v>76</v>
      </c>
      <c r="G12" s="43" t="s">
        <v>76</v>
      </c>
      <c r="H12" s="43" t="s">
        <v>76</v>
      </c>
      <c r="I12" s="42">
        <v>200000</v>
      </c>
    </row>
    <row r="13" spans="2:9" ht="21" customHeight="1">
      <c r="B13" s="43" t="s">
        <v>80</v>
      </c>
      <c r="C13" s="43" t="s">
        <v>81</v>
      </c>
      <c r="D13" s="43" t="s">
        <v>76</v>
      </c>
      <c r="E13" s="43" t="s">
        <v>76</v>
      </c>
      <c r="F13" s="43" t="s">
        <v>76</v>
      </c>
      <c r="G13" s="43" t="s">
        <v>76</v>
      </c>
      <c r="H13" s="43" t="s">
        <v>76</v>
      </c>
      <c r="I13" s="42"/>
    </row>
    <row r="14" spans="2:9" ht="21" customHeight="1">
      <c r="B14" s="43" t="s">
        <v>80</v>
      </c>
      <c r="C14" s="43" t="s">
        <v>79</v>
      </c>
      <c r="D14" s="43" t="s">
        <v>76</v>
      </c>
      <c r="E14" s="43"/>
      <c r="F14" s="43" t="s">
        <v>76</v>
      </c>
      <c r="G14" s="43" t="s">
        <v>76</v>
      </c>
      <c r="H14" s="43"/>
      <c r="I14" s="42">
        <v>200000</v>
      </c>
    </row>
    <row r="15" spans="2:9" ht="21" customHeight="1">
      <c r="B15" s="43" t="s">
        <v>78</v>
      </c>
      <c r="C15" s="43" t="s">
        <v>77</v>
      </c>
      <c r="D15" s="43"/>
      <c r="E15" s="43" t="s">
        <v>76</v>
      </c>
      <c r="F15" s="43" t="s">
        <v>76</v>
      </c>
      <c r="G15" s="43" t="s">
        <v>75</v>
      </c>
      <c r="H15" s="43" t="s">
        <v>75</v>
      </c>
      <c r="I15" s="42">
        <v>200000</v>
      </c>
    </row>
    <row r="16" spans="2:9" ht="21" customHeight="1">
      <c r="B16" s="41" t="s">
        <v>74</v>
      </c>
      <c r="C16" s="41"/>
      <c r="D16" s="40"/>
      <c r="E16" s="40"/>
      <c r="F16" s="40"/>
      <c r="G16" s="40"/>
      <c r="H16" s="40"/>
      <c r="I16" s="40"/>
    </row>
    <row r="17" spans="2:9" ht="21" customHeight="1">
      <c r="B17" s="41" t="s">
        <v>73</v>
      </c>
      <c r="C17" s="41"/>
      <c r="D17" s="40"/>
      <c r="E17" s="40"/>
      <c r="F17" s="40"/>
      <c r="G17" s="40"/>
      <c r="H17" s="40"/>
      <c r="I17" s="40"/>
    </row>
  </sheetData>
  <mergeCells count="3">
    <mergeCell ref="B2:H2"/>
    <mergeCell ref="B16:C16"/>
    <mergeCell ref="B17:C17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3333-74F6-418A-9410-E9A9EB1195BA}">
  <dimension ref="B1:G12"/>
  <sheetViews>
    <sheetView zoomScaleNormal="100" workbookViewId="0">
      <selection activeCell="G4" sqref="G4"/>
    </sheetView>
  </sheetViews>
  <sheetFormatPr defaultRowHeight="16.5"/>
  <cols>
    <col min="1" max="1" width="3.125" customWidth="1"/>
    <col min="2" max="5" width="12.5" customWidth="1"/>
    <col min="6" max="7" width="14.125" customWidth="1"/>
  </cols>
  <sheetData>
    <row r="1" spans="2:7" ht="26.25">
      <c r="B1" s="35" t="s">
        <v>116</v>
      </c>
      <c r="C1" s="35"/>
      <c r="D1" s="35"/>
      <c r="E1" s="35"/>
      <c r="F1" s="35"/>
      <c r="G1" s="35"/>
    </row>
    <row r="2" spans="2:7" ht="21" customHeight="1">
      <c r="G2" s="51">
        <f ca="1">TODAY()</f>
        <v>44226</v>
      </c>
    </row>
    <row r="3" spans="2:7" ht="18.75" customHeight="1">
      <c r="B3" s="50" t="s">
        <v>115</v>
      </c>
      <c r="C3" s="50" t="s">
        <v>114</v>
      </c>
      <c r="D3" s="50" t="s">
        <v>113</v>
      </c>
      <c r="E3" s="50" t="s">
        <v>52</v>
      </c>
      <c r="F3" s="50" t="s">
        <v>112</v>
      </c>
      <c r="G3" s="50" t="s">
        <v>111</v>
      </c>
    </row>
    <row r="4" spans="2:7" ht="18.75" customHeight="1">
      <c r="B4" s="49" t="s">
        <v>110</v>
      </c>
      <c r="C4" s="47">
        <v>8720</v>
      </c>
      <c r="D4" s="37">
        <v>63</v>
      </c>
      <c r="E4" s="48">
        <f>C4*D4</f>
        <v>549360</v>
      </c>
      <c r="F4" s="47">
        <f>E4*4.4%</f>
        <v>24171.840000000004</v>
      </c>
      <c r="G4" s="27"/>
    </row>
    <row r="5" spans="2:7" ht="18.75" customHeight="1">
      <c r="B5" s="49" t="s">
        <v>109</v>
      </c>
      <c r="C5" s="47">
        <v>10900</v>
      </c>
      <c r="D5" s="37">
        <v>58</v>
      </c>
      <c r="E5" s="48">
        <f>C5*D5</f>
        <v>632200</v>
      </c>
      <c r="F5" s="47">
        <f>E5*4.4%</f>
        <v>27816.800000000003</v>
      </c>
      <c r="G5" s="27"/>
    </row>
    <row r="6" spans="2:7" ht="18.75" customHeight="1">
      <c r="B6" s="49" t="s">
        <v>108</v>
      </c>
      <c r="C6" s="47">
        <v>10230</v>
      </c>
      <c r="D6" s="37">
        <v>45</v>
      </c>
      <c r="E6" s="48">
        <f>C6*D6</f>
        <v>460350</v>
      </c>
      <c r="F6" s="47">
        <f>E6*4.4%</f>
        <v>20255.400000000001</v>
      </c>
      <c r="G6" s="27"/>
    </row>
    <row r="7" spans="2:7" ht="18.75" customHeight="1">
      <c r="B7" s="49" t="s">
        <v>107</v>
      </c>
      <c r="C7" s="47">
        <v>8970</v>
      </c>
      <c r="D7" s="37">
        <v>13</v>
      </c>
      <c r="E7" s="48">
        <f>C7*D7</f>
        <v>116610</v>
      </c>
      <c r="F7" s="47">
        <f>E7*4.4%</f>
        <v>5130.84</v>
      </c>
      <c r="G7" s="27"/>
    </row>
    <row r="8" spans="2:7" ht="18.75" customHeight="1">
      <c r="B8" s="49" t="s">
        <v>106</v>
      </c>
      <c r="C8" s="47">
        <v>10680</v>
      </c>
      <c r="D8" s="37">
        <v>37</v>
      </c>
      <c r="E8" s="48">
        <f>C8*D8</f>
        <v>395160</v>
      </c>
      <c r="F8" s="47">
        <f>E8*4.4%</f>
        <v>17387.04</v>
      </c>
      <c r="G8" s="27"/>
    </row>
    <row r="9" spans="2:7" ht="18.75" customHeight="1">
      <c r="B9" s="49" t="s">
        <v>105</v>
      </c>
      <c r="C9" s="47">
        <v>10390</v>
      </c>
      <c r="D9" s="37">
        <v>48</v>
      </c>
      <c r="E9" s="48">
        <f>C9*D9</f>
        <v>498720</v>
      </c>
      <c r="F9" s="47">
        <f>E9*4.4%</f>
        <v>21943.680000000004</v>
      </c>
      <c r="G9" s="27"/>
    </row>
    <row r="10" spans="2:7" ht="18.75" customHeight="1">
      <c r="B10" s="49" t="s">
        <v>104</v>
      </c>
      <c r="C10" s="47">
        <v>9510</v>
      </c>
      <c r="D10" s="37">
        <v>60</v>
      </c>
      <c r="E10" s="48">
        <f>C10*D10</f>
        <v>570600</v>
      </c>
      <c r="F10" s="47">
        <f>E10*4.4%</f>
        <v>25106.400000000001</v>
      </c>
      <c r="G10" s="27"/>
    </row>
    <row r="11" spans="2:7" ht="18.75" customHeight="1">
      <c r="B11" s="49" t="s">
        <v>103</v>
      </c>
      <c r="C11" s="47">
        <v>10090</v>
      </c>
      <c r="D11" s="37">
        <v>55</v>
      </c>
      <c r="E11" s="48">
        <f>C11*D11</f>
        <v>554950</v>
      </c>
      <c r="F11" s="47">
        <f>E11*4.4%</f>
        <v>24417.800000000003</v>
      </c>
      <c r="G11" s="27"/>
    </row>
    <row r="12" spans="2:7" ht="18.75" customHeight="1">
      <c r="B12" s="49" t="s">
        <v>102</v>
      </c>
      <c r="C12" s="47">
        <v>9870</v>
      </c>
      <c r="D12" s="37">
        <v>47</v>
      </c>
      <c r="E12" s="48">
        <f>C12*D12</f>
        <v>463890</v>
      </c>
      <c r="F12" s="47">
        <f>E12*4.4%</f>
        <v>20411.160000000003</v>
      </c>
      <c r="G12" s="27"/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88CB-B413-4288-98AB-1A615BC64E50}">
  <dimension ref="B1:D13"/>
  <sheetViews>
    <sheetView zoomScaleNormal="100" workbookViewId="0"/>
  </sheetViews>
  <sheetFormatPr defaultRowHeight="16.5"/>
  <cols>
    <col min="1" max="1" width="3.125" style="52" customWidth="1"/>
    <col min="2" max="4" width="10.875" style="52" customWidth="1"/>
    <col min="5" max="16384" width="9" style="52"/>
  </cols>
  <sheetData>
    <row r="1" spans="2:4" ht="30" customHeight="1">
      <c r="B1" s="57" t="s">
        <v>129</v>
      </c>
      <c r="C1" s="57"/>
      <c r="D1" s="57"/>
    </row>
    <row r="3" spans="2:4" ht="24" customHeight="1">
      <c r="B3" s="56" t="s">
        <v>99</v>
      </c>
      <c r="C3" s="56" t="s">
        <v>128</v>
      </c>
      <c r="D3" s="56" t="s">
        <v>127</v>
      </c>
    </row>
    <row r="4" spans="2:4" ht="24" customHeight="1">
      <c r="B4" s="55" t="s">
        <v>126</v>
      </c>
      <c r="C4" s="54">
        <v>85.066666666666663</v>
      </c>
      <c r="D4" s="53"/>
    </row>
    <row r="5" spans="2:4" ht="24" customHeight="1">
      <c r="B5" s="55" t="s">
        <v>125</v>
      </c>
      <c r="C5" s="54">
        <v>85.600000000000009</v>
      </c>
      <c r="D5" s="53"/>
    </row>
    <row r="6" spans="2:4" ht="24" customHeight="1">
      <c r="B6" s="55" t="s">
        <v>124</v>
      </c>
      <c r="C6" s="54">
        <v>58</v>
      </c>
      <c r="D6" s="53"/>
    </row>
    <row r="7" spans="2:4" ht="24" customHeight="1">
      <c r="B7" s="55" t="s">
        <v>123</v>
      </c>
      <c r="C7" s="54">
        <v>78</v>
      </c>
      <c r="D7" s="53"/>
    </row>
    <row r="8" spans="2:4" ht="24" customHeight="1">
      <c r="B8" s="55" t="s">
        <v>122</v>
      </c>
      <c r="C8" s="54">
        <v>80</v>
      </c>
      <c r="D8" s="53"/>
    </row>
    <row r="9" spans="2:4" ht="24" customHeight="1">
      <c r="B9" s="55" t="s">
        <v>121</v>
      </c>
      <c r="C9" s="54">
        <v>78.666666666666657</v>
      </c>
      <c r="D9" s="53"/>
    </row>
    <row r="10" spans="2:4" ht="24" customHeight="1">
      <c r="B10" s="55" t="s">
        <v>120</v>
      </c>
      <c r="C10" s="54">
        <v>95.2</v>
      </c>
      <c r="D10" s="53"/>
    </row>
    <row r="11" spans="2:4" ht="24" customHeight="1">
      <c r="B11" s="55" t="s">
        <v>119</v>
      </c>
      <c r="C11" s="54">
        <v>42</v>
      </c>
      <c r="D11" s="53"/>
    </row>
    <row r="12" spans="2:4" ht="24" customHeight="1">
      <c r="B12" s="55" t="s">
        <v>118</v>
      </c>
      <c r="C12" s="54">
        <v>68</v>
      </c>
      <c r="D12" s="53"/>
    </row>
    <row r="13" spans="2:4" ht="24" customHeight="1">
      <c r="B13" s="55" t="s">
        <v>117</v>
      </c>
      <c r="C13" s="54">
        <v>84</v>
      </c>
      <c r="D13" s="53"/>
    </row>
  </sheetData>
  <mergeCells count="1">
    <mergeCell ref="B1:D1"/>
  </mergeCells>
  <phoneticPr fontId="2" type="noConversion"/>
  <conditionalFormatting sqref="D4:D13">
    <cfRule type="cellIs" dxfId="5" priority="1" operator="equal">
      <formula>"↘"</formula>
    </cfRule>
    <cfRule type="cellIs" dxfId="4" priority="2" operator="equal">
      <formula>"↗"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87F-2C28-48EF-8C6F-257035F4E159}">
  <dimension ref="B1:E13"/>
  <sheetViews>
    <sheetView topLeftCell="A3" zoomScaleNormal="100" workbookViewId="0"/>
  </sheetViews>
  <sheetFormatPr defaultRowHeight="16.5"/>
  <cols>
    <col min="1" max="1" width="3.125" style="52" customWidth="1"/>
    <col min="2" max="5" width="10.875" style="52" customWidth="1"/>
    <col min="6" max="16384" width="9" style="52"/>
  </cols>
  <sheetData>
    <row r="1" spans="2:5" ht="30" customHeight="1">
      <c r="B1" s="57" t="s">
        <v>129</v>
      </c>
      <c r="C1" s="57"/>
      <c r="D1" s="57"/>
    </row>
    <row r="3" spans="2:5" ht="24" customHeight="1">
      <c r="B3" s="56" t="s">
        <v>99</v>
      </c>
      <c r="C3" s="56" t="s">
        <v>128</v>
      </c>
      <c r="D3" s="56" t="s">
        <v>132</v>
      </c>
      <c r="E3" s="56" t="s">
        <v>131</v>
      </c>
    </row>
    <row r="4" spans="2:5" ht="24" customHeight="1">
      <c r="B4" s="55" t="s">
        <v>126</v>
      </c>
      <c r="C4" s="54">
        <v>65.066666666666663</v>
      </c>
      <c r="D4" s="53" t="s">
        <v>130</v>
      </c>
      <c r="E4" s="53"/>
    </row>
    <row r="5" spans="2:5" ht="24" customHeight="1">
      <c r="B5" s="55" t="s">
        <v>125</v>
      </c>
      <c r="C5" s="54">
        <v>65.600000000000009</v>
      </c>
      <c r="D5" s="53"/>
      <c r="E5" s="53"/>
    </row>
    <row r="6" spans="2:5" ht="24" customHeight="1">
      <c r="B6" s="55" t="s">
        <v>124</v>
      </c>
      <c r="C6" s="54">
        <v>44.26666666666668</v>
      </c>
      <c r="D6" s="53"/>
      <c r="E6" s="53"/>
    </row>
    <row r="7" spans="2:5" ht="24" customHeight="1">
      <c r="B7" s="55" t="s">
        <v>123</v>
      </c>
      <c r="C7" s="54">
        <v>67.466666666666669</v>
      </c>
      <c r="D7" s="53" t="s">
        <v>130</v>
      </c>
      <c r="E7" s="53"/>
    </row>
    <row r="8" spans="2:5" ht="24" customHeight="1">
      <c r="B8" s="55" t="s">
        <v>122</v>
      </c>
      <c r="C8" s="54">
        <v>60</v>
      </c>
      <c r="D8" s="53" t="s">
        <v>130</v>
      </c>
      <c r="E8" s="53"/>
    </row>
    <row r="9" spans="2:5" ht="24" customHeight="1">
      <c r="B9" s="55" t="s">
        <v>121</v>
      </c>
      <c r="C9" s="54">
        <v>58.666666666666657</v>
      </c>
      <c r="D9" s="53" t="s">
        <v>130</v>
      </c>
      <c r="E9" s="53"/>
    </row>
    <row r="10" spans="2:5" ht="24" customHeight="1">
      <c r="B10" s="55" t="s">
        <v>120</v>
      </c>
      <c r="C10" s="54">
        <v>75.2</v>
      </c>
      <c r="D10" s="53" t="s">
        <v>130</v>
      </c>
      <c r="E10" s="53"/>
    </row>
    <row r="11" spans="2:5" ht="24" customHeight="1">
      <c r="B11" s="55" t="s">
        <v>119</v>
      </c>
      <c r="C11" s="54">
        <v>40</v>
      </c>
      <c r="D11" s="53"/>
      <c r="E11" s="53"/>
    </row>
    <row r="12" spans="2:5" ht="24" customHeight="1">
      <c r="B12" s="55" t="s">
        <v>118</v>
      </c>
      <c r="C12" s="54">
        <v>48</v>
      </c>
      <c r="D12" s="53" t="s">
        <v>130</v>
      </c>
      <c r="E12" s="53"/>
    </row>
    <row r="13" spans="2:5" ht="24" customHeight="1">
      <c r="B13" s="55" t="s">
        <v>117</v>
      </c>
      <c r="C13" s="54">
        <v>64</v>
      </c>
      <c r="D13" s="53" t="s">
        <v>130</v>
      </c>
      <c r="E13" s="53"/>
    </row>
  </sheetData>
  <mergeCells count="1">
    <mergeCell ref="B1:D1"/>
  </mergeCells>
  <phoneticPr fontId="2" type="noConversion"/>
  <conditionalFormatting sqref="D4:D13">
    <cfRule type="cellIs" dxfId="3" priority="3" operator="equal">
      <formula>"↘"</formula>
    </cfRule>
    <cfRule type="cellIs" dxfId="2" priority="4" operator="equal">
      <formula>"↗"</formula>
    </cfRule>
  </conditionalFormatting>
  <conditionalFormatting sqref="E4:E13">
    <cfRule type="cellIs" dxfId="1" priority="1" operator="equal">
      <formula>"↘"</formula>
    </cfRule>
    <cfRule type="cellIs" dxfId="0" priority="2" operator="equal">
      <formula>"↗"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0E7B-5A82-4578-81C6-58FA31A6A256}">
  <dimension ref="B1:E13"/>
  <sheetViews>
    <sheetView topLeftCell="A3" zoomScaleNormal="100" workbookViewId="0"/>
  </sheetViews>
  <sheetFormatPr defaultRowHeight="16.5"/>
  <cols>
    <col min="1" max="1" width="3.125" style="52" customWidth="1"/>
    <col min="2" max="5" width="10.875" style="52" customWidth="1"/>
    <col min="6" max="16384" width="9" style="52"/>
  </cols>
  <sheetData>
    <row r="1" spans="2:5" ht="30" customHeight="1">
      <c r="B1" s="57" t="s">
        <v>129</v>
      </c>
      <c r="C1" s="57"/>
      <c r="D1" s="57"/>
      <c r="E1" s="57"/>
    </row>
    <row r="3" spans="2:5" ht="24" customHeight="1">
      <c r="B3" s="56" t="s">
        <v>99</v>
      </c>
      <c r="C3" s="56" t="s">
        <v>128</v>
      </c>
      <c r="D3" s="56" t="s">
        <v>132</v>
      </c>
      <c r="E3" s="56" t="s">
        <v>133</v>
      </c>
    </row>
    <row r="4" spans="2:5" ht="24" customHeight="1">
      <c r="B4" s="55" t="s">
        <v>126</v>
      </c>
      <c r="C4" s="54">
        <v>85.066666666666663</v>
      </c>
      <c r="D4" s="58" t="s">
        <v>130</v>
      </c>
      <c r="E4" s="58"/>
    </row>
    <row r="5" spans="2:5" ht="24" customHeight="1">
      <c r="B5" s="55" t="s">
        <v>125</v>
      </c>
      <c r="C5" s="54">
        <v>85.600000000000009</v>
      </c>
      <c r="D5" s="58"/>
      <c r="E5" s="58"/>
    </row>
    <row r="6" spans="2:5" ht="24" customHeight="1">
      <c r="B6" s="55" t="s">
        <v>124</v>
      </c>
      <c r="C6" s="54">
        <v>58</v>
      </c>
      <c r="D6" s="58"/>
      <c r="E6" s="58"/>
    </row>
    <row r="7" spans="2:5" ht="24" customHeight="1">
      <c r="B7" s="55" t="s">
        <v>123</v>
      </c>
      <c r="C7" s="54">
        <v>78</v>
      </c>
      <c r="D7" s="58" t="s">
        <v>130</v>
      </c>
      <c r="E7" s="58"/>
    </row>
    <row r="8" spans="2:5" ht="24" customHeight="1">
      <c r="B8" s="55" t="s">
        <v>122</v>
      </c>
      <c r="C8" s="54">
        <v>80</v>
      </c>
      <c r="D8" s="58" t="s">
        <v>130</v>
      </c>
      <c r="E8" s="58"/>
    </row>
    <row r="9" spans="2:5" ht="24" customHeight="1">
      <c r="B9" s="55" t="s">
        <v>121</v>
      </c>
      <c r="C9" s="54">
        <v>78.666666666666657</v>
      </c>
      <c r="D9" s="58" t="s">
        <v>130</v>
      </c>
      <c r="E9" s="58"/>
    </row>
    <row r="10" spans="2:5" ht="24" customHeight="1">
      <c r="B10" s="55" t="s">
        <v>120</v>
      </c>
      <c r="C10" s="54">
        <v>95.2</v>
      </c>
      <c r="D10" s="58" t="s">
        <v>130</v>
      </c>
      <c r="E10" s="58"/>
    </row>
    <row r="11" spans="2:5" ht="24" customHeight="1">
      <c r="B11" s="55" t="s">
        <v>119</v>
      </c>
      <c r="C11" s="54">
        <v>42</v>
      </c>
      <c r="D11" s="58"/>
      <c r="E11" s="58"/>
    </row>
    <row r="12" spans="2:5" ht="24" customHeight="1">
      <c r="B12" s="55" t="s">
        <v>118</v>
      </c>
      <c r="C12" s="54">
        <v>68</v>
      </c>
      <c r="D12" s="58" t="s">
        <v>130</v>
      </c>
      <c r="E12" s="58"/>
    </row>
    <row r="13" spans="2:5" ht="24" customHeight="1">
      <c r="B13" s="55" t="s">
        <v>117</v>
      </c>
      <c r="C13" s="54">
        <v>84</v>
      </c>
      <c r="D13" s="58" t="s">
        <v>130</v>
      </c>
      <c r="E13" s="58"/>
    </row>
  </sheetData>
  <mergeCells count="1">
    <mergeCell ref="B1:E1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811-6C15-4B35-BAF7-D819E4201BD8}">
  <dimension ref="B1:E13"/>
  <sheetViews>
    <sheetView zoomScaleNormal="100" workbookViewId="0"/>
  </sheetViews>
  <sheetFormatPr defaultRowHeight="16.5"/>
  <cols>
    <col min="1" max="1" width="3.125" style="52" customWidth="1"/>
    <col min="2" max="4" width="10.875" style="52" customWidth="1"/>
    <col min="5" max="16384" width="9" style="52"/>
  </cols>
  <sheetData>
    <row r="1" spans="2:5" ht="30" customHeight="1">
      <c r="B1" s="57" t="s">
        <v>129</v>
      </c>
      <c r="C1" s="57"/>
    </row>
    <row r="3" spans="2:5" ht="24" customHeight="1">
      <c r="B3" s="56" t="s">
        <v>99</v>
      </c>
      <c r="C3" s="56" t="s">
        <v>128</v>
      </c>
      <c r="D3" s="56" t="s">
        <v>134</v>
      </c>
    </row>
    <row r="4" spans="2:5" ht="24" customHeight="1">
      <c r="B4" s="55" t="s">
        <v>126</v>
      </c>
      <c r="C4" s="54">
        <v>85.066666666666663</v>
      </c>
      <c r="D4" s="55"/>
      <c r="E4" s="59"/>
    </row>
    <row r="5" spans="2:5" ht="24" customHeight="1">
      <c r="B5" s="55" t="s">
        <v>125</v>
      </c>
      <c r="C5" s="54">
        <v>85.600000000000009</v>
      </c>
      <c r="D5" s="55"/>
    </row>
    <row r="6" spans="2:5" ht="24" customHeight="1">
      <c r="B6" s="55" t="s">
        <v>124</v>
      </c>
      <c r="C6" s="54">
        <v>58</v>
      </c>
      <c r="D6" s="55"/>
    </row>
    <row r="7" spans="2:5" ht="24" customHeight="1">
      <c r="B7" s="55" t="s">
        <v>123</v>
      </c>
      <c r="C7" s="54">
        <v>78</v>
      </c>
      <c r="D7" s="55"/>
    </row>
    <row r="8" spans="2:5" ht="24" customHeight="1">
      <c r="B8" s="55" t="s">
        <v>122</v>
      </c>
      <c r="C8" s="54">
        <v>80</v>
      </c>
      <c r="D8" s="55"/>
    </row>
    <row r="9" spans="2:5" ht="24" customHeight="1">
      <c r="B9" s="55" t="s">
        <v>121</v>
      </c>
      <c r="C9" s="54">
        <v>78.666666666666657</v>
      </c>
      <c r="D9" s="55"/>
    </row>
    <row r="10" spans="2:5" ht="24" customHeight="1">
      <c r="B10" s="55" t="s">
        <v>120</v>
      </c>
      <c r="C10" s="54">
        <v>95.2</v>
      </c>
      <c r="D10" s="55"/>
    </row>
    <row r="11" spans="2:5" ht="24" customHeight="1">
      <c r="B11" s="55" t="s">
        <v>119</v>
      </c>
      <c r="C11" s="54">
        <v>42</v>
      </c>
      <c r="D11" s="55"/>
    </row>
    <row r="12" spans="2:5" ht="24" customHeight="1">
      <c r="B12" s="55" t="s">
        <v>118</v>
      </c>
      <c r="C12" s="54">
        <v>68</v>
      </c>
      <c r="D12" s="55"/>
    </row>
    <row r="13" spans="2:5" ht="24" customHeight="1">
      <c r="B13" s="55" t="s">
        <v>117</v>
      </c>
      <c r="C13" s="54">
        <v>84</v>
      </c>
      <c r="D13" s="55"/>
    </row>
  </sheetData>
  <mergeCells count="1">
    <mergeCell ref="B1:C1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058C-98F6-4D6D-9BB6-4832F685CB11}">
  <dimension ref="B1:K25"/>
  <sheetViews>
    <sheetView zoomScaleNormal="100" workbookViewId="0">
      <selection activeCell="K5" sqref="K5"/>
    </sheetView>
  </sheetViews>
  <sheetFormatPr defaultRowHeight="16.5"/>
  <cols>
    <col min="1" max="1" width="2.25" style="60" customWidth="1"/>
    <col min="2" max="2" width="13.75" style="60" customWidth="1"/>
    <col min="3" max="3" width="8.375" style="60" customWidth="1"/>
    <col min="4" max="8" width="8.25" style="60" customWidth="1"/>
    <col min="9" max="9" width="2.875" style="60" customWidth="1"/>
    <col min="10" max="10" width="12.75" style="60" customWidth="1"/>
    <col min="11" max="11" width="17.125" style="60" customWidth="1"/>
    <col min="12" max="16384" width="9" style="60"/>
  </cols>
  <sheetData>
    <row r="1" spans="2:11" ht="9.75" customHeight="1"/>
    <row r="2" spans="2:11" ht="26.25">
      <c r="B2" s="67" t="s">
        <v>101</v>
      </c>
      <c r="C2" s="67"/>
      <c r="D2" s="67"/>
      <c r="E2" s="67"/>
      <c r="F2" s="67"/>
      <c r="G2" s="67"/>
      <c r="H2" s="67"/>
    </row>
    <row r="3" spans="2:11" ht="8.25" customHeight="1"/>
    <row r="4" spans="2:11" ht="20.100000000000001" customHeight="1">
      <c r="B4" s="66" t="s">
        <v>100</v>
      </c>
      <c r="C4" s="66" t="s">
        <v>99</v>
      </c>
      <c r="D4" s="65" t="s">
        <v>98</v>
      </c>
      <c r="E4" s="65" t="s">
        <v>97</v>
      </c>
      <c r="F4" s="65" t="s">
        <v>96</v>
      </c>
      <c r="G4" s="65" t="s">
        <v>95</v>
      </c>
      <c r="H4" s="65" t="s">
        <v>94</v>
      </c>
      <c r="J4" s="64" t="s">
        <v>146</v>
      </c>
    </row>
    <row r="5" spans="2:11" ht="22.5" customHeight="1">
      <c r="B5" s="61" t="s">
        <v>78</v>
      </c>
      <c r="C5" s="61" t="s">
        <v>92</v>
      </c>
      <c r="D5" s="61" t="s">
        <v>91</v>
      </c>
      <c r="E5" s="61" t="s">
        <v>76</v>
      </c>
      <c r="F5" s="61" t="s">
        <v>76</v>
      </c>
      <c r="G5" s="61" t="s">
        <v>75</v>
      </c>
      <c r="H5" s="61" t="s">
        <v>75</v>
      </c>
      <c r="J5" s="63" t="s">
        <v>78</v>
      </c>
      <c r="K5" s="62"/>
    </row>
    <row r="6" spans="2:11" ht="22.5" customHeight="1">
      <c r="B6" s="61" t="s">
        <v>88</v>
      </c>
      <c r="C6" s="61" t="s">
        <v>90</v>
      </c>
      <c r="D6" s="61" t="s">
        <v>76</v>
      </c>
      <c r="E6" s="61"/>
      <c r="F6" s="61" t="s">
        <v>76</v>
      </c>
      <c r="G6" s="61" t="s">
        <v>76</v>
      </c>
      <c r="H6" s="61"/>
      <c r="J6" s="63" t="s">
        <v>88</v>
      </c>
      <c r="K6" s="62"/>
    </row>
    <row r="7" spans="2:11" ht="22.5" customHeight="1">
      <c r="B7" s="61" t="s">
        <v>80</v>
      </c>
      <c r="C7" s="61" t="s">
        <v>89</v>
      </c>
      <c r="D7" s="61" t="s">
        <v>76</v>
      </c>
      <c r="E7" s="61" t="s">
        <v>76</v>
      </c>
      <c r="F7" s="61" t="s">
        <v>76</v>
      </c>
      <c r="G7" s="61"/>
      <c r="H7" s="61" t="s">
        <v>75</v>
      </c>
      <c r="J7" s="63" t="s">
        <v>80</v>
      </c>
      <c r="K7" s="62"/>
    </row>
    <row r="8" spans="2:11" ht="22.5" customHeight="1">
      <c r="B8" s="61" t="s">
        <v>88</v>
      </c>
      <c r="C8" s="61" t="s">
        <v>87</v>
      </c>
      <c r="D8" s="61" t="s">
        <v>76</v>
      </c>
      <c r="E8" s="61" t="s">
        <v>76</v>
      </c>
      <c r="F8" s="61" t="s">
        <v>76</v>
      </c>
      <c r="G8" s="61" t="s">
        <v>76</v>
      </c>
      <c r="H8" s="61"/>
      <c r="J8" s="63" t="s">
        <v>85</v>
      </c>
      <c r="K8" s="62"/>
    </row>
    <row r="9" spans="2:11" ht="22.5" customHeight="1">
      <c r="B9" s="61" t="s">
        <v>78</v>
      </c>
      <c r="C9" s="61" t="s">
        <v>86</v>
      </c>
      <c r="D9" s="61"/>
      <c r="E9" s="61" t="s">
        <v>76</v>
      </c>
      <c r="F9" s="61" t="s">
        <v>76</v>
      </c>
      <c r="G9" s="61" t="s">
        <v>76</v>
      </c>
      <c r="H9" s="61" t="s">
        <v>75</v>
      </c>
    </row>
    <row r="10" spans="2:11" ht="22.5" customHeight="1">
      <c r="B10" s="61" t="s">
        <v>85</v>
      </c>
      <c r="C10" s="61" t="s">
        <v>84</v>
      </c>
      <c r="D10" s="61" t="s">
        <v>76</v>
      </c>
      <c r="E10" s="61"/>
      <c r="F10" s="61" t="s">
        <v>76</v>
      </c>
      <c r="G10" s="61"/>
      <c r="H10" s="61" t="s">
        <v>75</v>
      </c>
    </row>
    <row r="11" spans="2:11" ht="22.5" customHeight="1">
      <c r="B11" s="61" t="s">
        <v>80</v>
      </c>
      <c r="C11" s="61" t="s">
        <v>83</v>
      </c>
      <c r="D11" s="61"/>
      <c r="E11" s="61" t="s">
        <v>76</v>
      </c>
      <c r="F11" s="61" t="s">
        <v>76</v>
      </c>
      <c r="G11" s="61" t="s">
        <v>76</v>
      </c>
      <c r="H11" s="61"/>
    </row>
    <row r="12" spans="2:11" ht="22.5" customHeight="1">
      <c r="B12" s="61" t="s">
        <v>78</v>
      </c>
      <c r="C12" s="61" t="s">
        <v>82</v>
      </c>
      <c r="D12" s="61" t="s">
        <v>76</v>
      </c>
      <c r="E12" s="61" t="s">
        <v>76</v>
      </c>
      <c r="F12" s="61" t="s">
        <v>76</v>
      </c>
      <c r="G12" s="61" t="s">
        <v>76</v>
      </c>
      <c r="H12" s="61" t="s">
        <v>76</v>
      </c>
    </row>
    <row r="13" spans="2:11" ht="22.5" customHeight="1">
      <c r="B13" s="61" t="s">
        <v>80</v>
      </c>
      <c r="C13" s="61" t="s">
        <v>81</v>
      </c>
      <c r="D13" s="61" t="s">
        <v>76</v>
      </c>
      <c r="E13" s="61" t="s">
        <v>76</v>
      </c>
      <c r="F13" s="61" t="s">
        <v>76</v>
      </c>
      <c r="G13" s="61" t="s">
        <v>76</v>
      </c>
      <c r="H13" s="61" t="s">
        <v>76</v>
      </c>
    </row>
    <row r="14" spans="2:11" ht="22.5" customHeight="1">
      <c r="B14" s="61" t="s">
        <v>80</v>
      </c>
      <c r="C14" s="61" t="s">
        <v>79</v>
      </c>
      <c r="D14" s="61" t="s">
        <v>76</v>
      </c>
      <c r="E14" s="61"/>
      <c r="F14" s="61" t="s">
        <v>76</v>
      </c>
      <c r="G14" s="61" t="s">
        <v>76</v>
      </c>
      <c r="H14" s="61"/>
    </row>
    <row r="15" spans="2:11" ht="22.5" customHeight="1">
      <c r="B15" s="61" t="s">
        <v>78</v>
      </c>
      <c r="C15" s="61" t="s">
        <v>145</v>
      </c>
      <c r="D15" s="61" t="s">
        <v>91</v>
      </c>
      <c r="E15" s="61" t="s">
        <v>76</v>
      </c>
      <c r="F15" s="61" t="s">
        <v>76</v>
      </c>
      <c r="G15" s="61" t="s">
        <v>75</v>
      </c>
      <c r="H15" s="61" t="s">
        <v>75</v>
      </c>
    </row>
    <row r="16" spans="2:11" ht="22.5" customHeight="1">
      <c r="B16" s="61" t="s">
        <v>88</v>
      </c>
      <c r="C16" s="61" t="s">
        <v>144</v>
      </c>
      <c r="D16" s="61" t="s">
        <v>76</v>
      </c>
      <c r="E16" s="61"/>
      <c r="F16" s="61" t="s">
        <v>76</v>
      </c>
      <c r="G16" s="61" t="s">
        <v>76</v>
      </c>
      <c r="H16" s="61"/>
    </row>
    <row r="17" spans="2:8" ht="22.5" customHeight="1">
      <c r="B17" s="61" t="s">
        <v>80</v>
      </c>
      <c r="C17" s="61" t="s">
        <v>143</v>
      </c>
      <c r="D17" s="61" t="s">
        <v>76</v>
      </c>
      <c r="E17" s="61" t="s">
        <v>76</v>
      </c>
      <c r="F17" s="61" t="s">
        <v>76</v>
      </c>
      <c r="G17" s="61"/>
      <c r="H17" s="61" t="s">
        <v>75</v>
      </c>
    </row>
    <row r="18" spans="2:8" ht="22.5" customHeight="1">
      <c r="B18" s="61" t="s">
        <v>88</v>
      </c>
      <c r="C18" s="61" t="s">
        <v>142</v>
      </c>
      <c r="D18" s="61" t="s">
        <v>76</v>
      </c>
      <c r="E18" s="61" t="s">
        <v>76</v>
      </c>
      <c r="F18" s="61" t="s">
        <v>76</v>
      </c>
      <c r="G18" s="61" t="s">
        <v>76</v>
      </c>
      <c r="H18" s="61"/>
    </row>
    <row r="19" spans="2:8" ht="22.5" customHeight="1">
      <c r="B19" s="61" t="s">
        <v>78</v>
      </c>
      <c r="C19" s="61" t="s">
        <v>141</v>
      </c>
      <c r="D19" s="61"/>
      <c r="E19" s="61" t="s">
        <v>76</v>
      </c>
      <c r="F19" s="61" t="s">
        <v>76</v>
      </c>
      <c r="G19" s="61" t="s">
        <v>76</v>
      </c>
      <c r="H19" s="61" t="s">
        <v>75</v>
      </c>
    </row>
    <row r="20" spans="2:8" ht="22.5" customHeight="1">
      <c r="B20" s="61" t="s">
        <v>85</v>
      </c>
      <c r="C20" s="61" t="s">
        <v>140</v>
      </c>
      <c r="D20" s="61" t="s">
        <v>76</v>
      </c>
      <c r="E20" s="61"/>
      <c r="F20" s="61" t="s">
        <v>76</v>
      </c>
      <c r="G20" s="61"/>
      <c r="H20" s="61" t="s">
        <v>75</v>
      </c>
    </row>
    <row r="21" spans="2:8" ht="22.5" customHeight="1">
      <c r="B21" s="61" t="s">
        <v>80</v>
      </c>
      <c r="C21" s="61" t="s">
        <v>139</v>
      </c>
      <c r="D21" s="61"/>
      <c r="E21" s="61" t="s">
        <v>76</v>
      </c>
      <c r="F21" s="61" t="s">
        <v>76</v>
      </c>
      <c r="G21" s="61" t="s">
        <v>76</v>
      </c>
      <c r="H21" s="61"/>
    </row>
    <row r="22" spans="2:8" ht="22.5" customHeight="1">
      <c r="B22" s="61" t="s">
        <v>78</v>
      </c>
      <c r="C22" s="61" t="s">
        <v>138</v>
      </c>
      <c r="D22" s="61" t="s">
        <v>76</v>
      </c>
      <c r="E22" s="61" t="s">
        <v>76</v>
      </c>
      <c r="F22" s="61" t="s">
        <v>76</v>
      </c>
      <c r="G22" s="61" t="s">
        <v>76</v>
      </c>
      <c r="H22" s="61" t="s">
        <v>76</v>
      </c>
    </row>
    <row r="23" spans="2:8" ht="22.5" customHeight="1">
      <c r="B23" s="61" t="s">
        <v>80</v>
      </c>
      <c r="C23" s="61" t="s">
        <v>137</v>
      </c>
      <c r="D23" s="61" t="s">
        <v>76</v>
      </c>
      <c r="E23" s="61" t="s">
        <v>76</v>
      </c>
      <c r="F23" s="61" t="s">
        <v>76</v>
      </c>
      <c r="G23" s="61" t="s">
        <v>76</v>
      </c>
      <c r="H23" s="61" t="s">
        <v>76</v>
      </c>
    </row>
    <row r="24" spans="2:8" ht="22.5" customHeight="1">
      <c r="B24" s="61" t="s">
        <v>80</v>
      </c>
      <c r="C24" s="61" t="s">
        <v>136</v>
      </c>
      <c r="D24" s="61" t="s">
        <v>76</v>
      </c>
      <c r="E24" s="61"/>
      <c r="F24" s="61" t="s">
        <v>76</v>
      </c>
      <c r="G24" s="61" t="s">
        <v>76</v>
      </c>
      <c r="H24" s="61"/>
    </row>
    <row r="25" spans="2:8" ht="22.5" customHeight="1">
      <c r="B25" s="61" t="s">
        <v>78</v>
      </c>
      <c r="C25" s="61" t="s">
        <v>135</v>
      </c>
      <c r="D25" s="61"/>
      <c r="E25" s="61" t="s">
        <v>76</v>
      </c>
      <c r="F25" s="61" t="s">
        <v>76</v>
      </c>
      <c r="G25" s="61" t="s">
        <v>76</v>
      </c>
      <c r="H25" s="61" t="s">
        <v>76</v>
      </c>
    </row>
  </sheetData>
  <mergeCells count="1">
    <mergeCell ref="B2:H2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76F9-3421-4AA7-A9E5-63219B8665EC}">
  <dimension ref="A1:K26"/>
  <sheetViews>
    <sheetView zoomScaleNormal="100" workbookViewId="0">
      <selection activeCell="E4" sqref="E4"/>
    </sheetView>
  </sheetViews>
  <sheetFormatPr defaultRowHeight="16.5"/>
  <cols>
    <col min="1" max="1" width="2.5" style="68" customWidth="1"/>
    <col min="2" max="2" width="10.375" style="68" customWidth="1"/>
    <col min="3" max="3" width="11.625" style="68" customWidth="1"/>
    <col min="4" max="4" width="7.375" style="70" customWidth="1"/>
    <col min="5" max="5" width="10.125" style="69" customWidth="1"/>
    <col min="6" max="6" width="12.875" style="68" customWidth="1"/>
    <col min="7" max="7" width="9.25" style="68" bestFit="1" customWidth="1"/>
    <col min="8" max="9" width="5.875" style="68" customWidth="1"/>
    <col min="10" max="10" width="12.5" style="68" customWidth="1"/>
    <col min="11" max="11" width="10.125" style="68" customWidth="1"/>
    <col min="12" max="16384" width="9" style="68"/>
  </cols>
  <sheetData>
    <row r="1" spans="1:11" ht="26.25">
      <c r="A1" s="88"/>
      <c r="B1" s="87" t="s">
        <v>167</v>
      </c>
      <c r="C1" s="87"/>
      <c r="D1" s="87"/>
      <c r="E1" s="87"/>
      <c r="F1" s="87"/>
      <c r="G1" s="86"/>
    </row>
    <row r="2" spans="1:11">
      <c r="A2" s="85"/>
      <c r="B2" s="84"/>
      <c r="I2" s="79" t="s">
        <v>166</v>
      </c>
    </row>
    <row r="3" spans="1:11" ht="21.75" customHeight="1">
      <c r="B3" s="78" t="s">
        <v>165</v>
      </c>
      <c r="C3" s="78" t="s">
        <v>29</v>
      </c>
      <c r="D3" s="78" t="s">
        <v>27</v>
      </c>
      <c r="E3" s="78" t="s">
        <v>28</v>
      </c>
      <c r="F3" s="78" t="s">
        <v>164</v>
      </c>
      <c r="G3" s="78" t="s">
        <v>163</v>
      </c>
      <c r="I3" s="78" t="s">
        <v>162</v>
      </c>
      <c r="J3" s="78" t="s">
        <v>29</v>
      </c>
      <c r="K3" s="83" t="s">
        <v>28</v>
      </c>
    </row>
    <row r="4" spans="1:11" ht="21.75" customHeight="1">
      <c r="B4" s="77">
        <v>43926</v>
      </c>
      <c r="C4" s="76" t="s">
        <v>161</v>
      </c>
      <c r="D4" s="75">
        <v>46</v>
      </c>
      <c r="E4" s="74"/>
      <c r="F4" s="72">
        <f>D4*E4</f>
        <v>0</v>
      </c>
      <c r="G4" s="72"/>
      <c r="I4" s="75">
        <v>1</v>
      </c>
      <c r="J4" s="81" t="s">
        <v>148</v>
      </c>
      <c r="K4" s="82">
        <v>3000</v>
      </c>
    </row>
    <row r="5" spans="1:11" ht="21.75" customHeight="1">
      <c r="B5" s="77">
        <v>43926</v>
      </c>
      <c r="C5" s="76" t="s">
        <v>152</v>
      </c>
      <c r="D5" s="75">
        <v>68</v>
      </c>
      <c r="E5" s="74"/>
      <c r="F5" s="72">
        <f>D5*E5</f>
        <v>0</v>
      </c>
      <c r="G5" s="72"/>
      <c r="I5" s="75">
        <v>2</v>
      </c>
      <c r="J5" s="81" t="s">
        <v>152</v>
      </c>
      <c r="K5" s="82">
        <v>1000</v>
      </c>
    </row>
    <row r="6" spans="1:11" ht="21.75" customHeight="1">
      <c r="B6" s="77">
        <v>43926</v>
      </c>
      <c r="C6" s="76" t="s">
        <v>155</v>
      </c>
      <c r="D6" s="75">
        <v>16</v>
      </c>
      <c r="E6" s="74"/>
      <c r="F6" s="72">
        <f>D6*E6</f>
        <v>0</v>
      </c>
      <c r="G6" s="72"/>
      <c r="I6" s="75">
        <v>3</v>
      </c>
      <c r="J6" s="81" t="s">
        <v>155</v>
      </c>
      <c r="K6" s="82">
        <v>1500</v>
      </c>
    </row>
    <row r="7" spans="1:11" ht="21.75" customHeight="1">
      <c r="B7" s="77">
        <v>43926</v>
      </c>
      <c r="C7" s="76" t="s">
        <v>150</v>
      </c>
      <c r="D7" s="75">
        <v>47</v>
      </c>
      <c r="E7" s="74"/>
      <c r="F7" s="72">
        <f>D7*E7</f>
        <v>0</v>
      </c>
      <c r="G7" s="72"/>
      <c r="I7" s="75">
        <v>4</v>
      </c>
      <c r="J7" s="81" t="s">
        <v>150</v>
      </c>
      <c r="K7" s="82">
        <v>3000</v>
      </c>
    </row>
    <row r="8" spans="1:11" ht="21.75" customHeight="1">
      <c r="B8" s="77">
        <v>43926</v>
      </c>
      <c r="C8" s="76" t="s">
        <v>151</v>
      </c>
      <c r="D8" s="75">
        <v>23</v>
      </c>
      <c r="E8" s="74"/>
      <c r="F8" s="72">
        <f>D8*E8</f>
        <v>0</v>
      </c>
      <c r="G8" s="72"/>
      <c r="I8" s="75">
        <v>5</v>
      </c>
      <c r="J8" s="81" t="s">
        <v>153</v>
      </c>
      <c r="K8" s="82">
        <v>8000</v>
      </c>
    </row>
    <row r="9" spans="1:11" ht="21.75" customHeight="1">
      <c r="B9" s="77">
        <v>43926</v>
      </c>
      <c r="C9" s="76" t="s">
        <v>149</v>
      </c>
      <c r="D9" s="75">
        <v>36</v>
      </c>
      <c r="E9" s="74"/>
      <c r="F9" s="72">
        <f>D9*E9</f>
        <v>0</v>
      </c>
      <c r="G9" s="72"/>
      <c r="I9" s="75">
        <v>6</v>
      </c>
      <c r="J9" s="81" t="s">
        <v>151</v>
      </c>
      <c r="K9" s="82">
        <v>1000</v>
      </c>
    </row>
    <row r="10" spans="1:11" ht="21.75" customHeight="1">
      <c r="B10" s="77">
        <v>43966</v>
      </c>
      <c r="C10" s="76" t="s">
        <v>153</v>
      </c>
      <c r="D10" s="75">
        <v>72</v>
      </c>
      <c r="E10" s="74"/>
      <c r="F10" s="72">
        <f>D10*E10</f>
        <v>0</v>
      </c>
      <c r="G10" s="72"/>
      <c r="I10" s="75">
        <v>7</v>
      </c>
      <c r="J10" s="81" t="s">
        <v>149</v>
      </c>
      <c r="K10" s="80">
        <v>1500</v>
      </c>
    </row>
    <row r="11" spans="1:11" ht="21.75" customHeight="1">
      <c r="B11" s="77">
        <v>43966</v>
      </c>
      <c r="C11" s="76" t="s">
        <v>152</v>
      </c>
      <c r="D11" s="75">
        <v>57</v>
      </c>
      <c r="E11" s="74"/>
      <c r="F11" s="72">
        <f>D11*E11</f>
        <v>0</v>
      </c>
      <c r="G11" s="72"/>
    </row>
    <row r="12" spans="1:11" ht="21.75" customHeight="1">
      <c r="B12" s="77">
        <v>43966</v>
      </c>
      <c r="C12" s="76" t="s">
        <v>155</v>
      </c>
      <c r="D12" s="75">
        <v>74</v>
      </c>
      <c r="E12" s="74"/>
      <c r="F12" s="72">
        <f>D12*E12</f>
        <v>0</v>
      </c>
      <c r="G12" s="72"/>
      <c r="I12" s="79" t="s">
        <v>160</v>
      </c>
    </row>
    <row r="13" spans="1:11" ht="21.75" customHeight="1">
      <c r="B13" s="77">
        <v>43966</v>
      </c>
      <c r="C13" s="76" t="s">
        <v>151</v>
      </c>
      <c r="D13" s="75">
        <v>58</v>
      </c>
      <c r="E13" s="74"/>
      <c r="F13" s="72">
        <f>D13*E13</f>
        <v>0</v>
      </c>
      <c r="G13" s="72"/>
      <c r="I13" s="78" t="s">
        <v>27</v>
      </c>
      <c r="J13" s="78" t="s">
        <v>159</v>
      </c>
    </row>
    <row r="14" spans="1:11" ht="21.75" customHeight="1">
      <c r="B14" s="77">
        <v>44012</v>
      </c>
      <c r="C14" s="76" t="s">
        <v>148</v>
      </c>
      <c r="D14" s="75">
        <v>30</v>
      </c>
      <c r="E14" s="74"/>
      <c r="F14" s="72">
        <f>D14*E14</f>
        <v>0</v>
      </c>
      <c r="G14" s="72"/>
      <c r="I14" s="75">
        <v>1</v>
      </c>
      <c r="J14" s="73" t="s">
        <v>158</v>
      </c>
    </row>
    <row r="15" spans="1:11" ht="21.75" customHeight="1">
      <c r="B15" s="77">
        <v>44012</v>
      </c>
      <c r="C15" s="76" t="s">
        <v>150</v>
      </c>
      <c r="D15" s="75">
        <v>49</v>
      </c>
      <c r="E15" s="74"/>
      <c r="F15" s="72">
        <f>D15*E15</f>
        <v>0</v>
      </c>
      <c r="G15" s="72"/>
      <c r="I15" s="75">
        <v>20</v>
      </c>
      <c r="J15" s="73" t="s">
        <v>157</v>
      </c>
    </row>
    <row r="16" spans="1:11" ht="21.75" customHeight="1">
      <c r="B16" s="77">
        <v>44012</v>
      </c>
      <c r="C16" s="76" t="s">
        <v>153</v>
      </c>
      <c r="D16" s="75">
        <v>25</v>
      </c>
      <c r="E16" s="74"/>
      <c r="F16" s="72">
        <f>D16*E16</f>
        <v>0</v>
      </c>
      <c r="G16" s="72"/>
      <c r="I16" s="75">
        <v>50</v>
      </c>
      <c r="J16" s="73" t="s">
        <v>156</v>
      </c>
    </row>
    <row r="17" spans="2:10" ht="21.75" customHeight="1">
      <c r="B17" s="77">
        <v>44012</v>
      </c>
      <c r="C17" s="76" t="s">
        <v>155</v>
      </c>
      <c r="D17" s="75">
        <v>35</v>
      </c>
      <c r="E17" s="74"/>
      <c r="F17" s="72">
        <f>D17*E17</f>
        <v>0</v>
      </c>
      <c r="G17" s="72"/>
      <c r="I17" s="75">
        <v>100</v>
      </c>
      <c r="J17" s="73" t="s">
        <v>154</v>
      </c>
    </row>
    <row r="18" spans="2:10" ht="21.75" customHeight="1">
      <c r="B18" s="77">
        <v>44012</v>
      </c>
      <c r="C18" s="76" t="s">
        <v>153</v>
      </c>
      <c r="D18" s="75">
        <v>17</v>
      </c>
      <c r="E18" s="74"/>
      <c r="F18" s="72">
        <f>D18*E18</f>
        <v>0</v>
      </c>
      <c r="G18" s="72"/>
    </row>
    <row r="19" spans="2:10" ht="21.75" customHeight="1">
      <c r="B19" s="77">
        <v>44012</v>
      </c>
      <c r="C19" s="76" t="s">
        <v>152</v>
      </c>
      <c r="D19" s="75">
        <v>76</v>
      </c>
      <c r="E19" s="74"/>
      <c r="F19" s="72">
        <f>D19*E19</f>
        <v>0</v>
      </c>
      <c r="G19" s="72"/>
    </row>
    <row r="20" spans="2:10" ht="21.75" customHeight="1">
      <c r="B20" s="77">
        <v>44032</v>
      </c>
      <c r="C20" s="76" t="s">
        <v>150</v>
      </c>
      <c r="D20" s="75">
        <v>66</v>
      </c>
      <c r="E20" s="74"/>
      <c r="F20" s="72">
        <f>D20*E20</f>
        <v>0</v>
      </c>
      <c r="G20" s="72"/>
    </row>
    <row r="21" spans="2:10" ht="21.75" customHeight="1">
      <c r="B21" s="77">
        <v>44075</v>
      </c>
      <c r="C21" s="76" t="s">
        <v>149</v>
      </c>
      <c r="D21" s="75">
        <v>54</v>
      </c>
      <c r="E21" s="74"/>
      <c r="F21" s="72">
        <f>D21*E21</f>
        <v>0</v>
      </c>
      <c r="G21" s="72"/>
    </row>
    <row r="22" spans="2:10" ht="21.75" customHeight="1">
      <c r="B22" s="77">
        <v>44075</v>
      </c>
      <c r="C22" s="76" t="s">
        <v>151</v>
      </c>
      <c r="D22" s="75">
        <v>74</v>
      </c>
      <c r="E22" s="74"/>
      <c r="F22" s="72">
        <f>D22*E22</f>
        <v>0</v>
      </c>
      <c r="G22" s="72"/>
    </row>
    <row r="23" spans="2:10" ht="21.75" customHeight="1">
      <c r="B23" s="77">
        <v>44075</v>
      </c>
      <c r="C23" s="76" t="s">
        <v>150</v>
      </c>
      <c r="D23" s="75">
        <v>59</v>
      </c>
      <c r="E23" s="74"/>
      <c r="F23" s="72">
        <f>D23*E23</f>
        <v>0</v>
      </c>
      <c r="G23" s="72"/>
    </row>
    <row r="24" spans="2:10" ht="21.75" customHeight="1">
      <c r="B24" s="77">
        <v>44075</v>
      </c>
      <c r="C24" s="76" t="s">
        <v>149</v>
      </c>
      <c r="D24" s="75">
        <v>75</v>
      </c>
      <c r="E24" s="74"/>
      <c r="F24" s="72">
        <f>D24*E24</f>
        <v>0</v>
      </c>
      <c r="G24" s="72"/>
    </row>
    <row r="25" spans="2:10" ht="21.75" customHeight="1">
      <c r="B25" s="77">
        <v>44075</v>
      </c>
      <c r="C25" s="76" t="s">
        <v>148</v>
      </c>
      <c r="D25" s="75">
        <v>46</v>
      </c>
      <c r="E25" s="74"/>
      <c r="F25" s="72">
        <f>D25*E25</f>
        <v>0</v>
      </c>
      <c r="G25" s="72"/>
    </row>
    <row r="26" spans="2:10" ht="21.75" customHeight="1">
      <c r="B26" s="73" t="s">
        <v>147</v>
      </c>
      <c r="C26" s="71"/>
      <c r="D26" s="72">
        <f>SUM(D4:D25)</f>
        <v>1103</v>
      </c>
      <c r="E26" s="71"/>
      <c r="F26" s="72">
        <f>SUM(F4:F25)</f>
        <v>0</v>
      </c>
      <c r="G26" s="71"/>
    </row>
  </sheetData>
  <mergeCells count="1">
    <mergeCell ref="B1:F1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64D1-EABE-4911-9CB6-452CD225AD60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44F3-C196-4975-9390-F2AC0E2AE050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5D85-FC25-4459-8246-21A02597A7B7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153F-C451-40A5-9E30-F8E8D02A9729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26D8-B176-4C0D-B7A6-EE190BD8ECBB}">
  <sheetPr>
    <tabColor theme="6" tint="0.39997558519241921"/>
  </sheetPr>
  <dimension ref="A1:N59"/>
  <sheetViews>
    <sheetView topLeftCell="A3" zoomScaleNormal="100" workbookViewId="0">
      <selection activeCell="A3" sqref="A3"/>
    </sheetView>
  </sheetViews>
  <sheetFormatPr defaultRowHeight="14.25"/>
  <cols>
    <col min="1" max="1" width="12.5" style="1" customWidth="1"/>
    <col min="2" max="2" width="19.25" style="1" customWidth="1"/>
    <col min="3" max="3" width="16.5" style="1" customWidth="1"/>
    <col min="4" max="4" width="11.75" style="1" customWidth="1"/>
    <col min="5" max="5" width="10.25" style="1" customWidth="1"/>
    <col min="6" max="8" width="13.25" style="1" customWidth="1"/>
    <col min="9" max="16384" width="9" style="1"/>
  </cols>
  <sheetData>
    <row r="1" spans="1:14" ht="25.5">
      <c r="A1" s="18" t="s">
        <v>32</v>
      </c>
      <c r="B1" s="18"/>
      <c r="C1" s="18"/>
      <c r="D1" s="18"/>
      <c r="E1" s="18"/>
      <c r="F1" s="18"/>
      <c r="G1" s="18"/>
      <c r="H1" s="18"/>
    </row>
    <row r="2" spans="1:14" ht="15" thickBot="1"/>
    <row r="3" spans="1:14" ht="21.75" customHeight="1" thickBot="1">
      <c r="A3" s="17" t="s">
        <v>31</v>
      </c>
      <c r="B3" s="16" t="s">
        <v>30</v>
      </c>
      <c r="C3" s="16" t="s">
        <v>29</v>
      </c>
      <c r="D3" s="16" t="s">
        <v>28</v>
      </c>
      <c r="E3" s="16" t="s">
        <v>27</v>
      </c>
      <c r="F3" s="16" t="s">
        <v>26</v>
      </c>
      <c r="G3" s="16" t="s">
        <v>25</v>
      </c>
      <c r="H3" s="15" t="s">
        <v>24</v>
      </c>
      <c r="N3" s="14"/>
    </row>
    <row r="4" spans="1:14" ht="21.75" customHeight="1" thickTop="1">
      <c r="A4" s="13">
        <v>44134</v>
      </c>
      <c r="B4" s="12" t="s">
        <v>23</v>
      </c>
      <c r="C4" s="12" t="s">
        <v>0</v>
      </c>
      <c r="D4" s="11">
        <v>16000</v>
      </c>
      <c r="E4" s="11">
        <v>70</v>
      </c>
      <c r="F4" s="11">
        <f>D4*E4</f>
        <v>1120000</v>
      </c>
      <c r="G4" s="11">
        <v>675000</v>
      </c>
      <c r="H4" s="10">
        <f>F4-G4</f>
        <v>445000</v>
      </c>
    </row>
    <row r="5" spans="1:14" ht="21.75" customHeight="1">
      <c r="A5" s="9">
        <v>44186</v>
      </c>
      <c r="B5" s="8" t="str">
        <f>B4</f>
        <v>가야점</v>
      </c>
      <c r="C5" s="8" t="s">
        <v>6</v>
      </c>
      <c r="D5" s="7">
        <v>23000</v>
      </c>
      <c r="E5" s="7">
        <v>46</v>
      </c>
      <c r="F5" s="7">
        <f>D5*E5</f>
        <v>1058000</v>
      </c>
      <c r="G5" s="7">
        <v>709000</v>
      </c>
      <c r="H5" s="6">
        <f>F5-G5</f>
        <v>349000</v>
      </c>
    </row>
    <row r="6" spans="1:14" ht="21.75" customHeight="1">
      <c r="A6" s="9">
        <v>43996</v>
      </c>
      <c r="B6" s="8" t="str">
        <f>B5</f>
        <v>가야점</v>
      </c>
      <c r="C6" s="8" t="s">
        <v>2</v>
      </c>
      <c r="D6" s="7">
        <v>67000</v>
      </c>
      <c r="E6" s="7">
        <v>44</v>
      </c>
      <c r="F6" s="7">
        <f>D6*E6</f>
        <v>2948000</v>
      </c>
      <c r="G6" s="7">
        <v>905000</v>
      </c>
      <c r="H6" s="6">
        <f>F6-G6</f>
        <v>2043000</v>
      </c>
    </row>
    <row r="7" spans="1:14" ht="21.75" customHeight="1">
      <c r="A7" s="9">
        <v>43894</v>
      </c>
      <c r="B7" s="8" t="s">
        <v>22</v>
      </c>
      <c r="C7" s="8" t="s">
        <v>11</v>
      </c>
      <c r="D7" s="7">
        <v>44000</v>
      </c>
      <c r="E7" s="7">
        <v>37</v>
      </c>
      <c r="F7" s="7">
        <f>D7*E7</f>
        <v>1628000</v>
      </c>
      <c r="G7" s="7">
        <v>465000</v>
      </c>
      <c r="H7" s="6">
        <f>F7-G7</f>
        <v>1163000</v>
      </c>
    </row>
    <row r="8" spans="1:14" ht="21.75" customHeight="1">
      <c r="A8" s="9">
        <v>43999</v>
      </c>
      <c r="B8" s="8" t="str">
        <f>B7</f>
        <v>기장점</v>
      </c>
      <c r="C8" s="8" t="s">
        <v>2</v>
      </c>
      <c r="D8" s="7">
        <v>67000</v>
      </c>
      <c r="E8" s="7">
        <v>50</v>
      </c>
      <c r="F8" s="7">
        <f>D8*E8</f>
        <v>3350000</v>
      </c>
      <c r="G8" s="7">
        <v>465000</v>
      </c>
      <c r="H8" s="6">
        <f>F8-G8</f>
        <v>2885000</v>
      </c>
    </row>
    <row r="9" spans="1:14" ht="21.75" customHeight="1">
      <c r="A9" s="9">
        <v>44164</v>
      </c>
      <c r="B9" s="8" t="str">
        <f>B8</f>
        <v>기장점</v>
      </c>
      <c r="C9" s="8" t="s">
        <v>2</v>
      </c>
      <c r="D9" s="7">
        <v>67000</v>
      </c>
      <c r="E9" s="7">
        <v>37</v>
      </c>
      <c r="F9" s="7">
        <f>D9*E9</f>
        <v>2479000</v>
      </c>
      <c r="G9" s="7">
        <v>474000</v>
      </c>
      <c r="H9" s="6">
        <f>F9-G9</f>
        <v>2005000</v>
      </c>
    </row>
    <row r="10" spans="1:14" ht="21.75" customHeight="1">
      <c r="A10" s="9">
        <v>44182</v>
      </c>
      <c r="B10" s="8" t="str">
        <f>B9</f>
        <v>기장점</v>
      </c>
      <c r="C10" s="8" t="s">
        <v>3</v>
      </c>
      <c r="D10" s="7">
        <v>24500</v>
      </c>
      <c r="E10" s="7">
        <v>52</v>
      </c>
      <c r="F10" s="7">
        <f>D10*E10</f>
        <v>1274000</v>
      </c>
      <c r="G10" s="7">
        <v>511000</v>
      </c>
      <c r="H10" s="6">
        <f>F10-G10</f>
        <v>763000</v>
      </c>
    </row>
    <row r="11" spans="1:14" ht="21.75" customHeight="1">
      <c r="A11" s="9">
        <v>43982</v>
      </c>
      <c r="B11" s="8" t="s">
        <v>21</v>
      </c>
      <c r="C11" s="8" t="s">
        <v>6</v>
      </c>
      <c r="D11" s="7">
        <v>23000</v>
      </c>
      <c r="E11" s="7">
        <v>41</v>
      </c>
      <c r="F11" s="7">
        <f>D11*E11</f>
        <v>943000</v>
      </c>
      <c r="G11" s="7">
        <v>41950</v>
      </c>
      <c r="H11" s="6">
        <f>F11-G11</f>
        <v>901050</v>
      </c>
    </row>
    <row r="12" spans="1:14" ht="21.75" customHeight="1">
      <c r="A12" s="9">
        <v>44048</v>
      </c>
      <c r="B12" s="8" t="str">
        <f>B11</f>
        <v>남천점</v>
      </c>
      <c r="C12" s="8" t="s">
        <v>0</v>
      </c>
      <c r="D12" s="7">
        <v>16000</v>
      </c>
      <c r="E12" s="7">
        <v>49</v>
      </c>
      <c r="F12" s="7">
        <f>D12*E12</f>
        <v>784000</v>
      </c>
      <c r="G12" s="7">
        <v>61800</v>
      </c>
      <c r="H12" s="6">
        <f>F12-G12</f>
        <v>722200</v>
      </c>
    </row>
    <row r="13" spans="1:14" ht="21.75" customHeight="1">
      <c r="A13" s="9">
        <v>43860</v>
      </c>
      <c r="B13" s="8" t="str">
        <f>B12</f>
        <v>남천점</v>
      </c>
      <c r="C13" s="8" t="s">
        <v>16</v>
      </c>
      <c r="D13" s="7">
        <v>8000</v>
      </c>
      <c r="E13" s="7">
        <v>41</v>
      </c>
      <c r="F13" s="7">
        <f>D13*E13</f>
        <v>328000</v>
      </c>
      <c r="G13" s="7">
        <v>73700</v>
      </c>
      <c r="H13" s="6">
        <f>F13-G13</f>
        <v>254300</v>
      </c>
    </row>
    <row r="14" spans="1:14" ht="21.75" customHeight="1">
      <c r="A14" s="9">
        <v>44075</v>
      </c>
      <c r="B14" s="8" t="str">
        <f>B13</f>
        <v>남천점</v>
      </c>
      <c r="C14" s="8" t="s">
        <v>9</v>
      </c>
      <c r="D14" s="7">
        <v>15000</v>
      </c>
      <c r="E14" s="7">
        <v>50</v>
      </c>
      <c r="F14" s="7">
        <f>D14*E14</f>
        <v>750000</v>
      </c>
      <c r="G14" s="7">
        <v>74200</v>
      </c>
      <c r="H14" s="6">
        <f>F14-G14</f>
        <v>675800</v>
      </c>
    </row>
    <row r="15" spans="1:14" ht="21.75" customHeight="1">
      <c r="A15" s="9">
        <v>43910</v>
      </c>
      <c r="B15" s="8" t="s">
        <v>20</v>
      </c>
      <c r="C15" s="8" t="s">
        <v>11</v>
      </c>
      <c r="D15" s="7">
        <v>44000</v>
      </c>
      <c r="E15" s="7">
        <v>59</v>
      </c>
      <c r="F15" s="7">
        <f>D15*E15</f>
        <v>2596000</v>
      </c>
      <c r="G15" s="7">
        <v>25000</v>
      </c>
      <c r="H15" s="6">
        <f>F15-G15</f>
        <v>2571000</v>
      </c>
    </row>
    <row r="16" spans="1:14" ht="21.75" customHeight="1">
      <c r="A16" s="9">
        <v>44169</v>
      </c>
      <c r="B16" s="8" t="str">
        <f>B15</f>
        <v>대연점</v>
      </c>
      <c r="C16" s="8" t="s">
        <v>3</v>
      </c>
      <c r="D16" s="7">
        <v>24500</v>
      </c>
      <c r="E16" s="7">
        <v>35</v>
      </c>
      <c r="F16" s="7">
        <f>D16*E16</f>
        <v>857500</v>
      </c>
      <c r="G16" s="7">
        <v>34400</v>
      </c>
      <c r="H16" s="6">
        <f>F16-G16</f>
        <v>823100</v>
      </c>
    </row>
    <row r="17" spans="1:8" ht="21.75" customHeight="1">
      <c r="A17" s="9">
        <v>44010</v>
      </c>
      <c r="B17" s="8" t="s">
        <v>19</v>
      </c>
      <c r="C17" s="8" t="s">
        <v>3</v>
      </c>
      <c r="D17" s="7">
        <v>24500</v>
      </c>
      <c r="E17" s="7">
        <v>42</v>
      </c>
      <c r="F17" s="7">
        <f>D17*E17</f>
        <v>1029000</v>
      </c>
      <c r="G17" s="7">
        <v>281000</v>
      </c>
      <c r="H17" s="6">
        <f>F17-G17</f>
        <v>748000</v>
      </c>
    </row>
    <row r="18" spans="1:8" ht="21.75" customHeight="1">
      <c r="A18" s="9">
        <v>43975</v>
      </c>
      <c r="B18" s="8" t="str">
        <f>B17</f>
        <v>대천점</v>
      </c>
      <c r="C18" s="8" t="s">
        <v>2</v>
      </c>
      <c r="D18" s="7">
        <v>67000</v>
      </c>
      <c r="E18" s="7">
        <v>50</v>
      </c>
      <c r="F18" s="7">
        <f>D18*E18</f>
        <v>3350000</v>
      </c>
      <c r="G18" s="7">
        <v>305000</v>
      </c>
      <c r="H18" s="6">
        <f>F18-G18</f>
        <v>3045000</v>
      </c>
    </row>
    <row r="19" spans="1:8" ht="21.75" customHeight="1">
      <c r="A19" s="9">
        <v>43850</v>
      </c>
      <c r="B19" s="8" t="str">
        <f>B18</f>
        <v>대천점</v>
      </c>
      <c r="C19" s="8" t="s">
        <v>2</v>
      </c>
      <c r="D19" s="7">
        <v>67000</v>
      </c>
      <c r="E19" s="7">
        <v>49</v>
      </c>
      <c r="F19" s="7">
        <f>D19*E19</f>
        <v>3283000</v>
      </c>
      <c r="G19" s="7">
        <v>309000</v>
      </c>
      <c r="H19" s="6">
        <f>F19-G19</f>
        <v>2974000</v>
      </c>
    </row>
    <row r="20" spans="1:8" ht="21.75" customHeight="1">
      <c r="A20" s="9">
        <v>44091</v>
      </c>
      <c r="B20" s="8" t="s">
        <v>18</v>
      </c>
      <c r="C20" s="8" t="s">
        <v>11</v>
      </c>
      <c r="D20" s="7">
        <v>44000</v>
      </c>
      <c r="E20" s="7">
        <v>54</v>
      </c>
      <c r="F20" s="7">
        <f>D20*E20</f>
        <v>2376000</v>
      </c>
      <c r="G20" s="7">
        <v>74500</v>
      </c>
      <c r="H20" s="6">
        <f>F20-G20</f>
        <v>2301500</v>
      </c>
    </row>
    <row r="21" spans="1:8" ht="21.75" customHeight="1">
      <c r="A21" s="9">
        <v>44038</v>
      </c>
      <c r="B21" s="8" t="str">
        <f>B20</f>
        <v>동래점</v>
      </c>
      <c r="C21" s="8" t="s">
        <v>0</v>
      </c>
      <c r="D21" s="7">
        <v>16000</v>
      </c>
      <c r="E21" s="7">
        <v>58</v>
      </c>
      <c r="F21" s="7">
        <f>D21*E21</f>
        <v>928000</v>
      </c>
      <c r="G21" s="7">
        <v>83000</v>
      </c>
      <c r="H21" s="6">
        <f>F21-G21</f>
        <v>845000</v>
      </c>
    </row>
    <row r="22" spans="1:8" ht="21.75" customHeight="1">
      <c r="A22" s="9">
        <v>43925</v>
      </c>
      <c r="B22" s="8" t="str">
        <f>B21</f>
        <v>동래점</v>
      </c>
      <c r="C22" s="8" t="s">
        <v>6</v>
      </c>
      <c r="D22" s="7">
        <v>23000</v>
      </c>
      <c r="E22" s="7">
        <v>35</v>
      </c>
      <c r="F22" s="7">
        <f>D22*E22</f>
        <v>805000</v>
      </c>
      <c r="G22" s="7">
        <v>91000</v>
      </c>
      <c r="H22" s="6">
        <f>F22-G22</f>
        <v>714000</v>
      </c>
    </row>
    <row r="23" spans="1:8" ht="21.75" customHeight="1">
      <c r="A23" s="9">
        <v>43867</v>
      </c>
      <c r="B23" s="8" t="str">
        <f>B22</f>
        <v>동래점</v>
      </c>
      <c r="C23" s="8" t="s">
        <v>3</v>
      </c>
      <c r="D23" s="7">
        <v>24500</v>
      </c>
      <c r="E23" s="7">
        <v>59</v>
      </c>
      <c r="F23" s="7">
        <f>D23*E23</f>
        <v>1445500</v>
      </c>
      <c r="G23" s="7">
        <v>94000</v>
      </c>
      <c r="H23" s="6">
        <f>F23-G23</f>
        <v>1351500</v>
      </c>
    </row>
    <row r="24" spans="1:8" ht="21.75" customHeight="1">
      <c r="A24" s="9">
        <v>44114</v>
      </c>
      <c r="B24" s="8" t="str">
        <f>B23</f>
        <v>동래점</v>
      </c>
      <c r="C24" s="8" t="s">
        <v>2</v>
      </c>
      <c r="D24" s="7">
        <v>67000</v>
      </c>
      <c r="E24" s="7">
        <v>64</v>
      </c>
      <c r="F24" s="7">
        <f>D24*E24</f>
        <v>4288000</v>
      </c>
      <c r="G24" s="7">
        <v>99000</v>
      </c>
      <c r="H24" s="6">
        <f>F24-G24</f>
        <v>4189000</v>
      </c>
    </row>
    <row r="25" spans="1:8" ht="21.75" customHeight="1">
      <c r="A25" s="9">
        <v>44195</v>
      </c>
      <c r="B25" s="8" t="s">
        <v>17</v>
      </c>
      <c r="C25" s="8" t="s">
        <v>6</v>
      </c>
      <c r="D25" s="7">
        <v>23000</v>
      </c>
      <c r="E25" s="7">
        <v>35</v>
      </c>
      <c r="F25" s="7">
        <f>D25*E25</f>
        <v>805000</v>
      </c>
      <c r="G25" s="7">
        <v>125000</v>
      </c>
      <c r="H25" s="6">
        <f>F25-G25</f>
        <v>680000</v>
      </c>
    </row>
    <row r="26" spans="1:8" ht="21.75" customHeight="1">
      <c r="A26" s="9">
        <v>43991</v>
      </c>
      <c r="B26" s="8" t="str">
        <f>B25</f>
        <v>민락점</v>
      </c>
      <c r="C26" s="8" t="s">
        <v>3</v>
      </c>
      <c r="D26" s="7">
        <v>24500</v>
      </c>
      <c r="E26" s="7">
        <v>35</v>
      </c>
      <c r="F26" s="7">
        <f>D26*E26</f>
        <v>857500</v>
      </c>
      <c r="G26" s="7">
        <v>127500</v>
      </c>
      <c r="H26" s="6">
        <f>F26-G26</f>
        <v>730000</v>
      </c>
    </row>
    <row r="27" spans="1:8" ht="21.75" customHeight="1">
      <c r="A27" s="9">
        <v>44018</v>
      </c>
      <c r="B27" s="8" t="str">
        <f>B26</f>
        <v>민락점</v>
      </c>
      <c r="C27" s="8" t="s">
        <v>0</v>
      </c>
      <c r="D27" s="7">
        <v>16000</v>
      </c>
      <c r="E27" s="7">
        <v>41</v>
      </c>
      <c r="F27" s="7">
        <f>D27*E27</f>
        <v>656000</v>
      </c>
      <c r="G27" s="7">
        <v>129000</v>
      </c>
      <c r="H27" s="6">
        <f>F27-G27</f>
        <v>527000</v>
      </c>
    </row>
    <row r="28" spans="1:8" ht="21.75" customHeight="1">
      <c r="A28" s="9">
        <v>44094</v>
      </c>
      <c r="B28" s="8" t="str">
        <f>B27</f>
        <v>민락점</v>
      </c>
      <c r="C28" s="8" t="s">
        <v>16</v>
      </c>
      <c r="D28" s="7">
        <v>8000</v>
      </c>
      <c r="E28" s="7">
        <v>39</v>
      </c>
      <c r="F28" s="7">
        <f>D28*E28</f>
        <v>312000</v>
      </c>
      <c r="G28" s="7">
        <v>149000</v>
      </c>
      <c r="H28" s="6">
        <f>F28-G28</f>
        <v>163000</v>
      </c>
    </row>
    <row r="29" spans="1:8" ht="21.75" customHeight="1">
      <c r="A29" s="9">
        <v>43910</v>
      </c>
      <c r="B29" s="8" t="s">
        <v>15</v>
      </c>
      <c r="C29" s="8" t="s">
        <v>6</v>
      </c>
      <c r="D29" s="7">
        <v>23000</v>
      </c>
      <c r="E29" s="7">
        <v>53</v>
      </c>
      <c r="F29" s="7">
        <f>D29*E29</f>
        <v>1219000</v>
      </c>
      <c r="G29" s="7">
        <v>389000</v>
      </c>
      <c r="H29" s="6">
        <f>F29-G29</f>
        <v>830000</v>
      </c>
    </row>
    <row r="30" spans="1:8" ht="21.75" customHeight="1">
      <c r="A30" s="9">
        <v>44028</v>
      </c>
      <c r="B30" s="8" t="str">
        <f>B29</f>
        <v>부평점</v>
      </c>
      <c r="C30" s="8" t="s">
        <v>0</v>
      </c>
      <c r="D30" s="7">
        <v>16000</v>
      </c>
      <c r="E30" s="7">
        <v>55</v>
      </c>
      <c r="F30" s="7">
        <f>D30*E30</f>
        <v>880000</v>
      </c>
      <c r="G30" s="7">
        <v>397000</v>
      </c>
      <c r="H30" s="6">
        <f>F30-G30</f>
        <v>483000</v>
      </c>
    </row>
    <row r="31" spans="1:8" ht="21.75" customHeight="1">
      <c r="A31" s="9">
        <v>43892</v>
      </c>
      <c r="B31" s="8" t="str">
        <f>B30</f>
        <v>부평점</v>
      </c>
      <c r="C31" s="8" t="s">
        <v>3</v>
      </c>
      <c r="D31" s="7">
        <v>24500</v>
      </c>
      <c r="E31" s="7">
        <v>49</v>
      </c>
      <c r="F31" s="7">
        <f>D31*E31</f>
        <v>1200500</v>
      </c>
      <c r="G31" s="7">
        <v>442000</v>
      </c>
      <c r="H31" s="6">
        <f>F31-G31</f>
        <v>758500</v>
      </c>
    </row>
    <row r="32" spans="1:8" ht="21.75" customHeight="1">
      <c r="A32" s="9">
        <v>44050</v>
      </c>
      <c r="B32" s="8" t="str">
        <f>B31</f>
        <v>부평점</v>
      </c>
      <c r="C32" s="8" t="s">
        <v>3</v>
      </c>
      <c r="D32" s="7">
        <v>24500</v>
      </c>
      <c r="E32" s="7">
        <v>51</v>
      </c>
      <c r="F32" s="7">
        <f>D32*E32</f>
        <v>1249500</v>
      </c>
      <c r="G32" s="7">
        <v>463000</v>
      </c>
      <c r="H32" s="6">
        <f>F32-G32</f>
        <v>786500</v>
      </c>
    </row>
    <row r="33" spans="1:8" ht="21.75" customHeight="1">
      <c r="A33" s="9">
        <v>43966</v>
      </c>
      <c r="B33" s="8" t="s">
        <v>14</v>
      </c>
      <c r="C33" s="8" t="s">
        <v>3</v>
      </c>
      <c r="D33" s="7">
        <v>24500</v>
      </c>
      <c r="E33" s="7">
        <v>65</v>
      </c>
      <c r="F33" s="7">
        <f>D33*E33</f>
        <v>1592500</v>
      </c>
      <c r="G33" s="7"/>
      <c r="H33" s="6">
        <f>F33-G33</f>
        <v>1592500</v>
      </c>
    </row>
    <row r="34" spans="1:8" ht="21.75" customHeight="1">
      <c r="A34" s="9">
        <v>44110</v>
      </c>
      <c r="B34" s="8" t="str">
        <f>B33</f>
        <v>서동점</v>
      </c>
      <c r="C34" s="8" t="s">
        <v>2</v>
      </c>
      <c r="D34" s="7">
        <v>67000</v>
      </c>
      <c r="E34" s="7">
        <v>75</v>
      </c>
      <c r="F34" s="7">
        <f>D34*E34</f>
        <v>5025000</v>
      </c>
      <c r="G34" s="7"/>
      <c r="H34" s="6">
        <f>F34-G34</f>
        <v>5025000</v>
      </c>
    </row>
    <row r="35" spans="1:8" ht="21.75" customHeight="1">
      <c r="A35" s="9">
        <v>44163</v>
      </c>
      <c r="B35" s="8" t="s">
        <v>13</v>
      </c>
      <c r="C35" s="8" t="s">
        <v>11</v>
      </c>
      <c r="D35" s="7">
        <v>44000</v>
      </c>
      <c r="E35" s="7">
        <v>40</v>
      </c>
      <c r="F35" s="7">
        <f>D35*E35</f>
        <v>1760000</v>
      </c>
      <c r="G35" s="7">
        <v>165000</v>
      </c>
      <c r="H35" s="6">
        <f>F35-G35</f>
        <v>1595000</v>
      </c>
    </row>
    <row r="36" spans="1:8" ht="21.75" customHeight="1">
      <c r="A36" s="9">
        <v>44043</v>
      </c>
      <c r="B36" s="8" t="str">
        <f>B35</f>
        <v>수정점</v>
      </c>
      <c r="C36" s="8" t="s">
        <v>2</v>
      </c>
      <c r="D36" s="7">
        <v>67000</v>
      </c>
      <c r="E36" s="7">
        <v>42</v>
      </c>
      <c r="F36" s="7">
        <f>D36*E36</f>
        <v>2814000</v>
      </c>
      <c r="G36" s="7">
        <v>197000</v>
      </c>
      <c r="H36" s="6">
        <f>F36-G36</f>
        <v>2617000</v>
      </c>
    </row>
    <row r="37" spans="1:8" ht="21.75" customHeight="1">
      <c r="A37" s="9">
        <v>43951</v>
      </c>
      <c r="B37" s="8" t="str">
        <f>B36</f>
        <v>수정점</v>
      </c>
      <c r="C37" s="8" t="s">
        <v>0</v>
      </c>
      <c r="D37" s="7">
        <v>16000</v>
      </c>
      <c r="E37" s="7">
        <v>60</v>
      </c>
      <c r="F37" s="7">
        <f>D37*E37</f>
        <v>960000</v>
      </c>
      <c r="G37" s="7">
        <v>202000</v>
      </c>
      <c r="H37" s="6">
        <f>F37-G37</f>
        <v>758000</v>
      </c>
    </row>
    <row r="38" spans="1:8" ht="21.75" customHeight="1">
      <c r="A38" s="9">
        <v>43880</v>
      </c>
      <c r="B38" s="8" t="s">
        <v>12</v>
      </c>
      <c r="C38" s="8" t="s">
        <v>2</v>
      </c>
      <c r="D38" s="7">
        <v>67000</v>
      </c>
      <c r="E38" s="7">
        <v>44</v>
      </c>
      <c r="F38" s="7">
        <f>D38*E38</f>
        <v>2948000</v>
      </c>
      <c r="G38" s="7">
        <v>205000</v>
      </c>
      <c r="H38" s="6">
        <f>F38-G38</f>
        <v>2743000</v>
      </c>
    </row>
    <row r="39" spans="1:8" ht="21.75" customHeight="1">
      <c r="A39" s="9">
        <v>44192</v>
      </c>
      <c r="B39" s="8" t="str">
        <f>B38</f>
        <v>장전점</v>
      </c>
      <c r="C39" s="8" t="s">
        <v>6</v>
      </c>
      <c r="D39" s="7">
        <v>23000</v>
      </c>
      <c r="E39" s="7">
        <v>37</v>
      </c>
      <c r="F39" s="7">
        <f>D39*E39</f>
        <v>851000</v>
      </c>
      <c r="G39" s="7">
        <v>211000</v>
      </c>
      <c r="H39" s="6">
        <f>F39-G39</f>
        <v>640000</v>
      </c>
    </row>
    <row r="40" spans="1:8" ht="21.75" customHeight="1">
      <c r="A40" s="9">
        <v>44018</v>
      </c>
      <c r="B40" s="8" t="str">
        <f>B39</f>
        <v>장전점</v>
      </c>
      <c r="C40" s="8" t="s">
        <v>11</v>
      </c>
      <c r="D40" s="7">
        <v>44000</v>
      </c>
      <c r="E40" s="7">
        <v>37</v>
      </c>
      <c r="F40" s="7">
        <f>D40*E40</f>
        <v>1628000</v>
      </c>
      <c r="G40" s="7">
        <v>244000</v>
      </c>
      <c r="H40" s="6">
        <f>F40-G40</f>
        <v>1384000</v>
      </c>
    </row>
    <row r="41" spans="1:8" ht="21.75" customHeight="1">
      <c r="A41" s="9">
        <v>43995</v>
      </c>
      <c r="B41" s="8" t="s">
        <v>10</v>
      </c>
      <c r="C41" s="8" t="s">
        <v>2</v>
      </c>
      <c r="D41" s="7">
        <v>67000</v>
      </c>
      <c r="E41" s="7">
        <v>59</v>
      </c>
      <c r="F41" s="7">
        <f>D41*E41</f>
        <v>3953000</v>
      </c>
      <c r="G41" s="7">
        <v>105000</v>
      </c>
      <c r="H41" s="6">
        <f>F41-G41</f>
        <v>3848000</v>
      </c>
    </row>
    <row r="42" spans="1:8" ht="21.75" customHeight="1">
      <c r="A42" s="9">
        <v>44073</v>
      </c>
      <c r="B42" s="8" t="str">
        <f>B41</f>
        <v>좌천점</v>
      </c>
      <c r="C42" s="8" t="s">
        <v>3</v>
      </c>
      <c r="D42" s="7">
        <v>24500</v>
      </c>
      <c r="E42" s="7">
        <v>35</v>
      </c>
      <c r="F42" s="7">
        <f>D42*E42</f>
        <v>857500</v>
      </c>
      <c r="G42" s="7">
        <v>120000</v>
      </c>
      <c r="H42" s="6">
        <f>F42-G42</f>
        <v>737500</v>
      </c>
    </row>
    <row r="43" spans="1:8" ht="21.75" customHeight="1">
      <c r="A43" s="9">
        <v>43931</v>
      </c>
      <c r="B43" s="8" t="str">
        <f>B42</f>
        <v>좌천점</v>
      </c>
      <c r="C43" s="8" t="s">
        <v>9</v>
      </c>
      <c r="D43" s="7">
        <v>15000</v>
      </c>
      <c r="E43" s="7">
        <v>51</v>
      </c>
      <c r="F43" s="7">
        <f>D43*E43</f>
        <v>765000</v>
      </c>
      <c r="G43" s="7">
        <v>123000</v>
      </c>
      <c r="H43" s="6">
        <f>F43-G43</f>
        <v>642000</v>
      </c>
    </row>
    <row r="44" spans="1:8" ht="21.75" customHeight="1">
      <c r="A44" s="9">
        <v>44130</v>
      </c>
      <c r="B44" s="8" t="str">
        <f>B43</f>
        <v>좌천점</v>
      </c>
      <c r="C44" s="8" t="s">
        <v>3</v>
      </c>
      <c r="D44" s="7">
        <v>24500</v>
      </c>
      <c r="E44" s="7">
        <v>10</v>
      </c>
      <c r="F44" s="7">
        <f>D44*E44</f>
        <v>245000</v>
      </c>
      <c r="G44" s="7">
        <v>125000</v>
      </c>
      <c r="H44" s="6">
        <f>F44-G44</f>
        <v>120000</v>
      </c>
    </row>
    <row r="45" spans="1:8" ht="21.75" customHeight="1">
      <c r="A45" s="9">
        <v>44124</v>
      </c>
      <c r="B45" s="8" t="s">
        <v>8</v>
      </c>
      <c r="C45" s="8" t="s">
        <v>2</v>
      </c>
      <c r="D45" s="7">
        <v>67000</v>
      </c>
      <c r="E45" s="7">
        <v>57</v>
      </c>
      <c r="F45" s="7">
        <f>D45*E45</f>
        <v>3819000</v>
      </c>
      <c r="G45" s="7">
        <v>973000</v>
      </c>
      <c r="H45" s="6">
        <f>F45-G45</f>
        <v>2846000</v>
      </c>
    </row>
    <row r="46" spans="1:8" ht="21.75" customHeight="1">
      <c r="A46" s="9">
        <v>43839</v>
      </c>
      <c r="B46" s="8" t="str">
        <f>B45</f>
        <v>주례점</v>
      </c>
      <c r="C46" s="8" t="s">
        <v>6</v>
      </c>
      <c r="D46" s="7">
        <v>23000</v>
      </c>
      <c r="E46" s="7">
        <v>55</v>
      </c>
      <c r="F46" s="7">
        <f>D46*E46</f>
        <v>1265000</v>
      </c>
      <c r="G46" s="7">
        <v>1005000</v>
      </c>
      <c r="H46" s="6">
        <f>F46-G46</f>
        <v>260000</v>
      </c>
    </row>
    <row r="47" spans="1:8" ht="21.75" customHeight="1">
      <c r="A47" s="9">
        <v>43864</v>
      </c>
      <c r="B47" s="8" t="str">
        <f>B46</f>
        <v>주례점</v>
      </c>
      <c r="C47" s="8" t="s">
        <v>6</v>
      </c>
      <c r="D47" s="7">
        <v>23000</v>
      </c>
      <c r="E47" s="7">
        <v>37</v>
      </c>
      <c r="F47" s="7">
        <f>D47*E47</f>
        <v>851000</v>
      </c>
      <c r="G47" s="7"/>
      <c r="H47" s="6">
        <f>F47-G47</f>
        <v>851000</v>
      </c>
    </row>
    <row r="48" spans="1:8" ht="21.75" customHeight="1">
      <c r="A48" s="9">
        <v>44172</v>
      </c>
      <c r="B48" s="8" t="s">
        <v>7</v>
      </c>
      <c r="C48" s="8" t="s">
        <v>3</v>
      </c>
      <c r="D48" s="7">
        <v>24500</v>
      </c>
      <c r="E48" s="7">
        <v>47</v>
      </c>
      <c r="F48" s="7">
        <f>D48*E48</f>
        <v>1151500</v>
      </c>
      <c r="G48" s="7">
        <v>155000</v>
      </c>
      <c r="H48" s="6">
        <f>F48-G48</f>
        <v>996500</v>
      </c>
    </row>
    <row r="49" spans="1:8" ht="21.75" customHeight="1">
      <c r="A49" s="9">
        <v>43918</v>
      </c>
      <c r="B49" s="8" t="str">
        <f>B48</f>
        <v>중동점</v>
      </c>
      <c r="C49" s="8" t="s">
        <v>6</v>
      </c>
      <c r="D49" s="7">
        <v>23000</v>
      </c>
      <c r="E49" s="7">
        <v>55</v>
      </c>
      <c r="F49" s="7">
        <f>D49*E49</f>
        <v>1265000</v>
      </c>
      <c r="G49" s="7">
        <v>155000</v>
      </c>
      <c r="H49" s="6">
        <f>F49-G49</f>
        <v>1110000</v>
      </c>
    </row>
    <row r="50" spans="1:8" ht="21.75" customHeight="1">
      <c r="A50" s="9">
        <v>44104</v>
      </c>
      <c r="B50" s="8" t="str">
        <f>B49</f>
        <v>중동점</v>
      </c>
      <c r="C50" s="8" t="s">
        <v>0</v>
      </c>
      <c r="D50" s="7">
        <v>16000</v>
      </c>
      <c r="E50" s="7">
        <v>45</v>
      </c>
      <c r="F50" s="7">
        <f>D50*E50</f>
        <v>720000</v>
      </c>
      <c r="G50" s="7">
        <v>161000</v>
      </c>
      <c r="H50" s="6">
        <f>F50-G50</f>
        <v>559000</v>
      </c>
    </row>
    <row r="51" spans="1:8" ht="21.75" customHeight="1">
      <c r="A51" s="9">
        <v>44044</v>
      </c>
      <c r="B51" s="8" t="s">
        <v>5</v>
      </c>
      <c r="C51" s="8" t="s">
        <v>3</v>
      </c>
      <c r="D51" s="7">
        <v>24500</v>
      </c>
      <c r="E51" s="7">
        <v>52</v>
      </c>
      <c r="F51" s="7">
        <f>D51*E51</f>
        <v>1274000</v>
      </c>
      <c r="G51" s="7">
        <v>357000</v>
      </c>
      <c r="H51" s="6">
        <f>F51-G51</f>
        <v>917000</v>
      </c>
    </row>
    <row r="52" spans="1:8" ht="21.75" customHeight="1">
      <c r="A52" s="9">
        <v>44195</v>
      </c>
      <c r="B52" s="8" t="str">
        <f>B51</f>
        <v>초량점</v>
      </c>
      <c r="C52" s="8" t="s">
        <v>2</v>
      </c>
      <c r="D52" s="7">
        <v>67000</v>
      </c>
      <c r="E52" s="7">
        <v>52</v>
      </c>
      <c r="F52" s="7">
        <f>D52*E52</f>
        <v>3484000</v>
      </c>
      <c r="G52" s="7">
        <v>357000</v>
      </c>
      <c r="H52" s="6">
        <f>F52-G52</f>
        <v>3127000</v>
      </c>
    </row>
    <row r="53" spans="1:8" ht="21.75" customHeight="1">
      <c r="A53" s="9">
        <v>44104</v>
      </c>
      <c r="B53" s="8" t="str">
        <f>B52</f>
        <v>초량점</v>
      </c>
      <c r="C53" s="8" t="s">
        <v>3</v>
      </c>
      <c r="D53" s="7">
        <v>24500</v>
      </c>
      <c r="E53" s="7">
        <v>50</v>
      </c>
      <c r="F53" s="7">
        <f>D53*E53</f>
        <v>1225000</v>
      </c>
      <c r="G53" s="7">
        <v>365000</v>
      </c>
      <c r="H53" s="6">
        <f>F53-G53</f>
        <v>860000</v>
      </c>
    </row>
    <row r="54" spans="1:8" ht="21.75" customHeight="1">
      <c r="A54" s="9">
        <v>43860</v>
      </c>
      <c r="B54" s="8" t="s">
        <v>4</v>
      </c>
      <c r="C54" s="8" t="s">
        <v>0</v>
      </c>
      <c r="D54" s="7">
        <v>16000</v>
      </c>
      <c r="E54" s="7">
        <v>50</v>
      </c>
      <c r="F54" s="7">
        <f>D54*E54</f>
        <v>800000</v>
      </c>
      <c r="G54" s="7">
        <v>317000</v>
      </c>
      <c r="H54" s="6">
        <f>F54-G54</f>
        <v>483000</v>
      </c>
    </row>
    <row r="55" spans="1:8" ht="21.75" customHeight="1">
      <c r="A55" s="9">
        <v>44161</v>
      </c>
      <c r="B55" s="8" t="str">
        <f>B54</f>
        <v>해운대점</v>
      </c>
      <c r="C55" s="8" t="s">
        <v>3</v>
      </c>
      <c r="D55" s="7">
        <v>24500</v>
      </c>
      <c r="E55" s="7">
        <v>43</v>
      </c>
      <c r="F55" s="7">
        <f>D55*E55</f>
        <v>1053500</v>
      </c>
      <c r="G55" s="7">
        <v>320000</v>
      </c>
      <c r="H55" s="6">
        <f>F55-G55</f>
        <v>733500</v>
      </c>
    </row>
    <row r="56" spans="1:8" ht="21.75" customHeight="1">
      <c r="A56" s="9">
        <v>43846</v>
      </c>
      <c r="B56" s="8" t="str">
        <f>B55</f>
        <v>해운대점</v>
      </c>
      <c r="C56" s="8" t="s">
        <v>2</v>
      </c>
      <c r="D56" s="7">
        <v>67000</v>
      </c>
      <c r="E56" s="7">
        <v>63</v>
      </c>
      <c r="F56" s="7">
        <f>D56*E56</f>
        <v>4221000</v>
      </c>
      <c r="G56" s="7">
        <v>325000</v>
      </c>
      <c r="H56" s="6">
        <f>F56-G56</f>
        <v>3896000</v>
      </c>
    </row>
    <row r="57" spans="1:8" ht="21.75" customHeight="1">
      <c r="A57" s="9">
        <v>43996</v>
      </c>
      <c r="B57" s="8" t="s">
        <v>1</v>
      </c>
      <c r="C57" s="8" t="s">
        <v>0</v>
      </c>
      <c r="D57" s="7">
        <v>16000</v>
      </c>
      <c r="E57" s="7">
        <v>59</v>
      </c>
      <c r="F57" s="7">
        <f>D57*E57</f>
        <v>944000</v>
      </c>
      <c r="G57" s="7">
        <v>577000</v>
      </c>
      <c r="H57" s="6">
        <f>F57-G57</f>
        <v>367000</v>
      </c>
    </row>
    <row r="58" spans="1:8" ht="21.75" customHeight="1">
      <c r="A58" s="9">
        <v>43837</v>
      </c>
      <c r="B58" s="8" t="str">
        <f>B57</f>
        <v>화명점</v>
      </c>
      <c r="C58" s="8" t="s">
        <v>0</v>
      </c>
      <c r="D58" s="7">
        <v>16000</v>
      </c>
      <c r="E58" s="7">
        <v>51</v>
      </c>
      <c r="F58" s="7">
        <f>D58*E58</f>
        <v>816000</v>
      </c>
      <c r="G58" s="7">
        <v>614000</v>
      </c>
      <c r="H58" s="6">
        <f>F58-G58</f>
        <v>202000</v>
      </c>
    </row>
    <row r="59" spans="1:8" ht="21.75" customHeight="1" thickBot="1">
      <c r="A59" s="5">
        <v>44010</v>
      </c>
      <c r="B59" s="4" t="str">
        <f>B58</f>
        <v>화명점</v>
      </c>
      <c r="C59" s="4" t="s">
        <v>0</v>
      </c>
      <c r="D59" s="3">
        <v>16000</v>
      </c>
      <c r="E59" s="3">
        <v>60</v>
      </c>
      <c r="F59" s="3">
        <f>D59*E59</f>
        <v>960000</v>
      </c>
      <c r="G59" s="3">
        <v>675000</v>
      </c>
      <c r="H59" s="2">
        <f>F59-G59</f>
        <v>285000</v>
      </c>
    </row>
  </sheetData>
  <mergeCells count="1">
    <mergeCell ref="A1:H1"/>
  </mergeCells>
  <phoneticPr fontId="2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1E1A-BD95-430F-AB1F-8310F4B615B4}">
  <sheetPr>
    <tabColor theme="6" tint="0.39997558519241921"/>
  </sheetPr>
  <dimension ref="A1:N57"/>
  <sheetViews>
    <sheetView zoomScaleNormal="100" workbookViewId="0">
      <selection activeCell="C7" sqref="C7"/>
    </sheetView>
  </sheetViews>
  <sheetFormatPr defaultRowHeight="16.5"/>
  <cols>
    <col min="1" max="1" width="6.625" style="19" customWidth="1"/>
    <col min="2" max="3" width="16.625" style="19" customWidth="1"/>
    <col min="4" max="8" width="11.625" style="19" customWidth="1"/>
    <col min="9" max="16384" width="9" style="19"/>
  </cols>
  <sheetData>
    <row r="1" spans="1:14" ht="21.75" customHeight="1">
      <c r="A1" s="24" t="s">
        <v>31</v>
      </c>
      <c r="B1" s="24" t="s">
        <v>30</v>
      </c>
      <c r="C1" s="24" t="s">
        <v>29</v>
      </c>
      <c r="D1" s="24" t="s">
        <v>28</v>
      </c>
      <c r="E1" s="24" t="s">
        <v>27</v>
      </c>
      <c r="F1" s="24" t="s">
        <v>26</v>
      </c>
      <c r="G1" s="24" t="s">
        <v>25</v>
      </c>
      <c r="H1" s="24" t="s">
        <v>24</v>
      </c>
      <c r="N1"/>
    </row>
    <row r="2" spans="1:14" ht="21.75" customHeight="1">
      <c r="A2" s="22">
        <v>42011</v>
      </c>
      <c r="B2" s="21" t="s">
        <v>33</v>
      </c>
      <c r="C2" s="21" t="s">
        <v>0</v>
      </c>
      <c r="D2" s="20">
        <v>16000</v>
      </c>
      <c r="E2" s="20">
        <v>51</v>
      </c>
      <c r="F2" s="20">
        <f>D2*E2</f>
        <v>816000</v>
      </c>
      <c r="G2" s="20">
        <v>614000</v>
      </c>
      <c r="H2" s="20">
        <f>F2-G2</f>
        <v>202000</v>
      </c>
      <c r="I2" s="23"/>
    </row>
    <row r="3" spans="1:14" ht="21.75" customHeight="1">
      <c r="A3" s="22">
        <v>42013</v>
      </c>
      <c r="B3" s="21" t="s">
        <v>33</v>
      </c>
      <c r="C3" s="21" t="s">
        <v>6</v>
      </c>
      <c r="D3" s="20">
        <v>23000</v>
      </c>
      <c r="E3" s="20">
        <v>55</v>
      </c>
      <c r="F3" s="20">
        <f>D3*E3</f>
        <v>1265000</v>
      </c>
      <c r="G3" s="20">
        <v>1005000</v>
      </c>
      <c r="H3" s="20">
        <f>F3-G3</f>
        <v>260000</v>
      </c>
    </row>
    <row r="4" spans="1:14" ht="21.75" customHeight="1">
      <c r="A4" s="22">
        <v>42283</v>
      </c>
      <c r="B4" s="21" t="s">
        <v>18</v>
      </c>
      <c r="C4" s="21" t="s">
        <v>2</v>
      </c>
      <c r="D4" s="20">
        <v>67000</v>
      </c>
      <c r="E4" s="20">
        <v>75</v>
      </c>
      <c r="F4" s="20">
        <f>D4*E4</f>
        <v>5025000</v>
      </c>
      <c r="G4" s="20"/>
      <c r="H4" s="20">
        <f>F4-G4</f>
        <v>5025000</v>
      </c>
    </row>
    <row r="5" spans="1:14" ht="21.75" customHeight="1">
      <c r="A5" s="22">
        <v>42287</v>
      </c>
      <c r="B5" s="21" t="s">
        <v>18</v>
      </c>
      <c r="C5" s="21" t="s">
        <v>2</v>
      </c>
      <c r="D5" s="20">
        <v>67000</v>
      </c>
      <c r="E5" s="20">
        <v>64</v>
      </c>
      <c r="F5" s="20">
        <f>D5*E5</f>
        <v>4288000</v>
      </c>
      <c r="G5" s="20">
        <v>99000</v>
      </c>
      <c r="H5" s="20">
        <f>F5-G5</f>
        <v>4189000</v>
      </c>
    </row>
    <row r="6" spans="1:14" ht="21.75" customHeight="1">
      <c r="A6" s="22">
        <v>42034</v>
      </c>
      <c r="B6" s="21" t="s">
        <v>33</v>
      </c>
      <c r="C6" s="21" t="s">
        <v>16</v>
      </c>
      <c r="D6" s="20">
        <v>8000</v>
      </c>
      <c r="E6" s="20">
        <v>41</v>
      </c>
      <c r="F6" s="20">
        <f>D6*E6</f>
        <v>328000</v>
      </c>
      <c r="G6" s="20">
        <v>73700</v>
      </c>
      <c r="H6" s="20">
        <f>F6-G6</f>
        <v>254300</v>
      </c>
    </row>
    <row r="7" spans="1:14" ht="21.75" customHeight="1">
      <c r="A7" s="22">
        <v>42034</v>
      </c>
      <c r="B7" s="21" t="s">
        <v>4</v>
      </c>
      <c r="C7" s="21" t="s">
        <v>0</v>
      </c>
      <c r="D7" s="20">
        <v>16000</v>
      </c>
      <c r="E7" s="20">
        <v>50</v>
      </c>
      <c r="F7" s="20">
        <f>D7*E7</f>
        <v>800000</v>
      </c>
      <c r="G7" s="20">
        <v>317000</v>
      </c>
      <c r="H7" s="20">
        <f>F7-G7</f>
        <v>483000</v>
      </c>
    </row>
    <row r="8" spans="1:14" ht="21.75" customHeight="1">
      <c r="A8" s="22">
        <v>42038</v>
      </c>
      <c r="B8" s="21" t="s">
        <v>4</v>
      </c>
      <c r="C8" s="21" t="s">
        <v>6</v>
      </c>
      <c r="D8" s="20">
        <v>23000</v>
      </c>
      <c r="E8" s="20">
        <v>37</v>
      </c>
      <c r="F8" s="20">
        <f>D8*E8</f>
        <v>851000</v>
      </c>
      <c r="G8" s="20"/>
      <c r="H8" s="20">
        <f>F8-G8</f>
        <v>851000</v>
      </c>
    </row>
    <row r="9" spans="1:14" ht="21.75" customHeight="1">
      <c r="A9" s="22">
        <v>42041</v>
      </c>
      <c r="B9" s="21" t="s">
        <v>4</v>
      </c>
      <c r="C9" s="21" t="s">
        <v>3</v>
      </c>
      <c r="D9" s="20">
        <v>24500</v>
      </c>
      <c r="E9" s="20">
        <v>59</v>
      </c>
      <c r="F9" s="20">
        <f>D9*E9</f>
        <v>1445500</v>
      </c>
      <c r="G9" s="20">
        <v>94000</v>
      </c>
      <c r="H9" s="20">
        <f>F9-G9</f>
        <v>1351500</v>
      </c>
    </row>
    <row r="10" spans="1:14" ht="21.75" customHeight="1">
      <c r="A10" s="22">
        <v>42054</v>
      </c>
      <c r="B10" s="21" t="s">
        <v>12</v>
      </c>
      <c r="C10" s="21" t="s">
        <v>2</v>
      </c>
      <c r="D10" s="20">
        <v>67000</v>
      </c>
      <c r="E10" s="20">
        <v>44</v>
      </c>
      <c r="F10" s="20">
        <f>D10*E10</f>
        <v>2948000</v>
      </c>
      <c r="G10" s="20">
        <v>205000</v>
      </c>
      <c r="H10" s="20">
        <f>F10-G10</f>
        <v>2743000</v>
      </c>
    </row>
    <row r="11" spans="1:14" ht="21.75" customHeight="1">
      <c r="A11" s="22">
        <v>42065</v>
      </c>
      <c r="B11" s="21" t="s">
        <v>43</v>
      </c>
      <c r="C11" s="21" t="s">
        <v>3</v>
      </c>
      <c r="D11" s="20">
        <v>24500</v>
      </c>
      <c r="E11" s="20">
        <v>49</v>
      </c>
      <c r="F11" s="20">
        <f>D11*E11</f>
        <v>1200500</v>
      </c>
      <c r="G11" s="20">
        <v>442000</v>
      </c>
      <c r="H11" s="20">
        <f>F11-G11</f>
        <v>758500</v>
      </c>
    </row>
    <row r="12" spans="1:14" ht="21.75" customHeight="1">
      <c r="A12" s="22">
        <v>42067</v>
      </c>
      <c r="B12" s="21" t="s">
        <v>22</v>
      </c>
      <c r="C12" s="21" t="s">
        <v>11</v>
      </c>
      <c r="D12" s="20">
        <v>44000</v>
      </c>
      <c r="E12" s="20">
        <v>37</v>
      </c>
      <c r="F12" s="20">
        <f>D12*E12</f>
        <v>1628000</v>
      </c>
      <c r="G12" s="20">
        <v>465000</v>
      </c>
      <c r="H12" s="20">
        <f>F12-G12</f>
        <v>1163000</v>
      </c>
    </row>
    <row r="13" spans="1:14" ht="21.75" customHeight="1">
      <c r="A13" s="22">
        <v>42083</v>
      </c>
      <c r="B13" s="21" t="s">
        <v>20</v>
      </c>
      <c r="C13" s="21" t="s">
        <v>11</v>
      </c>
      <c r="D13" s="20">
        <v>44000</v>
      </c>
      <c r="E13" s="20">
        <v>59</v>
      </c>
      <c r="F13" s="20">
        <f>D13*E13</f>
        <v>2596000</v>
      </c>
      <c r="G13" s="20">
        <v>25000</v>
      </c>
      <c r="H13" s="20">
        <f>F13-G13</f>
        <v>2571000</v>
      </c>
    </row>
    <row r="14" spans="1:14" ht="21.75" customHeight="1">
      <c r="A14" s="22">
        <v>42083</v>
      </c>
      <c r="B14" s="21" t="s">
        <v>15</v>
      </c>
      <c r="C14" s="21" t="s">
        <v>6</v>
      </c>
      <c r="D14" s="20">
        <v>23000</v>
      </c>
      <c r="E14" s="20">
        <v>53</v>
      </c>
      <c r="F14" s="20">
        <f>D14*E14</f>
        <v>1219000</v>
      </c>
      <c r="G14" s="20">
        <v>389000</v>
      </c>
      <c r="H14" s="20">
        <f>F14-G14</f>
        <v>830000</v>
      </c>
    </row>
    <row r="15" spans="1:14" ht="21.75" customHeight="1">
      <c r="A15" s="22">
        <v>42091</v>
      </c>
      <c r="B15" s="21" t="s">
        <v>42</v>
      </c>
      <c r="C15" s="21" t="s">
        <v>6</v>
      </c>
      <c r="D15" s="20">
        <v>23000</v>
      </c>
      <c r="E15" s="20">
        <v>55</v>
      </c>
      <c r="F15" s="20">
        <f>D15*E15</f>
        <v>1265000</v>
      </c>
      <c r="G15" s="20">
        <v>155000</v>
      </c>
      <c r="H15" s="20">
        <f>F15-G15</f>
        <v>1110000</v>
      </c>
    </row>
    <row r="16" spans="1:14" ht="21.75" customHeight="1">
      <c r="A16" s="22">
        <v>42098</v>
      </c>
      <c r="B16" s="21" t="s">
        <v>42</v>
      </c>
      <c r="C16" s="21" t="s">
        <v>6</v>
      </c>
      <c r="D16" s="20">
        <v>23000</v>
      </c>
      <c r="E16" s="20">
        <v>35</v>
      </c>
      <c r="F16" s="20">
        <f>D16*E16</f>
        <v>805000</v>
      </c>
      <c r="G16" s="20">
        <v>91000</v>
      </c>
      <c r="H16" s="20">
        <f>F16-G16</f>
        <v>714000</v>
      </c>
    </row>
    <row r="17" spans="1:8" ht="21.75" customHeight="1">
      <c r="A17" s="22">
        <v>42104</v>
      </c>
      <c r="B17" s="21" t="s">
        <v>42</v>
      </c>
      <c r="C17" s="21" t="s">
        <v>9</v>
      </c>
      <c r="D17" s="20">
        <v>15000</v>
      </c>
      <c r="E17" s="20">
        <v>51</v>
      </c>
      <c r="F17" s="20">
        <f>D17*E17</f>
        <v>765000</v>
      </c>
      <c r="G17" s="20">
        <v>123000</v>
      </c>
      <c r="H17" s="20">
        <f>F17-G17</f>
        <v>642000</v>
      </c>
    </row>
    <row r="18" spans="1:8" ht="21.75" customHeight="1">
      <c r="A18" s="22">
        <v>42124</v>
      </c>
      <c r="B18" s="21" t="s">
        <v>42</v>
      </c>
      <c r="C18" s="21" t="s">
        <v>0</v>
      </c>
      <c r="D18" s="20">
        <v>16000</v>
      </c>
      <c r="E18" s="20">
        <v>60</v>
      </c>
      <c r="F18" s="20">
        <f>D18*E18</f>
        <v>960000</v>
      </c>
      <c r="G18" s="20">
        <v>202000</v>
      </c>
      <c r="H18" s="20">
        <f>F18-G18</f>
        <v>758000</v>
      </c>
    </row>
    <row r="19" spans="1:8" ht="21.75" customHeight="1">
      <c r="A19" s="22">
        <v>42139</v>
      </c>
      <c r="B19" s="21" t="s">
        <v>14</v>
      </c>
      <c r="C19" s="21" t="s">
        <v>3</v>
      </c>
      <c r="D19" s="20">
        <v>24500</v>
      </c>
      <c r="E19" s="20">
        <v>65</v>
      </c>
      <c r="F19" s="20">
        <f>D19*E19</f>
        <v>1592500</v>
      </c>
      <c r="G19" s="20"/>
      <c r="H19" s="20">
        <f>F19-G19</f>
        <v>1592500</v>
      </c>
    </row>
    <row r="20" spans="1:8" ht="21.75" customHeight="1">
      <c r="A20" s="22">
        <v>42020</v>
      </c>
      <c r="B20" s="21" t="s">
        <v>33</v>
      </c>
      <c r="C20" s="21" t="s">
        <v>2</v>
      </c>
      <c r="D20" s="20">
        <v>67000</v>
      </c>
      <c r="E20" s="20">
        <v>63</v>
      </c>
      <c r="F20" s="20">
        <f>D20*E20</f>
        <v>4221000</v>
      </c>
      <c r="G20" s="20">
        <v>325000</v>
      </c>
      <c r="H20" s="20">
        <f>F20-G20</f>
        <v>3896000</v>
      </c>
    </row>
    <row r="21" spans="1:8" ht="21.75" customHeight="1">
      <c r="A21" s="22">
        <v>42155</v>
      </c>
      <c r="B21" s="21" t="s">
        <v>21</v>
      </c>
      <c r="C21" s="21" t="s">
        <v>6</v>
      </c>
      <c r="D21" s="20">
        <v>23000</v>
      </c>
      <c r="E21" s="20">
        <v>41</v>
      </c>
      <c r="F21" s="20">
        <f>D21*E21</f>
        <v>943000</v>
      </c>
      <c r="G21" s="20">
        <v>41950</v>
      </c>
      <c r="H21" s="20">
        <f>F21-G21</f>
        <v>901050</v>
      </c>
    </row>
    <row r="22" spans="1:8" ht="21.75" customHeight="1">
      <c r="A22" s="22">
        <v>42164</v>
      </c>
      <c r="B22" s="21" t="s">
        <v>41</v>
      </c>
      <c r="C22" s="21" t="s">
        <v>3</v>
      </c>
      <c r="D22" s="20">
        <v>24500</v>
      </c>
      <c r="E22" s="20">
        <v>35</v>
      </c>
      <c r="F22" s="20">
        <f>D22*E22</f>
        <v>857500</v>
      </c>
      <c r="G22" s="20">
        <v>127500</v>
      </c>
      <c r="H22" s="20">
        <f>F22-G22</f>
        <v>730000</v>
      </c>
    </row>
    <row r="23" spans="1:8" ht="21.75" customHeight="1">
      <c r="A23" s="22">
        <v>42168</v>
      </c>
      <c r="B23" s="21" t="s">
        <v>10</v>
      </c>
      <c r="C23" s="21" t="s">
        <v>2</v>
      </c>
      <c r="D23" s="20">
        <v>67000</v>
      </c>
      <c r="E23" s="20">
        <v>59</v>
      </c>
      <c r="F23" s="20">
        <f>D23*E23</f>
        <v>3953000</v>
      </c>
      <c r="G23" s="20">
        <v>105000</v>
      </c>
      <c r="H23" s="20">
        <f>F23-G23</f>
        <v>3848000</v>
      </c>
    </row>
    <row r="24" spans="1:8" ht="21.75" customHeight="1">
      <c r="A24" s="22">
        <v>42169</v>
      </c>
      <c r="B24" s="21" t="s">
        <v>40</v>
      </c>
      <c r="C24" s="21" t="s">
        <v>2</v>
      </c>
      <c r="D24" s="20">
        <v>67000</v>
      </c>
      <c r="E24" s="20">
        <v>44</v>
      </c>
      <c r="F24" s="20">
        <f>D24*E24</f>
        <v>2948000</v>
      </c>
      <c r="G24" s="20">
        <v>905000</v>
      </c>
      <c r="H24" s="20">
        <f>F24-G24</f>
        <v>2043000</v>
      </c>
    </row>
    <row r="25" spans="1:8" ht="21.75" customHeight="1">
      <c r="A25" s="22">
        <v>42169</v>
      </c>
      <c r="B25" s="21" t="s">
        <v>1</v>
      </c>
      <c r="C25" s="21" t="s">
        <v>0</v>
      </c>
      <c r="D25" s="20">
        <v>16000</v>
      </c>
      <c r="E25" s="20">
        <v>59</v>
      </c>
      <c r="F25" s="20">
        <f>D25*E25</f>
        <v>944000</v>
      </c>
      <c r="G25" s="20">
        <v>577000</v>
      </c>
      <c r="H25" s="20">
        <f>F25-G25</f>
        <v>367000</v>
      </c>
    </row>
    <row r="26" spans="1:8" ht="21.75" customHeight="1">
      <c r="A26" s="22">
        <v>42297</v>
      </c>
      <c r="B26" s="21" t="s">
        <v>8</v>
      </c>
      <c r="C26" s="21" t="s">
        <v>2</v>
      </c>
      <c r="D26" s="20">
        <v>67000</v>
      </c>
      <c r="E26" s="20">
        <v>57</v>
      </c>
      <c r="F26" s="20">
        <f>D26*E26</f>
        <v>3819000</v>
      </c>
      <c r="G26" s="20">
        <v>973000</v>
      </c>
      <c r="H26" s="20">
        <f>F26-G26</f>
        <v>2846000</v>
      </c>
    </row>
    <row r="27" spans="1:8" ht="21.75" customHeight="1">
      <c r="A27" s="22">
        <v>42183</v>
      </c>
      <c r="B27" s="21" t="s">
        <v>19</v>
      </c>
      <c r="C27" s="21" t="s">
        <v>3</v>
      </c>
      <c r="D27" s="20">
        <v>24500</v>
      </c>
      <c r="E27" s="20">
        <v>42</v>
      </c>
      <c r="F27" s="20">
        <f>D27*E27</f>
        <v>1029000</v>
      </c>
      <c r="G27" s="20">
        <v>281000</v>
      </c>
      <c r="H27" s="20">
        <f>F27-G27</f>
        <v>748000</v>
      </c>
    </row>
    <row r="28" spans="1:8" ht="21.75" customHeight="1">
      <c r="A28" s="22">
        <v>42183</v>
      </c>
      <c r="B28" s="21" t="s">
        <v>39</v>
      </c>
      <c r="C28" s="21" t="s">
        <v>0</v>
      </c>
      <c r="D28" s="20">
        <v>16000</v>
      </c>
      <c r="E28" s="20">
        <v>60</v>
      </c>
      <c r="F28" s="20">
        <f>D28*E28</f>
        <v>960000</v>
      </c>
      <c r="G28" s="20">
        <v>675000</v>
      </c>
      <c r="H28" s="20">
        <f>F28-G28</f>
        <v>285000</v>
      </c>
    </row>
    <row r="29" spans="1:8" ht="21.75" customHeight="1">
      <c r="A29" s="22">
        <v>42191</v>
      </c>
      <c r="B29" s="21" t="s">
        <v>39</v>
      </c>
      <c r="C29" s="21" t="s">
        <v>0</v>
      </c>
      <c r="D29" s="20">
        <v>16000</v>
      </c>
      <c r="E29" s="20">
        <v>41</v>
      </c>
      <c r="F29" s="20">
        <f>D29*E29</f>
        <v>656000</v>
      </c>
      <c r="G29" s="20">
        <v>129000</v>
      </c>
      <c r="H29" s="20">
        <f>F29-G29</f>
        <v>527000</v>
      </c>
    </row>
    <row r="30" spans="1:8" ht="21.75" customHeight="1">
      <c r="A30" s="22">
        <v>42191</v>
      </c>
      <c r="B30" s="21" t="s">
        <v>39</v>
      </c>
      <c r="C30" s="21" t="s">
        <v>11</v>
      </c>
      <c r="D30" s="20">
        <v>44000</v>
      </c>
      <c r="E30" s="20">
        <v>37</v>
      </c>
      <c r="F30" s="20">
        <f>D30*E30</f>
        <v>1628000</v>
      </c>
      <c r="G30" s="20">
        <v>244000</v>
      </c>
      <c r="H30" s="20">
        <f>F30-G30</f>
        <v>1384000</v>
      </c>
    </row>
    <row r="31" spans="1:8" ht="21.75" customHeight="1">
      <c r="A31" s="22">
        <v>42201</v>
      </c>
      <c r="B31" s="21" t="s">
        <v>39</v>
      </c>
      <c r="C31" s="21" t="s">
        <v>0</v>
      </c>
      <c r="D31" s="20">
        <v>16000</v>
      </c>
      <c r="E31" s="20">
        <v>55</v>
      </c>
      <c r="F31" s="20">
        <f>D31*E31</f>
        <v>880000</v>
      </c>
      <c r="G31" s="20">
        <v>397000</v>
      </c>
      <c r="H31" s="20">
        <f>F31-G31</f>
        <v>483000</v>
      </c>
    </row>
    <row r="32" spans="1:8" ht="21.75" customHeight="1">
      <c r="A32" s="22">
        <v>42211</v>
      </c>
      <c r="B32" s="21" t="s">
        <v>39</v>
      </c>
      <c r="C32" s="21" t="s">
        <v>0</v>
      </c>
      <c r="D32" s="20">
        <v>16000</v>
      </c>
      <c r="E32" s="20">
        <v>58</v>
      </c>
      <c r="F32" s="20">
        <f>D32*E32</f>
        <v>928000</v>
      </c>
      <c r="G32" s="20">
        <v>83000</v>
      </c>
      <c r="H32" s="20">
        <f>F32-G32</f>
        <v>845000</v>
      </c>
    </row>
    <row r="33" spans="1:8" ht="21.75" customHeight="1">
      <c r="A33" s="22">
        <v>42216</v>
      </c>
      <c r="B33" s="21" t="s">
        <v>39</v>
      </c>
      <c r="C33" s="21" t="s">
        <v>2</v>
      </c>
      <c r="D33" s="20">
        <v>67000</v>
      </c>
      <c r="E33" s="20">
        <v>42</v>
      </c>
      <c r="F33" s="20">
        <f>D33*E33</f>
        <v>2814000</v>
      </c>
      <c r="G33" s="20">
        <v>197000</v>
      </c>
      <c r="H33" s="20">
        <f>F33-G33</f>
        <v>2617000</v>
      </c>
    </row>
    <row r="34" spans="1:8" ht="21.75" customHeight="1">
      <c r="A34" s="22">
        <v>42217</v>
      </c>
      <c r="B34" s="21" t="s">
        <v>5</v>
      </c>
      <c r="C34" s="21" t="s">
        <v>3</v>
      </c>
      <c r="D34" s="20">
        <v>24500</v>
      </c>
      <c r="E34" s="20">
        <v>52</v>
      </c>
      <c r="F34" s="20">
        <f>D34*E34</f>
        <v>1274000</v>
      </c>
      <c r="G34" s="20">
        <v>357000</v>
      </c>
      <c r="H34" s="20">
        <f>F34-G34</f>
        <v>917000</v>
      </c>
    </row>
    <row r="35" spans="1:8" ht="21.75" customHeight="1">
      <c r="A35" s="22">
        <v>42221</v>
      </c>
      <c r="B35" s="21" t="s">
        <v>38</v>
      </c>
      <c r="C35" s="21" t="s">
        <v>0</v>
      </c>
      <c r="D35" s="20">
        <v>16000</v>
      </c>
      <c r="E35" s="20">
        <v>49</v>
      </c>
      <c r="F35" s="20">
        <f>D35*E35</f>
        <v>784000</v>
      </c>
      <c r="G35" s="20">
        <v>61800</v>
      </c>
      <c r="H35" s="20">
        <f>F35-G35</f>
        <v>722200</v>
      </c>
    </row>
    <row r="36" spans="1:8" ht="21.75" customHeight="1">
      <c r="A36" s="22">
        <v>42223</v>
      </c>
      <c r="B36" s="21" t="s">
        <v>38</v>
      </c>
      <c r="C36" s="21" t="s">
        <v>3</v>
      </c>
      <c r="D36" s="20">
        <v>24500</v>
      </c>
      <c r="E36" s="20">
        <v>51</v>
      </c>
      <c r="F36" s="20">
        <f>D36*E36</f>
        <v>1249500</v>
      </c>
      <c r="G36" s="20">
        <v>463000</v>
      </c>
      <c r="H36" s="20">
        <f>F36-G36</f>
        <v>786500</v>
      </c>
    </row>
    <row r="37" spans="1:8" ht="21.75" customHeight="1">
      <c r="A37" s="22">
        <v>42246</v>
      </c>
      <c r="B37" s="21" t="s">
        <v>38</v>
      </c>
      <c r="C37" s="21" t="s">
        <v>3</v>
      </c>
      <c r="D37" s="20">
        <v>24500</v>
      </c>
      <c r="E37" s="20">
        <v>35</v>
      </c>
      <c r="F37" s="20">
        <f>D37*E37</f>
        <v>857500</v>
      </c>
      <c r="G37" s="20">
        <v>120000</v>
      </c>
      <c r="H37" s="20">
        <f>F37-G37</f>
        <v>737500</v>
      </c>
    </row>
    <row r="38" spans="1:8" ht="21.75" customHeight="1">
      <c r="A38" s="22">
        <v>42248</v>
      </c>
      <c r="B38" s="21" t="s">
        <v>38</v>
      </c>
      <c r="C38" s="21" t="s">
        <v>9</v>
      </c>
      <c r="D38" s="20">
        <v>15000</v>
      </c>
      <c r="E38" s="20">
        <v>50</v>
      </c>
      <c r="F38" s="20">
        <f>D38*E38</f>
        <v>750000</v>
      </c>
      <c r="G38" s="20">
        <v>74200</v>
      </c>
      <c r="H38" s="20">
        <f>F38-G38</f>
        <v>675800</v>
      </c>
    </row>
    <row r="39" spans="1:8" ht="21.75" customHeight="1">
      <c r="A39" s="22">
        <v>42264</v>
      </c>
      <c r="B39" s="21" t="s">
        <v>18</v>
      </c>
      <c r="C39" s="21" t="s">
        <v>11</v>
      </c>
      <c r="D39" s="20">
        <v>44000</v>
      </c>
      <c r="E39" s="20">
        <v>54</v>
      </c>
      <c r="F39" s="20">
        <f>D39*E39</f>
        <v>2376000</v>
      </c>
      <c r="G39" s="20">
        <v>74500</v>
      </c>
      <c r="H39" s="20">
        <f>F39-G39</f>
        <v>2301500</v>
      </c>
    </row>
    <row r="40" spans="1:8" ht="21.75" customHeight="1">
      <c r="A40" s="22">
        <v>42267</v>
      </c>
      <c r="B40" s="21" t="s">
        <v>18</v>
      </c>
      <c r="C40" s="21" t="s">
        <v>16</v>
      </c>
      <c r="D40" s="20">
        <v>8000</v>
      </c>
      <c r="E40" s="20">
        <v>39</v>
      </c>
      <c r="F40" s="20">
        <f>D40*E40</f>
        <v>312000</v>
      </c>
      <c r="G40" s="20">
        <v>149000</v>
      </c>
      <c r="H40" s="20">
        <f>F40-G40</f>
        <v>163000</v>
      </c>
    </row>
    <row r="41" spans="1:8" ht="21.75" customHeight="1">
      <c r="A41" s="22">
        <v>42277</v>
      </c>
      <c r="B41" s="21" t="s">
        <v>18</v>
      </c>
      <c r="C41" s="21" t="s">
        <v>0</v>
      </c>
      <c r="D41" s="20">
        <v>16000</v>
      </c>
      <c r="E41" s="20">
        <v>45</v>
      </c>
      <c r="F41" s="20">
        <f>D41*E41</f>
        <v>720000</v>
      </c>
      <c r="G41" s="20">
        <v>161000</v>
      </c>
      <c r="H41" s="20">
        <f>F41-G41</f>
        <v>559000</v>
      </c>
    </row>
    <row r="42" spans="1:8" ht="21.75" customHeight="1">
      <c r="A42" s="22">
        <v>42277</v>
      </c>
      <c r="B42" s="21" t="s">
        <v>18</v>
      </c>
      <c r="C42" s="21" t="s">
        <v>3</v>
      </c>
      <c r="D42" s="20">
        <v>24500</v>
      </c>
      <c r="E42" s="20">
        <v>50</v>
      </c>
      <c r="F42" s="20">
        <f>D42*E42</f>
        <v>1225000</v>
      </c>
      <c r="G42" s="20">
        <v>365000</v>
      </c>
      <c r="H42" s="20">
        <f>F42-G42</f>
        <v>860000</v>
      </c>
    </row>
    <row r="43" spans="1:8" ht="21.75" customHeight="1">
      <c r="A43" s="22">
        <v>42368</v>
      </c>
      <c r="B43" s="21" t="s">
        <v>37</v>
      </c>
      <c r="C43" s="21" t="s">
        <v>2</v>
      </c>
      <c r="D43" s="20">
        <v>67000</v>
      </c>
      <c r="E43" s="20">
        <v>52</v>
      </c>
      <c r="F43" s="20">
        <f>D43*E43</f>
        <v>3484000</v>
      </c>
      <c r="G43" s="20">
        <v>357000</v>
      </c>
      <c r="H43" s="20">
        <f>F43-G43</f>
        <v>3127000</v>
      </c>
    </row>
    <row r="44" spans="1:8" ht="21.75" customHeight="1">
      <c r="A44" s="22">
        <v>42148</v>
      </c>
      <c r="B44" s="21" t="s">
        <v>36</v>
      </c>
      <c r="C44" s="21" t="s">
        <v>2</v>
      </c>
      <c r="D44" s="20">
        <v>67000</v>
      </c>
      <c r="E44" s="20">
        <v>50</v>
      </c>
      <c r="F44" s="20">
        <f>D44*E44</f>
        <v>3350000</v>
      </c>
      <c r="G44" s="20">
        <v>305000</v>
      </c>
      <c r="H44" s="20">
        <f>F44-G44</f>
        <v>3045000</v>
      </c>
    </row>
    <row r="45" spans="1:8" ht="21.75" customHeight="1">
      <c r="A45" s="22">
        <v>42172</v>
      </c>
      <c r="B45" s="21" t="s">
        <v>1</v>
      </c>
      <c r="C45" s="21" t="s">
        <v>2</v>
      </c>
      <c r="D45" s="20">
        <v>67000</v>
      </c>
      <c r="E45" s="20">
        <v>50</v>
      </c>
      <c r="F45" s="20">
        <f>D45*E45</f>
        <v>3350000</v>
      </c>
      <c r="G45" s="20">
        <v>465000</v>
      </c>
      <c r="H45" s="20">
        <f>F45-G45</f>
        <v>2885000</v>
      </c>
    </row>
    <row r="46" spans="1:8" ht="21.75" customHeight="1">
      <c r="A46" s="22">
        <v>42303</v>
      </c>
      <c r="B46" s="21" t="s">
        <v>35</v>
      </c>
      <c r="C46" s="21" t="s">
        <v>3</v>
      </c>
      <c r="D46" s="20">
        <v>24500</v>
      </c>
      <c r="E46" s="20">
        <v>10</v>
      </c>
      <c r="F46" s="20">
        <f>D46*E46</f>
        <v>245000</v>
      </c>
      <c r="G46" s="20">
        <v>125000</v>
      </c>
      <c r="H46" s="20">
        <f>F46-G46</f>
        <v>120000</v>
      </c>
    </row>
    <row r="47" spans="1:8" ht="21.75" customHeight="1">
      <c r="A47" s="22">
        <v>42307</v>
      </c>
      <c r="B47" s="21" t="s">
        <v>23</v>
      </c>
      <c r="C47" s="21" t="s">
        <v>0</v>
      </c>
      <c r="D47" s="20">
        <v>16000</v>
      </c>
      <c r="E47" s="20">
        <v>70</v>
      </c>
      <c r="F47" s="20">
        <f>D47*E47</f>
        <v>1120000</v>
      </c>
      <c r="G47" s="20">
        <v>675000</v>
      </c>
      <c r="H47" s="20">
        <f>F47-G47</f>
        <v>445000</v>
      </c>
    </row>
    <row r="48" spans="1:8" ht="21.75" customHeight="1">
      <c r="A48" s="22">
        <v>42334</v>
      </c>
      <c r="B48" s="21" t="s">
        <v>34</v>
      </c>
      <c r="C48" s="21" t="s">
        <v>3</v>
      </c>
      <c r="D48" s="20">
        <v>24500</v>
      </c>
      <c r="E48" s="20">
        <v>43</v>
      </c>
      <c r="F48" s="20">
        <f>D48*E48</f>
        <v>1053500</v>
      </c>
      <c r="G48" s="20">
        <v>320000</v>
      </c>
      <c r="H48" s="20">
        <f>F48-G48</f>
        <v>733500</v>
      </c>
    </row>
    <row r="49" spans="1:8" ht="21.75" customHeight="1">
      <c r="A49" s="22">
        <v>42336</v>
      </c>
      <c r="B49" s="21" t="s">
        <v>13</v>
      </c>
      <c r="C49" s="21" t="s">
        <v>11</v>
      </c>
      <c r="D49" s="20">
        <v>44000</v>
      </c>
      <c r="E49" s="20">
        <v>40</v>
      </c>
      <c r="F49" s="20">
        <f>D49*E49</f>
        <v>1760000</v>
      </c>
      <c r="G49" s="20">
        <v>165000</v>
      </c>
      <c r="H49" s="20">
        <f>F49-G49</f>
        <v>1595000</v>
      </c>
    </row>
    <row r="50" spans="1:8" ht="21.75" customHeight="1">
      <c r="A50" s="22">
        <v>42337</v>
      </c>
      <c r="B50" s="21" t="s">
        <v>13</v>
      </c>
      <c r="C50" s="21" t="s">
        <v>2</v>
      </c>
      <c r="D50" s="20">
        <v>67000</v>
      </c>
      <c r="E50" s="20">
        <v>37</v>
      </c>
      <c r="F50" s="20">
        <f>D50*E50</f>
        <v>2479000</v>
      </c>
      <c r="G50" s="20">
        <v>474000</v>
      </c>
      <c r="H50" s="20">
        <f>F50-G50</f>
        <v>2005000</v>
      </c>
    </row>
    <row r="51" spans="1:8" ht="21.75" customHeight="1">
      <c r="A51" s="22">
        <v>42342</v>
      </c>
      <c r="B51" s="21" t="s">
        <v>13</v>
      </c>
      <c r="C51" s="21" t="s">
        <v>3</v>
      </c>
      <c r="D51" s="20">
        <v>24500</v>
      </c>
      <c r="E51" s="20">
        <v>35</v>
      </c>
      <c r="F51" s="20">
        <f>D51*E51</f>
        <v>857500</v>
      </c>
      <c r="G51" s="20">
        <v>34400</v>
      </c>
      <c r="H51" s="20">
        <f>F51-G51</f>
        <v>823100</v>
      </c>
    </row>
    <row r="52" spans="1:8" ht="21.75" customHeight="1">
      <c r="A52" s="22">
        <v>42345</v>
      </c>
      <c r="B52" s="21" t="s">
        <v>7</v>
      </c>
      <c r="C52" s="21" t="s">
        <v>3</v>
      </c>
      <c r="D52" s="20">
        <v>24500</v>
      </c>
      <c r="E52" s="20">
        <v>47</v>
      </c>
      <c r="F52" s="20">
        <f>D52*E52</f>
        <v>1151500</v>
      </c>
      <c r="G52" s="20">
        <v>155000</v>
      </c>
      <c r="H52" s="20">
        <f>F52-G52</f>
        <v>996500</v>
      </c>
    </row>
    <row r="53" spans="1:8" ht="21.75" customHeight="1">
      <c r="A53" s="22">
        <v>42355</v>
      </c>
      <c r="B53" s="21" t="s">
        <v>33</v>
      </c>
      <c r="C53" s="21" t="s">
        <v>3</v>
      </c>
      <c r="D53" s="20">
        <v>24500</v>
      </c>
      <c r="E53" s="20">
        <v>52</v>
      </c>
      <c r="F53" s="20">
        <f>D53*E53</f>
        <v>1274000</v>
      </c>
      <c r="G53" s="20">
        <v>511000</v>
      </c>
      <c r="H53" s="20">
        <f>F53-G53</f>
        <v>763000</v>
      </c>
    </row>
    <row r="54" spans="1:8" ht="21.75" customHeight="1">
      <c r="A54" s="22">
        <v>42359</v>
      </c>
      <c r="B54" s="21" t="s">
        <v>33</v>
      </c>
      <c r="C54" s="21" t="s">
        <v>6</v>
      </c>
      <c r="D54" s="20">
        <v>23000</v>
      </c>
      <c r="E54" s="20">
        <v>46</v>
      </c>
      <c r="F54" s="20">
        <f>D54*E54</f>
        <v>1058000</v>
      </c>
      <c r="G54" s="20">
        <v>709000</v>
      </c>
      <c r="H54" s="20">
        <f>F54-G54</f>
        <v>349000</v>
      </c>
    </row>
    <row r="55" spans="1:8" ht="21.75" customHeight="1">
      <c r="A55" s="22">
        <v>42365</v>
      </c>
      <c r="B55" s="21" t="s">
        <v>33</v>
      </c>
      <c r="C55" s="21" t="s">
        <v>6</v>
      </c>
      <c r="D55" s="20">
        <v>23000</v>
      </c>
      <c r="E55" s="20">
        <v>37</v>
      </c>
      <c r="F55" s="20">
        <f>D55*E55</f>
        <v>851000</v>
      </c>
      <c r="G55" s="20">
        <v>211000</v>
      </c>
      <c r="H55" s="20">
        <f>F55-G55</f>
        <v>640000</v>
      </c>
    </row>
    <row r="56" spans="1:8" ht="21.75" customHeight="1">
      <c r="A56" s="22">
        <v>42368</v>
      </c>
      <c r="B56" s="21" t="s">
        <v>17</v>
      </c>
      <c r="C56" s="21" t="s">
        <v>6</v>
      </c>
      <c r="D56" s="20">
        <v>23000</v>
      </c>
      <c r="E56" s="20">
        <v>35</v>
      </c>
      <c r="F56" s="20">
        <f>D56*E56</f>
        <v>805000</v>
      </c>
      <c r="G56" s="20">
        <v>125000</v>
      </c>
      <c r="H56" s="20">
        <f>F56-G56</f>
        <v>680000</v>
      </c>
    </row>
    <row r="57" spans="1:8" ht="21.75" customHeight="1">
      <c r="A57" s="22">
        <v>42024</v>
      </c>
      <c r="B57" s="21" t="s">
        <v>33</v>
      </c>
      <c r="C57" s="21" t="s">
        <v>2</v>
      </c>
      <c r="D57" s="20">
        <v>67000</v>
      </c>
      <c r="E57" s="20">
        <v>49</v>
      </c>
      <c r="F57" s="20">
        <f>D57*E57</f>
        <v>3283000</v>
      </c>
      <c r="G57" s="20">
        <v>309000</v>
      </c>
      <c r="H57" s="20">
        <f>F57-G57</f>
        <v>2974000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54B4-F523-4651-B7DF-530EA583075F}">
  <dimension ref="A1:N57"/>
  <sheetViews>
    <sheetView zoomScaleNormal="100" workbookViewId="0"/>
  </sheetViews>
  <sheetFormatPr defaultRowHeight="16.5"/>
  <cols>
    <col min="1" max="1" width="6.625" style="19" customWidth="1"/>
    <col min="2" max="3" width="16.625" style="19" customWidth="1"/>
    <col min="4" max="8" width="11.625" style="19" customWidth="1"/>
    <col min="9" max="16384" width="9" style="19"/>
  </cols>
  <sheetData>
    <row r="1" spans="1:14" ht="21.75" customHeight="1">
      <c r="A1" s="24" t="s">
        <v>31</v>
      </c>
      <c r="B1" s="24" t="s">
        <v>30</v>
      </c>
      <c r="C1" s="24" t="s">
        <v>29</v>
      </c>
      <c r="D1" s="24" t="s">
        <v>28</v>
      </c>
      <c r="E1" s="24" t="s">
        <v>27</v>
      </c>
      <c r="F1" s="24" t="s">
        <v>26</v>
      </c>
      <c r="G1" s="24" t="s">
        <v>25</v>
      </c>
      <c r="H1" s="24" t="s">
        <v>24</v>
      </c>
      <c r="N1"/>
    </row>
    <row r="2" spans="1:14" ht="21.75" customHeight="1">
      <c r="A2" s="22">
        <v>44134</v>
      </c>
      <c r="B2" s="21" t="s">
        <v>23</v>
      </c>
      <c r="C2" s="21" t="s">
        <v>0</v>
      </c>
      <c r="D2" s="20">
        <v>16000</v>
      </c>
      <c r="E2" s="20">
        <v>50</v>
      </c>
      <c r="F2" s="20">
        <f>D2*E2</f>
        <v>800000</v>
      </c>
      <c r="G2" s="20">
        <v>675000</v>
      </c>
      <c r="H2" s="20">
        <f>F2-G2</f>
        <v>125000</v>
      </c>
    </row>
    <row r="3" spans="1:14" ht="21.75" customHeight="1">
      <c r="A3" s="22">
        <v>44186</v>
      </c>
      <c r="B3" s="21" t="str">
        <f>B2</f>
        <v>가야점</v>
      </c>
      <c r="C3" s="21" t="s">
        <v>6</v>
      </c>
      <c r="D3" s="20">
        <v>23000</v>
      </c>
      <c r="E3" s="20">
        <v>46</v>
      </c>
      <c r="F3" s="20">
        <f>D3*E3</f>
        <v>1058000</v>
      </c>
      <c r="G3" s="20">
        <v>709000</v>
      </c>
      <c r="H3" s="20">
        <f>F3-G3</f>
        <v>349000</v>
      </c>
    </row>
    <row r="4" spans="1:14" ht="21.75" customHeight="1">
      <c r="A4" s="22">
        <v>43996</v>
      </c>
      <c r="B4" s="21" t="str">
        <f>B3</f>
        <v>가야점</v>
      </c>
      <c r="C4" s="21" t="s">
        <v>2</v>
      </c>
      <c r="D4" s="20">
        <v>67000</v>
      </c>
      <c r="E4" s="20">
        <v>44</v>
      </c>
      <c r="F4" s="20">
        <f>D4*E4</f>
        <v>2948000</v>
      </c>
      <c r="G4" s="20">
        <v>905000</v>
      </c>
      <c r="H4" s="20">
        <f>F4-G4</f>
        <v>2043000</v>
      </c>
    </row>
    <row r="5" spans="1:14" ht="21.75" customHeight="1">
      <c r="A5" s="22">
        <v>43894</v>
      </c>
      <c r="B5" s="21" t="s">
        <v>22</v>
      </c>
      <c r="C5" s="21" t="s">
        <v>11</v>
      </c>
      <c r="D5" s="20">
        <v>44000</v>
      </c>
      <c r="E5" s="20">
        <v>37</v>
      </c>
      <c r="F5" s="20">
        <f>D5*E5</f>
        <v>1628000</v>
      </c>
      <c r="G5" s="20">
        <v>465000</v>
      </c>
      <c r="H5" s="20">
        <f>F5-G5</f>
        <v>1163000</v>
      </c>
    </row>
    <row r="6" spans="1:14" ht="21.75" customHeight="1">
      <c r="A6" s="22">
        <v>43999</v>
      </c>
      <c r="B6" s="21" t="str">
        <f>B5</f>
        <v>기장점</v>
      </c>
      <c r="C6" s="21" t="s">
        <v>2</v>
      </c>
      <c r="D6" s="20">
        <v>67000</v>
      </c>
      <c r="E6" s="20">
        <v>50</v>
      </c>
      <c r="F6" s="20">
        <f>D6*E6</f>
        <v>3350000</v>
      </c>
      <c r="G6" s="20">
        <v>465000</v>
      </c>
      <c r="H6" s="20">
        <f>F6-G6</f>
        <v>2885000</v>
      </c>
    </row>
    <row r="7" spans="1:14" ht="21.75" customHeight="1">
      <c r="A7" s="22">
        <v>44164</v>
      </c>
      <c r="B7" s="21" t="str">
        <f>B6</f>
        <v>기장점</v>
      </c>
      <c r="C7" s="21" t="s">
        <v>2</v>
      </c>
      <c r="D7" s="20">
        <v>67000</v>
      </c>
      <c r="E7" s="20">
        <v>37</v>
      </c>
      <c r="F7" s="20">
        <f>D7*E7</f>
        <v>2479000</v>
      </c>
      <c r="G7" s="20">
        <v>474000</v>
      </c>
      <c r="H7" s="20">
        <f>F7-G7</f>
        <v>2005000</v>
      </c>
    </row>
    <row r="8" spans="1:14" ht="21.75" customHeight="1">
      <c r="A8" s="22">
        <v>44182</v>
      </c>
      <c r="B8" s="21" t="str">
        <f>B7</f>
        <v>기장점</v>
      </c>
      <c r="C8" s="21" t="s">
        <v>3</v>
      </c>
      <c r="D8" s="20">
        <v>24500</v>
      </c>
      <c r="E8" s="20">
        <v>52</v>
      </c>
      <c r="F8" s="20">
        <f>D8*E8</f>
        <v>1274000</v>
      </c>
      <c r="G8" s="20">
        <v>511000</v>
      </c>
      <c r="H8" s="20">
        <f>F8-G8</f>
        <v>763000</v>
      </c>
    </row>
    <row r="9" spans="1:14" ht="21.75" customHeight="1">
      <c r="A9" s="22">
        <v>43982</v>
      </c>
      <c r="B9" s="21" t="s">
        <v>21</v>
      </c>
      <c r="C9" s="21" t="s">
        <v>6</v>
      </c>
      <c r="D9" s="20">
        <v>23000</v>
      </c>
      <c r="E9" s="20">
        <v>41</v>
      </c>
      <c r="F9" s="20">
        <f>D9*E9</f>
        <v>943000</v>
      </c>
      <c r="G9" s="20">
        <v>41950</v>
      </c>
      <c r="H9" s="20">
        <f>F9-G9</f>
        <v>901050</v>
      </c>
    </row>
    <row r="10" spans="1:14" ht="21.75" customHeight="1">
      <c r="A10" s="22">
        <v>44048</v>
      </c>
      <c r="B10" s="21" t="str">
        <f>B9</f>
        <v>남천점</v>
      </c>
      <c r="C10" s="21" t="s">
        <v>0</v>
      </c>
      <c r="D10" s="20">
        <v>16000</v>
      </c>
      <c r="E10" s="20">
        <v>49</v>
      </c>
      <c r="F10" s="20">
        <f>D10*E10</f>
        <v>784000</v>
      </c>
      <c r="G10" s="20">
        <v>61800</v>
      </c>
      <c r="H10" s="20">
        <f>F10-G10</f>
        <v>722200</v>
      </c>
    </row>
    <row r="11" spans="1:14" ht="21.75" customHeight="1">
      <c r="A11" s="22">
        <v>43860</v>
      </c>
      <c r="B11" s="21" t="str">
        <f>B10</f>
        <v>남천점</v>
      </c>
      <c r="C11" s="21" t="s">
        <v>16</v>
      </c>
      <c r="D11" s="20">
        <v>8000</v>
      </c>
      <c r="E11" s="20">
        <v>41</v>
      </c>
      <c r="F11" s="20">
        <f>D11*E11</f>
        <v>328000</v>
      </c>
      <c r="G11" s="20">
        <v>73700</v>
      </c>
      <c r="H11" s="20">
        <f>F11-G11</f>
        <v>254300</v>
      </c>
    </row>
    <row r="12" spans="1:14" ht="21.75" customHeight="1">
      <c r="A12" s="22">
        <v>44075</v>
      </c>
      <c r="B12" s="21" t="str">
        <f>B11</f>
        <v>남천점</v>
      </c>
      <c r="C12" s="21" t="s">
        <v>9</v>
      </c>
      <c r="D12" s="20">
        <v>15000</v>
      </c>
      <c r="E12" s="20">
        <v>50</v>
      </c>
      <c r="F12" s="20">
        <f>D12*E12</f>
        <v>750000</v>
      </c>
      <c r="G12" s="20">
        <v>74200</v>
      </c>
      <c r="H12" s="20">
        <f>F12-G12</f>
        <v>675800</v>
      </c>
    </row>
    <row r="13" spans="1:14" ht="21.75" customHeight="1">
      <c r="A13" s="22">
        <v>43910</v>
      </c>
      <c r="B13" s="21" t="s">
        <v>20</v>
      </c>
      <c r="C13" s="21" t="s">
        <v>11</v>
      </c>
      <c r="D13" s="20">
        <v>44000</v>
      </c>
      <c r="E13" s="20">
        <v>59</v>
      </c>
      <c r="F13" s="20">
        <f>D13*E13</f>
        <v>2596000</v>
      </c>
      <c r="G13" s="20">
        <v>25000</v>
      </c>
      <c r="H13" s="20">
        <f>F13-G13</f>
        <v>2571000</v>
      </c>
    </row>
    <row r="14" spans="1:14" ht="21.75" customHeight="1">
      <c r="A14" s="22">
        <v>44169</v>
      </c>
      <c r="B14" s="21" t="str">
        <f>B13</f>
        <v>대연점</v>
      </c>
      <c r="C14" s="21" t="s">
        <v>3</v>
      </c>
      <c r="D14" s="20">
        <v>24500</v>
      </c>
      <c r="E14" s="20">
        <v>35</v>
      </c>
      <c r="F14" s="20">
        <f>D14*E14</f>
        <v>857500</v>
      </c>
      <c r="G14" s="20">
        <v>34400</v>
      </c>
      <c r="H14" s="20">
        <f>F14-G14</f>
        <v>823100</v>
      </c>
    </row>
    <row r="15" spans="1:14" ht="21.75" customHeight="1">
      <c r="A15" s="22">
        <v>44010</v>
      </c>
      <c r="B15" s="21" t="s">
        <v>19</v>
      </c>
      <c r="C15" s="21" t="s">
        <v>3</v>
      </c>
      <c r="D15" s="20">
        <v>24500</v>
      </c>
      <c r="E15" s="20">
        <v>42</v>
      </c>
      <c r="F15" s="20">
        <f>D15*E15</f>
        <v>1029000</v>
      </c>
      <c r="G15" s="20">
        <v>281000</v>
      </c>
      <c r="H15" s="20">
        <f>F15-G15</f>
        <v>748000</v>
      </c>
    </row>
    <row r="16" spans="1:14" ht="21.75" customHeight="1">
      <c r="A16" s="22">
        <v>43975</v>
      </c>
      <c r="B16" s="21" t="str">
        <f>B15</f>
        <v>대천점</v>
      </c>
      <c r="C16" s="21" t="s">
        <v>2</v>
      </c>
      <c r="D16" s="20">
        <v>67000</v>
      </c>
      <c r="E16" s="20">
        <v>50</v>
      </c>
      <c r="F16" s="20">
        <f>D16*E16</f>
        <v>3350000</v>
      </c>
      <c r="G16" s="20">
        <v>305000</v>
      </c>
      <c r="H16" s="20">
        <f>F16-G16</f>
        <v>3045000</v>
      </c>
    </row>
    <row r="17" spans="1:8" ht="21.75" customHeight="1">
      <c r="A17" s="22">
        <v>43850</v>
      </c>
      <c r="B17" s="21" t="str">
        <f>B16</f>
        <v>대천점</v>
      </c>
      <c r="C17" s="21" t="s">
        <v>2</v>
      </c>
      <c r="D17" s="20">
        <v>67000</v>
      </c>
      <c r="E17" s="20">
        <v>49</v>
      </c>
      <c r="F17" s="20">
        <f>D17*E17</f>
        <v>3283000</v>
      </c>
      <c r="G17" s="20">
        <v>309000</v>
      </c>
      <c r="H17" s="20">
        <f>F17-G17</f>
        <v>2974000</v>
      </c>
    </row>
    <row r="18" spans="1:8" ht="21.75" customHeight="1">
      <c r="A18" s="22">
        <v>44091</v>
      </c>
      <c r="B18" s="21" t="s">
        <v>18</v>
      </c>
      <c r="C18" s="21" t="s">
        <v>11</v>
      </c>
      <c r="D18" s="20">
        <v>44000</v>
      </c>
      <c r="E18" s="20">
        <v>54</v>
      </c>
      <c r="F18" s="20">
        <f>D18*E18</f>
        <v>2376000</v>
      </c>
      <c r="G18" s="20">
        <v>74500</v>
      </c>
      <c r="H18" s="20">
        <f>F18-G18</f>
        <v>2301500</v>
      </c>
    </row>
    <row r="19" spans="1:8" ht="21.75" customHeight="1">
      <c r="A19" s="22">
        <v>44038</v>
      </c>
      <c r="B19" s="21" t="str">
        <f>B18</f>
        <v>동래점</v>
      </c>
      <c r="C19" s="21" t="s">
        <v>0</v>
      </c>
      <c r="D19" s="20">
        <v>16000</v>
      </c>
      <c r="E19" s="20">
        <v>58</v>
      </c>
      <c r="F19" s="20">
        <f>D19*E19</f>
        <v>928000</v>
      </c>
      <c r="G19" s="20">
        <v>83000</v>
      </c>
      <c r="H19" s="20">
        <f>F19-G19</f>
        <v>845000</v>
      </c>
    </row>
    <row r="20" spans="1:8" ht="21.75" customHeight="1">
      <c r="A20" s="22">
        <v>43925</v>
      </c>
      <c r="B20" s="21" t="str">
        <f>B19</f>
        <v>동래점</v>
      </c>
      <c r="C20" s="21" t="s">
        <v>6</v>
      </c>
      <c r="D20" s="20">
        <v>23000</v>
      </c>
      <c r="E20" s="20">
        <v>35</v>
      </c>
      <c r="F20" s="20">
        <f>D20*E20</f>
        <v>805000</v>
      </c>
      <c r="G20" s="20">
        <v>91000</v>
      </c>
      <c r="H20" s="20">
        <f>F20-G20</f>
        <v>714000</v>
      </c>
    </row>
    <row r="21" spans="1:8" ht="21.75" customHeight="1">
      <c r="A21" s="22">
        <v>43867</v>
      </c>
      <c r="B21" s="21" t="str">
        <f>B20</f>
        <v>동래점</v>
      </c>
      <c r="C21" s="21" t="s">
        <v>3</v>
      </c>
      <c r="D21" s="20">
        <v>24500</v>
      </c>
      <c r="E21" s="20">
        <v>59</v>
      </c>
      <c r="F21" s="20">
        <f>D21*E21</f>
        <v>1445500</v>
      </c>
      <c r="G21" s="20">
        <v>94000</v>
      </c>
      <c r="H21" s="20">
        <f>F21-G21</f>
        <v>1351500</v>
      </c>
    </row>
    <row r="22" spans="1:8" ht="21.75" customHeight="1">
      <c r="A22" s="22">
        <v>44114</v>
      </c>
      <c r="B22" s="21" t="str">
        <f>B21</f>
        <v>동래점</v>
      </c>
      <c r="C22" s="21" t="s">
        <v>2</v>
      </c>
      <c r="D22" s="20">
        <v>67000</v>
      </c>
      <c r="E22" s="20">
        <v>64</v>
      </c>
      <c r="F22" s="20">
        <f>D22*E22</f>
        <v>4288000</v>
      </c>
      <c r="G22" s="20">
        <v>99000</v>
      </c>
      <c r="H22" s="20">
        <f>F22-G22</f>
        <v>4189000</v>
      </c>
    </row>
    <row r="23" spans="1:8" ht="21.75" customHeight="1">
      <c r="A23" s="22">
        <v>44195</v>
      </c>
      <c r="B23" s="21" t="s">
        <v>17</v>
      </c>
      <c r="C23" s="21" t="s">
        <v>6</v>
      </c>
      <c r="D23" s="20">
        <v>23000</v>
      </c>
      <c r="E23" s="20">
        <v>35</v>
      </c>
      <c r="F23" s="20">
        <f>D23*E23</f>
        <v>805000</v>
      </c>
      <c r="G23" s="20">
        <v>125000</v>
      </c>
      <c r="H23" s="20">
        <f>F23-G23</f>
        <v>680000</v>
      </c>
    </row>
    <row r="24" spans="1:8" ht="21.75" customHeight="1">
      <c r="A24" s="22">
        <v>43991</v>
      </c>
      <c r="B24" s="21" t="str">
        <f>B23</f>
        <v>민락점</v>
      </c>
      <c r="C24" s="21" t="s">
        <v>3</v>
      </c>
      <c r="D24" s="20">
        <v>24500</v>
      </c>
      <c r="E24" s="20">
        <v>35</v>
      </c>
      <c r="F24" s="20">
        <f>D24*E24</f>
        <v>857500</v>
      </c>
      <c r="G24" s="20">
        <v>127500</v>
      </c>
      <c r="H24" s="20">
        <f>F24-G24</f>
        <v>730000</v>
      </c>
    </row>
    <row r="25" spans="1:8" ht="21.75" customHeight="1">
      <c r="A25" s="22">
        <v>44018</v>
      </c>
      <c r="B25" s="21" t="str">
        <f>B24</f>
        <v>민락점</v>
      </c>
      <c r="C25" s="21" t="s">
        <v>0</v>
      </c>
      <c r="D25" s="20">
        <v>16000</v>
      </c>
      <c r="E25" s="20">
        <v>41</v>
      </c>
      <c r="F25" s="20">
        <f>D25*E25</f>
        <v>656000</v>
      </c>
      <c r="G25" s="20">
        <v>129000</v>
      </c>
      <c r="H25" s="20">
        <f>F25-G25</f>
        <v>527000</v>
      </c>
    </row>
    <row r="26" spans="1:8" ht="21.75" customHeight="1">
      <c r="A26" s="22">
        <v>44094</v>
      </c>
      <c r="B26" s="21" t="str">
        <f>B25</f>
        <v>민락점</v>
      </c>
      <c r="C26" s="21" t="s">
        <v>16</v>
      </c>
      <c r="D26" s="20">
        <v>8000</v>
      </c>
      <c r="E26" s="20">
        <v>39</v>
      </c>
      <c r="F26" s="20">
        <f>D26*E26</f>
        <v>312000</v>
      </c>
      <c r="G26" s="20">
        <v>149000</v>
      </c>
      <c r="H26" s="20">
        <f>F26-G26</f>
        <v>163000</v>
      </c>
    </row>
    <row r="27" spans="1:8" ht="21.75" customHeight="1">
      <c r="A27" s="22">
        <v>43910</v>
      </c>
      <c r="B27" s="21" t="s">
        <v>15</v>
      </c>
      <c r="C27" s="21" t="s">
        <v>6</v>
      </c>
      <c r="D27" s="20">
        <v>23000</v>
      </c>
      <c r="E27" s="20">
        <v>53</v>
      </c>
      <c r="F27" s="20">
        <f>D27*E27</f>
        <v>1219000</v>
      </c>
      <c r="G27" s="20">
        <v>389000</v>
      </c>
      <c r="H27" s="20">
        <f>F27-G27</f>
        <v>830000</v>
      </c>
    </row>
    <row r="28" spans="1:8" ht="21.75" customHeight="1">
      <c r="A28" s="22">
        <v>44028</v>
      </c>
      <c r="B28" s="21" t="str">
        <f>B27</f>
        <v>부평점</v>
      </c>
      <c r="C28" s="21" t="s">
        <v>0</v>
      </c>
      <c r="D28" s="20">
        <v>16000</v>
      </c>
      <c r="E28" s="20">
        <v>55</v>
      </c>
      <c r="F28" s="20">
        <f>D28*E28</f>
        <v>880000</v>
      </c>
      <c r="G28" s="20">
        <v>397000</v>
      </c>
      <c r="H28" s="20">
        <f>F28-G28</f>
        <v>483000</v>
      </c>
    </row>
    <row r="29" spans="1:8" ht="21.75" customHeight="1">
      <c r="A29" s="22">
        <v>43892</v>
      </c>
      <c r="B29" s="21" t="str">
        <f>B28</f>
        <v>부평점</v>
      </c>
      <c r="C29" s="21" t="s">
        <v>3</v>
      </c>
      <c r="D29" s="20">
        <v>24500</v>
      </c>
      <c r="E29" s="20">
        <v>49</v>
      </c>
      <c r="F29" s="20">
        <f>D29*E29</f>
        <v>1200500</v>
      </c>
      <c r="G29" s="20">
        <v>442000</v>
      </c>
      <c r="H29" s="20">
        <f>F29-G29</f>
        <v>758500</v>
      </c>
    </row>
    <row r="30" spans="1:8" ht="21.75" customHeight="1">
      <c r="A30" s="22">
        <v>44050</v>
      </c>
      <c r="B30" s="21" t="str">
        <f>B29</f>
        <v>부평점</v>
      </c>
      <c r="C30" s="21" t="s">
        <v>3</v>
      </c>
      <c r="D30" s="20">
        <v>24500</v>
      </c>
      <c r="E30" s="20">
        <v>51</v>
      </c>
      <c r="F30" s="20">
        <f>D30*E30</f>
        <v>1249500</v>
      </c>
      <c r="G30" s="20">
        <v>463000</v>
      </c>
      <c r="H30" s="20">
        <f>F30-G30</f>
        <v>786500</v>
      </c>
    </row>
    <row r="31" spans="1:8" ht="21.75" customHeight="1">
      <c r="A31" s="22">
        <v>43966</v>
      </c>
      <c r="B31" s="21" t="s">
        <v>14</v>
      </c>
      <c r="C31" s="21" t="s">
        <v>3</v>
      </c>
      <c r="D31" s="20">
        <v>24500</v>
      </c>
      <c r="E31" s="20">
        <v>65</v>
      </c>
      <c r="F31" s="20">
        <f>D31*E31</f>
        <v>1592500</v>
      </c>
      <c r="G31" s="20"/>
      <c r="H31" s="20">
        <f>F31-G31</f>
        <v>1592500</v>
      </c>
    </row>
    <row r="32" spans="1:8" ht="21.75" customHeight="1">
      <c r="A32" s="22">
        <v>44110</v>
      </c>
      <c r="B32" s="21" t="str">
        <f>B31</f>
        <v>서동점</v>
      </c>
      <c r="C32" s="21" t="s">
        <v>2</v>
      </c>
      <c r="D32" s="20">
        <v>67000</v>
      </c>
      <c r="E32" s="20">
        <v>75</v>
      </c>
      <c r="F32" s="20">
        <f>D32*E32</f>
        <v>5025000</v>
      </c>
      <c r="G32" s="20"/>
      <c r="H32" s="20">
        <f>F32-G32</f>
        <v>5025000</v>
      </c>
    </row>
    <row r="33" spans="1:8" ht="21.75" customHeight="1">
      <c r="A33" s="22">
        <v>44163</v>
      </c>
      <c r="B33" s="21" t="s">
        <v>13</v>
      </c>
      <c r="C33" s="21" t="s">
        <v>11</v>
      </c>
      <c r="D33" s="20">
        <v>44000</v>
      </c>
      <c r="E33" s="20">
        <v>40</v>
      </c>
      <c r="F33" s="20">
        <f>D33*E33</f>
        <v>1760000</v>
      </c>
      <c r="G33" s="20">
        <v>165000</v>
      </c>
      <c r="H33" s="20">
        <f>F33-G33</f>
        <v>1595000</v>
      </c>
    </row>
    <row r="34" spans="1:8" ht="21.75" customHeight="1">
      <c r="A34" s="22">
        <v>44043</v>
      </c>
      <c r="B34" s="21" t="str">
        <f>B33</f>
        <v>수정점</v>
      </c>
      <c r="C34" s="21" t="s">
        <v>2</v>
      </c>
      <c r="D34" s="20">
        <v>67000</v>
      </c>
      <c r="E34" s="20">
        <v>42</v>
      </c>
      <c r="F34" s="20">
        <f>D34*E34</f>
        <v>2814000</v>
      </c>
      <c r="G34" s="20">
        <v>197000</v>
      </c>
      <c r="H34" s="20">
        <f>F34-G34</f>
        <v>2617000</v>
      </c>
    </row>
    <row r="35" spans="1:8" ht="21.75" customHeight="1">
      <c r="A35" s="22">
        <v>43951</v>
      </c>
      <c r="B35" s="21" t="str">
        <f>B34</f>
        <v>수정점</v>
      </c>
      <c r="C35" s="21" t="s">
        <v>0</v>
      </c>
      <c r="D35" s="20">
        <v>16000</v>
      </c>
      <c r="E35" s="20">
        <v>60</v>
      </c>
      <c r="F35" s="20">
        <f>D35*E35</f>
        <v>960000</v>
      </c>
      <c r="G35" s="20">
        <v>202000</v>
      </c>
      <c r="H35" s="20">
        <f>F35-G35</f>
        <v>758000</v>
      </c>
    </row>
    <row r="36" spans="1:8" ht="21.75" customHeight="1">
      <c r="A36" s="22">
        <v>43880</v>
      </c>
      <c r="B36" s="21" t="s">
        <v>12</v>
      </c>
      <c r="C36" s="21" t="s">
        <v>2</v>
      </c>
      <c r="D36" s="20">
        <v>67000</v>
      </c>
      <c r="E36" s="20">
        <v>44</v>
      </c>
      <c r="F36" s="20">
        <f>D36*E36</f>
        <v>2948000</v>
      </c>
      <c r="G36" s="20">
        <v>205000</v>
      </c>
      <c r="H36" s="20">
        <f>F36-G36</f>
        <v>2743000</v>
      </c>
    </row>
    <row r="37" spans="1:8" ht="21.75" customHeight="1">
      <c r="A37" s="22">
        <v>44192</v>
      </c>
      <c r="B37" s="21" t="str">
        <f>B36</f>
        <v>장전점</v>
      </c>
      <c r="C37" s="21" t="s">
        <v>6</v>
      </c>
      <c r="D37" s="20">
        <v>23000</v>
      </c>
      <c r="E37" s="20">
        <v>37</v>
      </c>
      <c r="F37" s="20">
        <f>D37*E37</f>
        <v>851000</v>
      </c>
      <c r="G37" s="20">
        <v>211000</v>
      </c>
      <c r="H37" s="20">
        <f>F37-G37</f>
        <v>640000</v>
      </c>
    </row>
    <row r="38" spans="1:8" ht="21.75" customHeight="1">
      <c r="A38" s="22">
        <v>44018</v>
      </c>
      <c r="B38" s="21" t="str">
        <f>B37</f>
        <v>장전점</v>
      </c>
      <c r="C38" s="21" t="s">
        <v>11</v>
      </c>
      <c r="D38" s="20">
        <v>44000</v>
      </c>
      <c r="E38" s="20">
        <v>37</v>
      </c>
      <c r="F38" s="20">
        <f>D38*E38</f>
        <v>1628000</v>
      </c>
      <c r="G38" s="20">
        <v>244000</v>
      </c>
      <c r="H38" s="20">
        <f>F38-G38</f>
        <v>1384000</v>
      </c>
    </row>
    <row r="39" spans="1:8" ht="21.75" customHeight="1">
      <c r="A39" s="22">
        <v>43995</v>
      </c>
      <c r="B39" s="21" t="s">
        <v>10</v>
      </c>
      <c r="C39" s="21" t="s">
        <v>2</v>
      </c>
      <c r="D39" s="20">
        <v>67000</v>
      </c>
      <c r="E39" s="20">
        <v>59</v>
      </c>
      <c r="F39" s="20">
        <f>D39*E39</f>
        <v>3953000</v>
      </c>
      <c r="G39" s="20">
        <v>105000</v>
      </c>
      <c r="H39" s="20">
        <f>F39-G39</f>
        <v>3848000</v>
      </c>
    </row>
    <row r="40" spans="1:8" ht="21.75" customHeight="1">
      <c r="A40" s="22">
        <v>44073</v>
      </c>
      <c r="B40" s="21" t="str">
        <f>B39</f>
        <v>좌천점</v>
      </c>
      <c r="C40" s="21" t="s">
        <v>3</v>
      </c>
      <c r="D40" s="20">
        <v>24500</v>
      </c>
      <c r="E40" s="20">
        <v>35</v>
      </c>
      <c r="F40" s="20">
        <f>D40*E40</f>
        <v>857500</v>
      </c>
      <c r="G40" s="20">
        <v>120000</v>
      </c>
      <c r="H40" s="20">
        <f>F40-G40</f>
        <v>737500</v>
      </c>
    </row>
    <row r="41" spans="1:8" ht="21.75" customHeight="1">
      <c r="A41" s="22">
        <v>43931</v>
      </c>
      <c r="B41" s="21" t="str">
        <f>B40</f>
        <v>좌천점</v>
      </c>
      <c r="C41" s="21" t="s">
        <v>9</v>
      </c>
      <c r="D41" s="20">
        <v>15000</v>
      </c>
      <c r="E41" s="20">
        <v>51</v>
      </c>
      <c r="F41" s="20">
        <f>D41*E41</f>
        <v>765000</v>
      </c>
      <c r="G41" s="20">
        <v>123000</v>
      </c>
      <c r="H41" s="20">
        <f>F41-G41</f>
        <v>642000</v>
      </c>
    </row>
    <row r="42" spans="1:8" ht="21.75" customHeight="1">
      <c r="A42" s="22">
        <v>44130</v>
      </c>
      <c r="B42" s="21" t="str">
        <f>B41</f>
        <v>좌천점</v>
      </c>
      <c r="C42" s="21" t="s">
        <v>3</v>
      </c>
      <c r="D42" s="20">
        <v>24500</v>
      </c>
      <c r="E42" s="20">
        <v>10</v>
      </c>
      <c r="F42" s="20">
        <f>D42*E42</f>
        <v>245000</v>
      </c>
      <c r="G42" s="20">
        <v>125000</v>
      </c>
      <c r="H42" s="20">
        <f>F42-G42</f>
        <v>120000</v>
      </c>
    </row>
    <row r="43" spans="1:8" ht="21.75" customHeight="1">
      <c r="A43" s="22">
        <v>44124</v>
      </c>
      <c r="B43" s="21" t="s">
        <v>8</v>
      </c>
      <c r="C43" s="21" t="s">
        <v>2</v>
      </c>
      <c r="D43" s="20">
        <v>67000</v>
      </c>
      <c r="E43" s="20">
        <v>57</v>
      </c>
      <c r="F43" s="20">
        <f>D43*E43</f>
        <v>3819000</v>
      </c>
      <c r="G43" s="20">
        <v>973000</v>
      </c>
      <c r="H43" s="20">
        <f>F43-G43</f>
        <v>2846000</v>
      </c>
    </row>
    <row r="44" spans="1:8" ht="21.75" customHeight="1">
      <c r="A44" s="22">
        <v>43839</v>
      </c>
      <c r="B44" s="21" t="str">
        <f>B43</f>
        <v>주례점</v>
      </c>
      <c r="C44" s="21" t="s">
        <v>6</v>
      </c>
      <c r="D44" s="20">
        <v>23000</v>
      </c>
      <c r="E44" s="20">
        <v>55</v>
      </c>
      <c r="F44" s="20">
        <f>D44*E44</f>
        <v>1265000</v>
      </c>
      <c r="G44" s="20">
        <v>1005000</v>
      </c>
      <c r="H44" s="20">
        <f>F44-G44</f>
        <v>260000</v>
      </c>
    </row>
    <row r="45" spans="1:8" ht="21.75" customHeight="1">
      <c r="A45" s="22">
        <v>43864</v>
      </c>
      <c r="B45" s="21" t="str">
        <f>B44</f>
        <v>주례점</v>
      </c>
      <c r="C45" s="21" t="s">
        <v>6</v>
      </c>
      <c r="D45" s="20">
        <v>23000</v>
      </c>
      <c r="E45" s="20">
        <v>37</v>
      </c>
      <c r="F45" s="20">
        <f>D45*E45</f>
        <v>851000</v>
      </c>
      <c r="G45" s="20"/>
      <c r="H45" s="20">
        <f>F45-G45</f>
        <v>851000</v>
      </c>
    </row>
    <row r="46" spans="1:8" ht="21.75" customHeight="1">
      <c r="A46" s="22">
        <v>44172</v>
      </c>
      <c r="B46" s="21" t="s">
        <v>7</v>
      </c>
      <c r="C46" s="21" t="s">
        <v>3</v>
      </c>
      <c r="D46" s="20">
        <v>24500</v>
      </c>
      <c r="E46" s="20">
        <v>47</v>
      </c>
      <c r="F46" s="20">
        <f>D46*E46</f>
        <v>1151500</v>
      </c>
      <c r="G46" s="20">
        <v>155000</v>
      </c>
      <c r="H46" s="20">
        <f>F46-G46</f>
        <v>996500</v>
      </c>
    </row>
    <row r="47" spans="1:8" ht="21.75" customHeight="1">
      <c r="A47" s="22">
        <v>43918</v>
      </c>
      <c r="B47" s="21" t="str">
        <f>B46</f>
        <v>중동점</v>
      </c>
      <c r="C47" s="21" t="s">
        <v>6</v>
      </c>
      <c r="D47" s="20">
        <v>23000</v>
      </c>
      <c r="E47" s="20">
        <v>55</v>
      </c>
      <c r="F47" s="20">
        <f>D47*E47</f>
        <v>1265000</v>
      </c>
      <c r="G47" s="20">
        <v>155000</v>
      </c>
      <c r="H47" s="20">
        <f>F47-G47</f>
        <v>1110000</v>
      </c>
    </row>
    <row r="48" spans="1:8" ht="21.75" customHeight="1">
      <c r="A48" s="22">
        <v>44104</v>
      </c>
      <c r="B48" s="21" t="str">
        <f>B47</f>
        <v>중동점</v>
      </c>
      <c r="C48" s="21" t="s">
        <v>0</v>
      </c>
      <c r="D48" s="20">
        <v>16000</v>
      </c>
      <c r="E48" s="20">
        <v>45</v>
      </c>
      <c r="F48" s="20">
        <f>D48*E48</f>
        <v>720000</v>
      </c>
      <c r="G48" s="20">
        <v>161000</v>
      </c>
      <c r="H48" s="20">
        <f>F48-G48</f>
        <v>559000</v>
      </c>
    </row>
    <row r="49" spans="1:8" ht="21.75" customHeight="1">
      <c r="A49" s="22">
        <v>44044</v>
      </c>
      <c r="B49" s="21" t="s">
        <v>5</v>
      </c>
      <c r="C49" s="21" t="s">
        <v>3</v>
      </c>
      <c r="D49" s="20">
        <v>24500</v>
      </c>
      <c r="E49" s="20">
        <v>52</v>
      </c>
      <c r="F49" s="20">
        <f>D49*E49</f>
        <v>1274000</v>
      </c>
      <c r="G49" s="20">
        <v>357000</v>
      </c>
      <c r="H49" s="20">
        <f>F49-G49</f>
        <v>917000</v>
      </c>
    </row>
    <row r="50" spans="1:8" ht="21.75" customHeight="1">
      <c r="A50" s="22">
        <v>44195</v>
      </c>
      <c r="B50" s="21" t="str">
        <f>B49</f>
        <v>초량점</v>
      </c>
      <c r="C50" s="21" t="s">
        <v>2</v>
      </c>
      <c r="D50" s="20">
        <v>67000</v>
      </c>
      <c r="E50" s="20">
        <v>52</v>
      </c>
      <c r="F50" s="20">
        <f>D50*E50</f>
        <v>3484000</v>
      </c>
      <c r="G50" s="20">
        <v>357000</v>
      </c>
      <c r="H50" s="20">
        <f>F50-G50</f>
        <v>3127000</v>
      </c>
    </row>
    <row r="51" spans="1:8" ht="21.75" customHeight="1">
      <c r="A51" s="22">
        <v>44104</v>
      </c>
      <c r="B51" s="21" t="str">
        <f>B50</f>
        <v>초량점</v>
      </c>
      <c r="C51" s="21" t="s">
        <v>3</v>
      </c>
      <c r="D51" s="20">
        <v>24500</v>
      </c>
      <c r="E51" s="20">
        <v>50</v>
      </c>
      <c r="F51" s="20">
        <f>D51*E51</f>
        <v>1225000</v>
      </c>
      <c r="G51" s="20">
        <v>365000</v>
      </c>
      <c r="H51" s="20">
        <f>F51-G51</f>
        <v>860000</v>
      </c>
    </row>
    <row r="52" spans="1:8" ht="21.75" customHeight="1">
      <c r="A52" s="22">
        <v>43860</v>
      </c>
      <c r="B52" s="21" t="s">
        <v>4</v>
      </c>
      <c r="C52" s="21" t="s">
        <v>0</v>
      </c>
      <c r="D52" s="20">
        <v>16000</v>
      </c>
      <c r="E52" s="20">
        <v>50</v>
      </c>
      <c r="F52" s="20">
        <f>D52*E52</f>
        <v>800000</v>
      </c>
      <c r="G52" s="20">
        <v>317000</v>
      </c>
      <c r="H52" s="20">
        <f>F52-G52</f>
        <v>483000</v>
      </c>
    </row>
    <row r="53" spans="1:8" ht="21.75" customHeight="1">
      <c r="A53" s="22">
        <v>44161</v>
      </c>
      <c r="B53" s="21" t="str">
        <f>B52</f>
        <v>해운대점</v>
      </c>
      <c r="C53" s="21" t="s">
        <v>3</v>
      </c>
      <c r="D53" s="20">
        <v>24500</v>
      </c>
      <c r="E53" s="20">
        <v>43</v>
      </c>
      <c r="F53" s="20">
        <f>D53*E53</f>
        <v>1053500</v>
      </c>
      <c r="G53" s="20">
        <v>320000</v>
      </c>
      <c r="H53" s="20">
        <f>F53-G53</f>
        <v>733500</v>
      </c>
    </row>
    <row r="54" spans="1:8" ht="21.75" customHeight="1">
      <c r="A54" s="22">
        <v>43846</v>
      </c>
      <c r="B54" s="21" t="str">
        <f>B53</f>
        <v>해운대점</v>
      </c>
      <c r="C54" s="21" t="s">
        <v>2</v>
      </c>
      <c r="D54" s="20">
        <v>67000</v>
      </c>
      <c r="E54" s="20">
        <v>63</v>
      </c>
      <c r="F54" s="20">
        <f>D54*E54</f>
        <v>4221000</v>
      </c>
      <c r="G54" s="20">
        <v>325000</v>
      </c>
      <c r="H54" s="20">
        <f>F54-G54</f>
        <v>3896000</v>
      </c>
    </row>
    <row r="55" spans="1:8" ht="21.75" customHeight="1">
      <c r="A55" s="22">
        <v>43996</v>
      </c>
      <c r="B55" s="21" t="s">
        <v>1</v>
      </c>
      <c r="C55" s="21" t="s">
        <v>0</v>
      </c>
      <c r="D55" s="20">
        <v>16000</v>
      </c>
      <c r="E55" s="20">
        <v>59</v>
      </c>
      <c r="F55" s="20">
        <f>D55*E55</f>
        <v>944000</v>
      </c>
      <c r="G55" s="20">
        <v>577000</v>
      </c>
      <c r="H55" s="20">
        <f>F55-G55</f>
        <v>367000</v>
      </c>
    </row>
    <row r="56" spans="1:8" ht="21.75" customHeight="1">
      <c r="A56" s="22">
        <v>43837</v>
      </c>
      <c r="B56" s="21" t="str">
        <f>B55</f>
        <v>화명점</v>
      </c>
      <c r="C56" s="21" t="s">
        <v>0</v>
      </c>
      <c r="D56" s="20">
        <v>16000</v>
      </c>
      <c r="E56" s="20">
        <v>51</v>
      </c>
      <c r="F56" s="20">
        <f>D56*E56</f>
        <v>816000</v>
      </c>
      <c r="G56" s="20">
        <v>614000</v>
      </c>
      <c r="H56" s="20">
        <f>F56-G56</f>
        <v>202000</v>
      </c>
    </row>
    <row r="57" spans="1:8" ht="21.75" customHeight="1">
      <c r="A57" s="22">
        <v>44010</v>
      </c>
      <c r="B57" s="21" t="str">
        <f>B56</f>
        <v>화명점</v>
      </c>
      <c r="C57" s="21" t="s">
        <v>0</v>
      </c>
      <c r="D57" s="20">
        <v>16000</v>
      </c>
      <c r="E57" s="20">
        <v>60</v>
      </c>
      <c r="F57" s="20">
        <f>D57*E57</f>
        <v>960000</v>
      </c>
      <c r="G57" s="20">
        <v>675000</v>
      </c>
      <c r="H57" s="20">
        <f>F57-G57</f>
        <v>285000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CAF4A-A7B0-4117-B961-AC7C9138DD25}">
  <dimension ref="B1:F10"/>
  <sheetViews>
    <sheetView zoomScaleNormal="100" workbookViewId="0">
      <selection activeCell="E4" sqref="E4"/>
    </sheetView>
  </sheetViews>
  <sheetFormatPr defaultRowHeight="16.5"/>
  <cols>
    <col min="1" max="1" width="2" customWidth="1"/>
    <col min="2" max="2" width="14.875" customWidth="1"/>
    <col min="3" max="4" width="14.125" customWidth="1"/>
    <col min="5" max="5" width="17.5" customWidth="1"/>
    <col min="6" max="6" width="12.75" bestFit="1" customWidth="1"/>
  </cols>
  <sheetData>
    <row r="1" spans="2:6" ht="26.25">
      <c r="B1" s="35" t="s">
        <v>55</v>
      </c>
      <c r="C1" s="35"/>
      <c r="D1" s="35"/>
      <c r="E1" s="35"/>
      <c r="F1" s="35"/>
    </row>
    <row r="3" spans="2:6" ht="22.5" customHeight="1">
      <c r="B3" s="34"/>
      <c r="C3" s="33" t="s">
        <v>54</v>
      </c>
      <c r="D3" s="33" t="s">
        <v>53</v>
      </c>
      <c r="E3" s="33" t="s">
        <v>52</v>
      </c>
      <c r="F3" s="33" t="s">
        <v>51</v>
      </c>
    </row>
    <row r="4" spans="2:6" ht="22.5" customHeight="1">
      <c r="B4" s="32" t="s">
        <v>50</v>
      </c>
      <c r="C4" s="31">
        <v>25000</v>
      </c>
      <c r="D4" s="31">
        <v>300</v>
      </c>
      <c r="E4" s="27"/>
      <c r="F4" s="30"/>
    </row>
    <row r="5" spans="2:6" ht="22.5" customHeight="1">
      <c r="B5" s="32" t="s">
        <v>49</v>
      </c>
      <c r="C5" s="31">
        <v>21000</v>
      </c>
      <c r="D5" s="31">
        <v>500</v>
      </c>
      <c r="E5" s="27"/>
      <c r="F5" s="30"/>
    </row>
    <row r="6" spans="2:6" ht="22.5" customHeight="1">
      <c r="B6" s="32" t="s">
        <v>48</v>
      </c>
      <c r="C6" s="31">
        <v>28000</v>
      </c>
      <c r="D6" s="31">
        <v>180</v>
      </c>
      <c r="E6" s="27"/>
      <c r="F6" s="30"/>
    </row>
    <row r="7" spans="2:6" ht="22.5" customHeight="1">
      <c r="B7" s="32" t="s">
        <v>47</v>
      </c>
      <c r="C7" s="31">
        <v>18000</v>
      </c>
      <c r="D7" s="31">
        <v>400</v>
      </c>
      <c r="E7" s="27"/>
      <c r="F7" s="30"/>
    </row>
    <row r="8" spans="2:6" ht="22.5" customHeight="1">
      <c r="B8" s="32" t="s">
        <v>46</v>
      </c>
      <c r="C8" s="31">
        <v>12000</v>
      </c>
      <c r="D8" s="31">
        <v>300</v>
      </c>
      <c r="E8" s="27"/>
      <c r="F8" s="30"/>
    </row>
    <row r="9" spans="2:6" ht="22.5" customHeight="1">
      <c r="B9" s="32" t="s">
        <v>45</v>
      </c>
      <c r="C9" s="31">
        <v>23000</v>
      </c>
      <c r="D9" s="31">
        <v>150</v>
      </c>
      <c r="E9" s="27"/>
      <c r="F9" s="30"/>
    </row>
    <row r="10" spans="2:6" ht="22.5" customHeight="1">
      <c r="B10" s="29" t="s">
        <v>44</v>
      </c>
      <c r="C10" s="28"/>
      <c r="D10" s="27"/>
      <c r="E10" s="26"/>
      <c r="F10" s="25"/>
    </row>
  </sheetData>
  <mergeCells count="2">
    <mergeCell ref="B1:F1"/>
    <mergeCell ref="B10:C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데이터 입력</vt:lpstr>
      <vt:lpstr>데이터 표시 형식</vt:lpstr>
      <vt:lpstr>채우기</vt:lpstr>
      <vt:lpstr>계산표</vt:lpstr>
      <vt:lpstr>결재양식</vt:lpstr>
      <vt:lpstr>인쇄</vt:lpstr>
      <vt:lpstr>정렬,필터,표,조건부서식</vt:lpstr>
      <vt:lpstr>피벗데이터</vt:lpstr>
      <vt:lpstr>수식</vt:lpstr>
      <vt:lpstr>Rank함수</vt:lpstr>
      <vt:lpstr>Count함수</vt:lpstr>
      <vt:lpstr>ROUNDDOWN</vt:lpstr>
      <vt:lpstr>IF함수</vt:lpstr>
      <vt:lpstr>결과 값을 수식으로작성</vt:lpstr>
      <vt:lpstr>OR와AND중첩</vt:lpstr>
      <vt:lpstr>다중IF</vt:lpstr>
      <vt:lpstr>COUNTIF함수</vt:lpstr>
      <vt:lpstr>VLOOKUP함수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blue</cp:lastModifiedBy>
  <dcterms:created xsi:type="dcterms:W3CDTF">2021-01-30T13:51:27Z</dcterms:created>
  <dcterms:modified xsi:type="dcterms:W3CDTF">2021-01-30T14:01:02Z</dcterms:modified>
</cp:coreProperties>
</file>