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3036hv/Downloads/"/>
    </mc:Choice>
  </mc:AlternateContent>
  <xr:revisionPtr revIDLastSave="0" documentId="13_ncr:1_{BE0BCA22-5C85-5647-AC06-C447922C7A1E}" xr6:coauthVersionLast="47" xr6:coauthVersionMax="47" xr10:uidLastSave="{00000000-0000-0000-0000-000000000000}"/>
  <bookViews>
    <workbookView xWindow="0" yWindow="0" windowWidth="44800" windowHeight="25200" activeTab="5" xr2:uid="{50727729-317B-8A40-929E-684CEC745847}"/>
  </bookViews>
  <sheets>
    <sheet name="Základní funkce 1" sheetId="3" r:id="rId1"/>
    <sheet name="Základní funkce 2" sheetId="4" r:id="rId2"/>
    <sheet name="Základní funkce 3" sheetId="2" r:id="rId3"/>
    <sheet name="Časové funkce " sheetId="5" r:id="rId4"/>
    <sheet name="Podmíněné funkce" sheetId="6" r:id="rId5"/>
    <sheet name="Podmíněné funkce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7" l="1"/>
  <c r="G16" i="7"/>
  <c r="E16" i="7"/>
  <c r="F16" i="7"/>
  <c r="D16" i="7"/>
  <c r="I8" i="7"/>
  <c r="I9" i="7"/>
  <c r="I10" i="7"/>
  <c r="I11" i="7"/>
  <c r="I12" i="7"/>
  <c r="I13" i="7"/>
  <c r="I14" i="7"/>
  <c r="I7" i="7"/>
  <c r="G8" i="7"/>
  <c r="G9" i="7"/>
  <c r="G10" i="7"/>
  <c r="G11" i="7"/>
  <c r="G12" i="7"/>
  <c r="G13" i="7"/>
  <c r="G14" i="7"/>
  <c r="G7" i="7"/>
  <c r="D10" i="6"/>
  <c r="D11" i="6"/>
  <c r="D12" i="6"/>
  <c r="D13" i="6"/>
  <c r="D14" i="6"/>
  <c r="D15" i="6"/>
  <c r="D16" i="6"/>
  <c r="D17" i="6"/>
  <c r="D18" i="6"/>
  <c r="D9" i="6"/>
  <c r="C12" i="5"/>
  <c r="C5" i="5"/>
  <c r="C8" i="5" s="1"/>
  <c r="C6" i="5"/>
  <c r="C9" i="5"/>
  <c r="G10" i="2"/>
  <c r="G11" i="2"/>
  <c r="G9" i="2"/>
  <c r="F11" i="2"/>
  <c r="F10" i="2"/>
  <c r="F9" i="2"/>
  <c r="C10" i="4"/>
  <c r="C9" i="4"/>
  <c r="C8" i="4"/>
  <c r="C7" i="4"/>
  <c r="C6" i="4"/>
  <c r="C11" i="4"/>
  <c r="C20" i="3"/>
  <c r="C18" i="3"/>
  <c r="C19" i="3"/>
  <c r="C17" i="3"/>
  <c r="C7" i="5" l="1"/>
  <c r="C13" i="5"/>
  <c r="C14" i="5" s="1"/>
</calcChain>
</file>

<file path=xl/sharedStrings.xml><?xml version="1.0" encoding="utf-8"?>
<sst xmlns="http://schemas.openxmlformats.org/spreadsheetml/2006/main" count="133" uniqueCount="87">
  <si>
    <t>Jméno</t>
  </si>
  <si>
    <t>Věk</t>
  </si>
  <si>
    <t>Adam</t>
  </si>
  <si>
    <t>Tomáš</t>
  </si>
  <si>
    <t>Aleš</t>
  </si>
  <si>
    <t>Jana</t>
  </si>
  <si>
    <t>Adriana</t>
  </si>
  <si>
    <t>Jiří</t>
  </si>
  <si>
    <t>Petr</t>
  </si>
  <si>
    <t>Lukáš</t>
  </si>
  <si>
    <t>Klára</t>
  </si>
  <si>
    <t>Průměrný věk:</t>
  </si>
  <si>
    <t>Mimimum:</t>
  </si>
  <si>
    <t>Maximum:</t>
  </si>
  <si>
    <t>Součet:</t>
  </si>
  <si>
    <t>Spočítejte následující údaje - doplňte vzorce do buňek vyznačených oranžovou barvou</t>
  </si>
  <si>
    <t>součet</t>
  </si>
  <si>
    <t>maximum</t>
  </si>
  <si>
    <t>minimum</t>
  </si>
  <si>
    <t>průměr</t>
  </si>
  <si>
    <t>počet čísel v tabulce</t>
  </si>
  <si>
    <t>počet buněk, které obsahují nulu</t>
  </si>
  <si>
    <t>Zjistěte v tabulce čísel pomocí funkcí:</t>
  </si>
  <si>
    <t>ROZPIS SLUŽEB</t>
  </si>
  <si>
    <t>Odměna za 1 službu:</t>
  </si>
  <si>
    <t>Jméno pracovníka</t>
  </si>
  <si>
    <t>Počet služeb</t>
  </si>
  <si>
    <t>Hrubá mzda</t>
  </si>
  <si>
    <t>FUNKCE</t>
  </si>
  <si>
    <t>COUNTIF(oblast, parametr)</t>
  </si>
  <si>
    <t>POČET(oblast)</t>
  </si>
  <si>
    <t xml:space="preserve">FUNKCE </t>
  </si>
  <si>
    <t>Polák</t>
  </si>
  <si>
    <t>Čermák</t>
  </si>
  <si>
    <t>Peterková</t>
  </si>
  <si>
    <t>dnešní datum</t>
  </si>
  <si>
    <t>dnešní datum a čas</t>
  </si>
  <si>
    <t>dnes je den týdne</t>
  </si>
  <si>
    <t>kolikátý je měsíc</t>
  </si>
  <si>
    <t>kolikátý je týden v roce</t>
  </si>
  <si>
    <t>DNES()</t>
  </si>
  <si>
    <t>NYNÍ()</t>
  </si>
  <si>
    <t>MĚSÍC(datum)</t>
  </si>
  <si>
    <t>WEEKNUM(datum, parametr)</t>
  </si>
  <si>
    <t>DENTÝDNE(datum, parametr)</t>
  </si>
  <si>
    <t>DAYS(konec, začátek)</t>
  </si>
  <si>
    <t>ROUNDDOWN(číslo, počet desetinných míst)</t>
  </si>
  <si>
    <t>datum narození</t>
  </si>
  <si>
    <t>narodil/a jsem se v dnu týdne</t>
  </si>
  <si>
    <t>kolik dní jsem na světě</t>
  </si>
  <si>
    <t>Kolik mi je let</t>
  </si>
  <si>
    <t>zaokrouhlit na celá čísla</t>
  </si>
  <si>
    <t>KDYŽ(podmínka, ano, ne)</t>
  </si>
  <si>
    <t>body z testu</t>
  </si>
  <si>
    <t>prospěl/ neprospěl</t>
  </si>
  <si>
    <t>Prospěl &gt; 21b, neprospěl &lt;= 21b</t>
  </si>
  <si>
    <t>Novák Jaroslav</t>
  </si>
  <si>
    <t>Řičánek Petr</t>
  </si>
  <si>
    <t>Karel Vesellý</t>
  </si>
  <si>
    <t>František Pavelka</t>
  </si>
  <si>
    <t>Matoušková Lenka</t>
  </si>
  <si>
    <t>Dominika Plachá</t>
  </si>
  <si>
    <t>Vlček Karel</t>
  </si>
  <si>
    <t>Plachý Petr</t>
  </si>
  <si>
    <t>Milan Nesvatba</t>
  </si>
  <si>
    <t>Polášek Kamil</t>
  </si>
  <si>
    <t>Dosažené body</t>
  </si>
  <si>
    <t>Příjmení</t>
  </si>
  <si>
    <t>Slovní úloha</t>
  </si>
  <si>
    <t>Rovnice</t>
  </si>
  <si>
    <t>Geometrie</t>
  </si>
  <si>
    <t>Celkem bodů</t>
  </si>
  <si>
    <t>Vypiš příjmení, když z Geometrie má 14 bodů</t>
  </si>
  <si>
    <t>Karel</t>
  </si>
  <si>
    <t>Radim</t>
  </si>
  <si>
    <t>Petra</t>
  </si>
  <si>
    <t>Největší počet bodů</t>
  </si>
  <si>
    <t>Kolik studentů mělo více než 33 bodů?</t>
  </si>
  <si>
    <t>Polepil</t>
  </si>
  <si>
    <t>Nosál</t>
  </si>
  <si>
    <t>Nováková</t>
  </si>
  <si>
    <t>Poláková</t>
  </si>
  <si>
    <t>Černá</t>
  </si>
  <si>
    <t>Francová</t>
  </si>
  <si>
    <t>Slabecký</t>
  </si>
  <si>
    <t>Kamila</t>
  </si>
  <si>
    <t>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</si>
</sst>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č&quot;_-;\-* #,##0.00\ &quot;Kč&quot;_-;_-* &quot;-&quot;??\ &quot;Kč&quot;_-;_-@_-"/>
    <numFmt numFmtId="164" formatCode="_-* #,##0\ &quot;Kč&quot;_-;\-* #,##0\ &quot;Kč&quot;_-;_-* &quot;-&quot;??\ &quot;Kč&quot;_-;_-@_-"/>
    <numFmt numFmtId="172" formatCode="0.0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4" borderId="1" xfId="0" applyFont="1" applyFill="1" applyBorder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2" fillId="0" borderId="0" xfId="1" applyNumberFormat="1" applyFont="1" applyFill="1"/>
    <xf numFmtId="0" fontId="2" fillId="0" borderId="1" xfId="0" applyFont="1" applyBorder="1"/>
    <xf numFmtId="164" fontId="0" fillId="4" borderId="1" xfId="0" applyNumberFormat="1" applyFill="1" applyBorder="1"/>
    <xf numFmtId="0" fontId="5" fillId="0" borderId="0" xfId="0" applyFont="1"/>
    <xf numFmtId="0" fontId="0" fillId="4" borderId="0" xfId="0" applyFill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4" xfId="0" applyFont="1" applyBorder="1"/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6" fillId="0" borderId="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center" textRotation="90"/>
    </xf>
    <xf numFmtId="0" fontId="6" fillId="0" borderId="12" xfId="0" applyFont="1" applyBorder="1" applyAlignment="1">
      <alignment horizontal="center" textRotation="90"/>
    </xf>
    <xf numFmtId="0" fontId="5" fillId="0" borderId="1" xfId="0" applyFont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/>
    <xf numFmtId="0" fontId="5" fillId="5" borderId="1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172" fontId="0" fillId="3" borderId="1" xfId="0" applyNumberFormat="1" applyFill="1" applyBorder="1"/>
    <xf numFmtId="172" fontId="3" fillId="4" borderId="1" xfId="0" applyNumberFormat="1" applyFont="1" applyFill="1" applyBorder="1"/>
    <xf numFmtId="0" fontId="0" fillId="4" borderId="0" xfId="0" applyNumberFormat="1" applyFill="1"/>
    <xf numFmtId="22" fontId="0" fillId="4" borderId="0" xfId="0" applyNumberFormat="1" applyFill="1"/>
    <xf numFmtId="14" fontId="0" fillId="4" borderId="0" xfId="0" applyNumberFormat="1" applyFill="1"/>
    <xf numFmtId="172" fontId="0" fillId="4" borderId="0" xfId="0" applyNumberFormat="1" applyFill="1"/>
  </cellXfs>
  <cellStyles count="2">
    <cellStyle name="Měna" xfId="1" builtinId="4"/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2A0A-AAD6-734F-8DD9-68E9305D852F}">
  <dimension ref="B3:C35"/>
  <sheetViews>
    <sheetView zoomScale="252" zoomScaleNormal="252" workbookViewId="0">
      <selection activeCell="F14" sqref="F14"/>
    </sheetView>
  </sheetViews>
  <sheetFormatPr baseColWidth="10" defaultRowHeight="16" x14ac:dyDescent="0.2"/>
  <cols>
    <col min="1" max="1" width="11" customWidth="1"/>
    <col min="2" max="2" width="32.33203125" customWidth="1"/>
    <col min="3" max="3" width="12.6640625" bestFit="1" customWidth="1"/>
    <col min="5" max="17" width="6" customWidth="1"/>
  </cols>
  <sheetData>
    <row r="3" spans="2:3" x14ac:dyDescent="0.2">
      <c r="B3" t="s">
        <v>15</v>
      </c>
    </row>
    <row r="6" spans="2:3" x14ac:dyDescent="0.2">
      <c r="B6" s="2" t="s">
        <v>0</v>
      </c>
      <c r="C6" s="2" t="s">
        <v>1</v>
      </c>
    </row>
    <row r="7" spans="2:3" x14ac:dyDescent="0.2">
      <c r="B7" s="3" t="s">
        <v>2</v>
      </c>
      <c r="C7" s="3">
        <v>19</v>
      </c>
    </row>
    <row r="8" spans="2:3" x14ac:dyDescent="0.2">
      <c r="B8" s="3" t="s">
        <v>3</v>
      </c>
      <c r="C8" s="3">
        <v>15</v>
      </c>
    </row>
    <row r="9" spans="2:3" x14ac:dyDescent="0.2">
      <c r="B9" s="3" t="s">
        <v>4</v>
      </c>
      <c r="C9" s="3">
        <v>21</v>
      </c>
    </row>
    <row r="10" spans="2:3" x14ac:dyDescent="0.2">
      <c r="B10" s="3" t="s">
        <v>5</v>
      </c>
      <c r="C10" s="3">
        <v>18</v>
      </c>
    </row>
    <row r="11" spans="2:3" x14ac:dyDescent="0.2">
      <c r="B11" s="3" t="s">
        <v>6</v>
      </c>
      <c r="C11" s="3">
        <v>17</v>
      </c>
    </row>
    <row r="12" spans="2:3" x14ac:dyDescent="0.2">
      <c r="B12" s="3" t="s">
        <v>7</v>
      </c>
      <c r="C12" s="3">
        <v>31</v>
      </c>
    </row>
    <row r="13" spans="2:3" x14ac:dyDescent="0.2">
      <c r="B13" s="3" t="s">
        <v>8</v>
      </c>
      <c r="C13" s="3">
        <v>28</v>
      </c>
    </row>
    <row r="14" spans="2:3" x14ac:dyDescent="0.2">
      <c r="B14" s="3" t="s">
        <v>9</v>
      </c>
      <c r="C14" s="3">
        <v>16</v>
      </c>
    </row>
    <row r="15" spans="2:3" x14ac:dyDescent="0.2">
      <c r="B15" s="3" t="s">
        <v>10</v>
      </c>
      <c r="C15" s="3">
        <v>14</v>
      </c>
    </row>
    <row r="17" spans="2:3" x14ac:dyDescent="0.2">
      <c r="B17" t="s">
        <v>11</v>
      </c>
      <c r="C17" s="50">
        <f>AVERAGE(C7:C15)</f>
        <v>19.888888888888889</v>
      </c>
    </row>
    <row r="18" spans="2:3" x14ac:dyDescent="0.2">
      <c r="B18" t="s">
        <v>12</v>
      </c>
      <c r="C18" s="1">
        <f>MAX(C7:C15)+MIN(C7:C15)</f>
        <v>45</v>
      </c>
    </row>
    <row r="19" spans="2:3" x14ac:dyDescent="0.2">
      <c r="B19" t="s">
        <v>13</v>
      </c>
      <c r="C19" s="1">
        <f>MAX(C7:C15)</f>
        <v>31</v>
      </c>
    </row>
    <row r="20" spans="2:3" x14ac:dyDescent="0.2">
      <c r="B20" t="s">
        <v>14</v>
      </c>
      <c r="C20" s="1">
        <f>SUM(C7:C15)</f>
        <v>179</v>
      </c>
    </row>
    <row r="35" ht="17" customHeight="1" x14ac:dyDescent="0.2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94AB-0319-E04E-B557-080CDA8373FE}">
  <dimension ref="B3:Q35"/>
  <sheetViews>
    <sheetView topLeftCell="A2" zoomScale="165" zoomScaleNormal="165" workbookViewId="0">
      <selection activeCell="I12" sqref="I12"/>
    </sheetView>
  </sheetViews>
  <sheetFormatPr baseColWidth="10" defaultRowHeight="16" x14ac:dyDescent="0.2"/>
  <cols>
    <col min="2" max="2" width="31" customWidth="1"/>
    <col min="3" max="3" width="13.6640625" bestFit="1" customWidth="1"/>
  </cols>
  <sheetData>
    <row r="3" spans="2:17" x14ac:dyDescent="0.2">
      <c r="B3" t="s">
        <v>15</v>
      </c>
    </row>
    <row r="5" spans="2:17" ht="17" thickBot="1" x14ac:dyDescent="0.25">
      <c r="B5" s="4" t="s">
        <v>22</v>
      </c>
    </row>
    <row r="6" spans="2:17" x14ac:dyDescent="0.2">
      <c r="B6" s="8" t="s">
        <v>16</v>
      </c>
      <c r="C6" s="16">
        <f>SUM(E6:Q35)</f>
        <v>3107</v>
      </c>
      <c r="E6" s="5">
        <v>5</v>
      </c>
      <c r="F6" s="6">
        <v>9</v>
      </c>
      <c r="G6" s="6">
        <v>14</v>
      </c>
      <c r="H6" s="6">
        <v>10</v>
      </c>
      <c r="I6" s="6">
        <v>10</v>
      </c>
      <c r="J6" s="6">
        <v>13</v>
      </c>
      <c r="K6" s="6">
        <v>4</v>
      </c>
      <c r="L6" s="6">
        <v>11</v>
      </c>
      <c r="M6" s="6">
        <v>8</v>
      </c>
      <c r="N6" s="6">
        <v>14</v>
      </c>
      <c r="O6" s="6">
        <v>2</v>
      </c>
      <c r="P6" s="6">
        <v>3</v>
      </c>
      <c r="Q6" s="7">
        <v>7</v>
      </c>
    </row>
    <row r="7" spans="2:17" x14ac:dyDescent="0.2">
      <c r="B7" s="8" t="s">
        <v>17</v>
      </c>
      <c r="C7" s="16">
        <f>MIN(E6:Q35)</f>
        <v>0</v>
      </c>
      <c r="E7" s="9">
        <v>1</v>
      </c>
      <c r="F7" s="10">
        <v>11</v>
      </c>
      <c r="G7" s="10">
        <v>6</v>
      </c>
      <c r="H7" s="10">
        <v>1</v>
      </c>
      <c r="I7" s="10">
        <v>7</v>
      </c>
      <c r="J7" s="10">
        <v>14</v>
      </c>
      <c r="K7" s="10">
        <v>2</v>
      </c>
      <c r="L7" s="10">
        <v>14</v>
      </c>
      <c r="M7" s="10">
        <v>7</v>
      </c>
      <c r="N7" s="10">
        <v>13</v>
      </c>
      <c r="O7" s="10">
        <v>11</v>
      </c>
      <c r="P7" s="10">
        <v>11</v>
      </c>
      <c r="Q7" s="11">
        <v>2</v>
      </c>
    </row>
    <row r="8" spans="2:17" x14ac:dyDescent="0.2">
      <c r="B8" s="8" t="s">
        <v>18</v>
      </c>
      <c r="C8" s="16">
        <f>MAX(E6:Q35)</f>
        <v>28</v>
      </c>
      <c r="E8" s="9">
        <v>4</v>
      </c>
      <c r="F8" s="10">
        <v>4</v>
      </c>
      <c r="G8" s="10">
        <v>12</v>
      </c>
      <c r="H8" s="10">
        <v>6</v>
      </c>
      <c r="I8" s="10">
        <v>11</v>
      </c>
      <c r="J8" s="10">
        <v>4</v>
      </c>
      <c r="K8" s="10">
        <v>10</v>
      </c>
      <c r="L8" s="10">
        <v>12</v>
      </c>
      <c r="M8" s="10">
        <v>15</v>
      </c>
      <c r="N8" s="10">
        <v>6</v>
      </c>
      <c r="O8" s="10">
        <v>2</v>
      </c>
      <c r="P8" s="10">
        <v>14</v>
      </c>
      <c r="Q8" s="11">
        <v>8</v>
      </c>
    </row>
    <row r="9" spans="2:17" x14ac:dyDescent="0.2">
      <c r="B9" s="8" t="s">
        <v>19</v>
      </c>
      <c r="C9" s="51">
        <f>AVERAGE(E6:Q35)</f>
        <v>7.9666666666666668</v>
      </c>
      <c r="E9" s="9">
        <v>15</v>
      </c>
      <c r="F9" s="10">
        <v>11</v>
      </c>
      <c r="G9" s="10">
        <v>7</v>
      </c>
      <c r="H9" s="10">
        <v>11</v>
      </c>
      <c r="I9" s="10">
        <v>6</v>
      </c>
      <c r="J9" s="10">
        <v>14</v>
      </c>
      <c r="K9" s="10">
        <v>10</v>
      </c>
      <c r="L9" s="10">
        <v>10</v>
      </c>
      <c r="M9" s="10">
        <v>28</v>
      </c>
      <c r="N9" s="10">
        <v>6</v>
      </c>
      <c r="O9" s="10">
        <v>8</v>
      </c>
      <c r="P9" s="10">
        <v>10</v>
      </c>
      <c r="Q9" s="11">
        <v>0</v>
      </c>
    </row>
    <row r="10" spans="2:17" x14ac:dyDescent="0.2">
      <c r="B10" s="8" t="s">
        <v>20</v>
      </c>
      <c r="C10" s="16">
        <f>COUNT(E6:Q35)</f>
        <v>390</v>
      </c>
      <c r="E10" s="9">
        <v>13</v>
      </c>
      <c r="F10" s="10">
        <v>14</v>
      </c>
      <c r="G10" s="10">
        <v>4</v>
      </c>
      <c r="H10" s="10">
        <v>11</v>
      </c>
      <c r="I10" s="10">
        <v>11</v>
      </c>
      <c r="J10" s="10">
        <v>5</v>
      </c>
      <c r="K10" s="10">
        <v>5</v>
      </c>
      <c r="L10" s="10">
        <v>2</v>
      </c>
      <c r="M10" s="10">
        <v>10</v>
      </c>
      <c r="N10" s="10">
        <v>10</v>
      </c>
      <c r="O10" s="10">
        <v>12</v>
      </c>
      <c r="P10" s="10">
        <v>4</v>
      </c>
      <c r="Q10" s="11">
        <v>11</v>
      </c>
    </row>
    <row r="11" spans="2:17" x14ac:dyDescent="0.2">
      <c r="B11" s="8" t="s">
        <v>21</v>
      </c>
      <c r="C11" s="17">
        <f>COUNTIF(E6:Q35,0)</f>
        <v>22</v>
      </c>
      <c r="E11" s="9">
        <v>14</v>
      </c>
      <c r="F11" s="10">
        <v>2</v>
      </c>
      <c r="G11" s="10">
        <v>13</v>
      </c>
      <c r="H11" s="10">
        <v>10</v>
      </c>
      <c r="I11" s="10">
        <v>5</v>
      </c>
      <c r="J11" s="10">
        <v>0</v>
      </c>
      <c r="K11" s="10">
        <v>11</v>
      </c>
      <c r="L11" s="10">
        <v>8</v>
      </c>
      <c r="M11" s="10">
        <v>1</v>
      </c>
      <c r="N11" s="10">
        <v>11</v>
      </c>
      <c r="O11" s="10">
        <v>0</v>
      </c>
      <c r="P11" s="10">
        <v>2</v>
      </c>
      <c r="Q11" s="11">
        <v>1</v>
      </c>
    </row>
    <row r="12" spans="2:17" x14ac:dyDescent="0.2">
      <c r="B12" s="4"/>
      <c r="C12" s="4"/>
      <c r="E12" s="9">
        <v>13</v>
      </c>
      <c r="F12" s="10">
        <v>11</v>
      </c>
      <c r="G12" s="10">
        <v>8</v>
      </c>
      <c r="H12" s="10">
        <v>6</v>
      </c>
      <c r="I12" s="10">
        <v>7</v>
      </c>
      <c r="J12" s="10">
        <v>2</v>
      </c>
      <c r="K12" s="10">
        <v>5</v>
      </c>
      <c r="L12" s="10">
        <v>10</v>
      </c>
      <c r="M12" s="10">
        <v>14</v>
      </c>
      <c r="N12" s="10">
        <v>5</v>
      </c>
      <c r="O12" s="10">
        <v>1</v>
      </c>
      <c r="P12" s="10">
        <v>14</v>
      </c>
      <c r="Q12" s="11">
        <v>6</v>
      </c>
    </row>
    <row r="13" spans="2:17" x14ac:dyDescent="0.2">
      <c r="B13" s="8"/>
      <c r="C13" s="8"/>
      <c r="E13" s="9">
        <v>3</v>
      </c>
      <c r="F13" s="10">
        <v>13</v>
      </c>
      <c r="G13" s="10">
        <v>13</v>
      </c>
      <c r="H13" s="10">
        <v>1</v>
      </c>
      <c r="I13" s="10">
        <v>10</v>
      </c>
      <c r="J13" s="10">
        <v>14</v>
      </c>
      <c r="K13" s="10">
        <v>13</v>
      </c>
      <c r="L13" s="10">
        <v>7</v>
      </c>
      <c r="M13" s="10">
        <v>13</v>
      </c>
      <c r="N13" s="10">
        <v>14</v>
      </c>
      <c r="O13" s="10">
        <v>4</v>
      </c>
      <c r="P13" s="10">
        <v>4</v>
      </c>
      <c r="Q13" s="11">
        <v>2</v>
      </c>
    </row>
    <row r="14" spans="2:17" x14ac:dyDescent="0.2">
      <c r="B14" s="15"/>
      <c r="E14" s="9">
        <v>13</v>
      </c>
      <c r="F14" s="10">
        <v>3</v>
      </c>
      <c r="G14" s="10">
        <v>15</v>
      </c>
      <c r="H14" s="10">
        <v>5</v>
      </c>
      <c r="I14" s="10">
        <v>0</v>
      </c>
      <c r="J14" s="10">
        <v>11</v>
      </c>
      <c r="K14" s="10">
        <v>10</v>
      </c>
      <c r="L14" s="10">
        <v>4</v>
      </c>
      <c r="M14" s="10">
        <v>0</v>
      </c>
      <c r="N14" s="10">
        <v>13</v>
      </c>
      <c r="O14" s="10">
        <v>14</v>
      </c>
      <c r="P14" s="10">
        <v>0</v>
      </c>
      <c r="Q14" s="11">
        <v>7</v>
      </c>
    </row>
    <row r="15" spans="2:17" x14ac:dyDescent="0.2">
      <c r="B15" s="20" t="s">
        <v>28</v>
      </c>
      <c r="E15" s="9">
        <v>13</v>
      </c>
      <c r="F15" s="10">
        <v>1</v>
      </c>
      <c r="G15" s="10">
        <v>9</v>
      </c>
      <c r="H15" s="10">
        <v>14</v>
      </c>
      <c r="I15" s="10">
        <v>9</v>
      </c>
      <c r="J15" s="10">
        <v>8</v>
      </c>
      <c r="K15" s="10">
        <v>2</v>
      </c>
      <c r="L15" s="10">
        <v>10</v>
      </c>
      <c r="M15" s="10">
        <v>14</v>
      </c>
      <c r="N15" s="10">
        <v>15</v>
      </c>
      <c r="O15" s="10">
        <v>12</v>
      </c>
      <c r="P15" s="10">
        <v>14</v>
      </c>
      <c r="Q15" s="11">
        <v>8</v>
      </c>
    </row>
    <row r="16" spans="2:17" x14ac:dyDescent="0.2">
      <c r="B16" s="20" t="s">
        <v>29</v>
      </c>
      <c r="E16" s="9">
        <v>14</v>
      </c>
      <c r="F16" s="10">
        <v>15</v>
      </c>
      <c r="G16" s="10">
        <v>8</v>
      </c>
      <c r="H16" s="10">
        <v>7</v>
      </c>
      <c r="I16" s="10">
        <v>9</v>
      </c>
      <c r="J16" s="10">
        <v>14</v>
      </c>
      <c r="K16" s="10">
        <v>4</v>
      </c>
      <c r="L16" s="10">
        <v>6</v>
      </c>
      <c r="M16" s="10">
        <v>7</v>
      </c>
      <c r="N16" s="10">
        <v>1</v>
      </c>
      <c r="O16" s="10">
        <v>6</v>
      </c>
      <c r="P16" s="10">
        <v>5</v>
      </c>
      <c r="Q16" s="11">
        <v>12</v>
      </c>
    </row>
    <row r="17" spans="2:17" x14ac:dyDescent="0.2">
      <c r="B17" s="20" t="s">
        <v>30</v>
      </c>
      <c r="E17" s="9">
        <v>13</v>
      </c>
      <c r="F17" s="10">
        <v>3</v>
      </c>
      <c r="G17" s="10">
        <v>4</v>
      </c>
      <c r="H17" s="10">
        <v>12</v>
      </c>
      <c r="I17" s="10">
        <v>2</v>
      </c>
      <c r="J17" s="10">
        <v>12</v>
      </c>
      <c r="K17" s="10">
        <v>6</v>
      </c>
      <c r="L17" s="10">
        <v>11</v>
      </c>
      <c r="M17" s="10">
        <v>8</v>
      </c>
      <c r="N17" s="10">
        <v>6</v>
      </c>
      <c r="O17" s="10">
        <v>0</v>
      </c>
      <c r="P17" s="10">
        <v>2</v>
      </c>
      <c r="Q17" s="11">
        <v>6</v>
      </c>
    </row>
    <row r="18" spans="2:17" x14ac:dyDescent="0.2">
      <c r="E18" s="9">
        <v>13</v>
      </c>
      <c r="F18" s="10">
        <v>5</v>
      </c>
      <c r="G18" s="10">
        <v>5</v>
      </c>
      <c r="H18" s="10">
        <v>20</v>
      </c>
      <c r="I18" s="10">
        <v>4</v>
      </c>
      <c r="J18" s="10">
        <v>11</v>
      </c>
      <c r="K18" s="10">
        <v>14</v>
      </c>
      <c r="L18" s="10">
        <v>9</v>
      </c>
      <c r="M18" s="10">
        <v>5</v>
      </c>
      <c r="N18" s="10">
        <v>8</v>
      </c>
      <c r="O18" s="10">
        <v>6</v>
      </c>
      <c r="P18" s="10">
        <v>6</v>
      </c>
      <c r="Q18" s="11">
        <v>10</v>
      </c>
    </row>
    <row r="19" spans="2:17" x14ac:dyDescent="0.2">
      <c r="E19" s="9">
        <v>11</v>
      </c>
      <c r="F19" s="10">
        <v>3</v>
      </c>
      <c r="G19" s="10">
        <v>15</v>
      </c>
      <c r="H19" s="10">
        <v>12</v>
      </c>
      <c r="I19" s="10">
        <v>1</v>
      </c>
      <c r="J19" s="10">
        <v>15</v>
      </c>
      <c r="K19" s="10">
        <v>14</v>
      </c>
      <c r="L19" s="10">
        <v>2</v>
      </c>
      <c r="M19" s="10">
        <v>13</v>
      </c>
      <c r="N19" s="10">
        <v>4</v>
      </c>
      <c r="O19" s="10">
        <v>15</v>
      </c>
      <c r="P19" s="10">
        <v>13</v>
      </c>
      <c r="Q19" s="11">
        <v>3</v>
      </c>
    </row>
    <row r="20" spans="2:17" x14ac:dyDescent="0.2">
      <c r="E20" s="9">
        <v>0</v>
      </c>
      <c r="F20" s="10">
        <v>12</v>
      </c>
      <c r="G20" s="10">
        <v>12</v>
      </c>
      <c r="H20" s="10">
        <v>5</v>
      </c>
      <c r="I20" s="10">
        <v>2</v>
      </c>
      <c r="J20" s="10">
        <v>10</v>
      </c>
      <c r="K20" s="10">
        <v>2</v>
      </c>
      <c r="L20" s="10">
        <v>5</v>
      </c>
      <c r="M20" s="10">
        <v>2</v>
      </c>
      <c r="N20" s="10">
        <v>2</v>
      </c>
      <c r="O20" s="10">
        <v>10</v>
      </c>
      <c r="P20" s="10">
        <v>14</v>
      </c>
      <c r="Q20" s="11">
        <v>13</v>
      </c>
    </row>
    <row r="21" spans="2:17" x14ac:dyDescent="0.2">
      <c r="E21" s="9">
        <v>9</v>
      </c>
      <c r="F21" s="10">
        <v>11</v>
      </c>
      <c r="G21" s="10">
        <v>2</v>
      </c>
      <c r="H21" s="10">
        <v>14</v>
      </c>
      <c r="I21" s="10">
        <v>9</v>
      </c>
      <c r="J21" s="10">
        <v>0</v>
      </c>
      <c r="K21" s="10">
        <v>1</v>
      </c>
      <c r="L21" s="10">
        <v>2</v>
      </c>
      <c r="M21" s="10">
        <v>9</v>
      </c>
      <c r="N21" s="10">
        <v>4</v>
      </c>
      <c r="O21" s="10">
        <v>0</v>
      </c>
      <c r="P21" s="10">
        <v>4</v>
      </c>
      <c r="Q21" s="11">
        <v>0</v>
      </c>
    </row>
    <row r="22" spans="2:17" x14ac:dyDescent="0.2">
      <c r="E22" s="9">
        <v>10</v>
      </c>
      <c r="F22" s="10">
        <v>9</v>
      </c>
      <c r="G22" s="10">
        <v>3</v>
      </c>
      <c r="H22" s="10">
        <v>10</v>
      </c>
      <c r="I22" s="10">
        <v>14</v>
      </c>
      <c r="J22" s="10">
        <v>14</v>
      </c>
      <c r="K22" s="10">
        <v>14</v>
      </c>
      <c r="L22" s="10">
        <v>11</v>
      </c>
      <c r="M22" s="10">
        <v>3</v>
      </c>
      <c r="N22" s="10">
        <v>11</v>
      </c>
      <c r="O22" s="10">
        <v>4</v>
      </c>
      <c r="P22" s="10">
        <v>0</v>
      </c>
      <c r="Q22" s="11">
        <v>3</v>
      </c>
    </row>
    <row r="23" spans="2:17" x14ac:dyDescent="0.2">
      <c r="E23" s="9">
        <v>8</v>
      </c>
      <c r="F23" s="10">
        <v>0</v>
      </c>
      <c r="G23" s="10">
        <v>9</v>
      </c>
      <c r="H23" s="10">
        <v>5</v>
      </c>
      <c r="I23" s="10">
        <v>1</v>
      </c>
      <c r="J23" s="10">
        <v>4</v>
      </c>
      <c r="K23" s="10">
        <v>11</v>
      </c>
      <c r="L23" s="10">
        <v>5</v>
      </c>
      <c r="M23" s="10">
        <v>0</v>
      </c>
      <c r="N23" s="10">
        <v>9</v>
      </c>
      <c r="O23" s="10">
        <v>14</v>
      </c>
      <c r="P23" s="10">
        <v>15</v>
      </c>
      <c r="Q23" s="11">
        <v>3</v>
      </c>
    </row>
    <row r="24" spans="2:17" x14ac:dyDescent="0.2">
      <c r="E24" s="9">
        <v>5</v>
      </c>
      <c r="F24" s="10">
        <v>9</v>
      </c>
      <c r="G24" s="10">
        <v>6</v>
      </c>
      <c r="H24" s="10">
        <v>1</v>
      </c>
      <c r="I24" s="10">
        <v>11</v>
      </c>
      <c r="J24" s="10">
        <v>13</v>
      </c>
      <c r="K24" s="10">
        <v>14</v>
      </c>
      <c r="L24" s="10">
        <v>10</v>
      </c>
      <c r="M24" s="10">
        <v>10</v>
      </c>
      <c r="N24" s="10">
        <v>9</v>
      </c>
      <c r="O24" s="10">
        <v>3</v>
      </c>
      <c r="P24" s="10">
        <v>5</v>
      </c>
      <c r="Q24" s="11">
        <v>5</v>
      </c>
    </row>
    <row r="25" spans="2:17" x14ac:dyDescent="0.2">
      <c r="E25" s="9">
        <v>4</v>
      </c>
      <c r="F25" s="10">
        <v>0</v>
      </c>
      <c r="G25" s="10">
        <v>6</v>
      </c>
      <c r="H25" s="10">
        <v>11</v>
      </c>
      <c r="I25" s="10">
        <v>4</v>
      </c>
      <c r="J25" s="10">
        <v>13</v>
      </c>
      <c r="K25" s="10">
        <v>11</v>
      </c>
      <c r="L25" s="10">
        <v>3</v>
      </c>
      <c r="M25" s="10">
        <v>14</v>
      </c>
      <c r="N25" s="10">
        <v>6</v>
      </c>
      <c r="O25" s="10">
        <v>10</v>
      </c>
      <c r="P25" s="10">
        <v>8</v>
      </c>
      <c r="Q25" s="11">
        <v>15</v>
      </c>
    </row>
    <row r="26" spans="2:17" x14ac:dyDescent="0.2">
      <c r="E26" s="9">
        <v>11</v>
      </c>
      <c r="F26" s="10">
        <v>8</v>
      </c>
      <c r="G26" s="10">
        <v>12</v>
      </c>
      <c r="H26" s="10">
        <v>6</v>
      </c>
      <c r="I26" s="10">
        <v>10</v>
      </c>
      <c r="J26" s="10">
        <v>14</v>
      </c>
      <c r="K26" s="10">
        <v>6</v>
      </c>
      <c r="L26" s="10">
        <v>5</v>
      </c>
      <c r="M26" s="10">
        <v>5</v>
      </c>
      <c r="N26" s="10">
        <v>12</v>
      </c>
      <c r="O26" s="10">
        <v>0</v>
      </c>
      <c r="P26" s="10">
        <v>1</v>
      </c>
      <c r="Q26" s="11">
        <v>5</v>
      </c>
    </row>
    <row r="27" spans="2:17" x14ac:dyDescent="0.2">
      <c r="E27" s="9">
        <v>0</v>
      </c>
      <c r="F27" s="10">
        <v>15</v>
      </c>
      <c r="G27" s="10">
        <v>10</v>
      </c>
      <c r="H27" s="10">
        <v>11</v>
      </c>
      <c r="I27" s="10">
        <v>15</v>
      </c>
      <c r="J27" s="10">
        <v>6</v>
      </c>
      <c r="K27" s="10">
        <v>14</v>
      </c>
      <c r="L27" s="10">
        <v>9</v>
      </c>
      <c r="M27" s="10">
        <v>6</v>
      </c>
      <c r="N27" s="10">
        <v>13</v>
      </c>
      <c r="O27" s="10">
        <v>5</v>
      </c>
      <c r="P27" s="10">
        <v>3</v>
      </c>
      <c r="Q27" s="11">
        <v>11</v>
      </c>
    </row>
    <row r="28" spans="2:17" x14ac:dyDescent="0.2">
      <c r="E28" s="9">
        <v>6</v>
      </c>
      <c r="F28" s="10">
        <v>14</v>
      </c>
      <c r="G28" s="10">
        <v>13</v>
      </c>
      <c r="H28" s="10">
        <v>14</v>
      </c>
      <c r="I28" s="10">
        <v>12</v>
      </c>
      <c r="J28" s="10">
        <v>12</v>
      </c>
      <c r="K28" s="10">
        <v>0</v>
      </c>
      <c r="L28" s="10">
        <v>8</v>
      </c>
      <c r="M28" s="10">
        <v>15</v>
      </c>
      <c r="N28" s="10">
        <v>13</v>
      </c>
      <c r="O28" s="10">
        <v>7</v>
      </c>
      <c r="P28" s="10">
        <v>4</v>
      </c>
      <c r="Q28" s="11">
        <v>9</v>
      </c>
    </row>
    <row r="29" spans="2:17" x14ac:dyDescent="0.2">
      <c r="E29" s="9">
        <v>10</v>
      </c>
      <c r="F29" s="10">
        <v>3</v>
      </c>
      <c r="G29" s="10">
        <v>12</v>
      </c>
      <c r="H29" s="10">
        <v>2</v>
      </c>
      <c r="I29" s="10">
        <v>6</v>
      </c>
      <c r="J29" s="10">
        <v>4</v>
      </c>
      <c r="K29" s="10">
        <v>12</v>
      </c>
      <c r="L29" s="10">
        <v>7</v>
      </c>
      <c r="M29" s="10">
        <v>2</v>
      </c>
      <c r="N29" s="10">
        <v>6</v>
      </c>
      <c r="O29" s="10">
        <v>9</v>
      </c>
      <c r="P29" s="10">
        <v>5</v>
      </c>
      <c r="Q29" s="11">
        <v>2</v>
      </c>
    </row>
    <row r="30" spans="2:17" x14ac:dyDescent="0.2">
      <c r="E30" s="9">
        <v>8</v>
      </c>
      <c r="F30" s="10">
        <v>4</v>
      </c>
      <c r="G30" s="10">
        <v>15</v>
      </c>
      <c r="H30" s="10">
        <v>4</v>
      </c>
      <c r="I30" s="10">
        <v>7</v>
      </c>
      <c r="J30" s="10">
        <v>10</v>
      </c>
      <c r="K30" s="10">
        <v>5</v>
      </c>
      <c r="L30" s="10">
        <v>6</v>
      </c>
      <c r="M30" s="10">
        <v>15</v>
      </c>
      <c r="N30" s="10">
        <v>13</v>
      </c>
      <c r="O30" s="10">
        <v>6</v>
      </c>
      <c r="P30" s="10">
        <v>3</v>
      </c>
      <c r="Q30" s="11">
        <v>0</v>
      </c>
    </row>
    <row r="31" spans="2:17" x14ac:dyDescent="0.2">
      <c r="E31" s="9">
        <v>1</v>
      </c>
      <c r="F31" s="10">
        <v>3</v>
      </c>
      <c r="G31" s="10">
        <v>13</v>
      </c>
      <c r="H31" s="10">
        <v>13</v>
      </c>
      <c r="I31" s="10">
        <v>7</v>
      </c>
      <c r="J31" s="10">
        <v>5</v>
      </c>
      <c r="K31" s="10">
        <v>6</v>
      </c>
      <c r="L31" s="10">
        <v>0</v>
      </c>
      <c r="M31" s="10">
        <v>1</v>
      </c>
      <c r="N31" s="10">
        <v>0</v>
      </c>
      <c r="O31" s="10">
        <v>1</v>
      </c>
      <c r="P31" s="10">
        <v>11</v>
      </c>
      <c r="Q31" s="11">
        <v>9</v>
      </c>
    </row>
    <row r="32" spans="2:17" x14ac:dyDescent="0.2">
      <c r="E32" s="9">
        <v>8</v>
      </c>
      <c r="F32" s="10">
        <v>15</v>
      </c>
      <c r="G32" s="10">
        <v>6</v>
      </c>
      <c r="H32" s="10">
        <v>7</v>
      </c>
      <c r="I32" s="10">
        <v>15</v>
      </c>
      <c r="J32" s="10">
        <v>9</v>
      </c>
      <c r="K32" s="10">
        <v>10</v>
      </c>
      <c r="L32" s="10">
        <v>7</v>
      </c>
      <c r="M32" s="10">
        <v>12</v>
      </c>
      <c r="N32" s="10">
        <v>3</v>
      </c>
      <c r="O32" s="10">
        <v>5</v>
      </c>
      <c r="P32" s="10">
        <v>14</v>
      </c>
      <c r="Q32" s="11">
        <v>14</v>
      </c>
    </row>
    <row r="33" spans="5:17" x14ac:dyDescent="0.2">
      <c r="E33" s="9">
        <v>5</v>
      </c>
      <c r="F33" s="10">
        <v>4</v>
      </c>
      <c r="G33" s="10">
        <v>3</v>
      </c>
      <c r="H33" s="10">
        <v>15</v>
      </c>
      <c r="I33" s="10">
        <v>9</v>
      </c>
      <c r="J33" s="10">
        <v>10</v>
      </c>
      <c r="K33" s="10">
        <v>9</v>
      </c>
      <c r="L33" s="10">
        <v>12</v>
      </c>
      <c r="M33" s="10">
        <v>8</v>
      </c>
      <c r="N33" s="10">
        <v>5</v>
      </c>
      <c r="O33" s="10">
        <v>7</v>
      </c>
      <c r="P33" s="10">
        <v>9</v>
      </c>
      <c r="Q33" s="11">
        <v>12</v>
      </c>
    </row>
    <row r="34" spans="5:17" x14ac:dyDescent="0.2">
      <c r="E34" s="9">
        <v>2</v>
      </c>
      <c r="F34" s="10">
        <v>9</v>
      </c>
      <c r="G34" s="10">
        <v>2</v>
      </c>
      <c r="H34" s="10">
        <v>13</v>
      </c>
      <c r="I34" s="10">
        <v>14</v>
      </c>
      <c r="J34" s="10">
        <v>0</v>
      </c>
      <c r="K34" s="10">
        <v>6</v>
      </c>
      <c r="L34" s="10">
        <v>10</v>
      </c>
      <c r="M34" s="10">
        <v>2</v>
      </c>
      <c r="N34" s="10">
        <v>9</v>
      </c>
      <c r="O34" s="10">
        <v>14</v>
      </c>
      <c r="P34" s="10">
        <v>14</v>
      </c>
      <c r="Q34" s="11">
        <v>13</v>
      </c>
    </row>
    <row r="35" spans="5:17" ht="17" thickBot="1" x14ac:dyDescent="0.25">
      <c r="E35" s="12">
        <v>1</v>
      </c>
      <c r="F35" s="13">
        <v>15</v>
      </c>
      <c r="G35" s="13">
        <v>9</v>
      </c>
      <c r="H35" s="13">
        <v>2</v>
      </c>
      <c r="I35" s="13">
        <v>1</v>
      </c>
      <c r="J35" s="13">
        <v>10</v>
      </c>
      <c r="K35" s="13">
        <v>7</v>
      </c>
      <c r="L35" s="13">
        <v>13</v>
      </c>
      <c r="M35" s="13">
        <v>12</v>
      </c>
      <c r="N35" s="13">
        <v>15</v>
      </c>
      <c r="O35" s="13">
        <v>15</v>
      </c>
      <c r="P35" s="13">
        <v>9</v>
      </c>
      <c r="Q35" s="14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6727-D393-5E46-9F5C-568C7812B492}">
  <dimension ref="B3:G35"/>
  <sheetViews>
    <sheetView zoomScale="162" zoomScaleNormal="163" workbookViewId="0">
      <selection activeCell="H11" sqref="H11"/>
    </sheetView>
  </sheetViews>
  <sheetFormatPr baseColWidth="10" defaultRowHeight="16" x14ac:dyDescent="0.2"/>
  <cols>
    <col min="2" max="2" width="13" customWidth="1"/>
    <col min="3" max="3" width="13.5" customWidth="1"/>
    <col min="5" max="5" width="15.6640625" customWidth="1"/>
  </cols>
  <sheetData>
    <row r="3" spans="2:7" x14ac:dyDescent="0.2">
      <c r="B3" t="s">
        <v>15</v>
      </c>
    </row>
    <row r="5" spans="2:7" x14ac:dyDescent="0.2">
      <c r="B5" s="4" t="s">
        <v>23</v>
      </c>
    </row>
    <row r="6" spans="2:7" x14ac:dyDescent="0.2">
      <c r="B6" s="18">
        <v>45017</v>
      </c>
      <c r="C6" s="19" t="s">
        <v>32</v>
      </c>
      <c r="E6" s="4" t="s">
        <v>24</v>
      </c>
      <c r="G6" s="21">
        <v>430</v>
      </c>
    </row>
    <row r="7" spans="2:7" x14ac:dyDescent="0.2">
      <c r="B7" s="18">
        <v>45018</v>
      </c>
      <c r="C7" s="19" t="s">
        <v>34</v>
      </c>
    </row>
    <row r="8" spans="2:7" x14ac:dyDescent="0.2">
      <c r="B8" s="18">
        <v>45019</v>
      </c>
      <c r="C8" s="19" t="s">
        <v>34</v>
      </c>
      <c r="E8" s="22" t="s">
        <v>25</v>
      </c>
      <c r="F8" s="22" t="s">
        <v>26</v>
      </c>
      <c r="G8" s="22" t="s">
        <v>27</v>
      </c>
    </row>
    <row r="9" spans="2:7" x14ac:dyDescent="0.2">
      <c r="B9" s="18">
        <v>45020</v>
      </c>
      <c r="C9" s="19" t="s">
        <v>32</v>
      </c>
      <c r="E9" s="19" t="s">
        <v>32</v>
      </c>
      <c r="F9" s="17">
        <f>COUNTIF(C6:C35,"Polák")</f>
        <v>8</v>
      </c>
      <c r="G9" s="23">
        <f>F9*$G$6</f>
        <v>3440</v>
      </c>
    </row>
    <row r="10" spans="2:7" x14ac:dyDescent="0.2">
      <c r="B10" s="18">
        <v>45021</v>
      </c>
      <c r="C10" s="19" t="s">
        <v>33</v>
      </c>
      <c r="E10" s="19" t="s">
        <v>33</v>
      </c>
      <c r="F10" s="17">
        <f>COUNTIF(C6:C35,"Čermák")</f>
        <v>12</v>
      </c>
      <c r="G10" s="23">
        <f t="shared" ref="G10:G11" si="0">F10*$G$6</f>
        <v>5160</v>
      </c>
    </row>
    <row r="11" spans="2:7" x14ac:dyDescent="0.2">
      <c r="B11" s="18">
        <v>45022</v>
      </c>
      <c r="C11" s="19" t="s">
        <v>32</v>
      </c>
      <c r="E11" s="19" t="s">
        <v>34</v>
      </c>
      <c r="F11" s="17">
        <f>COUNTIF(C6:C35,"Peterková")</f>
        <v>10</v>
      </c>
      <c r="G11" s="23">
        <f t="shared" si="0"/>
        <v>4300</v>
      </c>
    </row>
    <row r="12" spans="2:7" x14ac:dyDescent="0.2">
      <c r="B12" s="18">
        <v>45023</v>
      </c>
      <c r="C12" s="19" t="s">
        <v>33</v>
      </c>
    </row>
    <row r="13" spans="2:7" x14ac:dyDescent="0.2">
      <c r="B13" s="18">
        <v>45024</v>
      </c>
      <c r="C13" s="19" t="s">
        <v>33</v>
      </c>
    </row>
    <row r="14" spans="2:7" x14ac:dyDescent="0.2">
      <c r="B14" s="18">
        <v>45025</v>
      </c>
      <c r="C14" s="19" t="s">
        <v>33</v>
      </c>
    </row>
    <row r="15" spans="2:7" x14ac:dyDescent="0.2">
      <c r="B15" s="18">
        <v>45026</v>
      </c>
      <c r="C15" s="19" t="s">
        <v>32</v>
      </c>
    </row>
    <row r="16" spans="2:7" x14ac:dyDescent="0.2">
      <c r="B16" s="18">
        <v>45027</v>
      </c>
      <c r="C16" s="19" t="s">
        <v>33</v>
      </c>
      <c r="E16" s="20" t="s">
        <v>31</v>
      </c>
    </row>
    <row r="17" spans="2:5" x14ac:dyDescent="0.2">
      <c r="B17" s="18">
        <v>45028</v>
      </c>
      <c r="C17" s="19" t="s">
        <v>33</v>
      </c>
      <c r="E17" s="20" t="s">
        <v>29</v>
      </c>
    </row>
    <row r="18" spans="2:5" x14ac:dyDescent="0.2">
      <c r="B18" s="18">
        <v>45029</v>
      </c>
      <c r="C18" s="19" t="s">
        <v>33</v>
      </c>
    </row>
    <row r="19" spans="2:5" x14ac:dyDescent="0.2">
      <c r="B19" s="18">
        <v>45030</v>
      </c>
      <c r="C19" s="19" t="s">
        <v>34</v>
      </c>
    </row>
    <row r="20" spans="2:5" x14ac:dyDescent="0.2">
      <c r="B20" s="18">
        <v>45031</v>
      </c>
      <c r="C20" s="19" t="s">
        <v>34</v>
      </c>
    </row>
    <row r="21" spans="2:5" x14ac:dyDescent="0.2">
      <c r="B21" s="18">
        <v>45032</v>
      </c>
      <c r="C21" s="19" t="s">
        <v>32</v>
      </c>
    </row>
    <row r="22" spans="2:5" x14ac:dyDescent="0.2">
      <c r="B22" s="18">
        <v>45033</v>
      </c>
      <c r="C22" s="19" t="s">
        <v>32</v>
      </c>
    </row>
    <row r="23" spans="2:5" x14ac:dyDescent="0.2">
      <c r="B23" s="18">
        <v>45034</v>
      </c>
      <c r="C23" s="19" t="s">
        <v>34</v>
      </c>
    </row>
    <row r="24" spans="2:5" x14ac:dyDescent="0.2">
      <c r="B24" s="18">
        <v>45035</v>
      </c>
      <c r="C24" s="19" t="s">
        <v>33</v>
      </c>
    </row>
    <row r="25" spans="2:5" x14ac:dyDescent="0.2">
      <c r="B25" s="18">
        <v>45036</v>
      </c>
      <c r="C25" s="19" t="s">
        <v>34</v>
      </c>
    </row>
    <row r="26" spans="2:5" x14ac:dyDescent="0.2">
      <c r="B26" s="18">
        <v>45037</v>
      </c>
      <c r="C26" s="19" t="s">
        <v>32</v>
      </c>
    </row>
    <row r="27" spans="2:5" x14ac:dyDescent="0.2">
      <c r="B27" s="18">
        <v>45038</v>
      </c>
      <c r="C27" s="19" t="s">
        <v>33</v>
      </c>
    </row>
    <row r="28" spans="2:5" x14ac:dyDescent="0.2">
      <c r="B28" s="18">
        <v>45039</v>
      </c>
      <c r="C28" s="19" t="s">
        <v>34</v>
      </c>
    </row>
    <row r="29" spans="2:5" x14ac:dyDescent="0.2">
      <c r="B29" s="18">
        <v>45040</v>
      </c>
      <c r="C29" s="19" t="s">
        <v>34</v>
      </c>
    </row>
    <row r="30" spans="2:5" x14ac:dyDescent="0.2">
      <c r="B30" s="18">
        <v>45041</v>
      </c>
      <c r="C30" s="19" t="s">
        <v>33</v>
      </c>
    </row>
    <row r="31" spans="2:5" x14ac:dyDescent="0.2">
      <c r="B31" s="18">
        <v>45042</v>
      </c>
      <c r="C31" s="19" t="s">
        <v>32</v>
      </c>
    </row>
    <row r="32" spans="2:5" x14ac:dyDescent="0.2">
      <c r="B32" s="18">
        <v>45043</v>
      </c>
      <c r="C32" s="19" t="s">
        <v>33</v>
      </c>
    </row>
    <row r="33" spans="2:3" x14ac:dyDescent="0.2">
      <c r="B33" s="18">
        <v>45044</v>
      </c>
      <c r="C33" s="19" t="s">
        <v>34</v>
      </c>
    </row>
    <row r="34" spans="2:3" x14ac:dyDescent="0.2">
      <c r="B34" s="18">
        <v>45045</v>
      </c>
      <c r="C34" s="19" t="s">
        <v>34</v>
      </c>
    </row>
    <row r="35" spans="2:3" x14ac:dyDescent="0.2">
      <c r="B35" s="18">
        <v>45046</v>
      </c>
      <c r="C35" s="19" t="s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2E79-D483-F24E-8470-1B6071CD9D17}">
  <dimension ref="B3:F14"/>
  <sheetViews>
    <sheetView topLeftCell="A2" zoomScale="277" zoomScaleNormal="277" workbookViewId="0">
      <selection activeCell="B14" sqref="B14"/>
    </sheetView>
  </sheetViews>
  <sheetFormatPr baseColWidth="10" defaultRowHeight="16" x14ac:dyDescent="0.2"/>
  <cols>
    <col min="2" max="2" width="27.33203125" customWidth="1"/>
    <col min="3" max="3" width="21" bestFit="1" customWidth="1"/>
    <col min="6" max="6" width="43.6640625" customWidth="1"/>
  </cols>
  <sheetData>
    <row r="3" spans="2:6" x14ac:dyDescent="0.2">
      <c r="B3" t="s">
        <v>15</v>
      </c>
    </row>
    <row r="5" spans="2:6" x14ac:dyDescent="0.2">
      <c r="B5" s="24" t="s">
        <v>35</v>
      </c>
      <c r="C5" s="54">
        <f ca="1">TODAY()</f>
        <v>45376</v>
      </c>
      <c r="F5" s="20" t="s">
        <v>28</v>
      </c>
    </row>
    <row r="6" spans="2:6" x14ac:dyDescent="0.2">
      <c r="B6" s="24" t="s">
        <v>36</v>
      </c>
      <c r="C6" s="53">
        <f ca="1">NOW()</f>
        <v>45376.43296701389</v>
      </c>
      <c r="F6" s="20" t="s">
        <v>42</v>
      </c>
    </row>
    <row r="7" spans="2:6" x14ac:dyDescent="0.2">
      <c r="B7" s="24" t="s">
        <v>37</v>
      </c>
      <c r="C7" s="52">
        <f ca="1">WEEKDAY(C5,2)</f>
        <v>1</v>
      </c>
      <c r="F7" s="20" t="s">
        <v>41</v>
      </c>
    </row>
    <row r="8" spans="2:6" x14ac:dyDescent="0.2">
      <c r="B8" s="24" t="s">
        <v>38</v>
      </c>
      <c r="C8" s="25">
        <f ca="1">MONTH(C5)</f>
        <v>3</v>
      </c>
      <c r="F8" s="20" t="s">
        <v>46</v>
      </c>
    </row>
    <row r="9" spans="2:6" x14ac:dyDescent="0.2">
      <c r="B9" s="24" t="s">
        <v>39</v>
      </c>
      <c r="C9" s="25">
        <f>WEEKNUM(1)</f>
        <v>1</v>
      </c>
      <c r="F9" s="20" t="s">
        <v>40</v>
      </c>
    </row>
    <row r="10" spans="2:6" x14ac:dyDescent="0.2">
      <c r="F10" s="20" t="s">
        <v>44</v>
      </c>
    </row>
    <row r="11" spans="2:6" x14ac:dyDescent="0.2">
      <c r="B11" t="s">
        <v>47</v>
      </c>
      <c r="C11" s="54">
        <v>39303</v>
      </c>
      <c r="F11" s="20" t="s">
        <v>45</v>
      </c>
    </row>
    <row r="12" spans="2:6" x14ac:dyDescent="0.2">
      <c r="B12" t="s">
        <v>48</v>
      </c>
      <c r="C12" s="25">
        <f>WEEKDAY(C11,3)</f>
        <v>3</v>
      </c>
      <c r="F12" s="20" t="s">
        <v>43</v>
      </c>
    </row>
    <row r="13" spans="2:6" x14ac:dyDescent="0.2">
      <c r="B13" t="s">
        <v>49</v>
      </c>
      <c r="C13" s="25">
        <f ca="1">_xlfn.DAYS(C5,C11)</f>
        <v>6073</v>
      </c>
    </row>
    <row r="14" spans="2:6" x14ac:dyDescent="0.2">
      <c r="B14" t="s">
        <v>50</v>
      </c>
      <c r="C14" s="55">
        <f ca="1">C13/365</f>
        <v>16.638356164383563</v>
      </c>
      <c r="D14" t="s">
        <v>51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6592-4404-914C-9773-B9B8E1F18BA6}">
  <dimension ref="B4:F18"/>
  <sheetViews>
    <sheetView zoomScale="290" zoomScaleNormal="290" workbookViewId="0">
      <selection activeCell="D11" sqref="D11"/>
    </sheetView>
  </sheetViews>
  <sheetFormatPr baseColWidth="10" defaultRowHeight="16" x14ac:dyDescent="0.2"/>
  <cols>
    <col min="2" max="2" width="18.33203125" customWidth="1"/>
    <col min="3" max="3" width="18.1640625" customWidth="1"/>
    <col min="4" max="4" width="23" customWidth="1"/>
    <col min="6" max="6" width="24.6640625" customWidth="1"/>
    <col min="9" max="9" width="26.1640625" customWidth="1"/>
  </cols>
  <sheetData>
    <row r="4" spans="2:6" x14ac:dyDescent="0.2">
      <c r="B4" t="s">
        <v>15</v>
      </c>
    </row>
    <row r="5" spans="2:6" x14ac:dyDescent="0.2">
      <c r="B5" t="s">
        <v>55</v>
      </c>
    </row>
    <row r="8" spans="2:6" x14ac:dyDescent="0.2">
      <c r="B8" s="22" t="s">
        <v>0</v>
      </c>
      <c r="C8" s="26" t="s">
        <v>53</v>
      </c>
      <c r="D8" s="26" t="s">
        <v>54</v>
      </c>
    </row>
    <row r="9" spans="2:6" x14ac:dyDescent="0.2">
      <c r="B9" s="19" t="s">
        <v>56</v>
      </c>
      <c r="C9" s="10">
        <v>31</v>
      </c>
      <c r="D9" s="27" t="str">
        <f>IF(C9&gt;21,"Prospěl","neprospěl")</f>
        <v>Prospěl</v>
      </c>
    </row>
    <row r="10" spans="2:6" x14ac:dyDescent="0.2">
      <c r="B10" s="19" t="s">
        <v>57</v>
      </c>
      <c r="C10" s="10">
        <v>20</v>
      </c>
      <c r="D10" s="27" t="str">
        <f t="shared" ref="D10:D18" si="0">IF(C10&gt;21,"Prospěl","neprospěl")</f>
        <v>neprospěl</v>
      </c>
    </row>
    <row r="11" spans="2:6" x14ac:dyDescent="0.2">
      <c r="B11" s="19" t="s">
        <v>58</v>
      </c>
      <c r="C11" s="10">
        <v>19</v>
      </c>
      <c r="D11" s="27" t="str">
        <f t="shared" si="0"/>
        <v>neprospěl</v>
      </c>
    </row>
    <row r="12" spans="2:6" x14ac:dyDescent="0.2">
      <c r="B12" s="19" t="s">
        <v>59</v>
      </c>
      <c r="C12" s="10">
        <v>32</v>
      </c>
      <c r="D12" s="27" t="str">
        <f t="shared" si="0"/>
        <v>Prospěl</v>
      </c>
    </row>
    <row r="13" spans="2:6" x14ac:dyDescent="0.2">
      <c r="B13" s="19" t="s">
        <v>60</v>
      </c>
      <c r="C13" s="10">
        <v>30</v>
      </c>
      <c r="D13" s="27" t="str">
        <f t="shared" si="0"/>
        <v>Prospěl</v>
      </c>
      <c r="F13" s="20" t="s">
        <v>28</v>
      </c>
    </row>
    <row r="14" spans="2:6" x14ac:dyDescent="0.2">
      <c r="B14" s="19" t="s">
        <v>61</v>
      </c>
      <c r="C14" s="10">
        <v>28</v>
      </c>
      <c r="D14" s="27" t="str">
        <f t="shared" si="0"/>
        <v>Prospěl</v>
      </c>
      <c r="F14" s="20" t="s">
        <v>52</v>
      </c>
    </row>
    <row r="15" spans="2:6" x14ac:dyDescent="0.2">
      <c r="B15" s="19" t="s">
        <v>62</v>
      </c>
      <c r="C15" s="10">
        <v>18</v>
      </c>
      <c r="D15" s="27" t="str">
        <f t="shared" si="0"/>
        <v>neprospěl</v>
      </c>
    </row>
    <row r="16" spans="2:6" x14ac:dyDescent="0.2">
      <c r="B16" s="19" t="s">
        <v>63</v>
      </c>
      <c r="C16" s="10">
        <v>31</v>
      </c>
      <c r="D16" s="27" t="str">
        <f t="shared" si="0"/>
        <v>Prospěl</v>
      </c>
    </row>
    <row r="17" spans="2:4" x14ac:dyDescent="0.2">
      <c r="B17" s="19" t="s">
        <v>64</v>
      </c>
      <c r="C17" s="10">
        <v>27</v>
      </c>
      <c r="D17" s="27" t="str">
        <f t="shared" si="0"/>
        <v>Prospěl</v>
      </c>
    </row>
    <row r="18" spans="2:4" x14ac:dyDescent="0.2">
      <c r="B18" s="19" t="s">
        <v>65</v>
      </c>
      <c r="C18" s="10">
        <v>14</v>
      </c>
      <c r="D18" s="27" t="str">
        <f t="shared" si="0"/>
        <v>neprospěl</v>
      </c>
    </row>
  </sheetData>
  <conditionalFormatting sqref="D9:D18">
    <cfRule type="containsText" dxfId="0" priority="1" operator="containsText" text="ne">
      <formula>NOT(ISERROR(SEARCH("ne",D9)))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46C0-374F-3343-BDAB-59BD22BE04A5}">
  <dimension ref="B3:K17"/>
  <sheetViews>
    <sheetView tabSelected="1" topLeftCell="A5" zoomScale="270" zoomScaleNormal="270" workbookViewId="0">
      <selection activeCell="H17" sqref="H17"/>
    </sheetView>
  </sheetViews>
  <sheetFormatPr baseColWidth="10" defaultRowHeight="16" x14ac:dyDescent="0.2"/>
  <cols>
    <col min="4" max="6" width="6.33203125" customWidth="1"/>
    <col min="7" max="7" width="7" customWidth="1"/>
    <col min="9" max="9" width="10.6640625" customWidth="1"/>
  </cols>
  <sheetData>
    <row r="3" spans="2:11" x14ac:dyDescent="0.2">
      <c r="B3" t="s">
        <v>15</v>
      </c>
    </row>
    <row r="5" spans="2:11" x14ac:dyDescent="0.2">
      <c r="B5" s="24"/>
      <c r="C5" s="24"/>
      <c r="D5" s="44" t="s">
        <v>66</v>
      </c>
      <c r="E5" s="45"/>
      <c r="F5" s="46"/>
      <c r="G5" s="24"/>
      <c r="H5" s="24"/>
      <c r="I5" s="24"/>
    </row>
    <row r="6" spans="2:11" ht="80" x14ac:dyDescent="0.2">
      <c r="B6" s="34" t="s">
        <v>0</v>
      </c>
      <c r="C6" s="35" t="s">
        <v>67</v>
      </c>
      <c r="D6" s="36" t="s">
        <v>68</v>
      </c>
      <c r="E6" s="36" t="s">
        <v>69</v>
      </c>
      <c r="F6" s="36" t="s">
        <v>70</v>
      </c>
      <c r="G6" s="37" t="s">
        <v>71</v>
      </c>
      <c r="H6" s="24"/>
      <c r="I6" s="28" t="s">
        <v>72</v>
      </c>
    </row>
    <row r="7" spans="2:11" x14ac:dyDescent="0.2">
      <c r="B7" s="29" t="s">
        <v>2</v>
      </c>
      <c r="C7" s="30" t="s">
        <v>33</v>
      </c>
      <c r="D7" s="31">
        <v>12</v>
      </c>
      <c r="E7" s="31">
        <v>6</v>
      </c>
      <c r="F7" s="31">
        <v>14</v>
      </c>
      <c r="G7" s="39">
        <f>SUM(D7:F7)</f>
        <v>32</v>
      </c>
      <c r="H7" s="24"/>
      <c r="I7" s="40" t="str">
        <f>IF(F7=14,C7,"")</f>
        <v>Čermák</v>
      </c>
      <c r="K7" s="20" t="s">
        <v>28</v>
      </c>
    </row>
    <row r="8" spans="2:11" x14ac:dyDescent="0.2">
      <c r="B8" s="29" t="s">
        <v>73</v>
      </c>
      <c r="C8" s="30" t="s">
        <v>78</v>
      </c>
      <c r="D8" s="31">
        <v>12</v>
      </c>
      <c r="E8" s="31">
        <v>10</v>
      </c>
      <c r="F8" s="31">
        <v>13</v>
      </c>
      <c r="G8" s="39">
        <f t="shared" ref="G8:G14" si="0">SUM(D8:F8)</f>
        <v>35</v>
      </c>
      <c r="H8" s="24"/>
      <c r="I8" s="40" t="str">
        <f t="shared" ref="I8:I14" si="1">IF(F8=14,C8,"")</f>
        <v/>
      </c>
      <c r="K8" s="20" t="s">
        <v>52</v>
      </c>
    </row>
    <row r="9" spans="2:11" x14ac:dyDescent="0.2">
      <c r="B9" s="29" t="s">
        <v>74</v>
      </c>
      <c r="C9" s="30" t="s">
        <v>79</v>
      </c>
      <c r="D9" s="31">
        <v>11</v>
      </c>
      <c r="E9" s="31">
        <v>8</v>
      </c>
      <c r="F9" s="31">
        <v>10</v>
      </c>
      <c r="G9" s="39">
        <f t="shared" si="0"/>
        <v>29</v>
      </c>
      <c r="H9" s="24"/>
      <c r="I9" s="40" t="str">
        <f t="shared" si="1"/>
        <v/>
      </c>
    </row>
    <row r="10" spans="2:11" x14ac:dyDescent="0.2">
      <c r="B10" s="29" t="s">
        <v>86</v>
      </c>
      <c r="C10" s="30" t="s">
        <v>80</v>
      </c>
      <c r="D10" s="31">
        <v>16</v>
      </c>
      <c r="E10" s="31">
        <v>11</v>
      </c>
      <c r="F10" s="31">
        <v>14</v>
      </c>
      <c r="G10" s="39">
        <f t="shared" si="0"/>
        <v>41</v>
      </c>
      <c r="H10" s="24"/>
      <c r="I10" s="40" t="str">
        <f t="shared" si="1"/>
        <v>Nováková</v>
      </c>
    </row>
    <row r="11" spans="2:11" x14ac:dyDescent="0.2">
      <c r="B11" s="29" t="s">
        <v>5</v>
      </c>
      <c r="C11" s="30" t="s">
        <v>81</v>
      </c>
      <c r="D11" s="38">
        <v>9</v>
      </c>
      <c r="E11" s="31">
        <v>3</v>
      </c>
      <c r="F11" s="31">
        <v>14</v>
      </c>
      <c r="G11" s="39">
        <f t="shared" si="0"/>
        <v>26</v>
      </c>
      <c r="H11" s="24"/>
      <c r="I11" s="40" t="str">
        <f t="shared" si="1"/>
        <v>Poláková</v>
      </c>
    </row>
    <row r="12" spans="2:11" x14ac:dyDescent="0.2">
      <c r="B12" s="29" t="s">
        <v>75</v>
      </c>
      <c r="C12" s="30" t="s">
        <v>82</v>
      </c>
      <c r="D12" s="38">
        <v>7</v>
      </c>
      <c r="E12" s="31">
        <v>12</v>
      </c>
      <c r="F12" s="31">
        <v>11</v>
      </c>
      <c r="G12" s="39">
        <f t="shared" si="0"/>
        <v>30</v>
      </c>
      <c r="H12" s="24"/>
      <c r="I12" s="40" t="str">
        <f t="shared" si="1"/>
        <v/>
      </c>
    </row>
    <row r="13" spans="2:11" x14ac:dyDescent="0.2">
      <c r="B13" s="29" t="s">
        <v>85</v>
      </c>
      <c r="C13" s="30" t="s">
        <v>83</v>
      </c>
      <c r="D13" s="31">
        <v>14</v>
      </c>
      <c r="E13" s="31">
        <v>8</v>
      </c>
      <c r="F13" s="31">
        <v>12</v>
      </c>
      <c r="G13" s="39">
        <f t="shared" si="0"/>
        <v>34</v>
      </c>
      <c r="H13" s="24"/>
      <c r="I13" s="40" t="str">
        <f t="shared" si="1"/>
        <v/>
      </c>
    </row>
    <row r="14" spans="2:11" x14ac:dyDescent="0.2">
      <c r="B14" s="29" t="s">
        <v>2</v>
      </c>
      <c r="C14" s="30" t="s">
        <v>84</v>
      </c>
      <c r="D14" s="31">
        <v>15</v>
      </c>
      <c r="E14" s="31">
        <v>7</v>
      </c>
      <c r="F14" s="31">
        <v>14</v>
      </c>
      <c r="G14" s="39">
        <f t="shared" si="0"/>
        <v>36</v>
      </c>
      <c r="H14" s="24"/>
      <c r="I14" s="40" t="str">
        <f t="shared" si="1"/>
        <v>Slabecký</v>
      </c>
    </row>
    <row r="15" spans="2:11" x14ac:dyDescent="0.2">
      <c r="B15" s="24"/>
      <c r="C15" s="24"/>
      <c r="D15" s="24"/>
      <c r="E15" s="24"/>
      <c r="F15" s="24"/>
      <c r="G15" s="24"/>
      <c r="H15" s="24"/>
      <c r="I15" s="24"/>
    </row>
    <row r="16" spans="2:11" x14ac:dyDescent="0.2">
      <c r="B16" s="32" t="s">
        <v>76</v>
      </c>
      <c r="C16" s="33"/>
      <c r="D16" s="41">
        <f>MAX(D7:D14)</f>
        <v>16</v>
      </c>
      <c r="E16" s="41">
        <f t="shared" ref="E16:F16" si="2">MAX(E7:E14)</f>
        <v>12</v>
      </c>
      <c r="F16" s="41">
        <f t="shared" si="2"/>
        <v>14</v>
      </c>
      <c r="G16" s="42">
        <f>MAX(G7:G14)</f>
        <v>41</v>
      </c>
      <c r="H16" s="24"/>
      <c r="I16" s="24"/>
    </row>
    <row r="17" spans="2:9" x14ac:dyDescent="0.2">
      <c r="B17" s="47" t="s">
        <v>77</v>
      </c>
      <c r="C17" s="48"/>
      <c r="D17" s="48"/>
      <c r="E17" s="48"/>
      <c r="F17" s="49"/>
      <c r="G17" s="43">
        <f>COUNTIF(G7:G14,"&gt;33")</f>
        <v>4</v>
      </c>
      <c r="H17" s="24"/>
      <c r="I17" s="24"/>
    </row>
  </sheetData>
  <mergeCells count="2">
    <mergeCell ref="D5:F5"/>
    <mergeCell ref="B17:F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Základní funkce 1</vt:lpstr>
      <vt:lpstr>Základní funkce 2</vt:lpstr>
      <vt:lpstr>Základní funkce 3</vt:lpstr>
      <vt:lpstr>Časové funkce </vt:lpstr>
      <vt:lpstr>Podmíněné funkce</vt:lpstr>
      <vt:lpstr>Podmíněné funkce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Hanuš Valenta</cp:lastModifiedBy>
  <dcterms:created xsi:type="dcterms:W3CDTF">2023-04-19T09:09:50Z</dcterms:created>
  <dcterms:modified xsi:type="dcterms:W3CDTF">2024-03-25T09:23:31Z</dcterms:modified>
</cp:coreProperties>
</file>