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E6169AEE-E333-49A2-99C0-CFCC64E7111F}" xr6:coauthVersionLast="46" xr6:coauthVersionMax="46" xr10:uidLastSave="{00000000-0000-0000-0000-000000000000}"/>
  <bookViews>
    <workbookView xWindow="-120" yWindow="-120" windowWidth="15600" windowHeight="1131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B24" i="1"/>
  <c r="C18" i="1"/>
  <c r="D18" i="1"/>
  <c r="E18" i="1"/>
  <c r="F18" i="1"/>
  <c r="G18" i="1"/>
  <c r="H18" i="1"/>
  <c r="I18" i="1"/>
  <c r="J18" i="1"/>
  <c r="K18" i="1"/>
  <c r="L18" i="1"/>
  <c r="M18" i="1"/>
  <c r="B18" i="1"/>
  <c r="C25" i="1"/>
  <c r="D25" i="1"/>
  <c r="E25" i="1"/>
  <c r="F25" i="1"/>
  <c r="G25" i="1"/>
  <c r="H25" i="1"/>
  <c r="I25" i="1"/>
  <c r="J25" i="1"/>
  <c r="K25" i="1"/>
  <c r="L25" i="1"/>
  <c r="M25" i="1"/>
  <c r="B25" i="1"/>
  <c r="C19" i="1"/>
  <c r="D19" i="1"/>
  <c r="E19" i="1"/>
  <c r="F19" i="1"/>
  <c r="G19" i="1"/>
  <c r="H19" i="1"/>
  <c r="I19" i="1"/>
  <c r="J19" i="1"/>
  <c r="K19" i="1"/>
  <c r="L19" i="1"/>
  <c r="M19" i="1"/>
  <c r="B19" i="1"/>
  <c r="F9" i="1"/>
  <c r="F5" i="1"/>
  <c r="C12" i="1"/>
  <c r="D12" i="1"/>
  <c r="E12" i="1"/>
  <c r="F12" i="1"/>
  <c r="G12" i="1"/>
  <c r="H12" i="1"/>
  <c r="I12" i="1"/>
  <c r="J12" i="1"/>
  <c r="K12" i="1"/>
  <c r="B12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<sst xmlns="http://schemas.openxmlformats.org/spreadsheetml/2006/main" count="31" uniqueCount="17">
  <si>
    <t>测量固有周期</t>
    <phoneticPr fontId="1" type="noConversion"/>
  </si>
  <si>
    <t>n</t>
    <phoneticPr fontId="1" type="noConversion"/>
  </si>
  <si>
    <t>测量阻尼系数</t>
    <phoneticPr fontId="1" type="noConversion"/>
  </si>
  <si>
    <t>阻尼1</t>
    <phoneticPr fontId="1" type="noConversion"/>
  </si>
  <si>
    <t>ln θ</t>
    <phoneticPr fontId="1" type="noConversion"/>
  </si>
  <si>
    <t>阻尼3</t>
    <phoneticPr fontId="1" type="noConversion"/>
  </si>
  <si>
    <t>测量幅频和相频</t>
    <phoneticPr fontId="1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</si>
  <si>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/s</t>
    </r>
    <phoneticPr fontId="1" type="noConversion"/>
  </si>
  <si>
    <t>θ/°</t>
    <phoneticPr fontId="1" type="noConversion"/>
  </si>
  <si>
    <t>φ/°</t>
    <phoneticPr fontId="1" type="noConversion"/>
  </si>
  <si>
    <t>T/s</t>
    <phoneticPr fontId="1" type="noConversion"/>
  </si>
  <si>
    <t>10T/s</t>
    <phoneticPr fontId="1" type="noConversion"/>
  </si>
  <si>
    <t>t(T)</t>
    <phoneticPr fontId="1" type="noConversion"/>
  </si>
  <si>
    <r>
      <t>ω/ω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</si>
  <si>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r>
      <t>ω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</si>
  <si>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t>阻尼值为下面的最小二乘的斜率的绝对值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</si>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</sst>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77491008068435"/>
                  <c:y val="-0.118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Sheet1!$B$6:$K$6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4.7874917427820458</c:v>
                </c:pt>
                <c:pt idx="1">
                  <c:v>4.7095302013123339</c:v>
                </c:pt>
                <c:pt idx="2">
                  <c:v>4.6249728132842707</c:v>
                </c:pt>
                <c:pt idx="3">
                  <c:v>4.5432947822700038</c:v>
                </c:pt>
                <c:pt idx="4">
                  <c:v>4.4543472962535073</c:v>
                </c:pt>
                <c:pt idx="5">
                  <c:v>4.3820266346738812</c:v>
                </c:pt>
                <c:pt idx="6">
                  <c:v>4.290459441148391</c:v>
                </c:pt>
                <c:pt idx="7">
                  <c:v>4.219507705176107</c:v>
                </c:pt>
                <c:pt idx="8">
                  <c:v>4.1271343850450917</c:v>
                </c:pt>
                <c:pt idx="9">
                  <c:v>4.0430512678345503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7-4C13-B0E3-5A056AEFD7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071206376980655E-2"/>
                  <c:y val="-0.39641987459900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Sheet1!$B$6:$K$6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4.9272536851572051</c:v>
                </c:pt>
                <c:pt idx="1">
                  <c:v>4.836281906951478</c:v>
                </c:pt>
                <c:pt idx="2">
                  <c:v>4.7361984483944957</c:v>
                </c:pt>
                <c:pt idx="3">
                  <c:v>4.6443908991413725</c:v>
                </c:pt>
                <c:pt idx="4">
                  <c:v>4.5432947822700038</c:v>
                </c:pt>
                <c:pt idx="5">
                  <c:v>4.4543472962535073</c:v>
                </c:pt>
                <c:pt idx="6">
                  <c:v>4.3567088266895917</c:v>
                </c:pt>
                <c:pt idx="7">
                  <c:v>4.2626798770413155</c:v>
                </c:pt>
                <c:pt idx="8">
                  <c:v>4.1588830833596715</c:v>
                </c:pt>
                <c:pt idx="9">
                  <c:v>4.0604430105464191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7-4C13-B0E3-5A056AEF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06783"/>
        <c:axId val="1695412191"/>
      </c:scatterChart>
      <c:valAx>
        <c:axId val="169540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412191"/>
        <c:crosses val="autoZero"/>
        <c:crossBetween val="midCat"/>
        <c:majorUnit val="1"/>
      </c:valAx>
      <c:valAx>
        <c:axId val="169541219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</a:t>
                </a:r>
                <a:r>
                  <a:rPr lang="en-US" altLang="zh-CN" baseline="0"/>
                  <a:t> 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40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Sheet1!$B$19:$M$19</c:f>
              <c:numCache>
                <c:formatCode>General</c:formatCode>
                <c:ptCount val="12"/>
                <c:pt idx="0">
                  <c:v>1.0193589743589742</c:v>
                </c:pt>
                <c:pt idx="1">
                  <c:v>1.0135117909496494</c:v>
                </c:pt>
                <c:pt idx="2">
                  <c:v>1.0090101522842638</c:v>
                </c:pt>
                <c:pt idx="3">
                  <c:v>1.0045483259633605</c:v>
                </c:pt>
                <c:pt idx="4">
                  <c:v>1.0039141414141413</c:v>
                </c:pt>
                <c:pt idx="5">
                  <c:v>1.0026481715006303</c:v>
                </c:pt>
                <c:pt idx="6">
                  <c:v>1.0001257861635218</c:v>
                </c:pt>
                <c:pt idx="7">
                  <c:v>0.99886934673366823</c:v>
                </c:pt>
                <c:pt idx="8">
                  <c:v>0.99636591478696723</c:v>
                </c:pt>
                <c:pt idx="9">
                  <c:v>0.99077881619937691</c:v>
                </c:pt>
                <c:pt idx="10">
                  <c:v>0.98342609771181189</c:v>
                </c:pt>
                <c:pt idx="11">
                  <c:v>0.97918719211822647</c:v>
                </c:pt>
              </c:numCache>
            </c:numRef>
          </c:xVal>
          <c:yVal>
            <c:numRef>
              <c:f>Sheet1!$B$16:$M$16</c:f>
              <c:numCache>
                <c:formatCode>General</c:formatCode>
                <c:ptCount val="12"/>
                <c:pt idx="0">
                  <c:v>82</c:v>
                </c:pt>
                <c:pt idx="1">
                  <c:v>108</c:v>
                </c:pt>
                <c:pt idx="2">
                  <c:v>133</c:v>
                </c:pt>
                <c:pt idx="3">
                  <c:v>148</c:v>
                </c:pt>
                <c:pt idx="4">
                  <c:v>150</c:v>
                </c:pt>
                <c:pt idx="5">
                  <c:v>120</c:v>
                </c:pt>
                <c:pt idx="6">
                  <c:v>148</c:v>
                </c:pt>
                <c:pt idx="7">
                  <c:v>144</c:v>
                </c:pt>
                <c:pt idx="8">
                  <c:v>138</c:v>
                </c:pt>
                <c:pt idx="9">
                  <c:v>122</c:v>
                </c:pt>
                <c:pt idx="10">
                  <c:v>100</c:v>
                </c:pt>
                <c:pt idx="11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E-4E10-91FE-4280CC1F11FF}"/>
            </c:ext>
          </c:extLst>
        </c:ser>
        <c:ser>
          <c:idx val="2"/>
          <c:order val="2"/>
          <c:tx>
            <c:v>阻尼3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Sheet1!$B$25:$M$25</c:f>
              <c:numCache>
                <c:formatCode>General</c:formatCode>
                <c:ptCount val="12"/>
                <c:pt idx="0">
                  <c:v>0.97688998156115547</c:v>
                </c:pt>
                <c:pt idx="1">
                  <c:v>0.9847583643122676</c:v>
                </c:pt>
                <c:pt idx="2">
                  <c:v>0.9933749999999999</c:v>
                </c:pt>
                <c:pt idx="3">
                  <c:v>0.99648902821316609</c:v>
                </c:pt>
                <c:pt idx="4">
                  <c:v>1.0002517306482064</c:v>
                </c:pt>
                <c:pt idx="5">
                  <c:v>1.0021437578814627</c:v>
                </c:pt>
                <c:pt idx="6">
                  <c:v>1.0034090909090909</c:v>
                </c:pt>
                <c:pt idx="7">
                  <c:v>1.0059493670886075</c:v>
                </c:pt>
                <c:pt idx="8">
                  <c:v>1.0110687022900762</c:v>
                </c:pt>
                <c:pt idx="9">
                  <c:v>1.0149425287356322</c:v>
                </c:pt>
                <c:pt idx="10">
                  <c:v>1.0175416133162611</c:v>
                </c:pt>
                <c:pt idx="11">
                  <c:v>1.0208092485549134</c:v>
                </c:pt>
              </c:numCache>
            </c:numRef>
          </c:xVal>
          <c:yVal>
            <c:numRef>
              <c:f>Sheet1!$B$22:$M$22</c:f>
              <c:numCache>
                <c:formatCode>General</c:formatCode>
                <c:ptCount val="12"/>
                <c:pt idx="0">
                  <c:v>82</c:v>
                </c:pt>
                <c:pt idx="1">
                  <c:v>100</c:v>
                </c:pt>
                <c:pt idx="2">
                  <c:v>122</c:v>
                </c:pt>
                <c:pt idx="3">
                  <c:v>128</c:v>
                </c:pt>
                <c:pt idx="4">
                  <c:v>131</c:v>
                </c:pt>
                <c:pt idx="5">
                  <c:v>131</c:v>
                </c:pt>
                <c:pt idx="6">
                  <c:v>129</c:v>
                </c:pt>
                <c:pt idx="7">
                  <c:v>126</c:v>
                </c:pt>
                <c:pt idx="8">
                  <c:v>107</c:v>
                </c:pt>
                <c:pt idx="9">
                  <c:v>90</c:v>
                </c:pt>
                <c:pt idx="10">
                  <c:v>84</c:v>
                </c:pt>
                <c:pt idx="11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E-4E10-91FE-4280CC1F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92367"/>
        <c:axId val="1809379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82</c:v>
                      </c:pt>
                      <c:pt idx="1">
                        <c:v>108</c:v>
                      </c:pt>
                      <c:pt idx="2">
                        <c:v>133</c:v>
                      </c:pt>
                      <c:pt idx="3">
                        <c:v>148</c:v>
                      </c:pt>
                      <c:pt idx="4">
                        <c:v>150</c:v>
                      </c:pt>
                      <c:pt idx="5">
                        <c:v>120</c:v>
                      </c:pt>
                      <c:pt idx="6">
                        <c:v>148</c:v>
                      </c:pt>
                      <c:pt idx="7">
                        <c:v>144</c:v>
                      </c:pt>
                      <c:pt idx="8">
                        <c:v>138</c:v>
                      </c:pt>
                      <c:pt idx="9">
                        <c:v>122</c:v>
                      </c:pt>
                      <c:pt idx="10">
                        <c:v>100</c:v>
                      </c:pt>
                      <c:pt idx="11">
                        <c:v>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82</c:v>
                      </c:pt>
                      <c:pt idx="1">
                        <c:v>100</c:v>
                      </c:pt>
                      <c:pt idx="2">
                        <c:v>122</c:v>
                      </c:pt>
                      <c:pt idx="3">
                        <c:v>128</c:v>
                      </c:pt>
                      <c:pt idx="4">
                        <c:v>131</c:v>
                      </c:pt>
                      <c:pt idx="5">
                        <c:v>131</c:v>
                      </c:pt>
                      <c:pt idx="6">
                        <c:v>129</c:v>
                      </c:pt>
                      <c:pt idx="7">
                        <c:v>126</c:v>
                      </c:pt>
                      <c:pt idx="8">
                        <c:v>107</c:v>
                      </c:pt>
                      <c:pt idx="9">
                        <c:v>90</c:v>
                      </c:pt>
                      <c:pt idx="10">
                        <c:v>84</c:v>
                      </c:pt>
                      <c:pt idx="11">
                        <c:v>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BE-4E10-91FE-4280CC1F11FF}"/>
                  </c:ext>
                </c:extLst>
              </c15:ser>
            </c15:filteredScatterSeries>
          </c:ext>
        </c:extLst>
      </c:scatterChart>
      <c:valAx>
        <c:axId val="18093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379887"/>
        <c:crosses val="autoZero"/>
        <c:crossBetween val="midCat"/>
      </c:valAx>
      <c:valAx>
        <c:axId val="180937988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39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Sheet1!$B$18:$M$18</c:f>
              <c:numCache>
                <c:formatCode>General</c:formatCode>
                <c:ptCount val="12"/>
                <c:pt idx="0">
                  <c:v>4.027682889217683</c:v>
                </c:pt>
                <c:pt idx="1">
                  <c:v>4.0045795456848863</c:v>
                </c:pt>
                <c:pt idx="2">
                  <c:v>3.9867927076012601</c:v>
                </c:pt>
                <c:pt idx="3">
                  <c:v>3.9691631757293662</c:v>
                </c:pt>
                <c:pt idx="4">
                  <c:v>3.9666573908962031</c:v>
                </c:pt>
                <c:pt idx="5">
                  <c:v>3.9616553008698525</c:v>
                </c:pt>
                <c:pt idx="6">
                  <c:v>3.9516888724399912</c:v>
                </c:pt>
                <c:pt idx="7">
                  <c:v>3.9467244391831571</c:v>
                </c:pt>
                <c:pt idx="8">
                  <c:v>3.9368328992353296</c:v>
                </c:pt>
                <c:pt idx="9">
                  <c:v>3.9147572007349449</c:v>
                </c:pt>
                <c:pt idx="10">
                  <c:v>3.8857051992452605</c:v>
                </c:pt>
                <c:pt idx="11">
                  <c:v>3.8689564699381687</c:v>
                </c:pt>
              </c:numCache>
            </c:numRef>
          </c:xVal>
          <c:yVal>
            <c:numRef>
              <c:f>Sheet1!$B$15:$M$15</c:f>
              <c:numCache>
                <c:formatCode>General</c:formatCode>
                <c:ptCount val="12"/>
                <c:pt idx="0">
                  <c:v>150</c:v>
                </c:pt>
                <c:pt idx="1">
                  <c:v>131</c:v>
                </c:pt>
                <c:pt idx="2">
                  <c:v>120</c:v>
                </c:pt>
                <c:pt idx="3">
                  <c:v>98</c:v>
                </c:pt>
                <c:pt idx="4">
                  <c:v>94</c:v>
                </c:pt>
                <c:pt idx="5">
                  <c:v>90</c:v>
                </c:pt>
                <c:pt idx="6">
                  <c:v>82</c:v>
                </c:pt>
                <c:pt idx="7">
                  <c:v>76</c:v>
                </c:pt>
                <c:pt idx="8">
                  <c:v>69</c:v>
                </c:pt>
                <c:pt idx="9">
                  <c:v>56</c:v>
                </c:pt>
                <c:pt idx="10">
                  <c:v>44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0-446A-A196-A0791C633E53}"/>
            </c:ext>
          </c:extLst>
        </c:ser>
        <c:ser>
          <c:idx val="2"/>
          <c:order val="1"/>
          <c:tx>
            <c:v>阻尼3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Sheet1!$B$24:$M$24</c:f>
              <c:numCache>
                <c:formatCode>General</c:formatCode>
                <c:ptCount val="12"/>
                <c:pt idx="0">
                  <c:v>3.8618225612658796</c:v>
                </c:pt>
                <c:pt idx="1">
                  <c:v>3.8929276996156048</c:v>
                </c:pt>
                <c:pt idx="2">
                  <c:v>3.9269908169872414</c:v>
                </c:pt>
                <c:pt idx="3">
                  <c:v>3.9393011330279539</c:v>
                </c:pt>
                <c:pt idx="4">
                  <c:v>3.954175775443415</c:v>
                </c:pt>
                <c:pt idx="5">
                  <c:v>3.9616553008698525</c:v>
                </c:pt>
                <c:pt idx="6">
                  <c:v>3.9666573908962031</c:v>
                </c:pt>
                <c:pt idx="7">
                  <c:v>3.976699561506067</c:v>
                </c:pt>
                <c:pt idx="8">
                  <c:v>3.9969372183076248</c:v>
                </c:pt>
                <c:pt idx="9">
                  <c:v>4.0122511540099524</c:v>
                </c:pt>
                <c:pt idx="10">
                  <c:v>4.0225258048524877</c:v>
                </c:pt>
                <c:pt idx="11">
                  <c:v>4.0354433572123227</c:v>
                </c:pt>
              </c:numCache>
            </c:numRef>
          </c:xVal>
          <c:yVal>
            <c:numRef>
              <c:f>Sheet1!$B$21:$M$21</c:f>
              <c:numCache>
                <c:formatCode>General</c:formatCode>
                <c:ptCount val="12"/>
                <c:pt idx="0">
                  <c:v>40</c:v>
                </c:pt>
                <c:pt idx="1">
                  <c:v>52</c:v>
                </c:pt>
                <c:pt idx="2">
                  <c:v>69</c:v>
                </c:pt>
                <c:pt idx="3">
                  <c:v>78</c:v>
                </c:pt>
                <c:pt idx="4">
                  <c:v>89</c:v>
                </c:pt>
                <c:pt idx="5">
                  <c:v>95</c:v>
                </c:pt>
                <c:pt idx="6">
                  <c:v>102</c:v>
                </c:pt>
                <c:pt idx="7">
                  <c:v>109</c:v>
                </c:pt>
                <c:pt idx="8">
                  <c:v>127</c:v>
                </c:pt>
                <c:pt idx="9">
                  <c:v>137</c:v>
                </c:pt>
                <c:pt idx="10">
                  <c:v>142</c:v>
                </c:pt>
                <c:pt idx="11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60-446A-A196-A0791C63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5471"/>
        <c:axId val="1696512751"/>
      </c:scatterChart>
      <c:valAx>
        <c:axId val="1637735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512751"/>
        <c:crosses val="autoZero"/>
        <c:crossBetween val="midCat"/>
      </c:valAx>
      <c:valAx>
        <c:axId val="1696512751"/>
        <c:scaling>
          <c:orientation val="maxMin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73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6</xdr:col>
      <xdr:colOff>0</xdr:colOff>
      <xdr:row>53</xdr:row>
      <xdr:rowOff>38100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54A65959-7AA2-46E0-B0AF-B50D7A3C8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38</xdr:row>
      <xdr:rowOff>9525</xdr:rowOff>
    </xdr:from>
    <xdr:to>
      <xdr:col>12</xdr:col>
      <xdr:colOff>557212</xdr:colOff>
      <xdr:row>53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BC8379-0D89-4A06-BCCC-7E56CCC34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5</xdr:col>
      <xdr:colOff>676275</xdr:colOff>
      <xdr:row>69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0AB73E-3BEF-44BC-9119-5EEABCB1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0.37708</cdr:x>
      <cdr:y>0.42614</cdr:y>
    </cdr:from>
    <cdr:to>
      <cdr:x>0.57708</cdr:x>
      <cdr:y>0.69886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F307F7B-72EE-42BC-A52A-CF3F3F99555C}"/>
            </a:ext>
          </a:extLst>
        </cdr:cNvPr>
        <cdr:cNvSpPr txBox="1"/>
      </cdr:nvSpPr>
      <cdr:spPr>
        <a:xfrm xmlns:a="http://schemas.openxmlformats.org/drawingml/2006/main">
          <a:off x="1724025" y="1428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阻尼</a:t>
          </a:r>
          <a:r>
            <a:rPr lang="en-US" altLang="zh-CN" sz="1100"/>
            <a:t>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0.57917</cdr:x>
      <cdr:y>0.40625</cdr:y>
    </cdr:from>
    <cdr:to>
      <cdr:x>0.77917</cdr:x>
      <cdr:y>0.67898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8B945CA8-BFEB-45D6-A524-69BA44DF118A}"/>
            </a:ext>
          </a:extLst>
        </cdr:cNvPr>
        <cdr:cNvSpPr txBox="1"/>
      </cdr:nvSpPr>
      <cdr:spPr>
        <a:xfrm xmlns:a="http://schemas.openxmlformats.org/drawingml/2006/main">
          <a:off x="2647950" y="1362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阻尼</a:t>
          </a:r>
          <a:r>
            <a:rPr lang="en-US" altLang="zh-CN" sz="1100"/>
            <a:t>3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10" workbookViewId="0">
      <selection activeCell="H63" sqref="H63"/>
    </sheetView>
  </sheetViews>
  <sheetFormatPr defaultRowHeight="14.25" x14ac:dyDescent="0.2"/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6"/>
    </row>
    <row r="2" spans="1:13" x14ac:dyDescent="0.2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7"/>
      <c r="M2" s="8"/>
    </row>
    <row r="3" spans="1:13" ht="17.25" x14ac:dyDescent="0.3">
      <c r="A3" s="2" t="s">
        <v>7</v>
      </c>
      <c r="B3" s="3">
        <v>1.589</v>
      </c>
      <c r="C3" s="3">
        <v>1.589</v>
      </c>
      <c r="D3" s="3">
        <v>1.589</v>
      </c>
      <c r="E3" s="3">
        <v>1.589</v>
      </c>
      <c r="F3" s="3">
        <v>1.59</v>
      </c>
      <c r="G3" s="3">
        <v>1.59</v>
      </c>
      <c r="H3" s="3">
        <v>1.59</v>
      </c>
      <c r="I3" s="3">
        <v>1.59</v>
      </c>
      <c r="J3" s="3">
        <v>1.591</v>
      </c>
      <c r="K3" s="3">
        <v>1.591</v>
      </c>
      <c r="L3" s="7"/>
      <c r="M3" s="8"/>
    </row>
    <row r="4" spans="1:13" x14ac:dyDescent="0.2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7"/>
      <c r="M4" s="8"/>
    </row>
    <row r="5" spans="1:13" ht="17.25" x14ac:dyDescent="0.3">
      <c r="A5" s="1" t="s">
        <v>3</v>
      </c>
      <c r="B5" s="1"/>
      <c r="C5" s="2" t="s">
        <v>11</v>
      </c>
      <c r="D5" s="3">
        <v>15.901999999999999</v>
      </c>
      <c r="E5" s="2" t="s">
        <v>14</v>
      </c>
      <c r="F5" s="2">
        <f>20*PI()/D5</f>
        <v>3.9511918671736805</v>
      </c>
      <c r="G5" s="4" t="s">
        <v>15</v>
      </c>
      <c r="H5" s="11"/>
      <c r="I5" s="11"/>
      <c r="J5" s="11"/>
      <c r="K5" s="12"/>
      <c r="L5" s="7"/>
      <c r="M5" s="8"/>
    </row>
    <row r="6" spans="1:13" x14ac:dyDescent="0.2">
      <c r="A6" s="2" t="s">
        <v>12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7"/>
      <c r="M6" s="8"/>
    </row>
    <row r="7" spans="1:13" x14ac:dyDescent="0.2">
      <c r="A7" s="2" t="s">
        <v>8</v>
      </c>
      <c r="B7" s="3">
        <v>120</v>
      </c>
      <c r="C7" s="3">
        <v>111</v>
      </c>
      <c r="D7" s="3">
        <v>102</v>
      </c>
      <c r="E7" s="3">
        <v>94</v>
      </c>
      <c r="F7" s="3">
        <v>86</v>
      </c>
      <c r="G7" s="3">
        <v>80</v>
      </c>
      <c r="H7" s="3">
        <v>73</v>
      </c>
      <c r="I7" s="3">
        <v>68</v>
      </c>
      <c r="J7" s="3">
        <v>62</v>
      </c>
      <c r="K7" s="3">
        <v>57</v>
      </c>
      <c r="L7" s="7"/>
      <c r="M7" s="8"/>
    </row>
    <row r="8" spans="1:13" x14ac:dyDescent="0.2">
      <c r="A8" s="2" t="s">
        <v>4</v>
      </c>
      <c r="B8" s="3">
        <f>LN(B7)</f>
        <v>4.7874917427820458</v>
      </c>
      <c r="C8" s="3">
        <f t="shared" ref="C8:K8" si="0">LN(C7)</f>
        <v>4.7095302013123339</v>
      </c>
      <c r="D8" s="3">
        <f t="shared" si="0"/>
        <v>4.6249728132842707</v>
      </c>
      <c r="E8" s="3">
        <f t="shared" si="0"/>
        <v>4.5432947822700038</v>
      </c>
      <c r="F8" s="3">
        <f t="shared" si="0"/>
        <v>4.4543472962535073</v>
      </c>
      <c r="G8" s="3">
        <f t="shared" si="0"/>
        <v>4.3820266346738812</v>
      </c>
      <c r="H8" s="3">
        <f t="shared" si="0"/>
        <v>4.290459441148391</v>
      </c>
      <c r="I8" s="3">
        <f t="shared" si="0"/>
        <v>4.219507705176107</v>
      </c>
      <c r="J8" s="3">
        <f t="shared" si="0"/>
        <v>4.1271343850450917</v>
      </c>
      <c r="K8" s="3">
        <f t="shared" si="0"/>
        <v>4.0430512678345503</v>
      </c>
      <c r="L8" s="7"/>
      <c r="M8" s="8"/>
    </row>
    <row r="9" spans="1:13" ht="17.25" x14ac:dyDescent="0.3">
      <c r="A9" s="1" t="s">
        <v>5</v>
      </c>
      <c r="B9" s="1"/>
      <c r="C9" s="2" t="s">
        <v>11</v>
      </c>
      <c r="D9" s="3">
        <v>15.894</v>
      </c>
      <c r="E9" s="2" t="s">
        <v>14</v>
      </c>
      <c r="F9" s="2">
        <f>20*PI()/D9</f>
        <v>3.9531806387187531</v>
      </c>
      <c r="G9" s="4" t="s">
        <v>15</v>
      </c>
      <c r="H9" s="11"/>
      <c r="I9" s="11"/>
      <c r="J9" s="11"/>
      <c r="K9" s="12"/>
      <c r="L9" s="7"/>
      <c r="M9" s="8"/>
    </row>
    <row r="10" spans="1:13" x14ac:dyDescent="0.2">
      <c r="A10" s="2" t="s">
        <v>12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7"/>
      <c r="M10" s="8"/>
    </row>
    <row r="11" spans="1:13" x14ac:dyDescent="0.2">
      <c r="A11" s="2" t="s">
        <v>8</v>
      </c>
      <c r="B11" s="3">
        <v>138</v>
      </c>
      <c r="C11" s="3">
        <v>126</v>
      </c>
      <c r="D11" s="3">
        <v>114</v>
      </c>
      <c r="E11" s="3">
        <v>104</v>
      </c>
      <c r="F11" s="3">
        <v>94</v>
      </c>
      <c r="G11" s="3">
        <v>86</v>
      </c>
      <c r="H11" s="3">
        <v>78</v>
      </c>
      <c r="I11" s="3">
        <v>71</v>
      </c>
      <c r="J11" s="3">
        <v>64</v>
      </c>
      <c r="K11" s="3">
        <v>58</v>
      </c>
      <c r="L11" s="7"/>
      <c r="M11" s="8"/>
    </row>
    <row r="12" spans="1:13" x14ac:dyDescent="0.2">
      <c r="A12" s="2" t="s">
        <v>4</v>
      </c>
      <c r="B12" s="3">
        <f>LN(B11)</f>
        <v>4.9272536851572051</v>
      </c>
      <c r="C12" s="3">
        <f t="shared" ref="C12:K12" si="1">LN(C11)</f>
        <v>4.836281906951478</v>
      </c>
      <c r="D12" s="3">
        <f t="shared" si="1"/>
        <v>4.7361984483944957</v>
      </c>
      <c r="E12" s="3">
        <f t="shared" si="1"/>
        <v>4.6443908991413725</v>
      </c>
      <c r="F12" s="3">
        <f t="shared" si="1"/>
        <v>4.5432947822700038</v>
      </c>
      <c r="G12" s="3">
        <f t="shared" si="1"/>
        <v>4.4543472962535073</v>
      </c>
      <c r="H12" s="3">
        <f t="shared" si="1"/>
        <v>4.3567088266895917</v>
      </c>
      <c r="I12" s="3">
        <f t="shared" si="1"/>
        <v>4.2626798770413155</v>
      </c>
      <c r="J12" s="3">
        <f t="shared" si="1"/>
        <v>4.1588830833596715</v>
      </c>
      <c r="K12" s="3">
        <f t="shared" si="1"/>
        <v>4.0604430105464191</v>
      </c>
      <c r="L12" s="9"/>
      <c r="M12" s="10"/>
    </row>
    <row r="13" spans="1:13" x14ac:dyDescent="0.2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2" t="s">
        <v>9</v>
      </c>
      <c r="B15" s="3">
        <v>150</v>
      </c>
      <c r="C15" s="3">
        <v>131</v>
      </c>
      <c r="D15" s="3">
        <v>120</v>
      </c>
      <c r="E15" s="3">
        <v>98</v>
      </c>
      <c r="F15" s="3">
        <v>94</v>
      </c>
      <c r="G15" s="3">
        <v>90</v>
      </c>
      <c r="H15" s="3">
        <v>82</v>
      </c>
      <c r="I15" s="3">
        <v>76</v>
      </c>
      <c r="J15" s="3">
        <v>69</v>
      </c>
      <c r="K15" s="3">
        <v>56</v>
      </c>
      <c r="L15" s="3">
        <v>44</v>
      </c>
      <c r="M15" s="3">
        <v>38</v>
      </c>
    </row>
    <row r="16" spans="1:13" x14ac:dyDescent="0.2">
      <c r="A16" s="2" t="s">
        <v>8</v>
      </c>
      <c r="B16" s="3">
        <v>82</v>
      </c>
      <c r="C16" s="3">
        <v>108</v>
      </c>
      <c r="D16" s="3">
        <v>133</v>
      </c>
      <c r="E16" s="3">
        <v>148</v>
      </c>
      <c r="F16" s="3">
        <v>150</v>
      </c>
      <c r="G16" s="3">
        <v>120</v>
      </c>
      <c r="H16" s="3">
        <v>148</v>
      </c>
      <c r="I16" s="3">
        <v>144</v>
      </c>
      <c r="J16" s="3">
        <v>138</v>
      </c>
      <c r="K16" s="3">
        <v>122</v>
      </c>
      <c r="L16" s="3">
        <v>100</v>
      </c>
      <c r="M16" s="3">
        <v>89</v>
      </c>
    </row>
    <row r="17" spans="1:13" x14ac:dyDescent="0.2">
      <c r="A17" s="2" t="s">
        <v>10</v>
      </c>
      <c r="B17" s="3">
        <v>1.56</v>
      </c>
      <c r="C17" s="3">
        <v>1.569</v>
      </c>
      <c r="D17" s="3">
        <v>1.5760000000000001</v>
      </c>
      <c r="E17" s="3">
        <v>1.583</v>
      </c>
      <c r="F17" s="3">
        <v>1.5840000000000001</v>
      </c>
      <c r="G17" s="3">
        <v>1.5860000000000001</v>
      </c>
      <c r="H17" s="3">
        <v>1.59</v>
      </c>
      <c r="I17" s="3">
        <v>1.5920000000000001</v>
      </c>
      <c r="J17" s="3">
        <v>1.5960000000000001</v>
      </c>
      <c r="K17" s="3">
        <v>1.605</v>
      </c>
      <c r="L17" s="3">
        <v>1.617</v>
      </c>
      <c r="M17" s="3">
        <v>1.6240000000000001</v>
      </c>
    </row>
    <row r="18" spans="1:13" s="15" customFormat="1" ht="14.25" customHeight="1" x14ac:dyDescent="0.2">
      <c r="A18" s="14" t="s">
        <v>16</v>
      </c>
      <c r="B18" s="14">
        <f>2*PI()/B17</f>
        <v>4.027682889217683</v>
      </c>
      <c r="C18" s="14">
        <f t="shared" ref="C18:M18" si="2">2*PI()/C17</f>
        <v>4.0045795456848863</v>
      </c>
      <c r="D18" s="14">
        <f t="shared" si="2"/>
        <v>3.9867927076012601</v>
      </c>
      <c r="E18" s="14">
        <f t="shared" si="2"/>
        <v>3.9691631757293662</v>
      </c>
      <c r="F18" s="14">
        <f t="shared" si="2"/>
        <v>3.9666573908962031</v>
      </c>
      <c r="G18" s="14">
        <f t="shared" si="2"/>
        <v>3.9616553008698525</v>
      </c>
      <c r="H18" s="14">
        <f t="shared" si="2"/>
        <v>3.9516888724399912</v>
      </c>
      <c r="I18" s="14">
        <f t="shared" si="2"/>
        <v>3.9467244391831571</v>
      </c>
      <c r="J18" s="14">
        <f t="shared" si="2"/>
        <v>3.9368328992353296</v>
      </c>
      <c r="K18" s="14">
        <f t="shared" si="2"/>
        <v>3.9147572007349449</v>
      </c>
      <c r="L18" s="14">
        <f t="shared" si="2"/>
        <v>3.8857051992452605</v>
      </c>
      <c r="M18" s="14">
        <f t="shared" si="2"/>
        <v>3.8689564699381687</v>
      </c>
    </row>
    <row r="19" spans="1:13" ht="17.25" x14ac:dyDescent="0.3">
      <c r="A19" s="2" t="s">
        <v>13</v>
      </c>
      <c r="B19" s="2">
        <f>$D$5/10/B17</f>
        <v>1.0193589743589742</v>
      </c>
      <c r="C19" s="2">
        <f>$D$5/10/C17</f>
        <v>1.0135117909496494</v>
      </c>
      <c r="D19" s="2">
        <f>$D$5/10/D17</f>
        <v>1.0090101522842638</v>
      </c>
      <c r="E19" s="2">
        <f>$D$5/10/E17</f>
        <v>1.0045483259633605</v>
      </c>
      <c r="F19" s="2">
        <f>$D$5/10/F17</f>
        <v>1.0039141414141413</v>
      </c>
      <c r="G19" s="2">
        <f>$D$5/10/G17</f>
        <v>1.0026481715006303</v>
      </c>
      <c r="H19" s="2">
        <f>$D$5/10/H17</f>
        <v>1.0001257861635218</v>
      </c>
      <c r="I19" s="2">
        <f>$D$5/10/I17</f>
        <v>0.99886934673366823</v>
      </c>
      <c r="J19" s="2">
        <f>$D$5/10/J17</f>
        <v>0.99636591478696723</v>
      </c>
      <c r="K19" s="2">
        <f>$D$5/10/K17</f>
        <v>0.99077881619937691</v>
      </c>
      <c r="L19" s="2">
        <f>$D$5/10/L17</f>
        <v>0.98342609771181189</v>
      </c>
      <c r="M19" s="2">
        <f>$D$5/10/M17</f>
        <v>0.97918719211822647</v>
      </c>
    </row>
    <row r="20" spans="1:13" x14ac:dyDescent="0.2">
      <c r="A20" s="1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2" t="s">
        <v>9</v>
      </c>
      <c r="B21" s="3">
        <v>40</v>
      </c>
      <c r="C21" s="3">
        <v>52</v>
      </c>
      <c r="D21" s="3">
        <v>69</v>
      </c>
      <c r="E21" s="3">
        <v>78</v>
      </c>
      <c r="F21" s="3">
        <v>89</v>
      </c>
      <c r="G21" s="3">
        <v>95</v>
      </c>
      <c r="H21" s="3">
        <v>102</v>
      </c>
      <c r="I21" s="3">
        <v>109</v>
      </c>
      <c r="J21" s="3">
        <v>127</v>
      </c>
      <c r="K21" s="3">
        <v>137</v>
      </c>
      <c r="L21" s="3">
        <v>142</v>
      </c>
      <c r="M21" s="3">
        <v>148</v>
      </c>
    </row>
    <row r="22" spans="1:13" x14ac:dyDescent="0.2">
      <c r="A22" s="2" t="s">
        <v>8</v>
      </c>
      <c r="B22" s="3">
        <v>82</v>
      </c>
      <c r="C22" s="3">
        <v>100</v>
      </c>
      <c r="D22" s="3">
        <v>122</v>
      </c>
      <c r="E22" s="3">
        <v>128</v>
      </c>
      <c r="F22" s="3">
        <v>131</v>
      </c>
      <c r="G22" s="3">
        <v>131</v>
      </c>
      <c r="H22" s="3">
        <v>129</v>
      </c>
      <c r="I22" s="3">
        <v>126</v>
      </c>
      <c r="J22" s="3">
        <v>107</v>
      </c>
      <c r="K22" s="3">
        <v>90</v>
      </c>
      <c r="L22" s="3">
        <v>84</v>
      </c>
      <c r="M22" s="3">
        <v>74</v>
      </c>
    </row>
    <row r="23" spans="1:13" x14ac:dyDescent="0.2">
      <c r="A23" s="2" t="s">
        <v>10</v>
      </c>
      <c r="B23" s="3">
        <v>1.627</v>
      </c>
      <c r="C23" s="3">
        <v>1.6140000000000001</v>
      </c>
      <c r="D23" s="3">
        <v>1.6</v>
      </c>
      <c r="E23" s="3">
        <v>1.595</v>
      </c>
      <c r="F23" s="3">
        <v>1.589</v>
      </c>
      <c r="G23" s="3">
        <v>1.5860000000000001</v>
      </c>
      <c r="H23" s="3">
        <v>1.5840000000000001</v>
      </c>
      <c r="I23" s="3">
        <v>1.58</v>
      </c>
      <c r="J23" s="3">
        <v>1.5720000000000001</v>
      </c>
      <c r="K23" s="3">
        <v>1.5660000000000001</v>
      </c>
      <c r="L23" s="3">
        <v>1.5620000000000001</v>
      </c>
      <c r="M23" s="3">
        <v>1.5569999999999999</v>
      </c>
    </row>
    <row r="24" spans="1:13" x14ac:dyDescent="0.2">
      <c r="A24" s="2" t="s">
        <v>16</v>
      </c>
      <c r="B24" s="13">
        <f>2*PI()/B23</f>
        <v>3.8618225612658796</v>
      </c>
      <c r="C24" s="13">
        <f t="shared" ref="C24:M24" si="3">2*PI()/C23</f>
        <v>3.8929276996156048</v>
      </c>
      <c r="D24" s="13">
        <f t="shared" si="3"/>
        <v>3.9269908169872414</v>
      </c>
      <c r="E24" s="13">
        <f t="shared" si="3"/>
        <v>3.9393011330279539</v>
      </c>
      <c r="F24" s="13">
        <f t="shared" si="3"/>
        <v>3.954175775443415</v>
      </c>
      <c r="G24" s="13">
        <f t="shared" si="3"/>
        <v>3.9616553008698525</v>
      </c>
      <c r="H24" s="13">
        <f t="shared" si="3"/>
        <v>3.9666573908962031</v>
      </c>
      <c r="I24" s="13">
        <f t="shared" si="3"/>
        <v>3.976699561506067</v>
      </c>
      <c r="J24" s="13">
        <f t="shared" si="3"/>
        <v>3.9969372183076248</v>
      </c>
      <c r="K24" s="13">
        <f t="shared" si="3"/>
        <v>4.0122511540099524</v>
      </c>
      <c r="L24" s="13">
        <f t="shared" si="3"/>
        <v>4.0225258048524877</v>
      </c>
      <c r="M24" s="13">
        <f t="shared" si="3"/>
        <v>4.0354433572123227</v>
      </c>
    </row>
    <row r="25" spans="1:13" ht="17.25" x14ac:dyDescent="0.3">
      <c r="A25" s="2" t="s">
        <v>13</v>
      </c>
      <c r="B25" s="2">
        <f>$D$9/10/B23</f>
        <v>0.97688998156115547</v>
      </c>
      <c r="C25" s="2">
        <f t="shared" ref="C25:M25" si="4">$D$9/10/C23</f>
        <v>0.9847583643122676</v>
      </c>
      <c r="D25" s="2">
        <f t="shared" si="4"/>
        <v>0.9933749999999999</v>
      </c>
      <c r="E25" s="2">
        <f t="shared" si="4"/>
        <v>0.99648902821316609</v>
      </c>
      <c r="F25" s="2">
        <f t="shared" si="4"/>
        <v>1.0002517306482064</v>
      </c>
      <c r="G25" s="2">
        <f t="shared" si="4"/>
        <v>1.0021437578814627</v>
      </c>
      <c r="H25" s="2">
        <f t="shared" si="4"/>
        <v>1.0034090909090909</v>
      </c>
      <c r="I25" s="2">
        <f t="shared" si="4"/>
        <v>1.0059493670886075</v>
      </c>
      <c r="J25" s="2">
        <f t="shared" si="4"/>
        <v>1.0110687022900762</v>
      </c>
      <c r="K25" s="2">
        <f t="shared" si="4"/>
        <v>1.0149425287356322</v>
      </c>
      <c r="L25" s="2">
        <f t="shared" si="4"/>
        <v>1.0175416133162611</v>
      </c>
      <c r="M25" s="2">
        <f t="shared" si="4"/>
        <v>1.0208092485549134</v>
      </c>
    </row>
  </sheetData>
  <mergeCells count="10">
    <mergeCell ref="A14:M14"/>
    <mergeCell ref="A20:M20"/>
    <mergeCell ref="L1:M12"/>
    <mergeCell ref="G5:K5"/>
    <mergeCell ref="G9:K9"/>
    <mergeCell ref="A1:K1"/>
    <mergeCell ref="A4:K4"/>
    <mergeCell ref="A5:B5"/>
    <mergeCell ref="A9:B9"/>
    <mergeCell ref="A13:M13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EFC7-D737-4DAF-8D79-13DDA5FE9957}">
  <dimension ref="A1"/>
  <sheetViews>
    <sheetView topLeftCell="A22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2021-01-15T00:37:46Z</cp:lastPrinted>
  <dcterms:created xsi:type="dcterms:W3CDTF">2015-06-05T18:17:20Z</dcterms:created>
  <dcterms:modified xsi:type="dcterms:W3CDTF">2021-01-15T01:12:46Z</dcterms:modified>
</cp:coreProperties>
</file>