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5800" tabRatio="500" activeTab="1"/>
  </bookViews>
  <sheets>
    <sheet name="汇总" sheetId="2" r:id="rId1"/>
    <sheet name="明细" sheetId="1" r:id="rId2"/>
    <sheet name="产品表" sheetId="4" r:id="rId3"/>
    <sheet name="工作表2" sheetId="6" r:id="rId4"/>
    <sheet name="工作表3" sheetId="7" r:id="rId5"/>
  </sheets>
  <calcPr calcId="150000" concurrentCalc="0"/>
  <pivotCaches>
    <pivotCache cacheId="673" r:id="rId6"/>
    <pivotCache cacheId="679" r:id="rId7"/>
    <pivotCache cacheId="686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K127" i="1"/>
  <c r="K128" i="1"/>
  <c r="K129" i="1"/>
  <c r="K119" i="1"/>
  <c r="K120" i="1"/>
  <c r="K121" i="1"/>
  <c r="K122" i="1"/>
  <c r="K123" i="1"/>
  <c r="K124" i="1"/>
  <c r="K125" i="1"/>
  <c r="K126" i="1"/>
  <c r="F113" i="1"/>
  <c r="K113" i="1"/>
  <c r="F114" i="1"/>
  <c r="B34" i="4"/>
  <c r="K114" i="1"/>
  <c r="F115" i="1"/>
  <c r="K115" i="1"/>
  <c r="B35" i="4"/>
  <c r="K116" i="1"/>
  <c r="K117" i="1"/>
  <c r="K118" i="1"/>
  <c r="K112" i="1"/>
  <c r="F112" i="1"/>
  <c r="K111" i="1"/>
  <c r="F111" i="1"/>
  <c r="F110" i="1"/>
  <c r="F109" i="1"/>
  <c r="F108" i="1"/>
  <c r="F107" i="1"/>
  <c r="F106" i="1"/>
  <c r="B32" i="4"/>
  <c r="J32" i="4"/>
  <c r="F105" i="1"/>
  <c r="F104" i="1"/>
  <c r="F103" i="1"/>
  <c r="F102" i="1"/>
  <c r="B20" i="4"/>
  <c r="B33" i="4"/>
  <c r="B4" i="4"/>
  <c r="J4" i="4"/>
  <c r="B19" i="4"/>
  <c r="B30" i="4"/>
  <c r="B5" i="4"/>
  <c r="J5" i="4"/>
  <c r="B17" i="4"/>
  <c r="B31" i="4"/>
  <c r="B6" i="4"/>
  <c r="J6" i="4"/>
  <c r="B16" i="4"/>
  <c r="B22" i="4"/>
  <c r="B7" i="4"/>
  <c r="J7" i="4"/>
  <c r="B14" i="4"/>
  <c r="B24" i="4"/>
  <c r="B8" i="4"/>
  <c r="J8" i="4"/>
  <c r="B15" i="4"/>
  <c r="B21" i="4"/>
  <c r="B9" i="4"/>
  <c r="J9" i="4"/>
  <c r="B29" i="4"/>
  <c r="B10" i="4"/>
  <c r="J10" i="4"/>
  <c r="B26" i="4"/>
  <c r="B11" i="4"/>
  <c r="J11" i="4"/>
  <c r="B12" i="4"/>
  <c r="J12" i="4"/>
  <c r="B13" i="4"/>
  <c r="B18" i="4"/>
  <c r="B23" i="4"/>
  <c r="J13" i="4"/>
  <c r="B27" i="4"/>
  <c r="J14" i="4"/>
  <c r="B28" i="4"/>
  <c r="J15" i="4"/>
  <c r="J16" i="4"/>
  <c r="J17" i="4"/>
  <c r="J18" i="4"/>
  <c r="J19" i="4"/>
  <c r="J20" i="4"/>
  <c r="J21" i="4"/>
  <c r="B3" i="4"/>
  <c r="J22" i="4"/>
  <c r="J23" i="4"/>
  <c r="J24" i="4"/>
  <c r="J25" i="4"/>
  <c r="J26" i="4"/>
  <c r="J27" i="4"/>
  <c r="J28" i="4"/>
  <c r="J29" i="4"/>
  <c r="J30" i="4"/>
  <c r="J31" i="4"/>
  <c r="J3" i="4"/>
  <c r="F101" i="1"/>
  <c r="F100" i="1"/>
  <c r="F99" i="1"/>
  <c r="F96" i="1"/>
  <c r="K96" i="1"/>
  <c r="K98" i="1"/>
  <c r="F98" i="1"/>
  <c r="K97" i="1"/>
  <c r="F97" i="1"/>
  <c r="K95" i="1"/>
  <c r="F9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F94" i="1"/>
  <c r="F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8" i="1"/>
  <c r="K77" i="1"/>
  <c r="F76" i="1"/>
  <c r="K76" i="1"/>
  <c r="F75" i="1"/>
  <c r="F68" i="1"/>
  <c r="F61" i="1"/>
  <c r="F58" i="1"/>
  <c r="K59" i="1"/>
  <c r="K58" i="1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I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<sst xmlns="http://schemas.openxmlformats.org/spreadsheetml/2006/main" count="708" uniqueCount="232">
  <si>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</si>
  <si>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</si>
  <si>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</si>
  <si>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</si>
  <si>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</si>
  <si>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</si>
  <si>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</si>
  <si>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</si>
  <si>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</si>
  <si>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</si>
  <si>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</si>
  <si>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</si>
  <si>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</si>
  <si>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</si>
  <si>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</si>
  <si>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</si>
  <si>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</si>
  <si>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</si>
  <si>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</si>
  <si>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</si>
  <si>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</si>
  <si>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</si>
  <si>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</si>
  <si>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</si>
  <si>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</si>
  <si>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</si>
  <si>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</si>
  <si>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</si>
  <si>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</si>
  <si>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</si>
  <si>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</si>
  <si>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</si>
  <si>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</si>
  <si>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</si>
  <si>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</si>
  <si>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</si>
  <si>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</si>
  <si>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</si>
  <si>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</si>
  <si>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</si>
  <si>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</si>
  <si>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</si>
  <si>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</si>
  <si>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</si>
  <si>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</si>
  <si>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</si>
  <si>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</si>
  <si>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</si>
  <si>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</si>
  <si>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</si>
  <si>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</si>
  <si>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</si>
  <si>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</si>
  <si>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</si>
  <si>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</si>
  <si>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</si>
  <si>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</si>
  <si>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</si>
  <si>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</si>
  <si>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</si>
  <si>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</si>
  <si>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</si>
  <si>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</si>
  <si>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</si>
  <si>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</si>
  <si>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</si>
  <si>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</si>
  <si>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</si>
  <si>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</si>
  <si>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</si>
  <si>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</si>
  <si>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</si>
  <si>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</si>
  <si>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</si>
  <si>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</si>
  <si>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</si>
  <si>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</si>
  <si>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</si>
  <si>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</si>
  <si>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</si>
  <si>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</si>
  <si>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</si>
  <si>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</si>
  <si>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</si>
  <si>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</si>
  <si>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</si>
  <si>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</si>
  <si>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</si>
  <si>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</si>
  <si>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如有疑问，请拨打18181996296.</t>
    <rPh sb="0" eb="1">
      <t>ru you yi wen</t>
    </rPh>
    <rPh sb="5" eb="6">
      <t>qing bo da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</si>
  <si>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</si>
  <si>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</si>
  <si>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</si>
  <si>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</si>
  <si>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</si>
  <si>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</si>
  <si>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</si>
  <si>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</si>
  <si>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</si>
  <si>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</si>
  <si>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</si>
  <si>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</si>
  <si>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</si>
  <si>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</si>
  <si>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</si>
  <si>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</si>
  <si>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</si>
  <si>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</si>
  <si>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</si>
  <si>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</si>
  <si>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</si>
  <si>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</si>
  <si>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</si>
  <si>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</si>
  <si>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</si>
  <si>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</si>
  <si>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</si>
  <si>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</si>
  <si>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</si>
  <si>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</si>
  <si>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</si>
  <si>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</si>
  <si>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</si>
  <si>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</si>
  <si>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</si>
  <si>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</si>
  <si>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</si>
  <si>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</si>
  <si>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</si>
  <si>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</si>
  <si>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</si>
  <si>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</si>
  <si>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</si>
  <si>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</si>
  <si>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</si>
  <si>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</si>
  <si>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</si>
  <si>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</si>
  <si>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</si>
  <si>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</si>
  <si>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</si>
  <si>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</si>
  <si>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</si>
  <si>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</si>
  <si>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</si>
  <si>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</si>
  <si>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</si>
  <si>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</si>
  <si>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</si>
  <si>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</si>
  <si>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曹曹</t>
    <rPh sb="0" eb="1">
      <t>cao cao</t>
    </rPh>
    <phoneticPr fontId="1" type="noConversion"/>
  </si>
  <si>
    <t>德国手工花果茶(杯)</t>
  </si>
  <si>
    <t>手冲拿铁(杯)x1</t>
  </si>
  <si>
    <t>颗颗妈妈</t>
    <phoneticPr fontId="1" type="noConversion"/>
  </si>
  <si>
    <t>峨眉山明前绿茶(杯)</t>
  </si>
  <si>
    <t>零食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</si>
  <si>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</si>
  <si>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</si>
  <si>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</si>
  <si>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</si>
  <si>
    <t>candicie</t>
    <phoneticPr fontId="1" type="noConversion"/>
  </si>
  <si>
    <t>candice</t>
    <phoneticPr fontId="1" type="noConversion"/>
  </si>
  <si>
    <t>峨眉山明前绿茶(杯)x1</t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</si>
  <si>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</si>
  <si>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</si>
  <si>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</si>
  <si>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</si>
  <si>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米果(袋)</t>
  </si>
  <si>
    <t>高卉</t>
    <rPh sb="0" eb="1">
      <t>gao hui</t>
    </rPh>
    <rPh sb="1" eb="2">
      <t>hui</t>
    </rPh>
    <phoneticPr fontId="1" type="noConversion"/>
  </si>
  <si>
    <t>小艾爸</t>
    <phoneticPr fontId="1" type="noConversion"/>
  </si>
  <si>
    <t>会员消费</t>
    <rPh sb="0" eb="1">
      <t>hui yuan xiao f</t>
    </rPh>
    <phoneticPr fontId="1" type="noConversion"/>
  </si>
  <si>
    <t>饮品</t>
  </si>
  <si>
    <t>小吃</t>
  </si>
  <si>
    <t>其他</t>
  </si>
  <si>
    <t>酒类</t>
  </si>
  <si>
    <t>德国手工花果茶(壶（2杯）)</t>
  </si>
  <si>
    <t>德国手工花果茶(壶（4杯）)</t>
  </si>
  <si>
    <t>高山古树普洱茶(杯)</t>
  </si>
  <si>
    <t>高山古树普洱茶(壶（2杯）)</t>
  </si>
  <si>
    <t>斯里兰卡上等红茶(壶（2杯）)</t>
  </si>
  <si>
    <t>斯里兰卡上等红茶(壶（4杯）)</t>
  </si>
  <si>
    <t>求和/售价</t>
  </si>
  <si>
    <t>高山古树普洱茶(壶（4杯）)</t>
  </si>
  <si>
    <t>饮品</t>
    <rPh sb="0" eb="1">
      <t>yin p</t>
    </rPh>
    <phoneticPr fontId="1" type="noConversion"/>
  </si>
  <si>
    <t>售价</t>
    <phoneticPr fontId="1" type="noConversion"/>
  </si>
  <si>
    <t>菜单</t>
    <rPh sb="0" eb="1">
      <t>cai dan</t>
    </rPh>
    <phoneticPr fontId="1" type="noConversion"/>
  </si>
  <si>
    <t>拿铁咖啡(杯)</t>
    <rPh sb="2" eb="3">
      <t>ka f</t>
    </rPh>
    <phoneticPr fontId="1" type="noConversion"/>
  </si>
  <si>
    <t>德国手工花果茶(1壶/4杯)</t>
    <phoneticPr fontId="1" type="noConversion"/>
  </si>
  <si>
    <t>德国手工花果茶(1壶/2杯)</t>
    <phoneticPr fontId="1" type="noConversion"/>
  </si>
  <si>
    <t>高山古树普洱茶(1壶/2杯)</t>
    <phoneticPr fontId="1" type="noConversion"/>
  </si>
  <si>
    <t>鲜榨橙汁(杯)</t>
    <rPh sb="0" eb="1">
      <t>xian zha</t>
    </rPh>
    <rPh sb="2" eb="3">
      <t>cheng zi</t>
    </rPh>
    <phoneticPr fontId="1" type="noConversion"/>
  </si>
  <si>
    <t>坚果(盘)</t>
    <phoneticPr fontId="1" type="noConversion"/>
  </si>
  <si>
    <t>美国蔓越梅子干（碟）</t>
    <rPh sb="0" eb="1">
      <t>mei guo</t>
    </rPh>
    <rPh sb="2" eb="3">
      <t>man yue mei</t>
    </rPh>
    <rPh sb="5" eb="6">
      <t>zi</t>
    </rPh>
    <rPh sb="6" eb="7">
      <t>gan</t>
    </rPh>
    <rPh sb="8" eb="9">
      <t>ide</t>
    </rPh>
    <phoneticPr fontId="1" type="noConversion"/>
  </si>
  <si>
    <t>啤酒(瓶)</t>
    <phoneticPr fontId="1" type="noConversion"/>
  </si>
  <si>
    <t>香槟（杯）（4杯起点）</t>
    <rPh sb="0" eb="1">
      <t>xiang b</t>
    </rPh>
    <rPh sb="3" eb="4">
      <t>bei</t>
    </rPh>
    <rPh sb="7" eb="8">
      <t>bei</t>
    </rPh>
    <rPh sb="8" eb="9">
      <t>qi</t>
    </rPh>
    <rPh sb="9" eb="10">
      <t>dian</t>
    </rPh>
    <phoneticPr fontId="1" type="noConversion"/>
  </si>
  <si>
    <t>红酒（杯）（4杯起点）</t>
    <rPh sb="0" eb="1">
      <t>hong jiu</t>
    </rPh>
    <rPh sb="3" eb="4">
      <t>bei</t>
    </rPh>
    <phoneticPr fontId="1" type="noConversion"/>
  </si>
  <si>
    <t>迷你支红酒</t>
    <rPh sb="0" eb="1">
      <t>mi ni</t>
    </rPh>
    <rPh sb="2" eb="3">
      <t>zhi</t>
    </rPh>
    <rPh sb="3" eb="4">
      <t>hong jiu</t>
    </rPh>
    <phoneticPr fontId="1" type="noConversion"/>
  </si>
  <si>
    <t>Hot</t>
    <phoneticPr fontId="1" type="noConversion"/>
  </si>
  <si>
    <t>New</t>
    <phoneticPr fontId="1" type="noConversion"/>
  </si>
  <si>
    <t>英式奶茶（杯）</t>
    <rPh sb="0" eb="1">
      <t>ying shi</t>
    </rPh>
    <rPh sb="2" eb="3">
      <t>nai cha</t>
    </rPh>
    <rPh sb="5" eb="6">
      <t>bei</t>
    </rPh>
    <phoneticPr fontId="1" type="noConversion"/>
  </si>
  <si>
    <t>伯爵奶茶（杯）</t>
    <rPh sb="0" eb="1">
      <t>bo jue nai cha</t>
    </rPh>
    <rPh sb="5" eb="6">
      <t>bei</t>
    </rPh>
    <phoneticPr fontId="1" type="noConversion"/>
  </si>
  <si>
    <t>斯里兰卡上等红茶(1壶/2杯)</t>
    <phoneticPr fontId="1" type="noConversion"/>
  </si>
  <si>
    <t>骆文明</t>
    <phoneticPr fontId="1" type="noConversion"/>
  </si>
  <si>
    <t>峰峰妈妈</t>
    <rPh sb="0" eb="1">
      <t>feng feng</t>
    </rPh>
    <rPh sb="2" eb="3">
      <t>ma ma</t>
    </rPh>
    <phoneticPr fontId="1" type="noConversion"/>
  </si>
  <si>
    <t>高波</t>
    <rPh sb="0" eb="1">
      <t>gao bo</t>
    </rPh>
    <phoneticPr fontId="1" type="noConversion"/>
  </si>
  <si>
    <t>二宝妈</t>
    <phoneticPr fontId="1" type="noConversion"/>
  </si>
  <si>
    <t>壶（3杯）</t>
    <rPh sb="0" eb="1">
      <t>hu</t>
    </rPh>
    <rPh sb="3" eb="4">
      <t>bei</t>
    </rPh>
    <phoneticPr fontId="1" type="noConversion"/>
  </si>
  <si>
    <t>德国手工花果茶(壶（3杯）)</t>
  </si>
  <si>
    <t>颗颗妈妈</t>
    <rPh sb="0" eb="1">
      <t>ke ke ma m</t>
    </rPh>
    <phoneticPr fontId="1" type="noConversion"/>
  </si>
  <si>
    <t>档爸</t>
    <phoneticPr fontId="1" type="noConversion"/>
  </si>
  <si>
    <t>坚果(盘)x1</t>
  </si>
  <si>
    <t>卫丹朋友</t>
    <rPh sb="0" eb="1">
      <t>wei dan</t>
    </rPh>
    <rPh sb="2" eb="3">
      <t>peng y</t>
    </rPh>
    <phoneticPr fontId="1" type="noConversion"/>
  </si>
  <si>
    <t>卫丹朋友</t>
    <rPh sb="0" eb="1">
      <t>wei dan p y</t>
    </rPh>
    <phoneticPr fontId="1" type="noConversion"/>
  </si>
  <si>
    <t>榻榻米茶位费</t>
    <rPh sb="0" eb="1">
      <t>ta ta mi</t>
    </rPh>
    <rPh sb="5" eb="6">
      <t>fei</t>
    </rPh>
    <phoneticPr fontId="1" type="noConversion"/>
  </si>
  <si>
    <t>人</t>
    <rPh sb="0" eb="1">
      <t>ren</t>
    </rPh>
    <phoneticPr fontId="1" type="noConversion"/>
  </si>
  <si>
    <t>榻榻米茶位费(人)</t>
  </si>
  <si>
    <t>会员消费</t>
    <rPh sb="0" eb="1">
      <t>hui yuan</t>
    </rPh>
    <rPh sb="2" eb="3">
      <t>xiao fei</t>
    </rPh>
    <phoneticPr fontId="1" type="noConversion"/>
  </si>
  <si>
    <t>消费</t>
    <rPh sb="0" eb="1">
      <t>x f</t>
    </rPh>
    <phoneticPr fontId="1" type="noConversion"/>
  </si>
  <si>
    <t>英式奶茶</t>
    <phoneticPr fontId="1" type="noConversion"/>
  </si>
  <si>
    <t>英式奶茶(杯)</t>
  </si>
  <si>
    <t>碟</t>
    <rPh sb="0" eb="1">
      <t>die</t>
    </rPh>
    <phoneticPr fontId="1" type="noConversion"/>
  </si>
  <si>
    <t>零食</t>
    <rPh sb="0" eb="1">
      <t>ling s</t>
    </rPh>
    <phoneticPr fontId="1" type="noConversion"/>
  </si>
  <si>
    <t>美国蔓越梅子干</t>
    <phoneticPr fontId="1" type="noConversion"/>
  </si>
  <si>
    <t>美国蔓越梅子干(碟)</t>
  </si>
  <si>
    <t>进口无花果干</t>
    <rPh sb="0" eb="1">
      <t>jin k</t>
    </rPh>
    <rPh sb="2" eb="3">
      <t>w h g</t>
    </rPh>
    <rPh sb="5" eb="6">
      <t>gan</t>
    </rPh>
    <phoneticPr fontId="1" type="noConversion"/>
  </si>
  <si>
    <t>进口无花果干(袋)</t>
  </si>
  <si>
    <t>热巧克力(杯)x1</t>
  </si>
  <si>
    <t>英式奶茶(杯)x1</t>
  </si>
  <si>
    <t>美国蔓越梅子干(碟)x1</t>
  </si>
  <si>
    <t>进口无花果干(袋)x1</t>
  </si>
  <si>
    <t>Candicie</t>
    <phoneticPr fontId="1" type="noConversion"/>
  </si>
  <si>
    <t>Candice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</si>
</sst>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2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  <font>
      <sz val="12"/>
      <color theme="1" tint="4.9989318521683403E-2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0"/>
      <name val="雅痞-简 常规体"/>
      <charset val="136"/>
    </font>
    <font>
      <b/>
      <i/>
      <sz val="18"/>
      <color rgb="FFFF0000"/>
      <name val="雅痞-简 常规体"/>
      <charset val="136"/>
    </font>
    <font>
      <b/>
      <sz val="18"/>
      <color theme="0"/>
      <name val="宋体"/>
      <family val="2"/>
      <charset val="134"/>
      <scheme val="minor"/>
    </font>
    <font>
      <i/>
      <sz val="18"/>
      <color rgb="FFFF0000"/>
      <name val="雅痞-简 常规体"/>
      <charset val="136"/>
    </font>
    <font>
      <sz val="20"/>
      <color theme="0"/>
      <name val="雅痞-简 常规体"/>
      <charset val="136"/>
    </font>
    <font>
      <sz val="20"/>
      <color theme="1"/>
      <name val="雅痞-简 常规体"/>
      <charset val="136"/>
    </font>
    <font>
      <b/>
      <i/>
      <sz val="18"/>
      <color theme="1"/>
      <name val="雅痞-简 常规体"/>
      <charset val="136"/>
    </font>
    <font>
      <b/>
      <i/>
      <sz val="18"/>
      <color theme="0"/>
      <name val="雅痞-简 常规体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58" fontId="7" fillId="0" borderId="9" xfId="0" applyNumberFormat="1" applyFont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176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12" fillId="0" borderId="0" xfId="0" applyFont="1" applyAlignment="1">
      <alignment horizontal="left"/>
    </xf>
    <xf numFmtId="0" fontId="0" fillId="0" borderId="9" xfId="0" applyBorder="1"/>
    <xf numFmtId="0" fontId="0" fillId="0" borderId="9" xfId="0" applyFill="1" applyBorder="1"/>
    <xf numFmtId="176" fontId="0" fillId="0" borderId="10" xfId="0" applyNumberFormat="1" applyBorder="1"/>
    <xf numFmtId="58" fontId="0" fillId="0" borderId="0" xfId="0" applyNumberFormat="1"/>
    <xf numFmtId="0" fontId="0" fillId="0" borderId="11" xfId="0" applyBorder="1"/>
    <xf numFmtId="58" fontId="0" fillId="0" borderId="0" xfId="0" applyNumberFormat="1" applyBorder="1"/>
    <xf numFmtId="0" fontId="11" fillId="0" borderId="0" xfId="0" applyFont="1" applyAlignment="1">
      <alignment horizontal="center"/>
    </xf>
    <xf numFmtId="0" fontId="7" fillId="4" borderId="1" xfId="0" applyFont="1" applyFill="1" applyBorder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17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7" fillId="2" borderId="3" xfId="0" applyFont="1" applyFill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7" fillId="3" borderId="3" xfId="0" applyNumberFormat="1" applyFont="1" applyFill="1" applyBorder="1"/>
    <xf numFmtId="0" fontId="18" fillId="0" borderId="12" xfId="0" applyFont="1" applyBorder="1" applyAlignment="1"/>
    <xf numFmtId="0" fontId="14" fillId="5" borderId="12" xfId="0" applyFont="1" applyFill="1" applyBorder="1" applyAlignment="1">
      <alignment horizontal="left" indent="1"/>
    </xf>
    <xf numFmtId="0" fontId="18" fillId="5" borderId="12" xfId="0" applyFont="1" applyFill="1" applyBorder="1" applyAlignment="1"/>
    <xf numFmtId="0" fontId="14" fillId="0" borderId="12" xfId="0" applyFont="1" applyBorder="1" applyAlignment="1">
      <alignment horizontal="left" indent="1"/>
    </xf>
    <xf numFmtId="0" fontId="19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1"/>
    </xf>
    <xf numFmtId="0" fontId="20" fillId="0" borderId="12" xfId="0" applyFont="1" applyBorder="1" applyAlignment="1"/>
    <xf numFmtId="0" fontId="21" fillId="3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 indent="1"/>
    </xf>
    <xf numFmtId="0" fontId="22" fillId="5" borderId="4" xfId="0" applyFont="1" applyFill="1" applyBorder="1" applyAlignment="1">
      <alignment horizontal="left" indent="1"/>
    </xf>
    <xf numFmtId="0" fontId="23" fillId="0" borderId="3" xfId="0" applyNumberFormat="1" applyFont="1" applyBorder="1" applyAlignment="1">
      <alignment horizontal="right"/>
    </xf>
    <xf numFmtId="0" fontId="23" fillId="5" borderId="3" xfId="0" applyNumberFormat="1" applyFont="1" applyFill="1" applyBorder="1" applyAlignment="1">
      <alignment horizontal="right"/>
    </xf>
    <xf numFmtId="0" fontId="24" fillId="3" borderId="3" xfId="0" applyNumberFormat="1" applyFont="1" applyFill="1" applyBorder="1" applyAlignment="1">
      <alignment horizontal="right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85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8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77.97712708333" createdVersion="4" refreshedVersion="4" minRefreshableVersion="3" recordCount="34">
  <cacheSource type="worksheet">
    <worksheetSource name="表2"/>
  </cacheSource>
  <cacheFields count="7">
    <cacheField name="描述" numFmtId="0">
      <sharedItems count="35">
        <s v="锡兰红茶(壶)"/>
        <s v="锡兰红茶(杯)"/>
        <s v="斯里兰卡上等红茶(杯)"/>
        <s v="手冲拿铁(杯)"/>
        <s v="热巧克力(杯)"/>
        <s v="绿茶(杯)"/>
        <s v="花果茶玫瑰(壶)"/>
        <s v="花果茶玫瑰(杯)"/>
        <s v="果汁(杯)"/>
        <s v="高山普洱(壶)"/>
        <s v="高山普洱(杯)"/>
        <s v="高山古树普洱茶(壶（2杯）)"/>
        <s v="高山古树普洱茶(壶（4杯）)"/>
        <s v="高山古树普洱茶(杯)"/>
        <s v="峨眉山明前绿茶(杯)"/>
        <s v="德国手工花果茶(壶（4杯）)"/>
        <s v="德国手工花果茶(壶（2杯）)"/>
        <s v="德国手工花果茶(杯)"/>
        <s v="茶位费(位)"/>
        <s v="冰锐果酒(瓶)"/>
        <s v="坚果(盘)"/>
        <s v="草莓酸奶(杯)"/>
        <s v="充值"/>
        <s v="米果(袋)"/>
        <s v="混合腰果(袋)"/>
        <s v="非洲腰果(袋)"/>
        <s v="啤酒(瓶)"/>
        <s v="斯里兰卡上等红茶(壶（4杯）)"/>
        <s v="斯里兰卡上等红茶(壶（2杯）)"/>
        <s v="德国手工花果茶(壶（3杯）)"/>
        <s v="榻榻米茶位费(人)"/>
        <s v="英式奶茶(杯)"/>
        <s v="美国蔓越梅子干(碟)"/>
        <s v="进口无花果干(袋)"/>
        <s v="()" u="1"/>
      </sharedItems>
    </cacheField>
    <cacheField name="名称" numFmtId="0">
      <sharedItems/>
    </cacheField>
    <cacheField name="类别" numFmtId="0">
      <sharedItems containsBlank="1" count="7">
        <s v="饮品"/>
        <s v="小吃"/>
        <s v="甜点"/>
        <s v="其他"/>
        <s v="零食"/>
        <s v="酒类"/>
        <m u="1"/>
      </sharedItems>
    </cacheField>
    <cacheField name="售价" numFmtId="0">
      <sharedItems containsSemiMixedTypes="0" containsString="0" containsNumber="1" containsInteger="1" minValue="0" maxValue="80"/>
    </cacheField>
    <cacheField name="单位" numFmtId="0">
      <sharedItems containsBlank="1"/>
    </cacheField>
    <cacheField name="菜单版本号" numFmtId="176">
      <sharedItems containsSemiMixedTypes="0" containsString="0" containsNumber="1" containsInteger="1" minValue="1" maxValue="1"/>
    </cacheField>
    <cacheField name="创建日期" numFmtId="58">
      <sharedItems containsSemiMixedTypes="0" containsNonDate="0" containsDate="1" containsString="0" minDate="2016-04-06T00:00:00" maxDate="2016-04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477.977128356484" createdVersion="4" refreshedVersion="4" minRefreshableVersion="3" recordCount="127">
  <cacheSource type="worksheet">
    <worksheetSource ref="B2:M129" sheet="明细"/>
  </cacheSource>
  <cacheFields count="12">
    <cacheField name="姓名" numFmtId="0">
      <sharedItems containsBlank="1" count="27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s v="曹曹"/>
        <s v="黄勇"/>
        <s v="黄一鸾"/>
        <s v="candicie"/>
        <m/>
        <s v="张小蓉" u="1"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4-18T00:00:00" count="14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m/>
      </sharedItems>
    </cacheField>
    <cacheField name="显示条目" numFmtId="58">
      <sharedItems containsBlank="1" count="59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x1"/>
        <s v="x"/>
        <m u="1"/>
        <s v="德国手工花果茶(壶（2杯）)x1" u="1"/>
        <s v="花果茶玫瑰1壶x1" u="1"/>
        <s v="坚果1盘x1" u="1"/>
        <s v="米果(袋)x1" u="1"/>
        <s v="坚果1盘x3" u="1"/>
        <s v="高山普洱1杯x1" u="1"/>
        <s v="手冲拿铁1杯x1" u="1"/>
        <s v="锡兰红茶1壶x1" u="1"/>
        <s v="充值1次x1" u="1"/>
        <s v="茶位费1位x1" u="1"/>
        <s v="x4" u="1"/>
        <s v="绿茶1杯x2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2477.977130092593" createdVersion="4" refreshedVersion="4" minRefreshableVersion="3" recordCount="127">
  <cacheSource type="worksheet">
    <worksheetSource name="表1"/>
  </cacheSource>
  <cacheFields count="12">
    <cacheField name="姓名" numFmtId="0">
      <sharedItems containsBlank="1" count="26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s v="曹曹"/>
        <s v="黄勇"/>
        <s v="黄一鸾"/>
        <s v="candicie"/>
        <m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4-18T00:00:00" count="14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m/>
      </sharedItems>
    </cacheField>
    <cacheField name="显示条目" numFmtId="58">
      <sharedItems containsBlank="1" count="49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x1"/>
        <s v="x"/>
        <m u="1"/>
        <s v="德国手工花果茶(壶（2杯）)x1" u="1"/>
        <s v="米果(袋)x1" u="1"/>
        <s v="x4" u="1"/>
      </sharedItems>
    </cacheField>
    <cacheField name="产品" numFmtId="0">
      <sharedItems containsBlank="1" count="31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s v="德国手工花果茶(壶（3杯）)"/>
        <s v="榻榻米茶位费(人)"/>
        <s v="德国手工花果茶(壶（4杯）)"/>
        <s v="英式奶茶(杯)"/>
        <s v="美国蔓越梅子干(碟)"/>
        <s v="进口无花果干(袋)"/>
        <m/>
        <s v="德国手工花果茶(壶（2杯）)" u="1"/>
        <s v="米果(袋)" u="1"/>
      </sharedItems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s v="锡兰红茶"/>
    <x v="0"/>
    <n v="70"/>
    <s v="壶"/>
    <n v="1"/>
    <d v="2016-04-06T00:00:00"/>
  </r>
  <r>
    <x v="1"/>
    <s v="锡兰红茶"/>
    <x v="0"/>
    <n v="20"/>
    <s v="杯"/>
    <n v="1"/>
    <d v="2016-04-06T00:00:00"/>
  </r>
  <r>
    <x v="2"/>
    <s v="斯里兰卡上等红茶"/>
    <x v="0"/>
    <n v="30"/>
    <s v="杯"/>
    <n v="1"/>
    <d v="2016-04-12T00:00:00"/>
  </r>
  <r>
    <x v="3"/>
    <s v="手冲拿铁"/>
    <x v="0"/>
    <n v="25"/>
    <s v="杯"/>
    <n v="1"/>
    <d v="2016-04-06T00:00:00"/>
  </r>
  <r>
    <x v="4"/>
    <s v="热巧克力"/>
    <x v="0"/>
    <n v="25"/>
    <s v="杯"/>
    <n v="1"/>
    <d v="2016-04-06T00:00:00"/>
  </r>
  <r>
    <x v="5"/>
    <s v="绿茶"/>
    <x v="0"/>
    <n v="20"/>
    <s v="杯"/>
    <n v="1"/>
    <d v="2016-04-06T00:00:00"/>
  </r>
  <r>
    <x v="6"/>
    <s v="花果茶玫瑰"/>
    <x v="0"/>
    <n v="80"/>
    <s v="壶"/>
    <n v="1"/>
    <d v="2016-04-06T00:00:00"/>
  </r>
  <r>
    <x v="7"/>
    <s v="花果茶玫瑰"/>
    <x v="0"/>
    <n v="25"/>
    <s v="杯"/>
    <n v="1"/>
    <d v="2016-04-06T00:00:00"/>
  </r>
  <r>
    <x v="8"/>
    <s v="果汁"/>
    <x v="0"/>
    <n v="25"/>
    <s v="杯"/>
    <n v="1"/>
    <d v="2016-04-06T00:00:00"/>
  </r>
  <r>
    <x v="9"/>
    <s v="高山普洱"/>
    <x v="0"/>
    <n v="70"/>
    <s v="壶"/>
    <n v="1"/>
    <d v="2016-04-06T00:00:00"/>
  </r>
  <r>
    <x v="10"/>
    <s v="高山普洱"/>
    <x v="0"/>
    <n v="20"/>
    <s v="杯"/>
    <n v="1"/>
    <d v="2016-04-06T00:00:00"/>
  </r>
  <r>
    <x v="11"/>
    <s v="高山古树普洱茶"/>
    <x v="0"/>
    <n v="50"/>
    <s v="壶（2杯）"/>
    <n v="1"/>
    <d v="2016-04-12T00:00:00"/>
  </r>
  <r>
    <x v="12"/>
    <s v="高山古树普洱茶"/>
    <x v="0"/>
    <n v="80"/>
    <s v="壶（4杯）"/>
    <n v="1"/>
    <d v="2016-04-12T00:00:00"/>
  </r>
  <r>
    <x v="13"/>
    <s v="高山古树普洱茶"/>
    <x v="0"/>
    <n v="30"/>
    <s v="杯"/>
    <n v="1"/>
    <d v="2016-04-12T00:00:00"/>
  </r>
  <r>
    <x v="14"/>
    <s v="峨眉山明前绿茶"/>
    <x v="0"/>
    <n v="30"/>
    <s v="杯"/>
    <n v="1"/>
    <d v="2016-04-12T00:00:00"/>
  </r>
  <r>
    <x v="15"/>
    <s v="德国手工花果茶"/>
    <x v="0"/>
    <n v="80"/>
    <s v="壶（4杯）"/>
    <n v="1"/>
    <d v="2016-04-12T00:00:00"/>
  </r>
  <r>
    <x v="16"/>
    <s v="德国手工花果茶"/>
    <x v="0"/>
    <n v="50"/>
    <s v="壶（2杯）"/>
    <n v="1"/>
    <d v="2016-04-12T00:00:00"/>
  </r>
  <r>
    <x v="17"/>
    <s v="德国手工花果茶"/>
    <x v="0"/>
    <n v="30"/>
    <s v="杯"/>
    <n v="1"/>
    <d v="2016-04-12T00:00:00"/>
  </r>
  <r>
    <x v="18"/>
    <s v="茶位费"/>
    <x v="0"/>
    <n v="20"/>
    <s v="位"/>
    <n v="1"/>
    <d v="2016-04-06T00:00:00"/>
  </r>
  <r>
    <x v="19"/>
    <s v="冰锐果酒"/>
    <x v="0"/>
    <n v="18"/>
    <s v="瓶"/>
    <n v="1"/>
    <d v="2016-04-06T00:00:00"/>
  </r>
  <r>
    <x v="20"/>
    <s v="坚果"/>
    <x v="1"/>
    <n v="20"/>
    <s v="盘"/>
    <n v="1"/>
    <d v="2016-04-06T00:00:00"/>
  </r>
  <r>
    <x v="21"/>
    <s v="草莓酸奶"/>
    <x v="2"/>
    <n v="20"/>
    <s v="杯"/>
    <n v="1"/>
    <d v="2016-04-12T00:00:00"/>
  </r>
  <r>
    <x v="22"/>
    <s v="充值"/>
    <x v="3"/>
    <n v="0"/>
    <m/>
    <n v="1"/>
    <d v="2016-04-06T00:00:00"/>
  </r>
  <r>
    <x v="23"/>
    <s v="米果"/>
    <x v="4"/>
    <n v="18"/>
    <s v="袋"/>
    <n v="1"/>
    <d v="2016-04-12T00:00:00"/>
  </r>
  <r>
    <x v="24"/>
    <s v="混合腰果"/>
    <x v="4"/>
    <n v="35"/>
    <s v="袋"/>
    <n v="1"/>
    <d v="2016-04-12T00:00:00"/>
  </r>
  <r>
    <x v="25"/>
    <s v="非洲腰果"/>
    <x v="4"/>
    <n v="30"/>
    <s v="袋"/>
    <n v="1"/>
    <d v="2016-04-12T00:00:00"/>
  </r>
  <r>
    <x v="26"/>
    <s v="啤酒"/>
    <x v="5"/>
    <n v="20"/>
    <s v="瓶"/>
    <n v="1"/>
    <d v="2016-04-06T00:00:00"/>
  </r>
  <r>
    <x v="27"/>
    <s v="斯里兰卡上等红茶"/>
    <x v="0"/>
    <n v="80"/>
    <s v="壶（4杯）"/>
    <n v="1"/>
    <d v="2016-04-12T00:00:00"/>
  </r>
  <r>
    <x v="28"/>
    <s v="斯里兰卡上等红茶"/>
    <x v="0"/>
    <n v="50"/>
    <s v="壶（2杯）"/>
    <n v="1"/>
    <d v="2016-04-12T00:00:00"/>
  </r>
  <r>
    <x v="29"/>
    <s v="德国手工花果茶"/>
    <x v="0"/>
    <n v="70"/>
    <s v="壶（3杯）"/>
    <n v="1"/>
    <d v="2016-04-12T00:00:00"/>
  </r>
  <r>
    <x v="30"/>
    <s v="榻榻米茶位费"/>
    <x v="0"/>
    <n v="30"/>
    <s v="人"/>
    <n v="1"/>
    <d v="2016-04-17T00:00:00"/>
  </r>
  <r>
    <x v="31"/>
    <s v="英式奶茶"/>
    <x v="0"/>
    <n v="30"/>
    <s v="杯"/>
    <n v="1"/>
    <d v="2016-04-17T00:00:00"/>
  </r>
  <r>
    <x v="32"/>
    <s v="美国蔓越梅子干"/>
    <x v="4"/>
    <n v="15"/>
    <s v="碟"/>
    <n v="1"/>
    <d v="2016-04-17T00:00:00"/>
  </r>
  <r>
    <x v="33"/>
    <s v="进口无花果干"/>
    <x v="4"/>
    <n v="45"/>
    <s v="袋"/>
    <n v="1"/>
    <d v="2016-04-17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m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3"/>
    <s v="零点"/>
    <x v="1"/>
    <x v="4"/>
    <x v="2"/>
    <s v="手冲拿铁(杯)"/>
    <n v="1"/>
    <n v="1"/>
    <m/>
    <n v="-25"/>
    <m/>
    <m/>
  </r>
  <r>
    <x v="13"/>
    <s v="零点"/>
    <x v="1"/>
    <x v="4"/>
    <x v="16"/>
    <s v="高山普洱(杯)"/>
    <n v="3"/>
    <n v="1"/>
    <m/>
    <n v="-60"/>
    <m/>
    <m/>
  </r>
  <r>
    <x v="13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4"/>
    <s v="原慧玲"/>
    <x v="1"/>
    <x v="5"/>
    <x v="10"/>
    <s v="手冲拿铁(杯)"/>
    <n v="2"/>
    <n v="1"/>
    <m/>
    <n v="-50"/>
    <m/>
    <m/>
  </r>
  <r>
    <x v="15"/>
    <s v="施济"/>
    <x v="1"/>
    <x v="5"/>
    <x v="10"/>
    <s v="手冲拿铁(杯)"/>
    <n v="2"/>
    <n v="1"/>
    <m/>
    <n v="-50"/>
    <m/>
    <m/>
  </r>
  <r>
    <x v="15"/>
    <s v="施济"/>
    <x v="1"/>
    <x v="5"/>
    <x v="20"/>
    <s v="果汁(杯)"/>
    <n v="2"/>
    <n v="1"/>
    <m/>
    <n v="-50"/>
    <m/>
    <s v="鲜榨果汁"/>
  </r>
  <r>
    <x v="16"/>
    <s v="信和活动"/>
    <x v="1"/>
    <x v="5"/>
    <x v="21"/>
    <s v="插花"/>
    <n v="1"/>
    <n v="1"/>
    <m/>
    <n v="-300"/>
    <m/>
    <m/>
  </r>
  <r>
    <x v="17"/>
    <s v="飞哥"/>
    <x v="1"/>
    <x v="5"/>
    <x v="9"/>
    <s v="绿茶(杯)"/>
    <n v="1"/>
    <n v="1"/>
    <m/>
    <n v="-30"/>
    <m/>
    <m/>
  </r>
  <r>
    <x v="17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3"/>
    <s v="帕萨迪纳业主"/>
    <x v="1"/>
    <x v="5"/>
    <x v="2"/>
    <s v="手冲拿铁(杯)"/>
    <n v="1"/>
    <n v="1"/>
    <m/>
    <n v="-25"/>
    <m/>
    <m/>
  </r>
  <r>
    <x v="13"/>
    <s v="帕萨迪纳业主"/>
    <x v="1"/>
    <x v="5"/>
    <x v="17"/>
    <s v="花果茶玫瑰(杯)"/>
    <n v="1"/>
    <n v="1"/>
    <m/>
    <n v="-25"/>
    <m/>
    <m/>
  </r>
  <r>
    <x v="13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3"/>
    <s v="crystal"/>
    <x v="1"/>
    <x v="7"/>
    <x v="15"/>
    <s v="手冲拿铁(杯)"/>
    <n v="3"/>
    <n v="1"/>
    <m/>
    <n v="-75"/>
    <m/>
    <m/>
  </r>
  <r>
    <x v="13"/>
    <s v="crystal"/>
    <x v="1"/>
    <x v="7"/>
    <x v="24"/>
    <s v="斯里兰卡上等红茶(杯)"/>
    <n v="1"/>
    <n v="1"/>
    <m/>
    <n v="-30"/>
    <m/>
    <m/>
  </r>
  <r>
    <x v="18"/>
    <s v="颗颗妈妈"/>
    <x v="0"/>
    <x v="7"/>
    <x v="0"/>
    <s v="充值"/>
    <n v="1"/>
    <n v="1"/>
    <n v="500"/>
    <n v="500"/>
    <m/>
    <m/>
  </r>
  <r>
    <x v="18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9"/>
    <s v="二宝妈"/>
    <x v="0"/>
    <x v="8"/>
    <x v="0"/>
    <s v="充值"/>
    <n v="1"/>
    <n v="1"/>
    <n v="1500"/>
    <n v="1500"/>
    <m/>
    <m/>
  </r>
  <r>
    <x v="19"/>
    <s v="二宝妈"/>
    <x v="2"/>
    <x v="8"/>
    <x v="2"/>
    <s v="手冲拿铁(杯)"/>
    <n v="1"/>
    <n v="1"/>
    <m/>
    <n v="-25"/>
    <m/>
    <m/>
  </r>
  <r>
    <x v="13"/>
    <s v="maji妈妈"/>
    <x v="1"/>
    <x v="8"/>
    <x v="26"/>
    <s v="茶位费(位)"/>
    <n v="4"/>
    <n v="1"/>
    <m/>
    <n v="-80"/>
    <m/>
    <m/>
  </r>
  <r>
    <x v="13"/>
    <s v="卢芳"/>
    <x v="1"/>
    <x v="8"/>
    <x v="2"/>
    <s v="手冲拿铁(杯)"/>
    <n v="1"/>
    <n v="1"/>
    <m/>
    <n v="-25"/>
    <m/>
    <m/>
  </r>
  <r>
    <x v="13"/>
    <s v="卢芳"/>
    <x v="1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3"/>
    <s v="林总，唐老师"/>
    <x v="1"/>
    <x v="8"/>
    <x v="10"/>
    <s v="手冲拿铁(杯)"/>
    <n v="2"/>
    <n v="1"/>
    <m/>
    <n v="-50"/>
    <m/>
    <m/>
  </r>
  <r>
    <x v="13"/>
    <s v="林总，唐老师"/>
    <x v="1"/>
    <x v="8"/>
    <x v="24"/>
    <s v="斯里兰卡上等红茶(杯)"/>
    <n v="1"/>
    <n v="1"/>
    <m/>
    <n v="-30"/>
    <m/>
    <m/>
  </r>
  <r>
    <x v="13"/>
    <s v="林总，唐老师"/>
    <x v="1"/>
    <x v="8"/>
    <x v="28"/>
    <s v="啤酒(瓶)"/>
    <n v="2"/>
    <n v="1"/>
    <m/>
    <n v="-40"/>
    <m/>
    <m/>
  </r>
  <r>
    <x v="13"/>
    <s v="蓝山美术"/>
    <x v="1"/>
    <x v="9"/>
    <x v="2"/>
    <s v="手冲拿铁(杯)"/>
    <n v="1"/>
    <n v="1"/>
    <m/>
    <n v="-25"/>
    <m/>
    <m/>
  </r>
  <r>
    <x v="13"/>
    <s v="蓝山美术"/>
    <x v="1"/>
    <x v="9"/>
    <x v="29"/>
    <s v="草莓酸奶(杯)"/>
    <n v="1"/>
    <n v="1"/>
    <m/>
    <n v="-20"/>
    <m/>
    <m/>
  </r>
  <r>
    <x v="20"/>
    <s v="曹曹妹妹"/>
    <x v="0"/>
    <x v="8"/>
    <x v="0"/>
    <s v="充值"/>
    <n v="1"/>
    <n v="1"/>
    <n v="500"/>
    <n v="500"/>
    <m/>
    <m/>
  </r>
  <r>
    <x v="21"/>
    <s v="勇哥"/>
    <x v="0"/>
    <x v="9"/>
    <x v="0"/>
    <s v="充值"/>
    <n v="1"/>
    <n v="1"/>
    <n v="500"/>
    <n v="500"/>
    <m/>
    <m/>
  </r>
  <r>
    <x v="22"/>
    <s v="一鸾"/>
    <x v="0"/>
    <x v="9"/>
    <x v="0"/>
    <s v="充值"/>
    <n v="1"/>
    <n v="1"/>
    <n v="500"/>
    <n v="500"/>
    <m/>
    <m/>
  </r>
  <r>
    <x v="20"/>
    <s v="曹曹妹妹"/>
    <x v="2"/>
    <x v="8"/>
    <x v="2"/>
    <s v="手冲拿铁(杯)"/>
    <n v="1"/>
    <n v="1"/>
    <m/>
    <n v="-25"/>
    <m/>
    <m/>
  </r>
  <r>
    <x v="20"/>
    <s v="曹曹妹妹"/>
    <x v="2"/>
    <x v="8"/>
    <x v="30"/>
    <s v="德国手工花果茶(杯)"/>
    <n v="1"/>
    <n v="1"/>
    <m/>
    <n v="-30"/>
    <m/>
    <m/>
  </r>
  <r>
    <x v="21"/>
    <s v="勇哥"/>
    <x v="2"/>
    <x v="9"/>
    <x v="2"/>
    <s v="手冲拿铁(杯)"/>
    <n v="1"/>
    <n v="1"/>
    <m/>
    <n v="-25"/>
    <m/>
    <m/>
  </r>
  <r>
    <x v="18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3"/>
    <s v="达哥"/>
    <x v="1"/>
    <x v="10"/>
    <x v="15"/>
    <s v="手冲拿铁(杯)"/>
    <n v="3"/>
    <n v="1"/>
    <m/>
    <n v="-75"/>
    <m/>
    <m/>
  </r>
  <r>
    <x v="13"/>
    <s v="达哥"/>
    <x v="1"/>
    <x v="10"/>
    <x v="29"/>
    <s v="草莓酸奶(杯)"/>
    <n v="1"/>
    <n v="1"/>
    <m/>
    <n v="-20"/>
    <m/>
    <m/>
  </r>
  <r>
    <x v="23"/>
    <s v="candice"/>
    <x v="0"/>
    <x v="10"/>
    <x v="0"/>
    <s v="充值"/>
    <n v="1"/>
    <n v="1"/>
    <n v="500"/>
    <n v="500"/>
    <m/>
    <m/>
  </r>
  <r>
    <x v="23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3"/>
    <s v="高卉"/>
    <x v="1"/>
    <x v="11"/>
    <x v="35"/>
    <s v="手冲拿铁(杯)"/>
    <n v="5"/>
    <n v="1"/>
    <m/>
    <n v="-125"/>
    <m/>
    <m/>
  </r>
  <r>
    <x v="13"/>
    <s v="高卉"/>
    <x v="1"/>
    <x v="11"/>
    <x v="24"/>
    <s v="斯里兰卡上等红茶(杯)"/>
    <n v="1"/>
    <n v="1"/>
    <m/>
    <n v="-30"/>
    <m/>
    <m/>
  </r>
  <r>
    <x v="13"/>
    <s v="高卉"/>
    <x v="1"/>
    <x v="11"/>
    <x v="30"/>
    <s v="德国手工花果茶(杯)"/>
    <n v="1"/>
    <n v="1"/>
    <m/>
    <n v="-30"/>
    <m/>
    <m/>
  </r>
  <r>
    <x v="13"/>
    <s v="高卉"/>
    <x v="1"/>
    <x v="11"/>
    <x v="29"/>
    <s v="草莓酸奶(杯)"/>
    <n v="1"/>
    <n v="1"/>
    <m/>
    <n v="-20"/>
    <m/>
    <m/>
  </r>
  <r>
    <x v="1"/>
    <s v="皇上"/>
    <x v="2"/>
    <x v="11"/>
    <x v="2"/>
    <s v="手冲拿铁(杯)"/>
    <n v="1"/>
    <n v="1"/>
    <m/>
    <n v="-25"/>
    <m/>
    <m/>
  </r>
  <r>
    <x v="5"/>
    <s v="小艾爸"/>
    <x v="2"/>
    <x v="11"/>
    <x v="30"/>
    <s v="德国手工花果茶(杯)"/>
    <n v="1"/>
    <n v="1"/>
    <m/>
    <n v="-30"/>
    <m/>
    <m/>
  </r>
  <r>
    <x v="5"/>
    <s v="小艾爸"/>
    <x v="2"/>
    <x v="11"/>
    <x v="31"/>
    <s v="峨眉山明前绿茶(杯)"/>
    <n v="1"/>
    <n v="1"/>
    <m/>
    <n v="-30"/>
    <m/>
    <m/>
  </r>
  <r>
    <x v="4"/>
    <s v="峰峰妈妈"/>
    <x v="2"/>
    <x v="12"/>
    <x v="31"/>
    <s v="峨眉山明前绿茶(杯)"/>
    <n v="1"/>
    <n v="1"/>
    <m/>
    <n v="-30"/>
    <m/>
    <m/>
  </r>
  <r>
    <x v="4"/>
    <s v="峰峰妈妈"/>
    <x v="2"/>
    <x v="12"/>
    <x v="30"/>
    <s v="德国手工花果茶(杯)"/>
    <n v="1"/>
    <n v="1"/>
    <m/>
    <n v="-30"/>
    <m/>
    <m/>
  </r>
  <r>
    <x v="4"/>
    <s v="峰峰妈妈"/>
    <x v="2"/>
    <x v="12"/>
    <x v="36"/>
    <s v="坚果(盘)"/>
    <n v="2"/>
    <n v="1"/>
    <m/>
    <n v="-40"/>
    <m/>
    <m/>
  </r>
  <r>
    <x v="19"/>
    <s v="二宝妈"/>
    <x v="2"/>
    <x v="12"/>
    <x v="37"/>
    <s v="德国手工花果茶(壶（3杯）)"/>
    <n v="1"/>
    <n v="1"/>
    <m/>
    <n v="-70"/>
    <m/>
    <m/>
  </r>
  <r>
    <x v="18"/>
    <s v="颗颗妈妈"/>
    <x v="2"/>
    <x v="12"/>
    <x v="2"/>
    <s v="手冲拿铁(杯)"/>
    <n v="1"/>
    <n v="1"/>
    <m/>
    <n v="-25"/>
    <m/>
    <m/>
  </r>
  <r>
    <x v="0"/>
    <s v="档爸"/>
    <x v="2"/>
    <x v="12"/>
    <x v="38"/>
    <s v="榻榻米茶位费(人)"/>
    <n v="1"/>
    <n v="1"/>
    <m/>
    <n v="-30"/>
    <m/>
    <m/>
  </r>
  <r>
    <x v="0"/>
    <s v="档爸"/>
    <x v="2"/>
    <x v="12"/>
    <x v="4"/>
    <s v="坚果(盘)"/>
    <n v="1"/>
    <n v="1"/>
    <m/>
    <n v="-20"/>
    <m/>
    <m/>
  </r>
  <r>
    <x v="13"/>
    <s v="卫丹朋友"/>
    <x v="1"/>
    <x v="12"/>
    <x v="39"/>
    <s v="德国手工花果茶(壶（4杯）)"/>
    <n v="1"/>
    <n v="1"/>
    <m/>
    <n v="-80"/>
    <m/>
    <m/>
  </r>
  <r>
    <x v="13"/>
    <s v="卫丹朋友"/>
    <x v="1"/>
    <x v="12"/>
    <x v="24"/>
    <s v="斯里兰卡上等红茶(杯)"/>
    <n v="1"/>
    <n v="1"/>
    <m/>
    <n v="-30"/>
    <m/>
    <m/>
  </r>
  <r>
    <x v="13"/>
    <s v="卫丹朋友"/>
    <x v="1"/>
    <x v="12"/>
    <x v="12"/>
    <s v="热巧克力(杯)"/>
    <n v="1"/>
    <n v="1"/>
    <m/>
    <n v="-25"/>
    <m/>
    <m/>
  </r>
  <r>
    <x v="23"/>
    <s v="candice"/>
    <x v="2"/>
    <x v="12"/>
    <x v="4"/>
    <s v="坚果(盘)"/>
    <n v="1"/>
    <n v="1"/>
    <m/>
    <n v="-20"/>
    <m/>
    <m/>
  </r>
  <r>
    <x v="23"/>
    <s v="candice"/>
    <x v="2"/>
    <x v="12"/>
    <x v="31"/>
    <s v="峨眉山明前绿茶(杯)"/>
    <n v="1"/>
    <n v="1"/>
    <m/>
    <n v="-30"/>
    <m/>
    <m/>
  </r>
  <r>
    <x v="23"/>
    <s v="candice"/>
    <x v="2"/>
    <x v="12"/>
    <x v="40"/>
    <s v="英式奶茶(杯)"/>
    <n v="1"/>
    <n v="1"/>
    <m/>
    <n v="-30"/>
    <m/>
    <m/>
  </r>
  <r>
    <x v="23"/>
    <s v="candice"/>
    <x v="2"/>
    <x v="12"/>
    <x v="12"/>
    <s v="热巧克力(杯)"/>
    <n v="1"/>
    <n v="1"/>
    <m/>
    <n v="-25"/>
    <m/>
    <m/>
  </r>
  <r>
    <x v="23"/>
    <s v="candice"/>
    <x v="2"/>
    <x v="12"/>
    <x v="41"/>
    <s v="美国蔓越梅子干(碟)"/>
    <n v="1"/>
    <n v="1"/>
    <m/>
    <n v="-15"/>
    <m/>
    <m/>
  </r>
  <r>
    <x v="23"/>
    <s v="candice"/>
    <x v="2"/>
    <x v="12"/>
    <x v="42"/>
    <s v="进口无花果干(袋)"/>
    <n v="1"/>
    <n v="1"/>
    <m/>
    <n v="-45"/>
    <m/>
    <m/>
  </r>
  <r>
    <x v="24"/>
    <m/>
    <x v="3"/>
    <x v="13"/>
    <x v="43"/>
    <m/>
    <n v="1"/>
    <n v="1"/>
    <m/>
    <n v="0"/>
    <m/>
    <m/>
  </r>
  <r>
    <x v="24"/>
    <m/>
    <x v="3"/>
    <x v="13"/>
    <x v="43"/>
    <m/>
    <n v="1"/>
    <n v="1"/>
    <m/>
    <n v="0"/>
    <m/>
    <m/>
  </r>
  <r>
    <x v="24"/>
    <m/>
    <x v="3"/>
    <x v="13"/>
    <x v="43"/>
    <m/>
    <n v="1"/>
    <n v="1"/>
    <m/>
    <n v="0"/>
    <m/>
    <m/>
  </r>
  <r>
    <x v="24"/>
    <m/>
    <x v="3"/>
    <x v="13"/>
    <x v="43"/>
    <m/>
    <n v="1"/>
    <n v="1"/>
    <m/>
    <n v="0"/>
    <m/>
    <m/>
  </r>
  <r>
    <x v="24"/>
    <m/>
    <x v="3"/>
    <x v="13"/>
    <x v="43"/>
    <m/>
    <n v="1"/>
    <n v="1"/>
    <m/>
    <n v="0"/>
    <m/>
    <m/>
  </r>
  <r>
    <x v="24"/>
    <m/>
    <x v="3"/>
    <x v="13"/>
    <x v="43"/>
    <m/>
    <n v="1"/>
    <n v="1"/>
    <m/>
    <n v="0"/>
    <m/>
    <m/>
  </r>
  <r>
    <x v="24"/>
    <m/>
    <x v="3"/>
    <x v="13"/>
    <x v="43"/>
    <m/>
    <n v="1"/>
    <n v="1"/>
    <m/>
    <n v="0"/>
    <m/>
    <m/>
  </r>
  <r>
    <x v="24"/>
    <m/>
    <x v="3"/>
    <x v="13"/>
    <x v="43"/>
    <m/>
    <n v="1"/>
    <n v="1"/>
    <m/>
    <n v="0"/>
    <m/>
    <m/>
  </r>
  <r>
    <x v="24"/>
    <m/>
    <x v="3"/>
    <x v="13"/>
    <x v="43"/>
    <m/>
    <n v="1"/>
    <n v="1"/>
    <m/>
    <n v="0"/>
    <m/>
    <m/>
  </r>
  <r>
    <x v="24"/>
    <m/>
    <x v="3"/>
    <x v="13"/>
    <x v="44"/>
    <m/>
    <m/>
    <m/>
    <m/>
    <n v="0"/>
    <m/>
    <m/>
  </r>
  <r>
    <x v="24"/>
    <m/>
    <x v="3"/>
    <x v="13"/>
    <x v="44"/>
    <m/>
    <m/>
    <m/>
    <m/>
    <n v="0"/>
    <m/>
    <m/>
  </r>
  <r>
    <x v="24"/>
    <m/>
    <x v="3"/>
    <x v="13"/>
    <x v="44"/>
    <m/>
    <m/>
    <m/>
    <m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7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m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3"/>
    <s v="零点"/>
    <x v="1"/>
    <x v="4"/>
    <x v="2"/>
    <x v="2"/>
    <n v="1"/>
    <n v="1"/>
    <m/>
    <n v="-25"/>
    <m/>
    <m/>
  </r>
  <r>
    <x v="13"/>
    <s v="零点"/>
    <x v="1"/>
    <x v="4"/>
    <x v="16"/>
    <x v="10"/>
    <n v="3"/>
    <n v="1"/>
    <m/>
    <n v="-60"/>
    <m/>
    <m/>
  </r>
  <r>
    <x v="13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4"/>
    <s v="原慧玲"/>
    <x v="1"/>
    <x v="5"/>
    <x v="10"/>
    <x v="2"/>
    <n v="2"/>
    <n v="1"/>
    <m/>
    <n v="-50"/>
    <m/>
    <m/>
  </r>
  <r>
    <x v="15"/>
    <s v="施济"/>
    <x v="1"/>
    <x v="5"/>
    <x v="10"/>
    <x v="2"/>
    <n v="2"/>
    <n v="1"/>
    <m/>
    <n v="-50"/>
    <m/>
    <m/>
  </r>
  <r>
    <x v="15"/>
    <s v="施济"/>
    <x v="1"/>
    <x v="5"/>
    <x v="20"/>
    <x v="13"/>
    <n v="2"/>
    <n v="1"/>
    <m/>
    <n v="-50"/>
    <m/>
    <s v="鲜榨果汁"/>
  </r>
  <r>
    <x v="16"/>
    <s v="信和活动"/>
    <x v="1"/>
    <x v="5"/>
    <x v="21"/>
    <x v="14"/>
    <n v="1"/>
    <n v="1"/>
    <m/>
    <n v="-300"/>
    <m/>
    <m/>
  </r>
  <r>
    <x v="17"/>
    <s v="飞哥"/>
    <x v="1"/>
    <x v="5"/>
    <x v="9"/>
    <x v="6"/>
    <n v="1"/>
    <n v="1"/>
    <m/>
    <n v="-30"/>
    <m/>
    <m/>
  </r>
  <r>
    <x v="17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3"/>
    <s v="帕萨迪纳业主"/>
    <x v="1"/>
    <x v="5"/>
    <x v="2"/>
    <x v="2"/>
    <n v="1"/>
    <n v="1"/>
    <m/>
    <n v="-25"/>
    <m/>
    <m/>
  </r>
  <r>
    <x v="13"/>
    <s v="帕萨迪纳业主"/>
    <x v="1"/>
    <x v="5"/>
    <x v="17"/>
    <x v="8"/>
    <n v="1"/>
    <n v="1"/>
    <m/>
    <n v="-25"/>
    <m/>
    <m/>
  </r>
  <r>
    <x v="13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3"/>
    <s v="crystal"/>
    <x v="1"/>
    <x v="7"/>
    <x v="15"/>
    <x v="2"/>
    <n v="3"/>
    <n v="1"/>
    <m/>
    <n v="-75"/>
    <m/>
    <m/>
  </r>
  <r>
    <x v="13"/>
    <s v="crystal"/>
    <x v="1"/>
    <x v="7"/>
    <x v="24"/>
    <x v="16"/>
    <n v="1"/>
    <n v="1"/>
    <m/>
    <n v="-30"/>
    <m/>
    <m/>
  </r>
  <r>
    <x v="18"/>
    <s v="颗颗妈妈"/>
    <x v="0"/>
    <x v="7"/>
    <x v="0"/>
    <x v="0"/>
    <n v="1"/>
    <n v="1"/>
    <n v="500"/>
    <n v="500"/>
    <m/>
    <m/>
  </r>
  <r>
    <x v="18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9"/>
    <s v="二宝妈"/>
    <x v="0"/>
    <x v="8"/>
    <x v="0"/>
    <x v="0"/>
    <n v="1"/>
    <n v="1"/>
    <n v="1500"/>
    <n v="1500"/>
    <m/>
    <m/>
  </r>
  <r>
    <x v="19"/>
    <s v="二宝妈"/>
    <x v="2"/>
    <x v="8"/>
    <x v="2"/>
    <x v="2"/>
    <n v="1"/>
    <n v="1"/>
    <m/>
    <n v="-25"/>
    <m/>
    <m/>
  </r>
  <r>
    <x v="13"/>
    <s v="maji妈妈"/>
    <x v="1"/>
    <x v="8"/>
    <x v="26"/>
    <x v="3"/>
    <n v="4"/>
    <n v="1"/>
    <m/>
    <n v="-80"/>
    <m/>
    <m/>
  </r>
  <r>
    <x v="13"/>
    <s v="卢芳"/>
    <x v="1"/>
    <x v="8"/>
    <x v="2"/>
    <x v="2"/>
    <n v="1"/>
    <n v="1"/>
    <m/>
    <n v="-25"/>
    <m/>
    <m/>
  </r>
  <r>
    <x v="13"/>
    <s v="卢芳"/>
    <x v="1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3"/>
    <s v="林总，唐老师"/>
    <x v="1"/>
    <x v="8"/>
    <x v="10"/>
    <x v="2"/>
    <n v="2"/>
    <n v="1"/>
    <m/>
    <n v="-50"/>
    <m/>
    <m/>
  </r>
  <r>
    <x v="13"/>
    <s v="林总，唐老师"/>
    <x v="1"/>
    <x v="8"/>
    <x v="24"/>
    <x v="16"/>
    <n v="1"/>
    <n v="1"/>
    <m/>
    <n v="-30"/>
    <m/>
    <m/>
  </r>
  <r>
    <x v="13"/>
    <s v="林总，唐老师"/>
    <x v="1"/>
    <x v="8"/>
    <x v="28"/>
    <x v="12"/>
    <n v="2"/>
    <n v="1"/>
    <m/>
    <n v="-40"/>
    <m/>
    <m/>
  </r>
  <r>
    <x v="13"/>
    <s v="蓝山美术"/>
    <x v="1"/>
    <x v="9"/>
    <x v="2"/>
    <x v="2"/>
    <n v="1"/>
    <n v="1"/>
    <m/>
    <n v="-25"/>
    <m/>
    <m/>
  </r>
  <r>
    <x v="13"/>
    <s v="蓝山美术"/>
    <x v="1"/>
    <x v="9"/>
    <x v="29"/>
    <x v="18"/>
    <n v="1"/>
    <n v="1"/>
    <m/>
    <n v="-20"/>
    <m/>
    <m/>
  </r>
  <r>
    <x v="20"/>
    <s v="曹曹妹妹"/>
    <x v="0"/>
    <x v="8"/>
    <x v="0"/>
    <x v="0"/>
    <n v="1"/>
    <n v="1"/>
    <n v="500"/>
    <n v="500"/>
    <m/>
    <m/>
  </r>
  <r>
    <x v="21"/>
    <s v="勇哥"/>
    <x v="0"/>
    <x v="9"/>
    <x v="0"/>
    <x v="0"/>
    <n v="1"/>
    <n v="1"/>
    <n v="500"/>
    <n v="500"/>
    <m/>
    <m/>
  </r>
  <r>
    <x v="22"/>
    <s v="一鸾"/>
    <x v="0"/>
    <x v="9"/>
    <x v="0"/>
    <x v="0"/>
    <n v="1"/>
    <n v="1"/>
    <n v="500"/>
    <n v="500"/>
    <m/>
    <m/>
  </r>
  <r>
    <x v="20"/>
    <s v="曹曹妹妹"/>
    <x v="2"/>
    <x v="8"/>
    <x v="2"/>
    <x v="2"/>
    <n v="1"/>
    <n v="1"/>
    <m/>
    <n v="-25"/>
    <m/>
    <m/>
  </r>
  <r>
    <x v="20"/>
    <s v="曹曹妹妹"/>
    <x v="2"/>
    <x v="8"/>
    <x v="30"/>
    <x v="19"/>
    <n v="1"/>
    <n v="1"/>
    <m/>
    <n v="-30"/>
    <m/>
    <m/>
  </r>
  <r>
    <x v="21"/>
    <s v="勇哥"/>
    <x v="2"/>
    <x v="9"/>
    <x v="2"/>
    <x v="2"/>
    <n v="1"/>
    <n v="1"/>
    <m/>
    <n v="-25"/>
    <m/>
    <m/>
  </r>
  <r>
    <x v="18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3"/>
    <s v="达哥"/>
    <x v="1"/>
    <x v="10"/>
    <x v="15"/>
    <x v="2"/>
    <n v="3"/>
    <n v="1"/>
    <m/>
    <n v="-75"/>
    <m/>
    <m/>
  </r>
  <r>
    <x v="13"/>
    <s v="达哥"/>
    <x v="1"/>
    <x v="10"/>
    <x v="29"/>
    <x v="18"/>
    <n v="1"/>
    <n v="1"/>
    <m/>
    <n v="-20"/>
    <m/>
    <m/>
  </r>
  <r>
    <x v="23"/>
    <s v="candice"/>
    <x v="0"/>
    <x v="10"/>
    <x v="0"/>
    <x v="0"/>
    <n v="1"/>
    <n v="1"/>
    <n v="500"/>
    <n v="500"/>
    <m/>
    <m/>
  </r>
  <r>
    <x v="23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3"/>
    <s v="高卉"/>
    <x v="1"/>
    <x v="11"/>
    <x v="35"/>
    <x v="2"/>
    <n v="5"/>
    <n v="1"/>
    <m/>
    <n v="-125"/>
    <m/>
    <m/>
  </r>
  <r>
    <x v="13"/>
    <s v="高卉"/>
    <x v="1"/>
    <x v="11"/>
    <x v="24"/>
    <x v="16"/>
    <n v="1"/>
    <n v="1"/>
    <m/>
    <n v="-30"/>
    <m/>
    <m/>
  </r>
  <r>
    <x v="13"/>
    <s v="高卉"/>
    <x v="1"/>
    <x v="11"/>
    <x v="30"/>
    <x v="19"/>
    <n v="1"/>
    <n v="1"/>
    <m/>
    <n v="-30"/>
    <m/>
    <m/>
  </r>
  <r>
    <x v="13"/>
    <s v="高卉"/>
    <x v="1"/>
    <x v="11"/>
    <x v="29"/>
    <x v="18"/>
    <n v="1"/>
    <n v="1"/>
    <m/>
    <n v="-20"/>
    <m/>
    <m/>
  </r>
  <r>
    <x v="1"/>
    <s v="皇上"/>
    <x v="2"/>
    <x v="11"/>
    <x v="2"/>
    <x v="2"/>
    <n v="1"/>
    <n v="1"/>
    <m/>
    <n v="-25"/>
    <m/>
    <m/>
  </r>
  <r>
    <x v="5"/>
    <s v="小艾爸"/>
    <x v="2"/>
    <x v="11"/>
    <x v="30"/>
    <x v="19"/>
    <n v="1"/>
    <n v="1"/>
    <m/>
    <n v="-30"/>
    <m/>
    <m/>
  </r>
  <r>
    <x v="5"/>
    <s v="小艾爸"/>
    <x v="2"/>
    <x v="11"/>
    <x v="31"/>
    <x v="20"/>
    <n v="1"/>
    <n v="1"/>
    <m/>
    <n v="-30"/>
    <m/>
    <m/>
  </r>
  <r>
    <x v="4"/>
    <s v="峰峰妈妈"/>
    <x v="2"/>
    <x v="12"/>
    <x v="31"/>
    <x v="20"/>
    <n v="1"/>
    <n v="1"/>
    <m/>
    <n v="-30"/>
    <m/>
    <m/>
  </r>
  <r>
    <x v="4"/>
    <s v="峰峰妈妈"/>
    <x v="2"/>
    <x v="12"/>
    <x v="30"/>
    <x v="19"/>
    <n v="1"/>
    <n v="1"/>
    <m/>
    <n v="-30"/>
    <m/>
    <m/>
  </r>
  <r>
    <x v="4"/>
    <s v="峰峰妈妈"/>
    <x v="2"/>
    <x v="12"/>
    <x v="36"/>
    <x v="4"/>
    <n v="2"/>
    <n v="1"/>
    <m/>
    <n v="-40"/>
    <m/>
    <m/>
  </r>
  <r>
    <x v="19"/>
    <s v="二宝妈"/>
    <x v="2"/>
    <x v="12"/>
    <x v="37"/>
    <x v="22"/>
    <n v="1"/>
    <n v="1"/>
    <m/>
    <n v="-70"/>
    <m/>
    <m/>
  </r>
  <r>
    <x v="18"/>
    <s v="颗颗妈妈"/>
    <x v="2"/>
    <x v="12"/>
    <x v="2"/>
    <x v="2"/>
    <n v="1"/>
    <n v="1"/>
    <m/>
    <n v="-25"/>
    <m/>
    <m/>
  </r>
  <r>
    <x v="0"/>
    <s v="档爸"/>
    <x v="2"/>
    <x v="12"/>
    <x v="38"/>
    <x v="23"/>
    <n v="1"/>
    <n v="1"/>
    <m/>
    <n v="-30"/>
    <m/>
    <m/>
  </r>
  <r>
    <x v="0"/>
    <s v="档爸"/>
    <x v="2"/>
    <x v="12"/>
    <x v="4"/>
    <x v="4"/>
    <n v="1"/>
    <n v="1"/>
    <m/>
    <n v="-20"/>
    <m/>
    <m/>
  </r>
  <r>
    <x v="13"/>
    <s v="卫丹朋友"/>
    <x v="1"/>
    <x v="12"/>
    <x v="39"/>
    <x v="24"/>
    <n v="1"/>
    <n v="1"/>
    <m/>
    <n v="-80"/>
    <m/>
    <m/>
  </r>
  <r>
    <x v="13"/>
    <s v="卫丹朋友"/>
    <x v="1"/>
    <x v="12"/>
    <x v="24"/>
    <x v="16"/>
    <n v="1"/>
    <n v="1"/>
    <m/>
    <n v="-30"/>
    <m/>
    <m/>
  </r>
  <r>
    <x v="13"/>
    <s v="卫丹朋友"/>
    <x v="1"/>
    <x v="12"/>
    <x v="12"/>
    <x v="9"/>
    <n v="1"/>
    <n v="1"/>
    <m/>
    <n v="-25"/>
    <m/>
    <m/>
  </r>
  <r>
    <x v="23"/>
    <s v="candice"/>
    <x v="2"/>
    <x v="12"/>
    <x v="4"/>
    <x v="4"/>
    <n v="1"/>
    <n v="1"/>
    <m/>
    <n v="-20"/>
    <m/>
    <m/>
  </r>
  <r>
    <x v="23"/>
    <s v="candice"/>
    <x v="2"/>
    <x v="12"/>
    <x v="31"/>
    <x v="20"/>
    <n v="1"/>
    <n v="1"/>
    <m/>
    <n v="-30"/>
    <m/>
    <m/>
  </r>
  <r>
    <x v="23"/>
    <s v="candice"/>
    <x v="2"/>
    <x v="12"/>
    <x v="40"/>
    <x v="25"/>
    <n v="1"/>
    <n v="1"/>
    <m/>
    <n v="-30"/>
    <m/>
    <m/>
  </r>
  <r>
    <x v="23"/>
    <s v="candice"/>
    <x v="2"/>
    <x v="12"/>
    <x v="12"/>
    <x v="9"/>
    <n v="1"/>
    <n v="1"/>
    <m/>
    <n v="-25"/>
    <m/>
    <m/>
  </r>
  <r>
    <x v="23"/>
    <s v="candice"/>
    <x v="2"/>
    <x v="12"/>
    <x v="41"/>
    <x v="26"/>
    <n v="1"/>
    <n v="1"/>
    <m/>
    <n v="-15"/>
    <m/>
    <m/>
  </r>
  <r>
    <x v="23"/>
    <s v="candice"/>
    <x v="2"/>
    <x v="12"/>
    <x v="42"/>
    <x v="27"/>
    <n v="1"/>
    <n v="1"/>
    <m/>
    <n v="-45"/>
    <m/>
    <m/>
  </r>
  <r>
    <x v="24"/>
    <m/>
    <x v="3"/>
    <x v="13"/>
    <x v="43"/>
    <x v="28"/>
    <n v="1"/>
    <n v="1"/>
    <m/>
    <n v="0"/>
    <m/>
    <m/>
  </r>
  <r>
    <x v="24"/>
    <m/>
    <x v="3"/>
    <x v="13"/>
    <x v="43"/>
    <x v="28"/>
    <n v="1"/>
    <n v="1"/>
    <m/>
    <n v="0"/>
    <m/>
    <m/>
  </r>
  <r>
    <x v="24"/>
    <m/>
    <x v="3"/>
    <x v="13"/>
    <x v="43"/>
    <x v="28"/>
    <n v="1"/>
    <n v="1"/>
    <m/>
    <n v="0"/>
    <m/>
    <m/>
  </r>
  <r>
    <x v="24"/>
    <m/>
    <x v="3"/>
    <x v="13"/>
    <x v="43"/>
    <x v="28"/>
    <n v="1"/>
    <n v="1"/>
    <m/>
    <n v="0"/>
    <m/>
    <m/>
  </r>
  <r>
    <x v="24"/>
    <m/>
    <x v="3"/>
    <x v="13"/>
    <x v="43"/>
    <x v="28"/>
    <n v="1"/>
    <n v="1"/>
    <m/>
    <n v="0"/>
    <m/>
    <m/>
  </r>
  <r>
    <x v="24"/>
    <m/>
    <x v="3"/>
    <x v="13"/>
    <x v="43"/>
    <x v="28"/>
    <n v="1"/>
    <n v="1"/>
    <m/>
    <n v="0"/>
    <m/>
    <m/>
  </r>
  <r>
    <x v="24"/>
    <m/>
    <x v="3"/>
    <x v="13"/>
    <x v="43"/>
    <x v="28"/>
    <n v="1"/>
    <n v="1"/>
    <m/>
    <n v="0"/>
    <m/>
    <m/>
  </r>
  <r>
    <x v="24"/>
    <m/>
    <x v="3"/>
    <x v="13"/>
    <x v="43"/>
    <x v="28"/>
    <n v="1"/>
    <n v="1"/>
    <m/>
    <n v="0"/>
    <m/>
    <m/>
  </r>
  <r>
    <x v="24"/>
    <m/>
    <x v="3"/>
    <x v="13"/>
    <x v="43"/>
    <x v="28"/>
    <n v="1"/>
    <n v="1"/>
    <m/>
    <n v="0"/>
    <m/>
    <m/>
  </r>
  <r>
    <x v="24"/>
    <m/>
    <x v="3"/>
    <x v="13"/>
    <x v="44"/>
    <x v="28"/>
    <m/>
    <m/>
    <m/>
    <n v="0"/>
    <m/>
    <m/>
  </r>
  <r>
    <x v="24"/>
    <m/>
    <x v="3"/>
    <x v="13"/>
    <x v="44"/>
    <x v="28"/>
    <m/>
    <m/>
    <m/>
    <n v="0"/>
    <m/>
    <m/>
  </r>
  <r>
    <x v="24"/>
    <m/>
    <x v="3"/>
    <x v="13"/>
    <x v="44"/>
    <x v="28"/>
    <m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会员汇总" cacheId="679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25" firstHeaderRow="1" firstDataRow="1" firstDataCol="1" rowPageCount="1" colPageCount="1"/>
  <pivotFields count="12">
    <pivotField axis="axisPage" multipleItemSelectionAllowed="1" showAll="0">
      <items count="28">
        <item h="1" m="1" x="26"/>
        <item h="1" x="0"/>
        <item h="1" x="5"/>
        <item h="1" x="3"/>
        <item h="1" x="4"/>
        <item h="1" x="6"/>
        <item h="1" x="1"/>
        <item h="1" m="1" x="25"/>
        <item h="1" x="24"/>
        <item h="1" x="9"/>
        <item h="1" x="2"/>
        <item h="1" x="10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7"/>
        <item h="1" x="19"/>
        <item h="1" x="20"/>
        <item h="1" x="21"/>
        <item h="1" x="22"/>
        <item x="23"/>
        <item t="default"/>
      </items>
    </pivotField>
    <pivotField multipleItemSelectionAllowed="1" showAll="0"/>
    <pivotField axis="axisRow" showAll="0" countASubtotal="1">
      <items count="7">
        <item sd="0" x="0"/>
        <item sd="0" x="1"/>
        <item sd="0" x="3"/>
        <item x="2"/>
        <item m="1" x="5"/>
        <item m="1" x="4"/>
        <item t="countA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x="10"/>
        <item x="11"/>
        <item x="12"/>
        <item x="13"/>
        <item t="default" sd="0"/>
      </items>
    </pivotField>
    <pivotField axis="axisRow" showAll="0" defaultSubtotal="0">
      <items count="59">
        <item m="1" x="54"/>
        <item m="1" x="51"/>
        <item m="1" x="58"/>
        <item m="1" x="47"/>
        <item m="1" x="48"/>
        <item m="1" x="50"/>
        <item m="1" x="57"/>
        <item m="1" x="52"/>
        <item m="1" x="53"/>
        <item m="1" x="45"/>
        <item x="0"/>
        <item m="1" x="55"/>
        <item x="1"/>
        <item x="2"/>
        <item x="3"/>
        <item x="4"/>
        <item x="5"/>
        <item x="6"/>
        <item x="7"/>
        <item x="8"/>
        <item x="9"/>
        <item x="43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56"/>
        <item x="26"/>
        <item x="27"/>
        <item x="28"/>
        <item x="29"/>
        <item x="30"/>
        <item x="31"/>
        <item x="32"/>
        <item x="33"/>
        <item x="34"/>
        <item m="1" x="49"/>
        <item x="35"/>
        <item x="36"/>
        <item m="1" x="46"/>
        <item x="37"/>
        <item x="39"/>
        <item x="38"/>
        <item x="40"/>
        <item x="41"/>
        <item x="42"/>
        <item x="4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13">
    <i>
      <x v="10"/>
    </i>
    <i r="1">
      <x/>
    </i>
    <i r="1">
      <x v="3"/>
    </i>
    <i r="2">
      <x v="13"/>
    </i>
    <i>
      <x v="12"/>
    </i>
    <i r="1">
      <x v="3"/>
    </i>
    <i r="2">
      <x v="15"/>
    </i>
    <i r="2">
      <x v="24"/>
    </i>
    <i r="2">
      <x v="44"/>
    </i>
    <i r="2">
      <x v="55"/>
    </i>
    <i r="2">
      <x v="56"/>
    </i>
    <i r="2">
      <x v="57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1">
    <format dxfId="76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68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L25" firstHeaderRow="1" firstDataRow="2" firstDataCol="1"/>
  <pivotFields count="12">
    <pivotField axis="axisRow" showAll="0">
      <items count="27">
        <item sd="0" m="1" x="25"/>
        <item x="10"/>
        <item sd="0" x="0"/>
        <item sd="0" x="8"/>
        <item sd="0" x="9"/>
        <item x="12"/>
        <item sd="0" x="16"/>
        <item sd="0" x="13"/>
        <item sd="0" x="5"/>
        <item x="3"/>
        <item sd="0" x="4"/>
        <item x="6"/>
        <item sd="0" x="15"/>
        <item sd="0" x="1"/>
        <item x="11"/>
        <item sd="0" x="14"/>
        <item x="2"/>
        <item sd="0" x="17"/>
        <item x="24"/>
        <item sd="0" x="18"/>
        <item sd="0" x="7"/>
        <item sd="0" x="19"/>
        <item x="20"/>
        <item sd="0" x="21"/>
        <item sd="0" x="22"/>
        <item sd="0" x="23"/>
        <item t="default"/>
      </items>
    </pivotField>
    <pivotField showAll="0"/>
    <pivotField axis="axisCol" showAll="0">
      <items count="7">
        <item h="1" x="0"/>
        <item x="2"/>
        <item x="1"/>
        <item x="3"/>
        <item m="1" x="5"/>
        <item m="1" x="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50">
        <item sd="0" x="43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48"/>
        <item x="26"/>
        <item x="27"/>
        <item x="28"/>
        <item x="29"/>
        <item x="30"/>
        <item x="31"/>
        <item x="32"/>
        <item x="33"/>
        <item m="1" x="45"/>
        <item x="34"/>
        <item m="1" x="47"/>
        <item x="35"/>
        <item x="36"/>
        <item m="1" x="46"/>
        <item x="37"/>
        <item x="39"/>
        <item x="38"/>
        <item x="40"/>
        <item x="41"/>
        <item x="42"/>
        <item x="44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8">
    <format dxfId="84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83">
      <pivotArea collapsedLevelsAreSubtotals="1" fieldPosition="0">
        <references count="1">
          <reference field="3" count="1">
            <x v="0"/>
          </reference>
        </references>
      </pivotArea>
    </format>
    <format dxfId="82">
      <pivotArea collapsedLevelsAreSubtotals="1" fieldPosition="0">
        <references count="1">
          <reference field="3" count="1">
            <x v="1"/>
          </reference>
        </references>
      </pivotArea>
    </format>
    <format dxfId="81">
      <pivotArea collapsedLevelsAreSubtotals="1" fieldPosition="0">
        <references count="1">
          <reference field="3" count="1">
            <x v="2"/>
          </reference>
        </references>
      </pivotArea>
    </format>
    <format dxfId="80">
      <pivotArea collapsedLevelsAreSubtotals="1" fieldPosition="0">
        <references count="1">
          <reference field="3" count="1">
            <x v="3"/>
          </reference>
        </references>
      </pivotArea>
    </format>
    <format dxfId="79">
      <pivotArea collapsedLevelsAreSubtotals="1" fieldPosition="0">
        <references count="1">
          <reference field="3" count="1">
            <x v="4"/>
          </reference>
        </references>
      </pivotArea>
    </format>
    <format dxfId="78">
      <pivotArea collapsedLevelsAreSubtotals="1" fieldPosition="0">
        <references count="1">
          <reference field="3" count="1">
            <x v="5"/>
          </reference>
        </references>
      </pivotArea>
    </format>
    <format dxfId="77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68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33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32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28"/>
        <item x="16"/>
        <item x="17"/>
        <item x="18"/>
        <item x="19"/>
        <item x="20"/>
        <item x="21"/>
        <item m="1" x="30"/>
        <item h="1" m="1" x="29"/>
        <item h="1" x="22"/>
        <item h="1" x="24"/>
        <item h="1" x="23"/>
        <item h="1" x="25"/>
        <item h="1" x="26"/>
        <item h="1"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3">
    <i>
      <x v="13"/>
    </i>
    <i>
      <x v="11"/>
    </i>
    <i>
      <x v="3"/>
    </i>
    <i>
      <x v="5"/>
    </i>
    <i>
      <x v="7"/>
    </i>
    <i>
      <x v="9"/>
    </i>
    <i>
      <x v="2"/>
    </i>
    <i>
      <x v="17"/>
    </i>
    <i>
      <x v="4"/>
    </i>
    <i>
      <x v="20"/>
    </i>
    <i>
      <x v="21"/>
    </i>
    <i>
      <x v="10"/>
    </i>
    <i>
      <x v="19"/>
    </i>
    <i>
      <x v="12"/>
    </i>
    <i>
      <x v="8"/>
    </i>
    <i>
      <x v="6"/>
    </i>
    <i>
      <x/>
    </i>
    <i>
      <x v="22"/>
    </i>
    <i>
      <x v="1"/>
    </i>
    <i>
      <x v="18"/>
    </i>
    <i>
      <x v="14"/>
    </i>
    <i>
      <x v="15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67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44" firstHeaderRow="1" firstDataRow="1" firstDataCol="1"/>
  <pivotFields count="7">
    <pivotField axis="axisRow" showAll="0">
      <items count="36">
        <item m="1" x="34"/>
        <item x="19"/>
        <item x="21"/>
        <item x="18"/>
        <item x="22"/>
        <item x="17"/>
        <item x="16"/>
        <item x="15"/>
        <item x="14"/>
        <item x="25"/>
        <item x="13"/>
        <item x="11"/>
        <item x="10"/>
        <item x="9"/>
        <item x="8"/>
        <item x="7"/>
        <item x="6"/>
        <item x="24"/>
        <item x="20"/>
        <item x="5"/>
        <item x="23"/>
        <item x="26"/>
        <item x="4"/>
        <item x="3"/>
        <item x="2"/>
        <item x="28"/>
        <item x="27"/>
        <item x="1"/>
        <item x="0"/>
        <item x="12"/>
        <item x="29"/>
        <item x="30"/>
        <item x="31"/>
        <item x="32"/>
        <item x="33"/>
        <item t="default"/>
      </items>
    </pivotField>
    <pivotField showAll="0"/>
    <pivotField axis="axisRow" showAll="0">
      <items count="8">
        <item x="5"/>
        <item x="4"/>
        <item x="3"/>
        <item x="2"/>
        <item x="1"/>
        <item x="0"/>
        <item m="1" x="6"/>
        <item t="default"/>
      </items>
    </pivotField>
    <pivotField dataField="1" showAll="0"/>
    <pivotField showAll="0"/>
    <pivotField showAll="0"/>
    <pivotField showAll="0"/>
  </pivotFields>
  <rowFields count="2">
    <field x="2"/>
    <field x="0"/>
  </rowFields>
  <rowItems count="41">
    <i>
      <x/>
    </i>
    <i r="1">
      <x v="21"/>
    </i>
    <i>
      <x v="1"/>
    </i>
    <i r="1">
      <x v="9"/>
    </i>
    <i r="1">
      <x v="17"/>
    </i>
    <i r="1">
      <x v="20"/>
    </i>
    <i r="1">
      <x v="33"/>
    </i>
    <i r="1">
      <x v="34"/>
    </i>
    <i>
      <x v="2"/>
    </i>
    <i r="1">
      <x v="4"/>
    </i>
    <i>
      <x v="3"/>
    </i>
    <i r="1">
      <x v="2"/>
    </i>
    <i>
      <x v="4"/>
    </i>
    <i r="1">
      <x v="18"/>
    </i>
    <i>
      <x v="5"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t="grand">
      <x/>
    </i>
  </rowItems>
  <colItems count="1">
    <i/>
  </colItems>
  <dataFields count="1">
    <dataField name="求和/售价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129" totalsRowShown="0" headerRowDxfId="75" dataDxfId="73" headerRowBorderDxfId="74" tableBorderDxfId="72" totalsRowBorderDxfId="71">
  <autoFilter ref="B2:M129"/>
  <tableColumns count="12">
    <tableColumn id="1" name="姓名" dataDxfId="70"/>
    <tableColumn id="2" name="昵称" dataDxfId="69"/>
    <tableColumn id="3" name="类型（充值／消费／其他）" dataDxfId="68"/>
    <tableColumn id="4" name="日期" dataDxfId="67"/>
    <tableColumn id="5" name="显示条目" dataDxfId="66"/>
    <tableColumn id="6" name="产品" dataDxfId="65"/>
    <tableColumn id="7" name="数量" dataDxfId="64"/>
    <tableColumn id="8" name="DC" dataDxfId="63"/>
    <tableColumn id="9" name="充值金额" dataDxfId="62"/>
    <tableColumn id="10" name="汇总金额" dataDxfId="61">
      <calculatedColumnFormula>IF(表1[[#This Row],[姓名]]="",0,IF(D3="充值",J3,VLOOKUP(G3,表2[#All],4,FALSE)*H3*I3*-1))</calculatedColumnFormula>
    </tableColumn>
    <tableColumn id="11" name="签名" dataDxfId="60"/>
    <tableColumn id="12" name="备注" dataDxfId="5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36" totalsRowShown="0" headerRowDxfId="58" headerRowBorderDxfId="57" tableBorderDxfId="56">
  <autoFilter ref="B2:H36"/>
  <sortState ref="B3:H35">
    <sortCondition descending="1" ref="D2:D35"/>
  </sortState>
  <tableColumns count="7">
    <tableColumn id="1" name="描述" dataDxfId="55"/>
    <tableColumn id="2" name="名称" dataDxfId="54"/>
    <tableColumn id="3" name="类别" dataDxfId="53"/>
    <tableColumn id="4" name="售价" dataDxfId="52"/>
    <tableColumn id="5" name="单位" dataDxfId="51"/>
    <tableColumn id="6" name="菜单版本号" dataDxfId="50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showGridLines="0" topLeftCell="A3" zoomScale="110" zoomScaleNormal="110" zoomScalePageLayoutView="110" workbookViewId="0">
      <selection activeCell="D16" sqref="D16"/>
    </sheetView>
  </sheetViews>
  <sheetFormatPr baseColWidth="10" defaultRowHeight="15" x14ac:dyDescent="0.15"/>
  <cols>
    <col min="1" max="1" width="6.5" customWidth="1"/>
    <col min="2" max="2" width="43.1640625" customWidth="1"/>
    <col min="3" max="3" width="16.5" customWidth="1"/>
    <col min="4" max="5" width="7.83203125" bestFit="1" customWidth="1"/>
    <col min="6" max="6" width="7.83203125" customWidth="1"/>
    <col min="7" max="7" width="10.83203125" bestFit="1" customWidth="1"/>
    <col min="8" max="8" width="14.5" customWidth="1"/>
    <col min="9" max="9" width="10.1640625" customWidth="1"/>
    <col min="10" max="10" width="6.5" customWidth="1"/>
    <col min="11" max="11" width="7.5" customWidth="1"/>
    <col min="12" max="14" width="6.5" customWidth="1"/>
    <col min="15" max="15" width="6.6640625" customWidth="1"/>
    <col min="17" max="17" width="21.5" customWidth="1"/>
    <col min="18" max="18" width="10.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66</v>
      </c>
    </row>
    <row r="5" spans="2:18" ht="24" x14ac:dyDescent="0.35">
      <c r="B5" s="28" t="s">
        <v>116</v>
      </c>
    </row>
    <row r="6" spans="2:18" ht="24" customHeight="1" x14ac:dyDescent="0.35">
      <c r="B6" s="28" t="s">
        <v>89</v>
      </c>
    </row>
    <row r="7" spans="2:18" ht="11" customHeight="1" x14ac:dyDescent="0.35">
      <c r="B7" s="28"/>
    </row>
    <row r="8" spans="2:18" ht="25" customHeight="1" x14ac:dyDescent="0.35">
      <c r="B8" s="48" t="s">
        <v>71</v>
      </c>
      <c r="C8" s="48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159</v>
      </c>
      <c r="H10" s="34" t="s">
        <v>112</v>
      </c>
      <c r="I10" s="34" t="s">
        <v>110</v>
      </c>
      <c r="Q10" s="34" t="s">
        <v>113</v>
      </c>
      <c r="R10" t="s">
        <v>114</v>
      </c>
    </row>
    <row r="11" spans="2:18" x14ac:dyDescent="0.15">
      <c r="H11" s="34" t="s">
        <v>113</v>
      </c>
      <c r="I11" t="s">
        <v>92</v>
      </c>
      <c r="J11" t="s">
        <v>90</v>
      </c>
      <c r="K11" t="s">
        <v>91</v>
      </c>
      <c r="L11" t="s">
        <v>111</v>
      </c>
      <c r="Q11" s="32" t="s">
        <v>59</v>
      </c>
      <c r="R11" s="33">
        <v>55</v>
      </c>
    </row>
    <row r="12" spans="2:18" ht="24" x14ac:dyDescent="0.25">
      <c r="B12" s="9"/>
      <c r="C12" s="9" t="s">
        <v>2</v>
      </c>
      <c r="H12" s="39">
        <v>42466</v>
      </c>
      <c r="I12" s="40"/>
      <c r="J12" s="40">
        <v>-308</v>
      </c>
      <c r="K12" s="40"/>
      <c r="L12" s="40">
        <v>-308</v>
      </c>
      <c r="Q12" s="32" t="s">
        <v>105</v>
      </c>
      <c r="R12" s="33">
        <v>28</v>
      </c>
    </row>
    <row r="13" spans="2:18" ht="24" x14ac:dyDescent="0.25">
      <c r="B13" s="35">
        <v>42475</v>
      </c>
      <c r="C13" s="11">
        <v>475</v>
      </c>
      <c r="H13" s="39">
        <v>42467</v>
      </c>
      <c r="I13" s="40">
        <v>-340</v>
      </c>
      <c r="J13" s="40"/>
      <c r="K13" s="40"/>
      <c r="L13" s="40">
        <v>-340</v>
      </c>
      <c r="Q13" s="32" t="s">
        <v>8</v>
      </c>
      <c r="R13" s="33">
        <v>15</v>
      </c>
    </row>
    <row r="14" spans="2:18" ht="24" x14ac:dyDescent="0.25">
      <c r="B14" s="50" t="s">
        <v>8</v>
      </c>
      <c r="C14" s="11">
        <v>500</v>
      </c>
      <c r="H14" s="39">
        <v>42468</v>
      </c>
      <c r="I14" s="40">
        <v>-245</v>
      </c>
      <c r="J14" s="40">
        <v>-100</v>
      </c>
      <c r="K14" s="40"/>
      <c r="L14" s="40">
        <v>-345</v>
      </c>
      <c r="Q14" s="32" t="s">
        <v>58</v>
      </c>
      <c r="R14" s="33">
        <v>10</v>
      </c>
    </row>
    <row r="15" spans="2:18" ht="24" x14ac:dyDescent="0.25">
      <c r="B15" s="50" t="s">
        <v>92</v>
      </c>
      <c r="C15" s="11">
        <v>1</v>
      </c>
      <c r="H15" s="39">
        <v>42469</v>
      </c>
      <c r="I15" s="40">
        <v>-215</v>
      </c>
      <c r="J15" s="40">
        <v>-155</v>
      </c>
      <c r="K15" s="40"/>
      <c r="L15" s="40">
        <v>-370</v>
      </c>
      <c r="Q15" s="32" t="s">
        <v>68</v>
      </c>
      <c r="R15" s="33">
        <v>9</v>
      </c>
    </row>
    <row r="16" spans="2:18" ht="24" x14ac:dyDescent="0.25">
      <c r="B16" s="51" t="s">
        <v>152</v>
      </c>
      <c r="C16" s="11">
        <v>-25</v>
      </c>
      <c r="H16" s="39">
        <v>42470</v>
      </c>
      <c r="I16" s="40">
        <v>-403</v>
      </c>
      <c r="J16" s="40">
        <v>-555</v>
      </c>
      <c r="K16" s="40"/>
      <c r="L16" s="40">
        <v>-958</v>
      </c>
      <c r="Q16" s="32" t="s">
        <v>61</v>
      </c>
      <c r="R16" s="33">
        <v>8</v>
      </c>
    </row>
    <row r="17" spans="2:18" ht="24" x14ac:dyDescent="0.25">
      <c r="B17" s="35">
        <v>42477</v>
      </c>
      <c r="C17" s="11">
        <v>-165</v>
      </c>
      <c r="E17" s="25"/>
      <c r="H17" s="39">
        <v>42471</v>
      </c>
      <c r="I17" s="33">
        <v>-25</v>
      </c>
      <c r="J17" s="33">
        <v>-20</v>
      </c>
      <c r="K17" s="33"/>
      <c r="L17" s="33">
        <v>-45</v>
      </c>
      <c r="Q17" s="32" t="s">
        <v>60</v>
      </c>
      <c r="R17" s="33">
        <v>6</v>
      </c>
    </row>
    <row r="18" spans="2:18" ht="24" x14ac:dyDescent="0.25">
      <c r="B18" s="50" t="s">
        <v>92</v>
      </c>
      <c r="C18" s="11">
        <v>6</v>
      </c>
      <c r="H18" s="39">
        <v>42472</v>
      </c>
      <c r="I18" s="33">
        <v>-140</v>
      </c>
      <c r="J18" s="33">
        <v>-105</v>
      </c>
      <c r="K18" s="33"/>
      <c r="L18" s="33">
        <v>-245</v>
      </c>
      <c r="Q18" s="32" t="s">
        <v>126</v>
      </c>
      <c r="R18" s="33">
        <v>5</v>
      </c>
    </row>
    <row r="19" spans="2:18" ht="24" x14ac:dyDescent="0.25">
      <c r="B19" s="51" t="s">
        <v>210</v>
      </c>
      <c r="C19" s="11">
        <v>-20</v>
      </c>
      <c r="F19" s="25"/>
      <c r="H19" s="39">
        <v>42473</v>
      </c>
      <c r="I19" s="33">
        <v>-160</v>
      </c>
      <c r="J19" s="33">
        <v>-255</v>
      </c>
      <c r="K19" s="33"/>
      <c r="L19" s="33">
        <v>-415</v>
      </c>
      <c r="Q19" s="32" t="s">
        <v>76</v>
      </c>
      <c r="R19" s="33">
        <v>5</v>
      </c>
    </row>
    <row r="20" spans="2:18" ht="24" x14ac:dyDescent="0.25">
      <c r="B20" s="51" t="s">
        <v>226</v>
      </c>
      <c r="C20" s="11">
        <v>-25</v>
      </c>
      <c r="G20" s="25"/>
      <c r="H20" s="39">
        <v>42474</v>
      </c>
      <c r="I20" s="33">
        <v>-70</v>
      </c>
      <c r="J20" s="33">
        <v>-45</v>
      </c>
      <c r="K20" s="33"/>
      <c r="L20" s="33">
        <v>-115</v>
      </c>
      <c r="P20" s="25"/>
      <c r="Q20" s="32" t="s">
        <v>151</v>
      </c>
      <c r="R20" s="33">
        <v>4</v>
      </c>
    </row>
    <row r="21" spans="2:18" ht="24" x14ac:dyDescent="0.25">
      <c r="B21" s="51" t="s">
        <v>162</v>
      </c>
      <c r="C21" s="11">
        <v>-30</v>
      </c>
      <c r="H21" s="39">
        <v>42475</v>
      </c>
      <c r="I21" s="33">
        <v>-345</v>
      </c>
      <c r="J21" s="33">
        <v>-95</v>
      </c>
      <c r="K21" s="33"/>
      <c r="L21" s="33">
        <v>-440</v>
      </c>
      <c r="Q21" s="32" t="s">
        <v>154</v>
      </c>
      <c r="R21" s="33">
        <v>4</v>
      </c>
    </row>
    <row r="22" spans="2:18" ht="24" x14ac:dyDescent="0.25">
      <c r="B22" s="51" t="s">
        <v>227</v>
      </c>
      <c r="C22" s="11">
        <v>-30</v>
      </c>
      <c r="H22" s="39">
        <v>42476</v>
      </c>
      <c r="I22" s="33">
        <v>-85</v>
      </c>
      <c r="J22" s="33">
        <v>-205</v>
      </c>
      <c r="K22" s="33"/>
      <c r="L22" s="33">
        <v>-290</v>
      </c>
      <c r="Q22" s="32" t="s">
        <v>63</v>
      </c>
      <c r="R22" s="33">
        <v>4</v>
      </c>
    </row>
    <row r="23" spans="2:18" ht="24" x14ac:dyDescent="0.25">
      <c r="B23" s="51" t="s">
        <v>228</v>
      </c>
      <c r="C23" s="11">
        <v>-15</v>
      </c>
      <c r="H23" s="39">
        <v>42477</v>
      </c>
      <c r="I23" s="33">
        <v>-410</v>
      </c>
      <c r="J23" s="33">
        <v>-135</v>
      </c>
      <c r="K23" s="33"/>
      <c r="L23" s="33">
        <v>-545</v>
      </c>
      <c r="Q23" s="32" t="s">
        <v>143</v>
      </c>
      <c r="R23" s="33">
        <v>3</v>
      </c>
    </row>
    <row r="24" spans="2:18" ht="24" x14ac:dyDescent="0.25">
      <c r="B24" s="51" t="s">
        <v>229</v>
      </c>
      <c r="C24" s="11">
        <v>-45</v>
      </c>
      <c r="H24" s="41" t="s">
        <v>91</v>
      </c>
      <c r="I24" s="33"/>
      <c r="J24" s="33"/>
      <c r="K24" s="33">
        <v>0</v>
      </c>
      <c r="L24" s="33">
        <v>0</v>
      </c>
      <c r="Q24" s="32" t="s">
        <v>70</v>
      </c>
      <c r="R24" s="33">
        <v>3</v>
      </c>
    </row>
    <row r="25" spans="2:18" ht="24" x14ac:dyDescent="0.25">
      <c r="B25" s="10" t="s">
        <v>53</v>
      </c>
      <c r="C25" s="11">
        <v>310</v>
      </c>
      <c r="H25" s="32" t="s">
        <v>111</v>
      </c>
      <c r="I25" s="33">
        <v>-2438</v>
      </c>
      <c r="J25" s="33">
        <v>-1978</v>
      </c>
      <c r="K25" s="33">
        <v>0</v>
      </c>
      <c r="L25" s="33">
        <v>-4416</v>
      </c>
      <c r="Q25" s="32" t="s">
        <v>64</v>
      </c>
      <c r="R25" s="33">
        <v>2</v>
      </c>
    </row>
    <row r="26" spans="2:18" x14ac:dyDescent="0.15">
      <c r="Q26" s="32" t="s">
        <v>102</v>
      </c>
      <c r="R26" s="33">
        <v>2</v>
      </c>
    </row>
    <row r="27" spans="2:18" x14ac:dyDescent="0.15">
      <c r="Q27" s="32" t="s">
        <v>107</v>
      </c>
      <c r="R27" s="33">
        <v>1</v>
      </c>
    </row>
    <row r="28" spans="2:18" ht="24" x14ac:dyDescent="0.25">
      <c r="Q28" s="32" t="s">
        <v>157</v>
      </c>
      <c r="R28" s="33">
        <v>1</v>
      </c>
    </row>
    <row r="29" spans="2:18" ht="24" x14ac:dyDescent="0.25">
      <c r="Q29" s="32" t="s">
        <v>98</v>
      </c>
      <c r="R29" s="33">
        <v>1</v>
      </c>
    </row>
    <row r="30" spans="2:18" ht="24" x14ac:dyDescent="0.25">
      <c r="Q30" s="32" t="s">
        <v>137</v>
      </c>
      <c r="R30" s="33">
        <v>1</v>
      </c>
    </row>
    <row r="31" spans="2:18" ht="24" x14ac:dyDescent="0.25">
      <c r="Q31" s="32" t="s">
        <v>86</v>
      </c>
      <c r="R31" s="33">
        <v>1</v>
      </c>
    </row>
    <row r="32" spans="2:18" x14ac:dyDescent="0.15">
      <c r="Q32" s="32" t="s">
        <v>62</v>
      </c>
      <c r="R32" s="33">
        <v>1</v>
      </c>
    </row>
    <row r="33" spans="17:18" x14ac:dyDescent="0.15">
      <c r="Q33" s="32" t="s">
        <v>111</v>
      </c>
      <c r="R33" s="33">
        <v>169</v>
      </c>
    </row>
    <row r="34" spans="17:18" ht="24" x14ac:dyDescent="0.25"/>
    <row r="35" spans="17:18" ht="24" x14ac:dyDescent="0.25"/>
    <row r="36" spans="17:18" ht="24" x14ac:dyDescent="0.25"/>
    <row r="37" spans="17:18" ht="24" x14ac:dyDescent="0.25"/>
    <row r="38" spans="17:18" ht="24" x14ac:dyDescent="0.25"/>
    <row r="39" spans="17:18" ht="24" x14ac:dyDescent="0.25"/>
    <row r="40" spans="17:18" ht="24" x14ac:dyDescent="0.25"/>
    <row r="41" spans="17:18" ht="24" x14ac:dyDescent="0.25"/>
    <row r="42" spans="17:18" ht="24" x14ac:dyDescent="0.25"/>
    <row r="43" spans="17:18" ht="24" x14ac:dyDescent="0.25"/>
    <row r="44" spans="17:18" ht="24" x14ac:dyDescent="0.25"/>
    <row r="45" spans="17:18" ht="24" x14ac:dyDescent="0.25"/>
    <row r="46" spans="17:18" ht="24" x14ac:dyDescent="0.25"/>
    <row r="47" spans="17:18" ht="24" x14ac:dyDescent="0.25"/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9"/>
  <sheetViews>
    <sheetView tabSelected="1" topLeftCell="A107" zoomScale="109" workbookViewId="0">
      <selection activeCell="D120" sqref="D120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18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7" customHeight="1" x14ac:dyDescent="0.35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128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40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65</v>
      </c>
      <c r="C13" s="4" t="s">
        <v>10</v>
      </c>
      <c r="D13" s="6" t="s">
        <v>93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43</v>
      </c>
      <c r="C14" s="4" t="s">
        <v>46</v>
      </c>
      <c r="D14" s="6" t="s">
        <v>93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43</v>
      </c>
      <c r="C15" s="4" t="s">
        <v>46</v>
      </c>
      <c r="D15" s="6" t="s">
        <v>93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57</v>
      </c>
      <c r="C16" s="4" t="s">
        <v>41</v>
      </c>
      <c r="D16" s="6" t="s">
        <v>93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57</v>
      </c>
      <c r="C17" s="4" t="s">
        <v>41</v>
      </c>
      <c r="D17" s="6" t="s">
        <v>93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57</v>
      </c>
      <c r="C18" s="4" t="s">
        <v>41</v>
      </c>
      <c r="D18" s="6" t="s">
        <v>93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57</v>
      </c>
      <c r="C19" s="4" t="s">
        <v>41</v>
      </c>
      <c r="D19" s="6" t="s">
        <v>93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52</v>
      </c>
      <c r="D20" s="6" t="s">
        <v>93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93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93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65</v>
      </c>
      <c r="C23" s="4"/>
      <c r="D23" s="6" t="s">
        <v>93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57</v>
      </c>
      <c r="C26" s="4"/>
      <c r="D26" s="6" t="s">
        <v>93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22" x14ac:dyDescent="0.35">
      <c r="B27" s="15" t="s">
        <v>72</v>
      </c>
      <c r="C27" s="4"/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93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75</v>
      </c>
      <c r="C29" s="4" t="s">
        <v>82</v>
      </c>
      <c r="D29" s="6" t="s">
        <v>93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77</v>
      </c>
      <c r="C30" s="4" t="s">
        <v>78</v>
      </c>
      <c r="D30" s="6" t="s">
        <v>93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79</v>
      </c>
      <c r="C31" s="4" t="s">
        <v>80</v>
      </c>
      <c r="D31" s="6" t="s">
        <v>93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81</v>
      </c>
      <c r="C32" s="4" t="s">
        <v>82</v>
      </c>
      <c r="D32" s="6" t="s">
        <v>93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83</v>
      </c>
      <c r="C33" s="4" t="s">
        <v>84</v>
      </c>
      <c r="D33" s="6" t="s">
        <v>93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87</v>
      </c>
      <c r="C36" s="4" t="s">
        <v>84</v>
      </c>
      <c r="D36" s="6" t="s">
        <v>93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81</v>
      </c>
      <c r="C37" s="4" t="s">
        <v>82</v>
      </c>
      <c r="D37" s="6" t="s">
        <v>93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87</v>
      </c>
      <c r="C41" s="4"/>
      <c r="D41" s="6" t="s">
        <v>93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87</v>
      </c>
      <c r="C42" s="4"/>
      <c r="D42" s="6" t="s">
        <v>93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128</v>
      </c>
      <c r="C43" s="4"/>
      <c r="D43" s="6" t="s">
        <v>93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87</v>
      </c>
      <c r="C44" s="4"/>
      <c r="D44" s="6" t="s">
        <v>93</v>
      </c>
      <c r="E44" s="12">
        <v>42470</v>
      </c>
      <c r="F44" s="12" t="str">
        <f t="shared" si="0"/>
        <v>啤酒(瓶)x8</v>
      </c>
      <c r="G44" s="5" t="s">
        <v>105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22" x14ac:dyDescent="0.35">
      <c r="B45" s="4" t="s">
        <v>94</v>
      </c>
      <c r="C45" s="4" t="s">
        <v>94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95</v>
      </c>
      <c r="C46" s="4" t="s">
        <v>95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95</v>
      </c>
      <c r="C47" s="4" t="s">
        <v>95</v>
      </c>
      <c r="D47" s="6" t="s">
        <v>47</v>
      </c>
      <c r="E47" s="12">
        <v>42470</v>
      </c>
      <c r="F47" s="12" t="str">
        <f t="shared" si="0"/>
        <v>果汁(杯)x2</v>
      </c>
      <c r="G47" s="5" t="s">
        <v>102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96</v>
      </c>
    </row>
    <row r="48" spans="2:13" ht="22" x14ac:dyDescent="0.35">
      <c r="B48" s="15" t="s">
        <v>109</v>
      </c>
      <c r="C48" s="4" t="s">
        <v>97</v>
      </c>
      <c r="D48" s="6" t="s">
        <v>47</v>
      </c>
      <c r="E48" s="12">
        <v>42470</v>
      </c>
      <c r="F48" s="12" t="str">
        <f t="shared" si="0"/>
        <v>插花x1</v>
      </c>
      <c r="G48" s="5" t="s">
        <v>99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108</v>
      </c>
      <c r="C49" s="4" t="s">
        <v>100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108</v>
      </c>
      <c r="C50" s="4" t="s">
        <v>100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79</v>
      </c>
      <c r="C51" s="4"/>
      <c r="D51" s="6" t="s">
        <v>93</v>
      </c>
      <c r="E51" s="12">
        <v>42470</v>
      </c>
      <c r="F51" s="12" t="str">
        <f t="shared" si="0"/>
        <v>冰锐果酒(瓶)x1</v>
      </c>
      <c r="G51" s="5" t="s">
        <v>107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103</v>
      </c>
    </row>
    <row r="52" spans="2:13" ht="22" x14ac:dyDescent="0.35">
      <c r="B52" s="15" t="s">
        <v>88</v>
      </c>
      <c r="C52" s="4" t="s">
        <v>115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88</v>
      </c>
      <c r="C53" s="4" t="s">
        <v>115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 t="s">
        <v>88</v>
      </c>
      <c r="C54" s="4" t="s">
        <v>117</v>
      </c>
      <c r="D54" s="6" t="s">
        <v>47</v>
      </c>
      <c r="E54" s="12">
        <v>42471</v>
      </c>
      <c r="F54" s="12" t="str">
        <f t="shared" si="0"/>
        <v>啤酒(瓶)x1</v>
      </c>
      <c r="G54" s="5" t="s">
        <v>105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22" x14ac:dyDescent="0.35">
      <c r="B55" s="20" t="s">
        <v>79</v>
      </c>
      <c r="C55" s="21"/>
      <c r="D55" s="6" t="s">
        <v>93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22" x14ac:dyDescent="0.35">
      <c r="B56" s="15" t="s">
        <v>88</v>
      </c>
      <c r="C56" s="4" t="s">
        <v>118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22" x14ac:dyDescent="0.35">
      <c r="B57" s="15" t="s">
        <v>88</v>
      </c>
      <c r="C57" s="4" t="s">
        <v>118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126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22" x14ac:dyDescent="0.35">
      <c r="B58" s="15" t="s">
        <v>117</v>
      </c>
      <c r="C58" s="4" t="s">
        <v>127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22" x14ac:dyDescent="0.35">
      <c r="B59" s="15" t="s">
        <v>117</v>
      </c>
      <c r="C59" s="4" t="s">
        <v>127</v>
      </c>
      <c r="D59" s="6" t="s">
        <v>93</v>
      </c>
      <c r="E59" s="12">
        <v>42472</v>
      </c>
      <c r="F59" s="12" t="str">
        <f t="shared" si="0"/>
        <v>啤酒(瓶)x1</v>
      </c>
      <c r="G59" s="5" t="s">
        <v>105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22" x14ac:dyDescent="0.35">
      <c r="B60" s="15" t="s">
        <v>65</v>
      </c>
      <c r="C60" s="4" t="s">
        <v>129</v>
      </c>
      <c r="D60" s="6" t="s">
        <v>92</v>
      </c>
      <c r="E60" s="12">
        <v>42472</v>
      </c>
      <c r="F60" s="12" t="str">
        <f t="shared" si="0"/>
        <v>啤酒(瓶)x6</v>
      </c>
      <c r="G60" s="5" t="s">
        <v>105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22" x14ac:dyDescent="0.35">
      <c r="B61" s="15" t="s">
        <v>130</v>
      </c>
      <c r="C61" s="4" t="s">
        <v>131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22" x14ac:dyDescent="0.35">
      <c r="B62" s="15" t="s">
        <v>130</v>
      </c>
      <c r="C62" s="4" t="s">
        <v>131</v>
      </c>
      <c r="D62" s="6" t="s">
        <v>92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22" x14ac:dyDescent="0.35">
      <c r="B63" s="15" t="s">
        <v>88</v>
      </c>
      <c r="C63" s="4" t="s">
        <v>132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22" x14ac:dyDescent="0.35">
      <c r="B64" s="15" t="s">
        <v>88</v>
      </c>
      <c r="C64" s="4" t="s">
        <v>133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22" x14ac:dyDescent="0.35">
      <c r="B65" s="15" t="s">
        <v>88</v>
      </c>
      <c r="C65" s="4" t="s">
        <v>133</v>
      </c>
      <c r="D65" s="6" t="s">
        <v>11</v>
      </c>
      <c r="E65" s="12">
        <v>42473</v>
      </c>
      <c r="F65" s="12" t="str">
        <f t="shared" si="0"/>
        <v>斯里兰卡上等红茶(杯)x1</v>
      </c>
      <c r="G65" s="5" t="s">
        <v>126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22" x14ac:dyDescent="0.35">
      <c r="B66" s="15" t="s">
        <v>65</v>
      </c>
      <c r="C66" s="4" t="s">
        <v>129</v>
      </c>
      <c r="D66" s="6" t="s">
        <v>93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22" x14ac:dyDescent="0.35">
      <c r="B67" s="15" t="s">
        <v>65</v>
      </c>
      <c r="C67" s="4" t="s">
        <v>129</v>
      </c>
      <c r="D67" s="6" t="s">
        <v>93</v>
      </c>
      <c r="E67" s="12">
        <v>42473</v>
      </c>
      <c r="F67" s="12" t="str">
        <f t="shared" si="0"/>
        <v>非洲腰果(袋)x1</v>
      </c>
      <c r="G67" s="5" t="s">
        <v>137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22" x14ac:dyDescent="0.35">
      <c r="B68" s="15" t="s">
        <v>79</v>
      </c>
      <c r="C68" s="4" t="s">
        <v>80</v>
      </c>
      <c r="D68" s="6" t="s">
        <v>93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22" x14ac:dyDescent="0.35">
      <c r="B69" s="15" t="s">
        <v>88</v>
      </c>
      <c r="C69" s="4" t="s">
        <v>138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22" x14ac:dyDescent="0.35">
      <c r="B70" s="15" t="s">
        <v>88</v>
      </c>
      <c r="C70" s="4" t="s">
        <v>138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126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22" x14ac:dyDescent="0.35">
      <c r="B71" s="15" t="s">
        <v>88</v>
      </c>
      <c r="C71" s="4" t="s">
        <v>138</v>
      </c>
      <c r="D71" s="6" t="s">
        <v>47</v>
      </c>
      <c r="E71" s="12">
        <v>42473</v>
      </c>
      <c r="F71" s="12" t="str">
        <f t="shared" si="1"/>
        <v>啤酒(瓶)x2</v>
      </c>
      <c r="G71" s="5" t="s">
        <v>105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22" x14ac:dyDescent="0.35">
      <c r="B72" s="15" t="s">
        <v>88</v>
      </c>
      <c r="C72" s="4" t="s">
        <v>139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22" x14ac:dyDescent="0.35">
      <c r="B73" s="15" t="s">
        <v>88</v>
      </c>
      <c r="C73" s="4" t="s">
        <v>139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143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22" x14ac:dyDescent="0.35">
      <c r="B74" s="15" t="s">
        <v>144</v>
      </c>
      <c r="C74" s="4" t="s">
        <v>145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22" x14ac:dyDescent="0.35">
      <c r="B75" s="20" t="s">
        <v>146</v>
      </c>
      <c r="C75" s="21" t="s">
        <v>147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22" x14ac:dyDescent="0.35">
      <c r="B76" s="20" t="s">
        <v>148</v>
      </c>
      <c r="C76" s="21" t="s">
        <v>149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22" x14ac:dyDescent="0.35">
      <c r="B77" s="20" t="s">
        <v>150</v>
      </c>
      <c r="C77" s="4" t="s">
        <v>145</v>
      </c>
      <c r="D77" s="6" t="s">
        <v>93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22" x14ac:dyDescent="0.35">
      <c r="B78" s="20" t="s">
        <v>150</v>
      </c>
      <c r="C78" s="4" t="s">
        <v>145</v>
      </c>
      <c r="D78" s="22" t="s">
        <v>93</v>
      </c>
      <c r="E78" s="12">
        <v>42473</v>
      </c>
      <c r="F78" s="12" t="str">
        <f t="shared" si="1"/>
        <v>德国手工花果茶(杯)x1</v>
      </c>
      <c r="G78" s="5" t="s">
        <v>151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22" x14ac:dyDescent="0.35">
      <c r="B79" s="20" t="s">
        <v>146</v>
      </c>
      <c r="C79" s="21" t="s">
        <v>147</v>
      </c>
      <c r="D79" s="6" t="s">
        <v>93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22" x14ac:dyDescent="0.35">
      <c r="B80" s="15" t="s">
        <v>117</v>
      </c>
      <c r="C80" s="4" t="s">
        <v>153</v>
      </c>
      <c r="D80" s="6" t="s">
        <v>93</v>
      </c>
      <c r="E80" s="12">
        <v>42474</v>
      </c>
      <c r="F80" s="12" t="str">
        <f t="shared" si="1"/>
        <v>啤酒(瓶)x1</v>
      </c>
      <c r="G80" s="5" t="s">
        <v>105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22" x14ac:dyDescent="0.35">
      <c r="B81" s="15" t="s">
        <v>79</v>
      </c>
      <c r="C81" s="4" t="s">
        <v>80</v>
      </c>
      <c r="D81" s="6" t="s">
        <v>93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22" x14ac:dyDescent="0.35">
      <c r="B82" s="15" t="s">
        <v>36</v>
      </c>
      <c r="C82" s="4" t="s">
        <v>45</v>
      </c>
      <c r="D82" s="6" t="s">
        <v>93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22" x14ac:dyDescent="0.35">
      <c r="B83" s="15" t="s">
        <v>36</v>
      </c>
      <c r="C83" s="4" t="s">
        <v>45</v>
      </c>
      <c r="D83" s="6" t="s">
        <v>93</v>
      </c>
      <c r="E83" s="12">
        <v>42475</v>
      </c>
      <c r="F83" s="12" t="str">
        <f t="shared" si="1"/>
        <v>峨眉山明前绿茶(杯)x1</v>
      </c>
      <c r="G83" s="5" t="s">
        <v>154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22" x14ac:dyDescent="0.35">
      <c r="B84" s="15" t="s">
        <v>36</v>
      </c>
      <c r="C84" s="4" t="s">
        <v>45</v>
      </c>
      <c r="D84" s="6" t="s">
        <v>93</v>
      </c>
      <c r="E84" s="12">
        <v>42475</v>
      </c>
      <c r="F84" s="12" t="str">
        <f t="shared" si="1"/>
        <v>混合腰果(袋)x1</v>
      </c>
      <c r="G84" s="5" t="s">
        <v>157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22" x14ac:dyDescent="0.35">
      <c r="B85" s="15" t="s">
        <v>88</v>
      </c>
      <c r="C85" s="4" t="s">
        <v>158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22" x14ac:dyDescent="0.35">
      <c r="B86" s="15" t="s">
        <v>88</v>
      </c>
      <c r="C86" s="4" t="s">
        <v>158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143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22" x14ac:dyDescent="0.35">
      <c r="B87" s="15" t="s">
        <v>160</v>
      </c>
      <c r="C87" s="4" t="s">
        <v>161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22" x14ac:dyDescent="0.35">
      <c r="B88" s="15" t="s">
        <v>160</v>
      </c>
      <c r="C88" s="4" t="s">
        <v>161</v>
      </c>
      <c r="D88" s="6" t="s">
        <v>93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22" x14ac:dyDescent="0.35">
      <c r="B89" s="15" t="s">
        <v>65</v>
      </c>
      <c r="C89" s="4" t="s">
        <v>163</v>
      </c>
      <c r="D89" s="6" t="s">
        <v>93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22" x14ac:dyDescent="0.35">
      <c r="B90" s="15" t="s">
        <v>79</v>
      </c>
      <c r="C90" s="4" t="s">
        <v>80</v>
      </c>
      <c r="D90" s="6" t="s">
        <v>93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22" x14ac:dyDescent="0.35">
      <c r="B91" s="15" t="s">
        <v>165</v>
      </c>
      <c r="C91" s="4" t="s">
        <v>164</v>
      </c>
      <c r="D91" s="6" t="s">
        <v>93</v>
      </c>
      <c r="E91" s="12">
        <v>42475</v>
      </c>
      <c r="F91" s="12" t="str">
        <f t="shared" si="1"/>
        <v>啤酒(瓶)x3</v>
      </c>
      <c r="G91" s="5" t="s">
        <v>105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22" x14ac:dyDescent="0.35">
      <c r="B92" s="15" t="s">
        <v>87</v>
      </c>
      <c r="C92" s="4" t="s">
        <v>163</v>
      </c>
      <c r="D92" s="6" t="s">
        <v>93</v>
      </c>
      <c r="E92" s="12">
        <v>42475</v>
      </c>
      <c r="F92" s="12" t="str">
        <f t="shared" si="1"/>
        <v>啤酒(瓶)x1</v>
      </c>
      <c r="G92" s="5" t="s">
        <v>105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22" x14ac:dyDescent="0.35">
      <c r="B93" s="15" t="s">
        <v>79</v>
      </c>
      <c r="C93" s="4" t="s">
        <v>80</v>
      </c>
      <c r="D93" s="6" t="s">
        <v>93</v>
      </c>
      <c r="E93" s="12">
        <v>42475</v>
      </c>
      <c r="F93" s="12" t="str">
        <f t="shared" si="1"/>
        <v>啤酒(瓶)x4</v>
      </c>
      <c r="G93" s="5" t="s">
        <v>105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22" x14ac:dyDescent="0.35">
      <c r="B94" s="20" t="s">
        <v>87</v>
      </c>
      <c r="C94" s="4" t="s">
        <v>163</v>
      </c>
      <c r="D94" s="6" t="s">
        <v>93</v>
      </c>
      <c r="E94" s="12">
        <v>42475</v>
      </c>
      <c r="F94" s="12" t="str">
        <f t="shared" si="1"/>
        <v>啤酒(瓶)x1</v>
      </c>
      <c r="G94" s="5" t="s">
        <v>105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" x14ac:dyDescent="0.2">
      <c r="B95" s="15" t="s">
        <v>88</v>
      </c>
      <c r="C95" s="15" t="s">
        <v>168</v>
      </c>
      <c r="D95" s="6" t="s">
        <v>11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" x14ac:dyDescent="0.2">
      <c r="B96" s="15" t="s">
        <v>88</v>
      </c>
      <c r="C96" s="15" t="s">
        <v>168</v>
      </c>
      <c r="D96" s="6" t="s">
        <v>11</v>
      </c>
      <c r="E96" s="12">
        <v>42476</v>
      </c>
      <c r="F96" s="12" t="str">
        <f t="shared" si="1"/>
        <v>斯里兰卡上等红茶(杯)x1</v>
      </c>
      <c r="G96" s="5" t="s">
        <v>126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" x14ac:dyDescent="0.2">
      <c r="B97" s="15" t="s">
        <v>88</v>
      </c>
      <c r="C97" s="15" t="s">
        <v>168</v>
      </c>
      <c r="D97" s="6" t="s">
        <v>11</v>
      </c>
      <c r="E97" s="12">
        <v>42476</v>
      </c>
      <c r="F97" s="12" t="str">
        <f t="shared" ref="F97:F103" si="2">CONCATENATE(G97,"x",H97)</f>
        <v>德国手工花果茶(杯)x1</v>
      </c>
      <c r="G97" s="5" t="s">
        <v>151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" x14ac:dyDescent="0.2">
      <c r="B98" s="15" t="s">
        <v>88</v>
      </c>
      <c r="C98" s="15" t="s">
        <v>168</v>
      </c>
      <c r="D98" s="6" t="s">
        <v>11</v>
      </c>
      <c r="E98" s="12">
        <v>42476</v>
      </c>
      <c r="F98" s="12" t="str">
        <f t="shared" si="2"/>
        <v>草莓酸奶(杯)x1</v>
      </c>
      <c r="G98" s="5" t="s">
        <v>143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22" x14ac:dyDescent="0.35">
      <c r="B99" s="15" t="s">
        <v>79</v>
      </c>
      <c r="C99" s="4" t="s">
        <v>80</v>
      </c>
      <c r="D99" s="6" t="s">
        <v>93</v>
      </c>
      <c r="E99" s="12">
        <v>42476</v>
      </c>
      <c r="F99" s="12" t="str">
        <f t="shared" si="2"/>
        <v>手冲拿铁(杯)x1</v>
      </c>
      <c r="G99" s="5" t="s">
        <v>59</v>
      </c>
      <c r="H99" s="6">
        <v>1</v>
      </c>
      <c r="I99" s="6">
        <v>1</v>
      </c>
      <c r="J99" s="6"/>
      <c r="K99" s="5">
        <f>IF(表1[[#This Row],[姓名]]="",0,IF(D99="充值",J99,VLOOKUP(G99,表2[#All],4,FALSE)*H99*I99*-1))</f>
        <v>-25</v>
      </c>
      <c r="L99" s="6"/>
      <c r="M99" s="16"/>
    </row>
    <row r="100" spans="2:13" ht="22" x14ac:dyDescent="0.35">
      <c r="B100" s="15" t="s">
        <v>36</v>
      </c>
      <c r="C100" s="4" t="s">
        <v>169</v>
      </c>
      <c r="D100" s="6" t="s">
        <v>170</v>
      </c>
      <c r="E100" s="12">
        <v>42476</v>
      </c>
      <c r="F100" s="12" t="str">
        <f t="shared" si="2"/>
        <v>德国手工花果茶(杯)x1</v>
      </c>
      <c r="G100" s="5" t="s">
        <v>151</v>
      </c>
      <c r="H100" s="6">
        <v>1</v>
      </c>
      <c r="I100" s="6">
        <v>1</v>
      </c>
      <c r="J100" s="6"/>
      <c r="K100" s="5">
        <f>IF(表1[[#This Row],[姓名]]="",0,IF(D100="充值",J100,VLOOKUP(G100,表2[#All],4,FALSE)*H100*I100*-1))</f>
        <v>-30</v>
      </c>
      <c r="L100" s="6"/>
      <c r="M100" s="16"/>
    </row>
    <row r="101" spans="2:13" ht="22" x14ac:dyDescent="0.35">
      <c r="B101" s="15" t="s">
        <v>36</v>
      </c>
      <c r="C101" s="4" t="s">
        <v>45</v>
      </c>
      <c r="D101" s="6" t="s">
        <v>93</v>
      </c>
      <c r="E101" s="12">
        <v>42476</v>
      </c>
      <c r="F101" s="12" t="str">
        <f t="shared" si="2"/>
        <v>峨眉山明前绿茶(杯)x1</v>
      </c>
      <c r="G101" s="5" t="s">
        <v>154</v>
      </c>
      <c r="H101" s="6">
        <v>1</v>
      </c>
      <c r="I101" s="6">
        <v>1</v>
      </c>
      <c r="J101" s="6"/>
      <c r="K101" s="5">
        <f>IF(表1[[#This Row],[姓名]]="",0,IF(D101="充值",J101,VLOOKUP(G101,表2[#All],4,FALSE)*H101*I101*-1))</f>
        <v>-30</v>
      </c>
      <c r="L101" s="6"/>
      <c r="M101" s="16"/>
    </row>
    <row r="102" spans="2:13" ht="22" x14ac:dyDescent="0.35">
      <c r="B102" s="15" t="s">
        <v>202</v>
      </c>
      <c r="C102" s="4" t="s">
        <v>203</v>
      </c>
      <c r="D102" s="6" t="s">
        <v>93</v>
      </c>
      <c r="E102" s="12">
        <v>42477</v>
      </c>
      <c r="F102" s="12" t="str">
        <f t="shared" si="2"/>
        <v>峨眉山明前绿茶(杯)x1</v>
      </c>
      <c r="G102" s="5" t="s">
        <v>154</v>
      </c>
      <c r="H102" s="6">
        <v>1</v>
      </c>
      <c r="I102" s="6">
        <v>1</v>
      </c>
      <c r="J102" s="6"/>
      <c r="K102" s="5">
        <f>IF(表1[[#This Row],[姓名]]="",0,IF(D102="充值",J102,VLOOKUP(G102,表2[#All],4,FALSE)*H102*I102*-1))</f>
        <v>-30</v>
      </c>
      <c r="L102" s="6"/>
      <c r="M102" s="16"/>
    </row>
    <row r="103" spans="2:13" ht="22" x14ac:dyDescent="0.35">
      <c r="B103" s="15" t="s">
        <v>202</v>
      </c>
      <c r="C103" s="4" t="s">
        <v>203</v>
      </c>
      <c r="D103" s="6" t="s">
        <v>93</v>
      </c>
      <c r="E103" s="12">
        <v>42477</v>
      </c>
      <c r="F103" s="12" t="str">
        <f t="shared" si="2"/>
        <v>德国手工花果茶(杯)x1</v>
      </c>
      <c r="G103" s="5" t="s">
        <v>151</v>
      </c>
      <c r="H103" s="6">
        <v>1</v>
      </c>
      <c r="I103" s="6">
        <v>1</v>
      </c>
      <c r="J103" s="6"/>
      <c r="K103" s="5">
        <f>IF(表1[[#This Row],[姓名]]="",0,IF(D103="充值",J103,VLOOKUP(G103,表2[#All],4,FALSE)*H103*I103*-1))</f>
        <v>-30</v>
      </c>
      <c r="L103" s="6"/>
      <c r="M103" s="16"/>
    </row>
    <row r="104" spans="2:13" ht="22" x14ac:dyDescent="0.35">
      <c r="B104" s="15" t="s">
        <v>202</v>
      </c>
      <c r="C104" s="4" t="s">
        <v>203</v>
      </c>
      <c r="D104" s="6" t="s">
        <v>93</v>
      </c>
      <c r="E104" s="12">
        <v>42477</v>
      </c>
      <c r="F104" s="12" t="str">
        <f t="shared" ref="F104:F110" si="3">CONCATENATE(G104,"x",H104)</f>
        <v>坚果(盘)x2</v>
      </c>
      <c r="G104" s="5" t="s">
        <v>61</v>
      </c>
      <c r="H104" s="6">
        <v>2</v>
      </c>
      <c r="I104" s="6">
        <v>1</v>
      </c>
      <c r="J104" s="6"/>
      <c r="K104" s="5">
        <f>IF(表1[[#This Row],[姓名]]="",0,IF(D104="充值",J104,VLOOKUP(G104,表2[#All],4,FALSE)*H104*I104*-1))</f>
        <v>-40</v>
      </c>
      <c r="L104" s="6"/>
      <c r="M104" s="16"/>
    </row>
    <row r="105" spans="2:13" ht="22" x14ac:dyDescent="0.35">
      <c r="B105" s="15" t="s">
        <v>204</v>
      </c>
      <c r="C105" s="4" t="s">
        <v>205</v>
      </c>
      <c r="D105" s="6" t="s">
        <v>93</v>
      </c>
      <c r="E105" s="12">
        <v>42477</v>
      </c>
      <c r="F105" s="12" t="str">
        <f t="shared" si="3"/>
        <v>德国手工花果茶(壶（3杯）)x1</v>
      </c>
      <c r="G105" s="5" t="s">
        <v>207</v>
      </c>
      <c r="H105" s="6">
        <v>1</v>
      </c>
      <c r="I105" s="6">
        <v>1</v>
      </c>
      <c r="J105" s="6"/>
      <c r="K105" s="5">
        <f>IF(表1[[#This Row],[姓名]]="",0,IF(D105="充值",J105,VLOOKUP(G105,表2[#All],4,FALSE)*H105*I105*-1))</f>
        <v>-70</v>
      </c>
      <c r="L105" s="6"/>
      <c r="M105" s="16"/>
    </row>
    <row r="106" spans="2:13" ht="22" x14ac:dyDescent="0.35">
      <c r="B106" s="15" t="s">
        <v>117</v>
      </c>
      <c r="C106" s="4" t="s">
        <v>208</v>
      </c>
      <c r="D106" s="6" t="s">
        <v>93</v>
      </c>
      <c r="E106" s="12">
        <v>42477</v>
      </c>
      <c r="F106" s="12" t="str">
        <f t="shared" si="3"/>
        <v>手冲拿铁(杯)x1</v>
      </c>
      <c r="G106" s="5" t="s">
        <v>59</v>
      </c>
      <c r="H106" s="6">
        <v>1</v>
      </c>
      <c r="I106" s="6">
        <v>1</v>
      </c>
      <c r="J106" s="6"/>
      <c r="K106" s="5">
        <f>IF(表1[[#This Row],[姓名]]="",0,IF(D106="充值",J106,VLOOKUP(G106,表2[#All],4,FALSE)*H106*I106*-1))</f>
        <v>-25</v>
      </c>
      <c r="L106" s="6"/>
      <c r="M106" s="16"/>
    </row>
    <row r="107" spans="2:13" ht="22" x14ac:dyDescent="0.35">
      <c r="B107" s="15" t="s">
        <v>77</v>
      </c>
      <c r="C107" s="4" t="s">
        <v>209</v>
      </c>
      <c r="D107" s="6" t="s">
        <v>93</v>
      </c>
      <c r="E107" s="12">
        <v>42477</v>
      </c>
      <c r="F107" s="12" t="str">
        <f t="shared" si="3"/>
        <v>榻榻米茶位费(人)x1</v>
      </c>
      <c r="G107" s="5" t="s">
        <v>215</v>
      </c>
      <c r="H107" s="6">
        <v>1</v>
      </c>
      <c r="I107" s="6">
        <v>1</v>
      </c>
      <c r="J107" s="6"/>
      <c r="K107" s="5">
        <f>IF(表1[[#This Row],[姓名]]="",0,IF(D107="充值",J107,VLOOKUP(G107,表2[#All],4,FALSE)*H107*I107*-1))</f>
        <v>-30</v>
      </c>
      <c r="L107" s="6"/>
      <c r="M107" s="16"/>
    </row>
    <row r="108" spans="2:13" ht="22" x14ac:dyDescent="0.35">
      <c r="B108" s="15" t="s">
        <v>77</v>
      </c>
      <c r="C108" s="4" t="s">
        <v>209</v>
      </c>
      <c r="D108" s="6" t="s">
        <v>93</v>
      </c>
      <c r="E108" s="12">
        <v>42477</v>
      </c>
      <c r="F108" s="12" t="str">
        <f t="shared" si="3"/>
        <v>坚果(盘)x1</v>
      </c>
      <c r="G108" s="5" t="s">
        <v>61</v>
      </c>
      <c r="H108" s="6">
        <v>1</v>
      </c>
      <c r="I108" s="6">
        <v>1</v>
      </c>
      <c r="J108" s="6"/>
      <c r="K108" s="5">
        <f>IF(表1[[#This Row],[姓名]]="",0,IF(D108="充值",J108,VLOOKUP(G108,表2[#All],4,FALSE)*H108*I108*-1))</f>
        <v>-20</v>
      </c>
      <c r="L108" s="6"/>
      <c r="M108" s="16"/>
    </row>
    <row r="109" spans="2:13" ht="22" x14ac:dyDescent="0.35">
      <c r="B109" s="15" t="s">
        <v>88</v>
      </c>
      <c r="C109" s="4" t="s">
        <v>211</v>
      </c>
      <c r="D109" s="6" t="s">
        <v>217</v>
      </c>
      <c r="E109" s="12">
        <v>42477</v>
      </c>
      <c r="F109" s="12" t="str">
        <f t="shared" si="3"/>
        <v>德国手工花果茶(壶（4杯）)x1</v>
      </c>
      <c r="G109" s="5" t="s">
        <v>176</v>
      </c>
      <c r="H109" s="6">
        <v>1</v>
      </c>
      <c r="I109" s="6">
        <v>1</v>
      </c>
      <c r="J109" s="6"/>
      <c r="K109" s="5">
        <f>IF(表1[[#This Row],[姓名]]="",0,IF(D109="充值",J109,VLOOKUP(G109,表2[#All],4,FALSE)*H109*I109*-1))</f>
        <v>-80</v>
      </c>
      <c r="L109" s="6"/>
      <c r="M109" s="16"/>
    </row>
    <row r="110" spans="2:13" ht="22" x14ac:dyDescent="0.35">
      <c r="B110" s="15" t="s">
        <v>88</v>
      </c>
      <c r="C110" s="4" t="s">
        <v>212</v>
      </c>
      <c r="D110" s="6" t="s">
        <v>217</v>
      </c>
      <c r="E110" s="12">
        <v>42477</v>
      </c>
      <c r="F110" s="12" t="str">
        <f t="shared" si="3"/>
        <v>斯里兰卡上等红茶(杯)x1</v>
      </c>
      <c r="G110" s="5" t="s">
        <v>126</v>
      </c>
      <c r="H110" s="6">
        <v>1</v>
      </c>
      <c r="I110" s="6">
        <v>1</v>
      </c>
      <c r="J110" s="6"/>
      <c r="K110" s="5">
        <f>IF(表1[[#This Row],[姓名]]="",0,IF(D110="充值",J110,VLOOKUP(G110,表2[#All],4,FALSE)*H110*I110*-1))</f>
        <v>-30</v>
      </c>
      <c r="L110" s="6"/>
      <c r="M110" s="16"/>
    </row>
    <row r="111" spans="2:13" ht="22" x14ac:dyDescent="0.35">
      <c r="B111" s="15" t="s">
        <v>88</v>
      </c>
      <c r="C111" s="4" t="s">
        <v>212</v>
      </c>
      <c r="D111" s="6" t="s">
        <v>217</v>
      </c>
      <c r="E111" s="12">
        <v>42477</v>
      </c>
      <c r="F111" s="12" t="str">
        <f t="shared" ref="F111:F129" si="4">CONCATENATE(G111,"x",H111)</f>
        <v>热巧克力(杯)x1</v>
      </c>
      <c r="G111" s="5" t="s">
        <v>70</v>
      </c>
      <c r="H111" s="6">
        <v>1</v>
      </c>
      <c r="I111" s="6">
        <v>1</v>
      </c>
      <c r="J111" s="6"/>
      <c r="K111" s="5">
        <f>IF(表1[[#This Row],[姓名]]="",0,IF(D111="充值",J111,VLOOKUP(G111,表2[#All],4,FALSE)*H111*I111*-1))</f>
        <v>-25</v>
      </c>
      <c r="L111" s="6"/>
      <c r="M111" s="16"/>
    </row>
    <row r="112" spans="2:13" ht="22" x14ac:dyDescent="0.35">
      <c r="B112" s="15" t="s">
        <v>230</v>
      </c>
      <c r="C112" s="4" t="s">
        <v>231</v>
      </c>
      <c r="D112" s="6" t="s">
        <v>216</v>
      </c>
      <c r="E112" s="12">
        <v>42477</v>
      </c>
      <c r="F112" s="12" t="str">
        <f t="shared" si="4"/>
        <v>坚果(盘)x1</v>
      </c>
      <c r="G112" s="5" t="s">
        <v>61</v>
      </c>
      <c r="H112" s="6">
        <v>1</v>
      </c>
      <c r="I112" s="6">
        <v>1</v>
      </c>
      <c r="J112" s="6"/>
      <c r="K112" s="49">
        <f>IF(表1[[#This Row],[姓名]]="",0,IF(D112="充值",J112,VLOOKUP(G112,表2[#All],4,FALSE)*H112*I112*-1))</f>
        <v>-20</v>
      </c>
      <c r="L112" s="6"/>
      <c r="M112" s="16"/>
    </row>
    <row r="113" spans="2:13" ht="22" x14ac:dyDescent="0.35">
      <c r="B113" s="15" t="s">
        <v>230</v>
      </c>
      <c r="C113" s="4" t="s">
        <v>231</v>
      </c>
      <c r="D113" s="6" t="s">
        <v>216</v>
      </c>
      <c r="E113" s="12">
        <v>42477</v>
      </c>
      <c r="F113" s="12" t="str">
        <f t="shared" si="4"/>
        <v>峨眉山明前绿茶(杯)x1</v>
      </c>
      <c r="G113" s="5" t="s">
        <v>154</v>
      </c>
      <c r="H113" s="6">
        <v>1</v>
      </c>
      <c r="I113" s="6">
        <v>1</v>
      </c>
      <c r="J113" s="6"/>
      <c r="K113" s="5">
        <f>IF(表1[[#This Row],[姓名]]="",0,IF(D113="充值",J113,VLOOKUP(G113,表2[#All],4,FALSE)*H113*I113*-1))</f>
        <v>-30</v>
      </c>
      <c r="L113" s="6"/>
      <c r="M113" s="16"/>
    </row>
    <row r="114" spans="2:13" ht="22" x14ac:dyDescent="0.35">
      <c r="B114" s="15" t="s">
        <v>230</v>
      </c>
      <c r="C114" s="4" t="s">
        <v>231</v>
      </c>
      <c r="D114" s="6" t="s">
        <v>216</v>
      </c>
      <c r="E114" s="12">
        <v>42477</v>
      </c>
      <c r="F114" s="12" t="str">
        <f t="shared" si="4"/>
        <v>英式奶茶(杯)x1</v>
      </c>
      <c r="G114" s="5" t="s">
        <v>219</v>
      </c>
      <c r="H114" s="6">
        <v>1</v>
      </c>
      <c r="I114" s="6">
        <v>1</v>
      </c>
      <c r="J114" s="6"/>
      <c r="K114" s="5">
        <f>IF(表1[[#This Row],[姓名]]="",0,IF(D114="充值",J114,VLOOKUP(G114,表2[#All],4,FALSE)*H114*I114*-1))</f>
        <v>-30</v>
      </c>
      <c r="L114" s="6"/>
      <c r="M114" s="16"/>
    </row>
    <row r="115" spans="2:13" ht="22" x14ac:dyDescent="0.35">
      <c r="B115" s="15" t="s">
        <v>230</v>
      </c>
      <c r="C115" s="4" t="s">
        <v>231</v>
      </c>
      <c r="D115" s="6" t="s">
        <v>216</v>
      </c>
      <c r="E115" s="12">
        <v>42477</v>
      </c>
      <c r="F115" s="12" t="str">
        <f t="shared" si="4"/>
        <v>热巧克力(杯)x1</v>
      </c>
      <c r="G115" s="5" t="s">
        <v>70</v>
      </c>
      <c r="H115" s="6">
        <v>1</v>
      </c>
      <c r="I115" s="6">
        <v>1</v>
      </c>
      <c r="J115" s="6"/>
      <c r="K115" s="5">
        <f>IF(表1[[#This Row],[姓名]]="",0,IF(D115="充值",J115,VLOOKUP(G115,表2[#All],4,FALSE)*H115*I115*-1))</f>
        <v>-25</v>
      </c>
      <c r="L115" s="6"/>
      <c r="M115" s="16"/>
    </row>
    <row r="116" spans="2:13" ht="22" x14ac:dyDescent="0.35">
      <c r="B116" s="15" t="s">
        <v>230</v>
      </c>
      <c r="C116" s="4" t="s">
        <v>231</v>
      </c>
      <c r="D116" s="6" t="s">
        <v>216</v>
      </c>
      <c r="E116" s="12">
        <v>42477</v>
      </c>
      <c r="F116" s="12" t="str">
        <f t="shared" si="4"/>
        <v>美国蔓越梅子干(碟)x1</v>
      </c>
      <c r="G116" s="5" t="s">
        <v>223</v>
      </c>
      <c r="H116" s="6">
        <v>1</v>
      </c>
      <c r="I116" s="6">
        <v>1</v>
      </c>
      <c r="J116" s="6"/>
      <c r="K116" s="5">
        <f>IF(表1[[#This Row],[姓名]]="",0,IF(D116="充值",J116,VLOOKUP(G116,表2[#All],4,FALSE)*H116*I116*-1))</f>
        <v>-15</v>
      </c>
      <c r="L116" s="6"/>
      <c r="M116" s="16"/>
    </row>
    <row r="117" spans="2:13" ht="22" x14ac:dyDescent="0.35">
      <c r="B117" s="15" t="s">
        <v>230</v>
      </c>
      <c r="C117" s="4" t="s">
        <v>231</v>
      </c>
      <c r="D117" s="6" t="s">
        <v>216</v>
      </c>
      <c r="E117" s="12">
        <v>42477</v>
      </c>
      <c r="F117" s="12" t="str">
        <f t="shared" si="4"/>
        <v>进口无花果干(袋)x1</v>
      </c>
      <c r="G117" s="5" t="s">
        <v>225</v>
      </c>
      <c r="H117" s="6">
        <v>1</v>
      </c>
      <c r="I117" s="6">
        <v>1</v>
      </c>
      <c r="J117" s="6"/>
      <c r="K117" s="5">
        <f>IF(表1[[#This Row],[姓名]]="",0,IF(D117="充值",J117,VLOOKUP(G117,表2[#All],4,FALSE)*H117*I117*-1))</f>
        <v>-45</v>
      </c>
      <c r="L117" s="6"/>
      <c r="M117" s="16"/>
    </row>
    <row r="118" spans="2:13" ht="22" x14ac:dyDescent="0.35">
      <c r="B118" s="20"/>
      <c r="C118" s="21"/>
      <c r="D118" s="22"/>
      <c r="E118" s="30"/>
      <c r="F118" s="12" t="str">
        <f t="shared" si="4"/>
        <v>x1</v>
      </c>
      <c r="G118" s="5"/>
      <c r="H118" s="6">
        <v>1</v>
      </c>
      <c r="I118" s="6">
        <v>1</v>
      </c>
      <c r="J118" s="22"/>
      <c r="K118" s="23">
        <f>IF(表1[[#This Row],[姓名]]="",0,IF(D118="充值",J118,VLOOKUP(G118,表2[#All],4,FALSE)*H118*I118*-1))</f>
        <v>0</v>
      </c>
      <c r="L118" s="22"/>
      <c r="M118" s="24"/>
    </row>
    <row r="119" spans="2:13" ht="22" x14ac:dyDescent="0.35">
      <c r="B119" s="15"/>
      <c r="C119" s="4"/>
      <c r="D119" s="6"/>
      <c r="E119" s="12"/>
      <c r="F119" s="12" t="str">
        <f t="shared" si="4"/>
        <v>x1</v>
      </c>
      <c r="G119" s="5"/>
      <c r="H119" s="6">
        <v>1</v>
      </c>
      <c r="I119" s="6">
        <v>1</v>
      </c>
      <c r="J119" s="6"/>
      <c r="K119" s="5">
        <f>IF(表1[[#This Row],[姓名]]="",0,IF(D119="充值",J119,VLOOKUP(G119,表2[#All],4,FALSE)*H119*I119*-1))</f>
        <v>0</v>
      </c>
      <c r="L119" s="6"/>
      <c r="M119" s="16"/>
    </row>
    <row r="120" spans="2:13" ht="22" x14ac:dyDescent="0.35">
      <c r="B120" s="15"/>
      <c r="C120" s="4"/>
      <c r="D120" s="6"/>
      <c r="E120" s="12"/>
      <c r="F120" s="12" t="str">
        <f t="shared" si="4"/>
        <v>x1</v>
      </c>
      <c r="G120" s="5"/>
      <c r="H120" s="6">
        <v>1</v>
      </c>
      <c r="I120" s="6">
        <v>1</v>
      </c>
      <c r="J120" s="6"/>
      <c r="K120" s="5">
        <f>IF(表1[[#This Row],[姓名]]="",0,IF(D120="充值",J120,VLOOKUP(G120,表2[#All],4,FALSE)*H120*I120*-1))</f>
        <v>0</v>
      </c>
      <c r="L120" s="6"/>
      <c r="M120" s="16"/>
    </row>
    <row r="121" spans="2:13" ht="22" x14ac:dyDescent="0.35">
      <c r="B121" s="15"/>
      <c r="C121" s="4"/>
      <c r="D121" s="6"/>
      <c r="E121" s="12"/>
      <c r="F121" s="12" t="str">
        <f t="shared" si="4"/>
        <v>x1</v>
      </c>
      <c r="G121" s="5"/>
      <c r="H121" s="6">
        <v>1</v>
      </c>
      <c r="I121" s="6">
        <v>1</v>
      </c>
      <c r="J121" s="6"/>
      <c r="K121" s="5">
        <f>IF(表1[[#This Row],[姓名]]="",0,IF(D121="充值",J121,VLOOKUP(G121,表2[#All],4,FALSE)*H121*I121*-1))</f>
        <v>0</v>
      </c>
      <c r="L121" s="6"/>
      <c r="M121" s="16"/>
    </row>
    <row r="122" spans="2:13" ht="22" x14ac:dyDescent="0.35">
      <c r="B122" s="15"/>
      <c r="C122" s="4"/>
      <c r="D122" s="6"/>
      <c r="E122" s="12"/>
      <c r="F122" s="12" t="str">
        <f t="shared" si="4"/>
        <v>x1</v>
      </c>
      <c r="G122" s="5"/>
      <c r="H122" s="6">
        <v>1</v>
      </c>
      <c r="I122" s="6">
        <v>1</v>
      </c>
      <c r="J122" s="6"/>
      <c r="K122" s="5">
        <f>IF(表1[[#This Row],[姓名]]="",0,IF(D122="充值",J122,VLOOKUP(G122,表2[#All],4,FALSE)*H122*I122*-1))</f>
        <v>0</v>
      </c>
      <c r="L122" s="6"/>
      <c r="M122" s="16"/>
    </row>
    <row r="123" spans="2:13" ht="22" x14ac:dyDescent="0.35">
      <c r="B123" s="15"/>
      <c r="C123" s="4"/>
      <c r="D123" s="6"/>
      <c r="E123" s="12"/>
      <c r="F123" s="12" t="str">
        <f t="shared" si="4"/>
        <v>x1</v>
      </c>
      <c r="G123" s="5"/>
      <c r="H123" s="6">
        <v>1</v>
      </c>
      <c r="I123" s="6">
        <v>1</v>
      </c>
      <c r="J123" s="6"/>
      <c r="K123" s="5">
        <f>IF(表1[[#This Row],[姓名]]="",0,IF(D123="充值",J123,VLOOKUP(G123,表2[#All],4,FALSE)*H123*I123*-1))</f>
        <v>0</v>
      </c>
      <c r="L123" s="6"/>
      <c r="M123" s="16"/>
    </row>
    <row r="124" spans="2:13" ht="22" x14ac:dyDescent="0.35">
      <c r="B124" s="15"/>
      <c r="C124" s="4"/>
      <c r="D124" s="6"/>
      <c r="E124" s="12"/>
      <c r="F124" s="12" t="str">
        <f t="shared" si="4"/>
        <v>x1</v>
      </c>
      <c r="G124" s="5"/>
      <c r="H124" s="6">
        <v>1</v>
      </c>
      <c r="I124" s="6">
        <v>1</v>
      </c>
      <c r="J124" s="6"/>
      <c r="K124" s="5">
        <f>IF(表1[[#This Row],[姓名]]="",0,IF(D124="充值",J124,VLOOKUP(G124,表2[#All],4,FALSE)*H124*I124*-1))</f>
        <v>0</v>
      </c>
      <c r="L124" s="6"/>
      <c r="M124" s="16"/>
    </row>
    <row r="125" spans="2:13" ht="22" x14ac:dyDescent="0.35">
      <c r="B125" s="15"/>
      <c r="C125" s="4"/>
      <c r="D125" s="6"/>
      <c r="E125" s="12"/>
      <c r="F125" s="12" t="str">
        <f t="shared" si="4"/>
        <v>x1</v>
      </c>
      <c r="G125" s="5"/>
      <c r="H125" s="6">
        <v>1</v>
      </c>
      <c r="I125" s="6">
        <v>1</v>
      </c>
      <c r="J125" s="6"/>
      <c r="K125" s="5">
        <f>IF(表1[[#This Row],[姓名]]="",0,IF(D125="充值",J125,VLOOKUP(G125,表2[#All],4,FALSE)*H125*I125*-1))</f>
        <v>0</v>
      </c>
      <c r="L125" s="6"/>
      <c r="M125" s="16"/>
    </row>
    <row r="126" spans="2:13" ht="22" x14ac:dyDescent="0.35">
      <c r="B126" s="20"/>
      <c r="C126" s="21"/>
      <c r="D126" s="22"/>
      <c r="E126" s="30"/>
      <c r="F126" s="12" t="str">
        <f t="shared" si="4"/>
        <v>x1</v>
      </c>
      <c r="G126" s="5"/>
      <c r="H126" s="6">
        <v>1</v>
      </c>
      <c r="I126" s="6">
        <v>1</v>
      </c>
      <c r="J126" s="22"/>
      <c r="K126" s="23">
        <f>IF(表1[[#This Row],[姓名]]="",0,IF(D126="充值",J126,VLOOKUP(G126,表2[#All],4,FALSE)*H126*I126*-1))</f>
        <v>0</v>
      </c>
      <c r="L126" s="22"/>
      <c r="M126" s="24"/>
    </row>
    <row r="127" spans="2:13" ht="22" x14ac:dyDescent="0.35">
      <c r="B127" s="15"/>
      <c r="C127" s="4"/>
      <c r="D127" s="6"/>
      <c r="E127" s="12"/>
      <c r="F127" s="12" t="str">
        <f t="shared" si="4"/>
        <v>x</v>
      </c>
      <c r="G127" s="5"/>
      <c r="H127" s="6"/>
      <c r="I127" s="6"/>
      <c r="J127" s="6"/>
      <c r="K127" s="5">
        <f>IF(表1[[#This Row],[姓名]]="",0,IF(D127="充值",J127,VLOOKUP(G127,表2[#All],4,FALSE)*H127*I127*-1))</f>
        <v>0</v>
      </c>
      <c r="L127" s="6"/>
      <c r="M127" s="16"/>
    </row>
    <row r="128" spans="2:13" ht="22" x14ac:dyDescent="0.35">
      <c r="B128" s="15"/>
      <c r="C128" s="4"/>
      <c r="D128" s="6"/>
      <c r="E128" s="12"/>
      <c r="F128" s="12" t="str">
        <f t="shared" si="4"/>
        <v>x</v>
      </c>
      <c r="G128" s="5"/>
      <c r="H128" s="6"/>
      <c r="I128" s="6"/>
      <c r="J128" s="6"/>
      <c r="K128" s="5">
        <f>IF(表1[[#This Row],[姓名]]="",0,IF(D128="充值",J128,VLOOKUP(G128,表2[#All],4,FALSE)*H128*I128*-1))</f>
        <v>0</v>
      </c>
      <c r="L128" s="6"/>
      <c r="M128" s="16"/>
    </row>
    <row r="129" spans="2:13" ht="22" x14ac:dyDescent="0.35">
      <c r="B129" s="15"/>
      <c r="C129" s="4"/>
      <c r="D129" s="6"/>
      <c r="E129" s="12"/>
      <c r="F129" s="12" t="str">
        <f t="shared" si="4"/>
        <v>x</v>
      </c>
      <c r="G129" s="5"/>
      <c r="H129" s="6"/>
      <c r="I129" s="6"/>
      <c r="J129" s="6"/>
      <c r="K129" s="5">
        <f>IF(表1[[#This Row],[姓名]]="",0,IF(D129="充值",J129,VLOOKUP(G129,表2[#All],4,FALSE)*H129*I129*-1))</f>
        <v>0</v>
      </c>
      <c r="L129" s="6"/>
      <c r="M129" s="16"/>
    </row>
  </sheetData>
  <phoneticPr fontId="1" type="noConversion"/>
  <dataValidations count="1">
    <dataValidation type="list" allowBlank="1" showInputMessage="1" showErrorMessage="1" sqref="D3:D64 D66:D84 D88:D94 D99 D101:D108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25" zoomScale="169" workbookViewId="0">
      <selection activeCell="B36" sqref="B36"/>
    </sheetView>
  </sheetViews>
  <sheetFormatPr baseColWidth="10" defaultRowHeight="15" x14ac:dyDescent="0.15"/>
  <cols>
    <col min="1" max="1" width="3.6640625" customWidth="1"/>
    <col min="2" max="2" width="33.83203125" customWidth="1"/>
    <col min="3" max="3" width="13.83203125" customWidth="1"/>
    <col min="6" max="6" width="10.5" bestFit="1" customWidth="1"/>
    <col min="7" max="7" width="6.83203125" customWidth="1"/>
  </cols>
  <sheetData>
    <row r="2" spans="2:10" x14ac:dyDescent="0.15">
      <c r="B2" s="38" t="s">
        <v>22</v>
      </c>
      <c r="C2" s="38" t="s">
        <v>12</v>
      </c>
      <c r="D2" s="38" t="s">
        <v>13</v>
      </c>
      <c r="E2" s="38" t="s">
        <v>15</v>
      </c>
      <c r="F2" s="38" t="s">
        <v>16</v>
      </c>
      <c r="G2" s="31" t="s">
        <v>28</v>
      </c>
      <c r="H2" s="38" t="s">
        <v>123</v>
      </c>
    </row>
    <row r="3" spans="2:10" x14ac:dyDescent="0.15">
      <c r="B3" s="1" t="str">
        <f>CONCATENATE(C3,"(",F3,")")</f>
        <v>锡兰红茶(壶)</v>
      </c>
      <c r="C3" s="1" t="s">
        <v>18</v>
      </c>
      <c r="D3" s="1" t="s">
        <v>14</v>
      </c>
      <c r="E3" s="1">
        <v>70</v>
      </c>
      <c r="F3" s="1" t="s">
        <v>17</v>
      </c>
      <c r="G3" s="37">
        <v>1</v>
      </c>
      <c r="H3" s="45">
        <v>42466</v>
      </c>
      <c r="J3" t="str">
        <f>CONCATENATE(表2[[#This Row],[描述]], " ",表2[[#This Row],[售价]] )</f>
        <v>锡兰红茶(壶) 70</v>
      </c>
    </row>
    <row r="4" spans="2:10" x14ac:dyDescent="0.15">
      <c r="B4" s="1" t="str">
        <f>CONCATENATE(C4,"(",F4,")")</f>
        <v>锡兰红茶(杯)</v>
      </c>
      <c r="C4" s="1" t="s">
        <v>18</v>
      </c>
      <c r="D4" s="1" t="s">
        <v>14</v>
      </c>
      <c r="E4" s="1">
        <v>20</v>
      </c>
      <c r="F4" s="1" t="s">
        <v>21</v>
      </c>
      <c r="G4" s="37">
        <v>1</v>
      </c>
      <c r="H4" s="45">
        <v>42466</v>
      </c>
      <c r="J4" t="str">
        <f>CONCATENATE(表2[[#This Row],[描述]], " ",表2[[#This Row],[售价]] )</f>
        <v>锡兰红茶(杯) 20</v>
      </c>
    </row>
    <row r="5" spans="2:10" x14ac:dyDescent="0.15">
      <c r="B5" s="1" t="str">
        <f>CONCATENATE(C5,"(",F5,")")</f>
        <v>斯里兰卡上等红茶(杯)</v>
      </c>
      <c r="C5" s="1" t="s">
        <v>119</v>
      </c>
      <c r="D5" s="26" t="s">
        <v>14</v>
      </c>
      <c r="E5" s="26">
        <v>30</v>
      </c>
      <c r="F5" s="26" t="s">
        <v>21</v>
      </c>
      <c r="G5" s="37">
        <v>1</v>
      </c>
      <c r="H5" s="45">
        <v>42472</v>
      </c>
      <c r="J5" t="str">
        <f>CONCATENATE(表2[[#This Row],[描述]], " ",表2[[#This Row],[售价]] )</f>
        <v>斯里兰卡上等红茶(杯) 30</v>
      </c>
    </row>
    <row r="6" spans="2:10" x14ac:dyDescent="0.15">
      <c r="B6" s="1" t="str">
        <f>CONCATENATE(C6,"(",F6,")")</f>
        <v>手冲拿铁(杯)</v>
      </c>
      <c r="C6" s="1" t="s">
        <v>42</v>
      </c>
      <c r="D6" s="1" t="s">
        <v>14</v>
      </c>
      <c r="E6" s="1">
        <v>25</v>
      </c>
      <c r="F6" s="1" t="s">
        <v>21</v>
      </c>
      <c r="G6" s="37">
        <v>1</v>
      </c>
      <c r="H6" s="45">
        <v>42466</v>
      </c>
      <c r="J6" t="str">
        <f>CONCATENATE(表2[[#This Row],[描述]], " ",表2[[#This Row],[售价]] )</f>
        <v>手冲拿铁(杯) 25</v>
      </c>
    </row>
    <row r="7" spans="2:10" x14ac:dyDescent="0.15">
      <c r="B7" s="1" t="str">
        <f>CONCATENATE(C7,"(",F7,")")</f>
        <v>热巧克力(杯)</v>
      </c>
      <c r="C7" s="1" t="s">
        <v>69</v>
      </c>
      <c r="D7" s="1" t="s">
        <v>14</v>
      </c>
      <c r="E7" s="26">
        <v>25</v>
      </c>
      <c r="F7" s="26" t="s">
        <v>21</v>
      </c>
      <c r="G7" s="37">
        <v>1</v>
      </c>
      <c r="H7" s="45">
        <v>42466</v>
      </c>
      <c r="J7" t="str">
        <f>CONCATENATE(表2[[#This Row],[描述]], " ",表2[[#This Row],[售价]] )</f>
        <v>热巧克力(杯) 25</v>
      </c>
    </row>
    <row r="8" spans="2:10" x14ac:dyDescent="0.15">
      <c r="B8" s="1" t="str">
        <f>CONCATENATE(C8,"(",F8,")")</f>
        <v>绿茶(杯)</v>
      </c>
      <c r="C8" s="1" t="s">
        <v>51</v>
      </c>
      <c r="D8" s="1" t="s">
        <v>14</v>
      </c>
      <c r="E8" s="1">
        <v>20</v>
      </c>
      <c r="F8" s="1" t="s">
        <v>21</v>
      </c>
      <c r="G8" s="37">
        <v>1</v>
      </c>
      <c r="H8" s="45">
        <v>42466</v>
      </c>
      <c r="J8" t="str">
        <f>CONCATENATE(表2[[#This Row],[描述]], " ",表2[[#This Row],[售价]] )</f>
        <v>绿茶(杯) 20</v>
      </c>
    </row>
    <row r="9" spans="2:10" x14ac:dyDescent="0.15">
      <c r="B9" s="1" t="str">
        <f>CONCATENATE(C9,"(",F9,")")</f>
        <v>花果茶玫瑰(壶)</v>
      </c>
      <c r="C9" s="1" t="s">
        <v>20</v>
      </c>
      <c r="D9" s="1" t="s">
        <v>14</v>
      </c>
      <c r="E9" s="1">
        <v>80</v>
      </c>
      <c r="F9" s="1" t="s">
        <v>17</v>
      </c>
      <c r="G9" s="37">
        <v>1</v>
      </c>
      <c r="H9" s="45">
        <v>42466</v>
      </c>
      <c r="J9" t="str">
        <f>CONCATENATE(表2[[#This Row],[描述]], " ",表2[[#This Row],[售价]] )</f>
        <v>花果茶玫瑰(壶) 80</v>
      </c>
    </row>
    <row r="10" spans="2:10" x14ac:dyDescent="0.15">
      <c r="B10" s="1" t="str">
        <f>CONCATENATE(C10,"(",F10,")")</f>
        <v>花果茶玫瑰(杯)</v>
      </c>
      <c r="C10" s="1" t="s">
        <v>20</v>
      </c>
      <c r="D10" s="1" t="s">
        <v>14</v>
      </c>
      <c r="E10" s="1">
        <v>25</v>
      </c>
      <c r="F10" s="1" t="s">
        <v>21</v>
      </c>
      <c r="G10" s="37">
        <v>1</v>
      </c>
      <c r="H10" s="45">
        <v>42466</v>
      </c>
      <c r="J10" t="str">
        <f>CONCATENATE(表2[[#This Row],[描述]], " ",表2[[#This Row],[售价]] )</f>
        <v>花果茶玫瑰(杯) 25</v>
      </c>
    </row>
    <row r="11" spans="2:10" x14ac:dyDescent="0.15">
      <c r="B11" s="1" t="str">
        <f>CONCATENATE(C11,"(",F11,")")</f>
        <v>果汁(杯)</v>
      </c>
      <c r="C11" s="26" t="s">
        <v>101</v>
      </c>
      <c r="D11" s="1" t="s">
        <v>14</v>
      </c>
      <c r="E11" s="26">
        <v>25</v>
      </c>
      <c r="F11" s="26" t="s">
        <v>21</v>
      </c>
      <c r="G11" s="37">
        <v>1</v>
      </c>
      <c r="H11" s="45">
        <v>42466</v>
      </c>
      <c r="J11" t="str">
        <f>CONCATENATE(表2[[#This Row],[描述]], " ",表2[[#This Row],[售价]] )</f>
        <v>果汁(杯) 25</v>
      </c>
    </row>
    <row r="12" spans="2:10" x14ac:dyDescent="0.15">
      <c r="B12" s="1" t="str">
        <f>CONCATENATE(C12,"(",F12,")")</f>
        <v>高山普洱(壶)</v>
      </c>
      <c r="C12" s="1" t="s">
        <v>19</v>
      </c>
      <c r="D12" s="1" t="s">
        <v>14</v>
      </c>
      <c r="E12" s="1">
        <v>70</v>
      </c>
      <c r="F12" s="1" t="s">
        <v>17</v>
      </c>
      <c r="G12" s="37">
        <v>1</v>
      </c>
      <c r="H12" s="45">
        <v>42466</v>
      </c>
      <c r="J12" t="str">
        <f>CONCATENATE(表2[[#This Row],[描述]], " ",表2[[#This Row],[售价]] )</f>
        <v>高山普洱(壶) 70</v>
      </c>
    </row>
    <row r="13" spans="2:10" x14ac:dyDescent="0.15">
      <c r="B13" s="1" t="str">
        <f>CONCATENATE(C13,"(",F13,")")</f>
        <v>高山普洱(杯)</v>
      </c>
      <c r="C13" s="1" t="s">
        <v>19</v>
      </c>
      <c r="D13" s="1" t="s">
        <v>14</v>
      </c>
      <c r="E13" s="1">
        <v>20</v>
      </c>
      <c r="F13" s="1" t="s">
        <v>21</v>
      </c>
      <c r="G13" s="37">
        <v>1</v>
      </c>
      <c r="H13" s="45">
        <v>42466</v>
      </c>
      <c r="J13" t="str">
        <f>CONCATENATE(表2[[#This Row],[描述]], " ",表2[[#This Row],[售价]] )</f>
        <v>高山普洱(杯) 20</v>
      </c>
    </row>
    <row r="14" spans="2:10" x14ac:dyDescent="0.15">
      <c r="B14" s="1" t="str">
        <f>CONCATENATE(C14,"(",F14,")")</f>
        <v>高山古树普洱茶(壶（2杯）)</v>
      </c>
      <c r="C14" s="1" t="s">
        <v>121</v>
      </c>
      <c r="D14" s="26" t="s">
        <v>14</v>
      </c>
      <c r="E14" s="26">
        <v>50</v>
      </c>
      <c r="F14" s="26" t="s">
        <v>124</v>
      </c>
      <c r="G14" s="37">
        <v>1</v>
      </c>
      <c r="H14" s="47">
        <v>42472</v>
      </c>
      <c r="J14" t="str">
        <f>CONCATENATE(表2[[#This Row],[描述]], " ",表2[[#This Row],[售价]] )</f>
        <v>高山古树普洱茶(壶（2杯）) 50</v>
      </c>
    </row>
    <row r="15" spans="2:10" x14ac:dyDescent="0.15">
      <c r="B15" s="1" t="str">
        <f>CONCATENATE(C15,"(",F15,")")</f>
        <v>高山古树普洱茶(壶（4杯）)</v>
      </c>
      <c r="C15" s="46" t="s">
        <v>121</v>
      </c>
      <c r="D15" s="29" t="s">
        <v>14</v>
      </c>
      <c r="E15" s="29">
        <v>80</v>
      </c>
      <c r="F15" s="26" t="s">
        <v>125</v>
      </c>
      <c r="G15" s="37">
        <v>1</v>
      </c>
      <c r="H15" s="47">
        <v>42472</v>
      </c>
      <c r="J15" t="str">
        <f>CONCATENATE(表2[[#This Row],[描述]], " ",表2[[#This Row],[售价]] )</f>
        <v>高山古树普洱茶(壶（4杯）) 80</v>
      </c>
    </row>
    <row r="16" spans="2:10" x14ac:dyDescent="0.15">
      <c r="B16" s="1" t="str">
        <f>CONCATENATE(C16,"(",F16,")")</f>
        <v>高山古树普洱茶(杯)</v>
      </c>
      <c r="C16" s="46" t="s">
        <v>121</v>
      </c>
      <c r="D16" s="26" t="s">
        <v>14</v>
      </c>
      <c r="E16" s="29">
        <v>30</v>
      </c>
      <c r="F16" s="26" t="s">
        <v>21</v>
      </c>
      <c r="G16" s="37">
        <v>1</v>
      </c>
      <c r="H16" s="45">
        <v>42472</v>
      </c>
      <c r="J16" t="str">
        <f>CONCATENATE(表2[[#This Row],[描述]], " ",表2[[#This Row],[售价]] )</f>
        <v>高山古树普洱茶(杯) 30</v>
      </c>
    </row>
    <row r="17" spans="2:10" x14ac:dyDescent="0.15">
      <c r="B17" s="1" t="str">
        <f>CONCATENATE(C17,"(",F17,")")</f>
        <v>峨眉山明前绿茶(杯)</v>
      </c>
      <c r="C17" s="46" t="s">
        <v>120</v>
      </c>
      <c r="D17" s="29" t="s">
        <v>14</v>
      </c>
      <c r="E17" s="29">
        <v>30</v>
      </c>
      <c r="F17" s="29" t="s">
        <v>21</v>
      </c>
      <c r="G17" s="37">
        <v>1</v>
      </c>
      <c r="H17" s="45">
        <v>42472</v>
      </c>
      <c r="J17" t="str">
        <f>CONCATENATE(表2[[#This Row],[描述]], " ",表2[[#This Row],[售价]] )</f>
        <v>峨眉山明前绿茶(杯) 30</v>
      </c>
    </row>
    <row r="18" spans="2:10" x14ac:dyDescent="0.15">
      <c r="B18" s="1" t="str">
        <f>CONCATENATE(C18,"(",F18,")")</f>
        <v>德国手工花果茶(壶（4杯）)</v>
      </c>
      <c r="C18" s="42" t="s">
        <v>122</v>
      </c>
      <c r="D18" s="29" t="s">
        <v>14</v>
      </c>
      <c r="E18" s="29">
        <v>80</v>
      </c>
      <c r="F18" s="26" t="s">
        <v>125</v>
      </c>
      <c r="G18" s="37">
        <v>1</v>
      </c>
      <c r="H18" s="45">
        <v>42472</v>
      </c>
      <c r="J18" t="str">
        <f>CONCATENATE(表2[[#This Row],[描述]], " ",表2[[#This Row],[售价]] )</f>
        <v>德国手工花果茶(壶（4杯）) 80</v>
      </c>
    </row>
    <row r="19" spans="2:10" x14ac:dyDescent="0.15">
      <c r="B19" s="1" t="str">
        <f>CONCATENATE(C19,"(",F19,")")</f>
        <v>德国手工花果茶(壶（2杯）)</v>
      </c>
      <c r="C19" s="42" t="s">
        <v>122</v>
      </c>
      <c r="D19" s="29" t="s">
        <v>14</v>
      </c>
      <c r="E19" s="29">
        <v>50</v>
      </c>
      <c r="F19" s="26" t="s">
        <v>124</v>
      </c>
      <c r="G19" s="37">
        <v>1</v>
      </c>
      <c r="H19" s="45">
        <v>42472</v>
      </c>
      <c r="J19" t="str">
        <f>CONCATENATE(表2[[#This Row],[描述]], " ",表2[[#This Row],[售价]] )</f>
        <v>德国手工花果茶(壶（2杯）) 50</v>
      </c>
    </row>
    <row r="20" spans="2:10" x14ac:dyDescent="0.15">
      <c r="B20" s="1" t="str">
        <f>CONCATENATE(C20,"(",F20,")")</f>
        <v>德国手工花果茶(杯)</v>
      </c>
      <c r="C20" s="42" t="s">
        <v>122</v>
      </c>
      <c r="D20" s="29" t="s">
        <v>14</v>
      </c>
      <c r="E20" s="29">
        <v>30</v>
      </c>
      <c r="F20" s="26" t="s">
        <v>21</v>
      </c>
      <c r="G20" s="37">
        <v>1</v>
      </c>
      <c r="H20" s="45">
        <v>42472</v>
      </c>
      <c r="J20" t="str">
        <f>CONCATENATE(表2[[#This Row],[描述]], " ",表2[[#This Row],[售价]] )</f>
        <v>德国手工花果茶(杯) 30</v>
      </c>
    </row>
    <row r="21" spans="2:10" x14ac:dyDescent="0.15">
      <c r="B21" s="1" t="str">
        <f>CONCATENATE(C21,"(",F21,")")</f>
        <v>茶位费(位)</v>
      </c>
      <c r="C21" s="42" t="s">
        <v>54</v>
      </c>
      <c r="D21" s="46" t="s">
        <v>14</v>
      </c>
      <c r="E21" s="29">
        <v>20</v>
      </c>
      <c r="F21" s="26" t="s">
        <v>55</v>
      </c>
      <c r="G21" s="37">
        <v>1</v>
      </c>
      <c r="H21" s="45">
        <v>42466</v>
      </c>
      <c r="J21" t="str">
        <f>CONCATENATE(表2[[#This Row],[描述]], " ",表2[[#This Row],[售价]] )</f>
        <v>茶位费(位) 20</v>
      </c>
    </row>
    <row r="22" spans="2:10" x14ac:dyDescent="0.15">
      <c r="B22" s="1" t="str">
        <f>CONCATENATE(C22,"(",F22,")")</f>
        <v>冰锐果酒(瓶)</v>
      </c>
      <c r="C22" s="43" t="s">
        <v>106</v>
      </c>
      <c r="D22" s="29" t="s">
        <v>14</v>
      </c>
      <c r="E22" s="29">
        <v>18</v>
      </c>
      <c r="F22" s="26" t="s">
        <v>104</v>
      </c>
      <c r="G22" s="37">
        <v>1</v>
      </c>
      <c r="H22" s="45">
        <v>42466</v>
      </c>
      <c r="J22" t="str">
        <f>CONCATENATE(表2[[#This Row],[描述]], " ",表2[[#This Row],[售价]] )</f>
        <v>冰锐果酒(瓶) 18</v>
      </c>
    </row>
    <row r="23" spans="2:10" x14ac:dyDescent="0.15">
      <c r="B23" s="1" t="str">
        <f>CONCATENATE(C23,"(",F23,")")</f>
        <v>坚果(盘)</v>
      </c>
      <c r="C23" s="42" t="s">
        <v>48</v>
      </c>
      <c r="D23" s="46" t="s">
        <v>49</v>
      </c>
      <c r="E23" s="46">
        <v>20</v>
      </c>
      <c r="F23" s="1" t="s">
        <v>50</v>
      </c>
      <c r="G23" s="37">
        <v>1</v>
      </c>
      <c r="H23" s="45">
        <v>42466</v>
      </c>
      <c r="J23" t="str">
        <f>CONCATENATE(表2[[#This Row],[描述]], " ",表2[[#This Row],[售价]] )</f>
        <v>坚果(盘) 20</v>
      </c>
    </row>
    <row r="24" spans="2:10" x14ac:dyDescent="0.15">
      <c r="B24" s="1" t="str">
        <f>CONCATENATE(C24,"(",F24,")")</f>
        <v>草莓酸奶(杯)</v>
      </c>
      <c r="C24" s="26" t="s">
        <v>140</v>
      </c>
      <c r="D24" s="1" t="s">
        <v>142</v>
      </c>
      <c r="E24" s="26">
        <v>20</v>
      </c>
      <c r="F24" s="26" t="s">
        <v>21</v>
      </c>
      <c r="G24" s="37">
        <v>1</v>
      </c>
      <c r="H24" s="47">
        <v>42472</v>
      </c>
      <c r="J24" t="str">
        <f>CONCATENATE(表2[[#This Row],[描述]], " ",表2[[#This Row],[售价]] )</f>
        <v>草莓酸奶(杯) 20</v>
      </c>
    </row>
    <row r="25" spans="2:10" x14ac:dyDescent="0.15">
      <c r="B25" s="1" t="s">
        <v>26</v>
      </c>
      <c r="C25" s="1" t="s">
        <v>26</v>
      </c>
      <c r="D25" s="1" t="s">
        <v>27</v>
      </c>
      <c r="E25" s="1">
        <v>0</v>
      </c>
      <c r="F25" s="1"/>
      <c r="G25" s="37">
        <v>1</v>
      </c>
      <c r="H25" s="45">
        <v>42466</v>
      </c>
      <c r="J25" t="str">
        <f>CONCATENATE(表2[[#This Row],[描述]], " ",表2[[#This Row],[售价]] )</f>
        <v>充值 0</v>
      </c>
    </row>
    <row r="26" spans="2:10" x14ac:dyDescent="0.15">
      <c r="B26" s="1" t="str">
        <f>CONCATENATE(C26,"(",F26,")")</f>
        <v>米果(袋)</v>
      </c>
      <c r="C26" s="29" t="s">
        <v>166</v>
      </c>
      <c r="D26" s="1" t="s">
        <v>135</v>
      </c>
      <c r="E26" s="29">
        <v>18</v>
      </c>
      <c r="F26" s="26" t="s">
        <v>136</v>
      </c>
      <c r="G26" s="37">
        <v>1</v>
      </c>
      <c r="H26" s="47">
        <v>42472</v>
      </c>
      <c r="J26" t="str">
        <f>CONCATENATE(表2[[#This Row],[描述]], " ",表2[[#This Row],[售价]] )</f>
        <v>米果(袋) 18</v>
      </c>
    </row>
    <row r="27" spans="2:10" x14ac:dyDescent="0.15">
      <c r="B27" s="1" t="str">
        <f>CONCATENATE(C27,"(",F27,")")</f>
        <v>混合腰果(袋)</v>
      </c>
      <c r="C27" s="29" t="s">
        <v>156</v>
      </c>
      <c r="D27" s="1" t="s">
        <v>135</v>
      </c>
      <c r="E27" s="29">
        <v>35</v>
      </c>
      <c r="F27" s="26" t="s">
        <v>136</v>
      </c>
      <c r="G27" s="37">
        <v>1</v>
      </c>
      <c r="H27" s="47">
        <v>42472</v>
      </c>
      <c r="J27" t="str">
        <f>CONCATENATE(表2[[#This Row],[描述]], " ",表2[[#This Row],[售价]] )</f>
        <v>混合腰果(袋) 35</v>
      </c>
    </row>
    <row r="28" spans="2:10" x14ac:dyDescent="0.15">
      <c r="B28" s="1" t="str">
        <f>CONCATENATE(C28,"(",F28,")")</f>
        <v>非洲腰果(袋)</v>
      </c>
      <c r="C28" s="29" t="s">
        <v>134</v>
      </c>
      <c r="D28" s="1" t="s">
        <v>135</v>
      </c>
      <c r="E28" s="29">
        <v>30</v>
      </c>
      <c r="F28" s="26" t="s">
        <v>136</v>
      </c>
      <c r="G28" s="37">
        <v>1</v>
      </c>
      <c r="H28" s="47">
        <v>42472</v>
      </c>
      <c r="J28" t="str">
        <f>CONCATENATE(表2[[#This Row],[描述]], " ",表2[[#This Row],[售价]] )</f>
        <v>非洲腰果(袋) 30</v>
      </c>
    </row>
    <row r="29" spans="2:10" x14ac:dyDescent="0.15">
      <c r="B29" s="1" t="str">
        <f>CONCATENATE(C29,"(",F29,")")</f>
        <v>啤酒(瓶)</v>
      </c>
      <c r="C29" s="29" t="s">
        <v>73</v>
      </c>
      <c r="D29" s="26" t="s">
        <v>74</v>
      </c>
      <c r="E29" s="29">
        <v>20</v>
      </c>
      <c r="F29" s="26" t="s">
        <v>104</v>
      </c>
      <c r="G29" s="37">
        <v>1</v>
      </c>
      <c r="H29" s="45">
        <v>42466</v>
      </c>
      <c r="J29" t="str">
        <f>CONCATENATE(表2[[#This Row],[描述]], " ",表2[[#This Row],[售价]] )</f>
        <v>啤酒(瓶) 20</v>
      </c>
    </row>
    <row r="30" spans="2:10" x14ac:dyDescent="0.15">
      <c r="B30" s="1" t="str">
        <f>CONCATENATE(C30,"(",F30,")")</f>
        <v>斯里兰卡上等红茶(壶（4杯）)</v>
      </c>
      <c r="C30" s="29" t="s">
        <v>119</v>
      </c>
      <c r="D30" s="1" t="s">
        <v>183</v>
      </c>
      <c r="E30" s="29">
        <v>80</v>
      </c>
      <c r="F30" s="26" t="s">
        <v>125</v>
      </c>
      <c r="G30" s="37">
        <v>1</v>
      </c>
      <c r="H30" s="47">
        <v>42472</v>
      </c>
      <c r="J30" t="str">
        <f>CONCATENATE(表2[[#This Row],[描述]], " ",表2[[#This Row],[售价]] )</f>
        <v>斯里兰卡上等红茶(壶（4杯）) 80</v>
      </c>
    </row>
    <row r="31" spans="2:10" x14ac:dyDescent="0.15">
      <c r="B31" s="1" t="str">
        <f>CONCATENATE(C31,"(",F31,")")</f>
        <v>斯里兰卡上等红茶(壶（2杯）)</v>
      </c>
      <c r="C31" s="29" t="s">
        <v>119</v>
      </c>
      <c r="D31" s="1" t="s">
        <v>183</v>
      </c>
      <c r="E31" s="29">
        <v>50</v>
      </c>
      <c r="F31" s="26" t="s">
        <v>124</v>
      </c>
      <c r="G31" s="37">
        <v>1</v>
      </c>
      <c r="H31" s="47">
        <v>42472</v>
      </c>
      <c r="J31" t="str">
        <f>CONCATENATE(表2[[#This Row],[描述]], " ",表2[[#This Row],[售价]] )</f>
        <v>斯里兰卡上等红茶(壶（2杯）) 50</v>
      </c>
    </row>
    <row r="32" spans="2:10" x14ac:dyDescent="0.15">
      <c r="B32" s="1" t="str">
        <f>CONCATENATE(C32,"(",F32,")")</f>
        <v>德国手工花果茶(壶（3杯）)</v>
      </c>
      <c r="C32" s="42" t="s">
        <v>122</v>
      </c>
      <c r="D32" s="29" t="s">
        <v>14</v>
      </c>
      <c r="E32" s="29">
        <v>70</v>
      </c>
      <c r="F32" s="26" t="s">
        <v>206</v>
      </c>
      <c r="G32" s="37">
        <v>1</v>
      </c>
      <c r="H32" s="45">
        <v>42472</v>
      </c>
      <c r="J32" t="str">
        <f>CONCATENATE(表2[[#This Row],[描述]], " ",表2[[#This Row],[售价]] )</f>
        <v>德国手工花果茶(壶（3杯）) 70</v>
      </c>
    </row>
    <row r="33" spans="2:8" x14ac:dyDescent="0.15">
      <c r="B33" s="1" t="str">
        <f>CONCATENATE(C33,"(",F33,")")</f>
        <v>榻榻米茶位费(人)</v>
      </c>
      <c r="C33" s="29" t="s">
        <v>213</v>
      </c>
      <c r="D33" s="1" t="s">
        <v>14</v>
      </c>
      <c r="E33" s="29">
        <v>30</v>
      </c>
      <c r="F33" s="26" t="s">
        <v>214</v>
      </c>
      <c r="G33" s="37">
        <v>1</v>
      </c>
      <c r="H33" s="47">
        <v>42477</v>
      </c>
    </row>
    <row r="34" spans="2:8" x14ac:dyDescent="0.15">
      <c r="B34" s="1" t="str">
        <f>CONCATENATE(C34,"(",F34,")")</f>
        <v>英式奶茶(杯)</v>
      </c>
      <c r="C34" s="29" t="s">
        <v>218</v>
      </c>
      <c r="D34" s="1" t="s">
        <v>14</v>
      </c>
      <c r="E34" s="29">
        <v>30</v>
      </c>
      <c r="F34" s="26" t="s">
        <v>21</v>
      </c>
      <c r="G34" s="37">
        <v>1</v>
      </c>
      <c r="H34" s="47">
        <v>42477</v>
      </c>
    </row>
    <row r="35" spans="2:8" x14ac:dyDescent="0.15">
      <c r="B35" s="1" t="str">
        <f>CONCATENATE(C35,"(",F35,")")</f>
        <v>美国蔓越梅子干(碟)</v>
      </c>
      <c r="C35" s="29" t="s">
        <v>222</v>
      </c>
      <c r="D35" s="42" t="s">
        <v>221</v>
      </c>
      <c r="E35" s="29">
        <v>15</v>
      </c>
      <c r="F35" s="43" t="s">
        <v>220</v>
      </c>
      <c r="G35" s="44">
        <v>1</v>
      </c>
      <c r="H35" s="47">
        <v>42477</v>
      </c>
    </row>
    <row r="36" spans="2:8" x14ac:dyDescent="0.15">
      <c r="B36" s="1" t="str">
        <f>CONCATENATE(C36,"(",F36,")")</f>
        <v>进口无花果干(袋)</v>
      </c>
      <c r="C36" s="29" t="s">
        <v>224</v>
      </c>
      <c r="D36" s="42" t="s">
        <v>221</v>
      </c>
      <c r="E36" s="29">
        <v>45</v>
      </c>
      <c r="F36" s="43" t="s">
        <v>136</v>
      </c>
      <c r="G36" s="44">
        <v>1</v>
      </c>
      <c r="H36" s="47">
        <v>42477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workbookViewId="0">
      <selection activeCell="A3" sqref="A3:B38"/>
    </sheetView>
  </sheetViews>
  <sheetFormatPr baseColWidth="10" defaultRowHeight="15" x14ac:dyDescent="0.15"/>
  <cols>
    <col min="1" max="1" width="34.6640625" bestFit="1" customWidth="1"/>
    <col min="2" max="2" width="10.5" bestFit="1" customWidth="1"/>
    <col min="3" max="10" width="3.5" bestFit="1" customWidth="1"/>
    <col min="11" max="11" width="7.5" bestFit="1" customWidth="1"/>
    <col min="12" max="12" width="5.5" bestFit="1" customWidth="1"/>
  </cols>
  <sheetData>
    <row r="3" spans="1:2" x14ac:dyDescent="0.15">
      <c r="A3" s="34" t="s">
        <v>113</v>
      </c>
      <c r="B3" t="s">
        <v>181</v>
      </c>
    </row>
    <row r="4" spans="1:2" x14ac:dyDescent="0.15">
      <c r="A4" s="32" t="s">
        <v>174</v>
      </c>
      <c r="B4" s="33">
        <v>20</v>
      </c>
    </row>
    <row r="5" spans="1:2" x14ac:dyDescent="0.15">
      <c r="A5" s="36" t="s">
        <v>105</v>
      </c>
      <c r="B5" s="33">
        <v>20</v>
      </c>
    </row>
    <row r="6" spans="1:2" x14ac:dyDescent="0.15">
      <c r="A6" s="32" t="s">
        <v>155</v>
      </c>
      <c r="B6" s="33">
        <v>143</v>
      </c>
    </row>
    <row r="7" spans="1:2" x14ac:dyDescent="0.15">
      <c r="A7" s="36" t="s">
        <v>137</v>
      </c>
      <c r="B7" s="33">
        <v>30</v>
      </c>
    </row>
    <row r="8" spans="1:2" x14ac:dyDescent="0.15">
      <c r="A8" s="36" t="s">
        <v>157</v>
      </c>
      <c r="B8" s="33">
        <v>35</v>
      </c>
    </row>
    <row r="9" spans="1:2" x14ac:dyDescent="0.15">
      <c r="A9" s="36" t="s">
        <v>167</v>
      </c>
      <c r="B9" s="33">
        <v>18</v>
      </c>
    </row>
    <row r="10" spans="1:2" x14ac:dyDescent="0.15">
      <c r="A10" s="36" t="s">
        <v>223</v>
      </c>
      <c r="B10" s="33">
        <v>15</v>
      </c>
    </row>
    <row r="11" spans="1:2" x14ac:dyDescent="0.15">
      <c r="A11" s="36" t="s">
        <v>225</v>
      </c>
      <c r="B11" s="33">
        <v>45</v>
      </c>
    </row>
    <row r="12" spans="1:2" x14ac:dyDescent="0.15">
      <c r="A12" s="32" t="s">
        <v>173</v>
      </c>
      <c r="B12" s="33">
        <v>0</v>
      </c>
    </row>
    <row r="13" spans="1:2" x14ac:dyDescent="0.15">
      <c r="A13" s="36" t="s">
        <v>8</v>
      </c>
      <c r="B13" s="33">
        <v>0</v>
      </c>
    </row>
    <row r="14" spans="1:2" x14ac:dyDescent="0.15">
      <c r="A14" s="32" t="s">
        <v>141</v>
      </c>
      <c r="B14" s="33">
        <v>20</v>
      </c>
    </row>
    <row r="15" spans="1:2" x14ac:dyDescent="0.15">
      <c r="A15" s="36" t="s">
        <v>143</v>
      </c>
      <c r="B15" s="33">
        <v>20</v>
      </c>
    </row>
    <row r="16" spans="1:2" x14ac:dyDescent="0.15">
      <c r="A16" s="32" t="s">
        <v>172</v>
      </c>
      <c r="B16" s="33">
        <v>20</v>
      </c>
    </row>
    <row r="17" spans="1:2" x14ac:dyDescent="0.15">
      <c r="A17" s="36" t="s">
        <v>61</v>
      </c>
      <c r="B17" s="33">
        <v>20</v>
      </c>
    </row>
    <row r="18" spans="1:2" x14ac:dyDescent="0.15">
      <c r="A18" s="32" t="s">
        <v>171</v>
      </c>
      <c r="B18" s="33">
        <v>1058</v>
      </c>
    </row>
    <row r="19" spans="1:2" x14ac:dyDescent="0.15">
      <c r="A19" s="36" t="s">
        <v>107</v>
      </c>
      <c r="B19" s="33">
        <v>18</v>
      </c>
    </row>
    <row r="20" spans="1:2" x14ac:dyDescent="0.15">
      <c r="A20" s="36" t="s">
        <v>60</v>
      </c>
      <c r="B20" s="33">
        <v>20</v>
      </c>
    </row>
    <row r="21" spans="1:2" x14ac:dyDescent="0.15">
      <c r="A21" s="36" t="s">
        <v>151</v>
      </c>
      <c r="B21" s="33">
        <v>30</v>
      </c>
    </row>
    <row r="22" spans="1:2" x14ac:dyDescent="0.15">
      <c r="A22" s="36" t="s">
        <v>175</v>
      </c>
      <c r="B22" s="33">
        <v>50</v>
      </c>
    </row>
    <row r="23" spans="1:2" x14ac:dyDescent="0.15">
      <c r="A23" s="36" t="s">
        <v>176</v>
      </c>
      <c r="B23" s="33">
        <v>80</v>
      </c>
    </row>
    <row r="24" spans="1:2" x14ac:dyDescent="0.15">
      <c r="A24" s="36" t="s">
        <v>154</v>
      </c>
      <c r="B24" s="33">
        <v>30</v>
      </c>
    </row>
    <row r="25" spans="1:2" x14ac:dyDescent="0.15">
      <c r="A25" s="36" t="s">
        <v>177</v>
      </c>
      <c r="B25" s="33">
        <v>30</v>
      </c>
    </row>
    <row r="26" spans="1:2" x14ac:dyDescent="0.15">
      <c r="A26" s="36" t="s">
        <v>178</v>
      </c>
      <c r="B26" s="33">
        <v>50</v>
      </c>
    </row>
    <row r="27" spans="1:2" x14ac:dyDescent="0.15">
      <c r="A27" s="36" t="s">
        <v>76</v>
      </c>
      <c r="B27" s="33">
        <v>20</v>
      </c>
    </row>
    <row r="28" spans="1:2" x14ac:dyDescent="0.15">
      <c r="A28" s="36" t="s">
        <v>58</v>
      </c>
      <c r="B28" s="33">
        <v>70</v>
      </c>
    </row>
    <row r="29" spans="1:2" x14ac:dyDescent="0.15">
      <c r="A29" s="36" t="s">
        <v>102</v>
      </c>
      <c r="B29" s="33">
        <v>25</v>
      </c>
    </row>
    <row r="30" spans="1:2" x14ac:dyDescent="0.15">
      <c r="A30" s="36" t="s">
        <v>68</v>
      </c>
      <c r="B30" s="33">
        <v>25</v>
      </c>
    </row>
    <row r="31" spans="1:2" x14ac:dyDescent="0.15">
      <c r="A31" s="36" t="s">
        <v>64</v>
      </c>
      <c r="B31" s="33">
        <v>80</v>
      </c>
    </row>
    <row r="32" spans="1:2" x14ac:dyDescent="0.15">
      <c r="A32" s="36" t="s">
        <v>63</v>
      </c>
      <c r="B32" s="33">
        <v>20</v>
      </c>
    </row>
    <row r="33" spans="1:2" x14ac:dyDescent="0.15">
      <c r="A33" s="36" t="s">
        <v>70</v>
      </c>
      <c r="B33" s="33">
        <v>25</v>
      </c>
    </row>
    <row r="34" spans="1:2" x14ac:dyDescent="0.15">
      <c r="A34" s="36" t="s">
        <v>59</v>
      </c>
      <c r="B34" s="33">
        <v>25</v>
      </c>
    </row>
    <row r="35" spans="1:2" x14ac:dyDescent="0.15">
      <c r="A35" s="36" t="s">
        <v>126</v>
      </c>
      <c r="B35" s="33">
        <v>30</v>
      </c>
    </row>
    <row r="36" spans="1:2" x14ac:dyDescent="0.15">
      <c r="A36" s="36" t="s">
        <v>179</v>
      </c>
      <c r="B36" s="33">
        <v>50</v>
      </c>
    </row>
    <row r="37" spans="1:2" x14ac:dyDescent="0.15">
      <c r="A37" s="36" t="s">
        <v>180</v>
      </c>
      <c r="B37" s="33">
        <v>80</v>
      </c>
    </row>
    <row r="38" spans="1:2" x14ac:dyDescent="0.15">
      <c r="A38" s="36" t="s">
        <v>86</v>
      </c>
      <c r="B38" s="33">
        <v>20</v>
      </c>
    </row>
    <row r="39" spans="1:2" x14ac:dyDescent="0.15">
      <c r="A39" s="36" t="s">
        <v>62</v>
      </c>
      <c r="B39" s="33">
        <v>70</v>
      </c>
    </row>
    <row r="40" spans="1:2" x14ac:dyDescent="0.15">
      <c r="A40" s="36" t="s">
        <v>182</v>
      </c>
      <c r="B40" s="33">
        <v>80</v>
      </c>
    </row>
    <row r="41" spans="1:2" x14ac:dyDescent="0.15">
      <c r="A41" s="36" t="s">
        <v>207</v>
      </c>
      <c r="B41" s="33">
        <v>70</v>
      </c>
    </row>
    <row r="42" spans="1:2" x14ac:dyDescent="0.15">
      <c r="A42" s="36" t="s">
        <v>215</v>
      </c>
      <c r="B42" s="33">
        <v>30</v>
      </c>
    </row>
    <row r="43" spans="1:2" x14ac:dyDescent="0.15">
      <c r="A43" s="36" t="s">
        <v>219</v>
      </c>
      <c r="B43" s="33">
        <v>30</v>
      </c>
    </row>
    <row r="44" spans="1:2" x14ac:dyDescent="0.15">
      <c r="A44" s="32" t="s">
        <v>111</v>
      </c>
      <c r="B44" s="33">
        <v>1261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1" workbookViewId="0">
      <selection activeCell="A19" sqref="A19"/>
    </sheetView>
  </sheetViews>
  <sheetFormatPr baseColWidth="10" defaultRowHeight="15" x14ac:dyDescent="0.15"/>
  <cols>
    <col min="1" max="1" width="43" bestFit="1" customWidth="1"/>
    <col min="2" max="2" width="8.6640625" bestFit="1" customWidth="1"/>
  </cols>
  <sheetData>
    <row r="1" spans="1:3" ht="27" x14ac:dyDescent="0.4">
      <c r="A1" s="52" t="s">
        <v>185</v>
      </c>
      <c r="B1" s="53"/>
      <c r="C1" s="54" t="s">
        <v>184</v>
      </c>
    </row>
    <row r="2" spans="1:3" ht="30" x14ac:dyDescent="0.45">
      <c r="A2" s="64" t="s">
        <v>171</v>
      </c>
      <c r="B2" s="55"/>
      <c r="C2" s="56"/>
    </row>
    <row r="3" spans="1:3" ht="30" x14ac:dyDescent="0.45">
      <c r="A3" s="65" t="s">
        <v>186</v>
      </c>
      <c r="B3" s="57" t="s">
        <v>197</v>
      </c>
      <c r="C3" s="67">
        <v>25</v>
      </c>
    </row>
    <row r="4" spans="1:3" ht="30" x14ac:dyDescent="0.45">
      <c r="A4" s="66" t="s">
        <v>151</v>
      </c>
      <c r="B4" s="58"/>
      <c r="C4" s="68">
        <v>30</v>
      </c>
    </row>
    <row r="5" spans="1:3" ht="30" x14ac:dyDescent="0.45">
      <c r="A5" s="66" t="s">
        <v>188</v>
      </c>
      <c r="B5" s="59" t="s">
        <v>197</v>
      </c>
      <c r="C5" s="68">
        <v>50</v>
      </c>
    </row>
    <row r="6" spans="1:3" ht="30" x14ac:dyDescent="0.45">
      <c r="A6" s="66" t="s">
        <v>187</v>
      </c>
      <c r="B6" s="58"/>
      <c r="C6" s="68">
        <v>80</v>
      </c>
    </row>
    <row r="7" spans="1:3" ht="30" x14ac:dyDescent="0.45">
      <c r="A7" s="65" t="s">
        <v>154</v>
      </c>
      <c r="B7" s="57" t="s">
        <v>197</v>
      </c>
      <c r="C7" s="67">
        <v>30</v>
      </c>
    </row>
    <row r="8" spans="1:3" ht="30" x14ac:dyDescent="0.45">
      <c r="A8" s="66" t="s">
        <v>177</v>
      </c>
      <c r="B8" s="58"/>
      <c r="C8" s="68">
        <v>30</v>
      </c>
    </row>
    <row r="9" spans="1:3" ht="30" x14ac:dyDescent="0.45">
      <c r="A9" s="66" t="s">
        <v>189</v>
      </c>
      <c r="B9" s="58"/>
      <c r="C9" s="68">
        <v>50</v>
      </c>
    </row>
    <row r="10" spans="1:3" ht="30" x14ac:dyDescent="0.45">
      <c r="A10" s="65" t="s">
        <v>126</v>
      </c>
      <c r="B10" s="60"/>
      <c r="C10" s="67">
        <v>30</v>
      </c>
    </row>
    <row r="11" spans="1:3" ht="30" x14ac:dyDescent="0.45">
      <c r="A11" s="65" t="s">
        <v>201</v>
      </c>
      <c r="B11" s="60"/>
      <c r="C11" s="67">
        <v>50</v>
      </c>
    </row>
    <row r="12" spans="1:3" ht="30" x14ac:dyDescent="0.45">
      <c r="A12" s="65" t="s">
        <v>199</v>
      </c>
      <c r="B12" s="57" t="s">
        <v>198</v>
      </c>
      <c r="C12" s="67">
        <v>30</v>
      </c>
    </row>
    <row r="13" spans="1:3" ht="30" x14ac:dyDescent="0.45">
      <c r="A13" s="65" t="s">
        <v>200</v>
      </c>
      <c r="B13" s="57" t="s">
        <v>198</v>
      </c>
      <c r="C13" s="67">
        <v>35</v>
      </c>
    </row>
    <row r="14" spans="1:3" ht="30" x14ac:dyDescent="0.45">
      <c r="A14" s="65" t="s">
        <v>190</v>
      </c>
      <c r="B14" s="60"/>
      <c r="C14" s="67">
        <v>25</v>
      </c>
    </row>
    <row r="15" spans="1:3" ht="30" x14ac:dyDescent="0.45">
      <c r="A15" s="65" t="s">
        <v>70</v>
      </c>
      <c r="B15" s="60"/>
      <c r="C15" s="67">
        <v>25</v>
      </c>
    </row>
    <row r="16" spans="1:3" ht="30" x14ac:dyDescent="0.45">
      <c r="A16" s="65" t="s">
        <v>60</v>
      </c>
      <c r="B16" s="60"/>
      <c r="C16" s="67">
        <v>30</v>
      </c>
    </row>
    <row r="17" spans="1:3" ht="30" x14ac:dyDescent="0.45">
      <c r="A17" s="64" t="s">
        <v>172</v>
      </c>
      <c r="B17" s="61"/>
      <c r="C17" s="69"/>
    </row>
    <row r="18" spans="1:3" ht="30" x14ac:dyDescent="0.45">
      <c r="A18" s="65" t="s">
        <v>191</v>
      </c>
      <c r="B18" s="57" t="s">
        <v>197</v>
      </c>
      <c r="C18" s="67">
        <v>20</v>
      </c>
    </row>
    <row r="19" spans="1:3" ht="30" x14ac:dyDescent="0.45">
      <c r="A19" s="65" t="s">
        <v>192</v>
      </c>
      <c r="B19" s="60"/>
      <c r="C19" s="67">
        <v>15</v>
      </c>
    </row>
    <row r="20" spans="1:3" ht="30" x14ac:dyDescent="0.45">
      <c r="A20" s="64" t="s">
        <v>174</v>
      </c>
      <c r="B20" s="61"/>
      <c r="C20" s="69"/>
    </row>
    <row r="21" spans="1:3" ht="30" x14ac:dyDescent="0.45">
      <c r="A21" s="65" t="s">
        <v>193</v>
      </c>
      <c r="B21" s="57" t="s">
        <v>197</v>
      </c>
      <c r="C21" s="67">
        <v>20</v>
      </c>
    </row>
    <row r="22" spans="1:3" ht="30" x14ac:dyDescent="0.45">
      <c r="A22" s="65" t="s">
        <v>107</v>
      </c>
      <c r="B22" s="60"/>
      <c r="C22" s="67">
        <v>18</v>
      </c>
    </row>
    <row r="23" spans="1:3" ht="30" x14ac:dyDescent="0.45">
      <c r="A23" s="65" t="s">
        <v>195</v>
      </c>
      <c r="B23" s="60"/>
      <c r="C23" s="67">
        <v>30</v>
      </c>
    </row>
    <row r="24" spans="1:3" ht="30" x14ac:dyDescent="0.45">
      <c r="A24" s="65" t="s">
        <v>194</v>
      </c>
      <c r="B24" s="60"/>
      <c r="C24" s="67">
        <v>30</v>
      </c>
    </row>
    <row r="25" spans="1:3" ht="30" x14ac:dyDescent="0.45">
      <c r="A25" s="65" t="s">
        <v>196</v>
      </c>
      <c r="B25" s="57" t="s">
        <v>198</v>
      </c>
      <c r="C25" s="67">
        <v>48</v>
      </c>
    </row>
    <row r="26" spans="1:3" ht="30" x14ac:dyDescent="0.45">
      <c r="A26" s="64" t="s">
        <v>141</v>
      </c>
      <c r="B26" s="61"/>
      <c r="C26" s="69"/>
    </row>
    <row r="27" spans="1:3" ht="30" x14ac:dyDescent="0.45">
      <c r="A27" s="65" t="s">
        <v>143</v>
      </c>
      <c r="B27" s="57" t="s">
        <v>197</v>
      </c>
      <c r="C27" s="67">
        <v>20</v>
      </c>
    </row>
    <row r="28" spans="1:3" ht="30" x14ac:dyDescent="0.45">
      <c r="A28" s="64" t="s">
        <v>155</v>
      </c>
      <c r="B28" s="55"/>
      <c r="C28" s="69"/>
    </row>
    <row r="29" spans="1:3" ht="30" x14ac:dyDescent="0.45">
      <c r="A29" s="65" t="s">
        <v>137</v>
      </c>
      <c r="B29" s="62"/>
      <c r="C29" s="67">
        <v>30</v>
      </c>
    </row>
    <row r="30" spans="1:3" ht="30" x14ac:dyDescent="0.45">
      <c r="A30" s="65" t="s">
        <v>157</v>
      </c>
      <c r="B30" s="62"/>
      <c r="C30" s="67">
        <v>35</v>
      </c>
    </row>
    <row r="31" spans="1:3" ht="30" x14ac:dyDescent="0.45">
      <c r="A31" s="65" t="s">
        <v>167</v>
      </c>
      <c r="B31" s="63"/>
      <c r="C31" s="67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明细</vt:lpstr>
      <vt:lpstr>产品表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2016-04-16T17:51:09Z</cp:lastPrinted>
  <dcterms:created xsi:type="dcterms:W3CDTF">2016-04-06T06:15:46Z</dcterms:created>
  <dcterms:modified xsi:type="dcterms:W3CDTF">2016-04-17T15:46:12Z</dcterms:modified>
</cp:coreProperties>
</file>