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hidePivotFieldList="1"/>
  <bookViews>
    <workbookView xWindow="0" yWindow="465" windowWidth="20730" windowHeight="11760" tabRatio="500" activeTab="2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0" r:id="rId6"/>
    <pivotCache cacheId="1" r:id="rId7"/>
    <pivotCache cacheId="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1"/>
  <c r="F229"/>
  <c r="K228"/>
  <c r="F228"/>
  <c r="K227"/>
  <c r="F227"/>
  <c r="K226"/>
  <c r="F226"/>
  <c r="K225"/>
  <c r="F225"/>
  <c r="K224"/>
  <c r="F224"/>
  <c r="K223"/>
  <c r="F223"/>
  <c r="K222"/>
  <c r="K230"/>
  <c r="K231"/>
  <c r="K232"/>
  <c r="F222"/>
  <c r="K221"/>
  <c r="F221"/>
  <c r="K220"/>
  <c r="F220"/>
  <c r="K219"/>
  <c r="F219"/>
  <c r="K218"/>
  <c r="F218"/>
  <c r="B44" i="4"/>
  <c r="K217" i="1"/>
  <c r="F217"/>
  <c r="K216"/>
  <c r="F216"/>
  <c r="K215"/>
  <c r="F215"/>
  <c r="F214"/>
  <c r="F210"/>
  <c r="K210"/>
  <c r="K213"/>
  <c r="F213"/>
  <c r="K212"/>
  <c r="F212"/>
  <c r="F211"/>
  <c r="K209"/>
  <c r="F209"/>
  <c r="K208"/>
  <c r="F208"/>
  <c r="F207"/>
  <c r="F206"/>
  <c r="K201"/>
  <c r="F201"/>
  <c r="F203"/>
  <c r="F204"/>
  <c r="F205"/>
  <c r="K205"/>
  <c r="K203"/>
  <c r="K202"/>
  <c r="F202"/>
  <c r="K200"/>
  <c r="F200"/>
  <c r="K199"/>
  <c r="F199"/>
  <c r="K198"/>
  <c r="F198"/>
  <c r="K197"/>
  <c r="F197"/>
  <c r="K99"/>
  <c r="K204"/>
  <c r="B43" i="4"/>
  <c r="K206" i="1"/>
  <c r="K207"/>
  <c r="K211"/>
  <c r="K214"/>
  <c r="F196"/>
  <c r="K195"/>
  <c r="F195"/>
  <c r="K194"/>
  <c r="K196"/>
  <c r="F194"/>
  <c r="F193"/>
  <c r="K192"/>
  <c r="F192"/>
  <c r="K191"/>
  <c r="F191"/>
  <c r="K190"/>
  <c r="F190"/>
  <c r="K189"/>
  <c r="F189"/>
  <c r="K188"/>
  <c r="F188"/>
  <c r="K187"/>
  <c r="F187"/>
  <c r="K186"/>
  <c r="K193"/>
  <c r="F186"/>
  <c r="F185"/>
  <c r="F184"/>
  <c r="K183"/>
  <c r="F183"/>
  <c r="K182"/>
  <c r="F182"/>
  <c r="K181"/>
  <c r="F181"/>
  <c r="K180"/>
  <c r="F180"/>
  <c r="K179"/>
  <c r="F179"/>
  <c r="K178"/>
  <c r="K184"/>
  <c r="K185"/>
  <c r="F178"/>
  <c r="F177"/>
  <c r="K177"/>
  <c r="F176"/>
  <c r="K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K153"/>
  <c r="F153"/>
  <c r="F152"/>
  <c r="F151"/>
  <c r="F150"/>
  <c r="F149"/>
  <c r="F148"/>
  <c r="F147"/>
  <c r="F146"/>
  <c r="F145"/>
  <c r="F144"/>
  <c r="F143"/>
  <c r="B36" i="4"/>
  <c r="B37"/>
  <c r="B38"/>
  <c r="B39"/>
  <c r="B40"/>
  <c r="B41"/>
  <c r="B42"/>
  <c r="F132" i="1"/>
  <c r="F133"/>
  <c r="F134"/>
  <c r="F135"/>
  <c r="F136"/>
  <c r="F137"/>
  <c r="F138"/>
  <c r="F139"/>
  <c r="F140"/>
  <c r="F141"/>
  <c r="F142"/>
  <c r="F131"/>
  <c r="K151"/>
  <c r="K152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F117"/>
  <c r="F118"/>
  <c r="F119"/>
  <c r="F120"/>
  <c r="F121"/>
  <c r="F122"/>
  <c r="F123"/>
  <c r="F124"/>
  <c r="F125"/>
  <c r="F126"/>
  <c r="F127"/>
  <c r="F128"/>
  <c r="F129"/>
  <c r="F130"/>
  <c r="K128"/>
  <c r="K120"/>
  <c r="K121"/>
  <c r="K122"/>
  <c r="K123"/>
  <c r="K124"/>
  <c r="K125"/>
  <c r="K126"/>
  <c r="K127"/>
  <c r="F114"/>
  <c r="K114"/>
  <c r="F115"/>
  <c r="B34" i="4"/>
  <c r="K115" i="1"/>
  <c r="F116"/>
  <c r="K116"/>
  <c r="B35" i="4"/>
  <c r="K117" i="1"/>
  <c r="K118"/>
  <c r="K119"/>
  <c r="K113"/>
  <c r="F113"/>
  <c r="K112"/>
  <c r="F112"/>
  <c r="F111"/>
  <c r="F110"/>
  <c r="F109"/>
  <c r="F108"/>
  <c r="F107"/>
  <c r="B32" i="4"/>
  <c r="J32"/>
  <c r="F106" i="1"/>
  <c r="F105"/>
  <c r="F104"/>
  <c r="F103"/>
  <c r="B20" i="4"/>
  <c r="B33"/>
  <c r="B4"/>
  <c r="J4"/>
  <c r="B19"/>
  <c r="B30"/>
  <c r="B5"/>
  <c r="J5"/>
  <c r="B17"/>
  <c r="B31"/>
  <c r="B6"/>
  <c r="J6"/>
  <c r="B16"/>
  <c r="B22"/>
  <c r="B7"/>
  <c r="J7"/>
  <c r="B14"/>
  <c r="B24"/>
  <c r="B8"/>
  <c r="J8"/>
  <c r="B15"/>
  <c r="B21"/>
  <c r="B9"/>
  <c r="J9"/>
  <c r="B29"/>
  <c r="B10"/>
  <c r="J10"/>
  <c r="B26"/>
  <c r="B11"/>
  <c r="J11"/>
  <c r="B12"/>
  <c r="J12"/>
  <c r="B13"/>
  <c r="B18"/>
  <c r="B23"/>
  <c r="J13"/>
  <c r="B27"/>
  <c r="J14"/>
  <c r="B28"/>
  <c r="J15"/>
  <c r="J16"/>
  <c r="J17"/>
  <c r="J18"/>
  <c r="J19"/>
  <c r="J20"/>
  <c r="J21"/>
  <c r="B3"/>
  <c r="J22"/>
  <c r="J23"/>
  <c r="J24"/>
  <c r="J25"/>
  <c r="J26"/>
  <c r="J27"/>
  <c r="J28"/>
  <c r="J29"/>
  <c r="J30"/>
  <c r="J31"/>
  <c r="J3"/>
  <c r="F102" i="1"/>
  <c r="F101"/>
  <c r="F100"/>
  <c r="F96"/>
  <c r="K96"/>
  <c r="K98"/>
  <c r="F98"/>
  <c r="K97"/>
  <c r="F97"/>
  <c r="K95"/>
  <c r="F95"/>
  <c r="K100"/>
  <c r="K101"/>
  <c r="K102"/>
  <c r="K103"/>
  <c r="K104"/>
  <c r="K105"/>
  <c r="K106"/>
  <c r="K107"/>
  <c r="K108"/>
  <c r="K109"/>
  <c r="K110"/>
  <c r="K111"/>
  <c r="F94"/>
  <c r="F90"/>
  <c r="F77"/>
  <c r="F78"/>
  <c r="F79"/>
  <c r="F80"/>
  <c r="F81"/>
  <c r="F82"/>
  <c r="F83"/>
  <c r="F84"/>
  <c r="F85"/>
  <c r="F86"/>
  <c r="F87"/>
  <c r="F88"/>
  <c r="F89"/>
  <c r="F91"/>
  <c r="F92"/>
  <c r="F93"/>
  <c r="K79"/>
  <c r="K80"/>
  <c r="K81"/>
  <c r="K82"/>
  <c r="K83"/>
  <c r="K84"/>
  <c r="K85"/>
  <c r="K86"/>
  <c r="K87"/>
  <c r="K88"/>
  <c r="K89"/>
  <c r="K90"/>
  <c r="K91"/>
  <c r="K92"/>
  <c r="K93"/>
  <c r="K94"/>
  <c r="K78"/>
  <c r="K77"/>
  <c r="F76"/>
  <c r="K76"/>
  <c r="F75"/>
  <c r="F68"/>
  <c r="F61"/>
  <c r="F58"/>
  <c r="K59"/>
  <c r="K58"/>
  <c r="K57"/>
  <c r="F56"/>
  <c r="F57"/>
  <c r="F59"/>
  <c r="F60"/>
  <c r="F62"/>
  <c r="F63"/>
  <c r="F64"/>
  <c r="F65"/>
  <c r="F66"/>
  <c r="F67"/>
  <c r="F69"/>
  <c r="F70"/>
  <c r="F71"/>
  <c r="F72"/>
  <c r="F73"/>
  <c r="F74"/>
  <c r="F55"/>
  <c r="K56"/>
  <c r="K60"/>
  <c r="K61"/>
  <c r="K62"/>
  <c r="K63"/>
  <c r="K64"/>
  <c r="K65"/>
  <c r="K66"/>
  <c r="K67"/>
  <c r="K68"/>
  <c r="K69"/>
  <c r="K70"/>
  <c r="K71"/>
  <c r="K72"/>
  <c r="K73"/>
  <c r="K74"/>
  <c r="K75"/>
  <c r="F51"/>
  <c r="K4"/>
  <c r="K5"/>
  <c r="K6"/>
  <c r="K7"/>
  <c r="K8"/>
  <c r="I9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50"/>
  <c r="K51"/>
  <c r="K52"/>
  <c r="K53"/>
  <c r="K54"/>
  <c r="K55"/>
  <c r="K3"/>
  <c r="F41"/>
  <c r="F42"/>
  <c r="F43"/>
  <c r="F44"/>
  <c r="F45"/>
  <c r="F46"/>
  <c r="F47"/>
  <c r="F48"/>
  <c r="F49"/>
  <c r="F50"/>
  <c r="F52"/>
  <c r="F53"/>
  <c r="F54"/>
  <c r="F40"/>
  <c r="F39"/>
  <c r="F38"/>
  <c r="F37"/>
  <c r="F36"/>
  <c r="F30"/>
  <c r="F31"/>
  <c r="F32"/>
  <c r="F33"/>
  <c r="F34"/>
  <c r="F35"/>
  <c r="F21"/>
  <c r="F22"/>
  <c r="F23"/>
  <c r="F24"/>
  <c r="F25"/>
  <c r="F26"/>
  <c r="F27"/>
  <c r="F28"/>
  <c r="F29"/>
  <c r="F4"/>
  <c r="F5"/>
  <c r="F6"/>
  <c r="F7"/>
  <c r="F8"/>
  <c r="F9"/>
  <c r="F10"/>
  <c r="F11"/>
  <c r="F12"/>
  <c r="F13"/>
  <c r="F14"/>
  <c r="F15"/>
  <c r="F16"/>
  <c r="F17"/>
  <c r="F18"/>
  <c r="F19"/>
  <c r="F20"/>
  <c r="F3"/>
</calcChain>
</file>

<file path=xl/sharedStrings.xml><?xml version="1.0" encoding="utf-8"?>
<sst xmlns="http://schemas.openxmlformats.org/spreadsheetml/2006/main" count="1180" uniqueCount="285">
  <si>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</si>
  <si>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</si>
  <si>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</si>
  <si>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</si>
  <si>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</si>
  <si>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</si>
  <si>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</si>
  <si>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</si>
  <si>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</si>
  <si>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</si>
  <si>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</si>
  <si>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</si>
  <si>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</si>
  <si>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</si>
  <si>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</si>
  <si>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</si>
  <si>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</si>
  <si>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</si>
  <si>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</si>
  <si>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</si>
  <si>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</si>
  <si>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</si>
  <si>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</si>
  <si>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</si>
  <si>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</si>
  <si>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</si>
  <si>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</si>
  <si>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</si>
  <si>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</si>
  <si>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</si>
  <si>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</si>
  <si>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</si>
  <si>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</si>
  <si>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</si>
  <si>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</si>
  <si>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</si>
  <si>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</si>
  <si>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</si>
  <si>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</si>
  <si>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</si>
  <si>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</si>
  <si>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</si>
  <si>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</si>
  <si>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</si>
  <si>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</si>
  <si>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</si>
  <si>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</si>
  <si>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</si>
  <si>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</si>
  <si>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</si>
  <si>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</si>
  <si>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</si>
  <si>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</si>
  <si>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</si>
  <si>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</si>
  <si>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</si>
  <si>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</si>
  <si>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</si>
  <si>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</si>
  <si>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</si>
  <si>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</si>
  <si>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</si>
  <si>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</si>
  <si>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</si>
  <si>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</si>
  <si>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</si>
  <si>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</si>
  <si>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</si>
  <si>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</si>
  <si>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</si>
  <si>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</si>
  <si>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</si>
  <si>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</si>
  <si>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</si>
  <si>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</si>
  <si>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</si>
  <si>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</si>
  <si>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</si>
  <si>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</si>
  <si>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</si>
  <si>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</si>
  <si>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</si>
  <si>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</si>
  <si>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</si>
  <si>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</si>
  <si>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</si>
  <si>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</si>
  <si>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</si>
  <si>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</si>
  <si>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</si>
  <si>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</si>
  <si>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</si>
  <si>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</si>
  <si>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</si>
  <si>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</si>
  <si>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</si>
  <si>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</si>
  <si>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</si>
  <si>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</si>
  <si>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</si>
  <si>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</si>
  <si>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</si>
  <si>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</si>
  <si>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</si>
  <si>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</si>
  <si>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</si>
  <si>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</si>
  <si>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</si>
  <si>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</si>
  <si>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</si>
  <si>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</si>
  <si>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</si>
  <si>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</si>
  <si>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</si>
  <si>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</si>
  <si>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</si>
  <si>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</si>
  <si>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</si>
  <si>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</si>
  <si>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</si>
  <si>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</si>
  <si>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</si>
  <si>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</si>
  <si>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</si>
  <si>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</si>
  <si>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</si>
  <si>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</si>
  <si>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</si>
  <si>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</si>
  <si>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</si>
  <si>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</si>
  <si>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</si>
  <si>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</si>
  <si>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</si>
  <si>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</si>
  <si>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</si>
  <si>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</si>
  <si>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</si>
  <si>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</si>
  <si>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</si>
  <si>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</si>
  <si>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</si>
  <si>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</si>
  <si>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</si>
  <si>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</si>
  <si>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</si>
  <si>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</si>
  <si>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</si>
  <si>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</si>
  <si>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</si>
  <si>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</si>
  <si>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</si>
  <si>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</si>
  <si>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</si>
  <si>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</si>
  <si>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</si>
  <si>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</si>
  <si>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</si>
  <si>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</si>
  <si>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</si>
  <si>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</si>
  <si>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</si>
  <si>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</si>
  <si>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</si>
  <si>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</si>
  <si>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</si>
  <si>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</si>
  <si>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</si>
  <si>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</si>
  <si>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</si>
  <si>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</si>
  <si>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</si>
  <si>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</si>
  <si>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</si>
  <si>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</si>
  <si>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</si>
  <si>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</si>
  <si>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</si>
  <si>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</si>
  <si>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</si>
  <si>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</si>
  <si>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</si>
  <si>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</si>
  <si>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</si>
  <si>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</si>
  <si>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</si>
  <si>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</si>
  <si>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</si>
  <si>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</si>
  <si>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</si>
  <si>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</si>
  <si>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</si>
  <si>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</si>
  <si>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</si>
  <si>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</si>
  <si>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</si>
  <si>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</si>
  <si>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</si>
  <si>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</si>
  <si>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</si>
  <si>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</si>
  <si>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</si>
  <si>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</si>
  <si>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</si>
  <si>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</si>
  <si>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</si>
  <si>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</si>
  <si>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</si>
  <si>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</si>
  <si>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</si>
  <si>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</si>
  <si>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</si>
  <si>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</si>
  <si>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</si>
  <si>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</si>
  <si>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</si>
  <si>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</si>
  <si>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</si>
  <si>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</si>
  <si>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</si>
  <si>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</si>
  <si>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</si>
  <si>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</si>
  <si>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</si>
  <si>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</si>
  <si>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</si>
  <si>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</si>
  <si>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</si>
  <si>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</si>
  <si>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</si>
  <si>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</si>
  <si>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</si>
  <si>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</si>
  <si>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</si>
  <si>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</si>
  <si>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</si>
  <si>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</si>
  <si>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</si>
  <si>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</si>
  <si>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</si>
  <si>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</si>
  <si>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</si>
  <si>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</si>
  <si>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</si>
  <si>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</si>
  <si>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</si>
  <si>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</si>
  <si>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</si>
  <si>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</si>
  <si>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</si>
  <si>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</si>
  <si>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</si>
  <si>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</si>
  <si>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</si>
  <si>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</si>
  <si>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</si>
  <si>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</si>
  <si>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</si>
  <si>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</si>
  <si>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</si>
  <si>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</si>
  <si>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</si>
  <si>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扎西妈妈</t>
    <rPh sb="0" eb="1">
      <t>zha xi</t>
    </rPh>
    <rPh sb="2" eb="3">
      <t>ma ma</t>
    </rPh>
    <phoneticPr fontId="1" type="noConversion"/>
  </si>
  <si>
    <t>手冲单品咖啡</t>
    <rPh sb="0" eb="1">
      <t>shou chong dan pin</t>
    </rPh>
    <rPh sb="4" eb="5">
      <t>ka fei</t>
    </rPh>
    <phoneticPr fontId="1" type="noConversion"/>
  </si>
  <si>
    <t>手冲单品咖啡(杯)</t>
  </si>
  <si>
    <t>喜爸客人</t>
    <rPh sb="0" eb="1">
      <t>xi ba</t>
    </rPh>
    <rPh sb="2" eb="3">
      <t>ke ren</t>
    </rPh>
    <phoneticPr fontId="1" type="noConversion"/>
  </si>
  <si>
    <t>皇上生日</t>
    <rPh sb="0" eb="1">
      <t>huang s</t>
    </rPh>
    <rPh sb="2" eb="3">
      <t>sheng ri</t>
    </rPh>
    <phoneticPr fontId="1" type="noConversion"/>
  </si>
  <si>
    <t>生日派对专场</t>
    <rPh sb="0" eb="1">
      <t>sheng ri pai dui</t>
    </rPh>
    <rPh sb="4" eb="5">
      <t>zhuan chang</t>
    </rPh>
    <phoneticPr fontId="1" type="noConversion"/>
  </si>
  <si>
    <t>生日派对专场(次)</t>
  </si>
  <si>
    <t>离离树幼儿园</t>
    <rPh sb="1" eb="2">
      <t>li</t>
    </rPh>
    <rPh sb="2" eb="3">
      <t>shu</t>
    </rPh>
    <rPh sb="3" eb="4">
      <t>you er y</t>
    </rPh>
    <phoneticPr fontId="1" type="noConversion"/>
  </si>
  <si>
    <t>杨玲</t>
    <rPh sb="0" eb="1">
      <t>yang ling</t>
    </rPh>
    <rPh sb="1" eb="2">
      <t>ling</t>
    </rPh>
    <phoneticPr fontId="1" type="noConversion"/>
  </si>
  <si>
    <t>都督妈妈</t>
    <rPh sb="0" eb="1">
      <t>du du</t>
    </rPh>
    <rPh sb="2" eb="3">
      <t>ma ma</t>
    </rPh>
    <phoneticPr fontId="1" type="noConversion"/>
  </si>
  <si>
    <t>杨玲</t>
    <rPh sb="0" eb="1">
      <t>yang ling</t>
    </rPh>
    <phoneticPr fontId="1" type="noConversion"/>
  </si>
  <si>
    <t>宁静</t>
    <rPh sb="0" eb="1">
      <t>ning jing</t>
    </rPh>
    <phoneticPr fontId="1" type="noConversion"/>
  </si>
  <si>
    <t>展展妈妈</t>
    <rPh sb="2" eb="3">
      <t>ma ma</t>
    </rPh>
    <phoneticPr fontId="1" type="noConversion"/>
  </si>
  <si>
    <t>李春雨</t>
    <rPh sb="0" eb="1">
      <t>li chun yu</t>
    </rPh>
    <rPh sb="2" eb="3">
      <t>yu</t>
    </rPh>
    <phoneticPr fontId="1" type="noConversion"/>
  </si>
  <si>
    <t>摩卡咖啡</t>
    <rPh sb="0" eb="1">
      <t>mo ka</t>
    </rPh>
    <rPh sb="2" eb="3">
      <t>ka fei</t>
    </rPh>
    <phoneticPr fontId="1" type="noConversion"/>
  </si>
  <si>
    <t>摩卡咖啡(杯)</t>
  </si>
  <si>
    <t>阳光盛开</t>
    <rPh sb="0" eb="1">
      <t>yang guang sheng kai</t>
    </rPh>
    <phoneticPr fontId="1" type="noConversion"/>
  </si>
  <si>
    <t>阳光盛开</t>
    <rPh sb="0" eb="1">
      <t>yang guang sheng k</t>
    </rPh>
    <phoneticPr fontId="1" type="noConversion"/>
  </si>
  <si>
    <t>档爸</t>
    <phoneticPr fontId="1" type="noConversion"/>
  </si>
  <si>
    <t>阳妈</t>
    <phoneticPr fontId="1" type="noConversion"/>
  </si>
  <si>
    <t>胡锐</t>
  </si>
  <si>
    <t>儿童绘本演读专场(会员）(1大1小)x1</t>
  </si>
  <si>
    <t>感谢光临葡萄院儿  the Vineyard！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</si>
</sst>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¥&quot;#,##0.00_);[Red]\(&quot;¥&quot;#,##0.00\)"/>
    <numFmt numFmtId="177" formatCode="0.0"/>
  </numFmts>
  <fonts count="27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family val="1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family val="2"/>
      <charset val="134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  <font>
      <i/>
      <sz val="16"/>
      <color theme="9" tint="-0.499984740745262"/>
      <name val="微软雅黑"/>
      <family val="2"/>
      <charset val="134"/>
    </font>
    <font>
      <i/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176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7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7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44">
    <dxf>
      <numFmt numFmtId="176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7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&quot;¥&quot;#,##0.00_);[Red]\(&quot;¥&quot;#,##0.00\)"/>
    </dxf>
    <dxf>
      <numFmt numFmtId="19" formatCode="yyyy/m/d"/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0995373" createdVersion="4" refreshedVersion="4" minRefreshableVersion="3" recordCount="44">
  <cacheSource type="worksheet">
    <worksheetSource name="表2"/>
  </cacheSource>
  <cacheFields count="7">
    <cacheField name="描述" numFmtId="0">
      <sharedItems containsBlank="1" count="47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生日派对专场(次)"/>
        <s v="摩卡咖啡(杯)"/>
        <m/>
        <s v="摩卡(杯)" u="1"/>
        <s v="()" u="1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600"/>
    </cacheField>
    <cacheField name="单位" numFmtId="0">
      <sharedItems containsBlank="1"/>
    </cacheField>
    <cacheField name="菜单版本号" numFmtId="177">
      <sharedItems containsString="0" containsBlank="1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2152774" createdVersion="4" refreshedVersion="4" minRefreshableVersion="3" recordCount="230">
  <cacheSource type="worksheet">
    <worksheetSource name="表1"/>
  </cacheSource>
  <cacheFields count="12">
    <cacheField name="姓名" numFmtId="0">
      <sharedItems containsBlank="1" count="33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m/>
        <s v="展展妈妈" u="1"/>
        <s v="c" u="1"/>
        <s v="涵涵妈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9T00:00:00" count="31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m/>
        <d v="2016-04-30T00:00:00" u="1"/>
      </sharedItems>
    </cacheField>
    <cacheField name="显示条目" numFmtId="58">
      <sharedItems containsBlank="1" count="77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x1" u="1"/>
        <s v="牛奶热巧克力（儿童优惠装）x1" u="1"/>
        <s v="x" u="1"/>
        <s v="牛奶热巧克力（儿童优惠装）x2" u="1"/>
        <s v="x4" u="1"/>
        <s v="摩卡(杯)x1" u="1"/>
        <s v="嘀嗒猫开心果x1" u="1"/>
      </sharedItems>
    </cacheField>
    <cacheField name="产品" numFmtId="0">
      <sharedItems containsBlank="1" count="45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s v="生日派对专场(次)"/>
        <s v="高山古树普洱茶(壶（2杯）)"/>
        <s v="摩卡咖啡(杯)"/>
        <m/>
        <s v="摩卡(杯)" u="1"/>
        <s v="嘀嗒猫开心果" u="1"/>
        <s v="牛奶热巧克力（儿童优惠装）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98.868515277776" createdVersion="4" refreshedVersion="4" minRefreshableVersion="3" recordCount="230">
  <cacheSource type="worksheet">
    <worksheetSource ref="B2:M232" sheet="明细"/>
  </cacheSource>
  <cacheFields count="12">
    <cacheField name="姓名" numFmtId="0">
      <sharedItems containsBlank="1" count="34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m/>
        <s v="展展妈妈" u="1"/>
        <s v="c" u="1"/>
        <s v="涵涵妈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9T00:00:00" count="31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m/>
        <d v="2016-04-30T00:00:00" u="1"/>
      </sharedItems>
    </cacheField>
    <cacheField name="显示条目" numFmtId="58">
      <sharedItems containsBlank="1" count="87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花果茶玫瑰1壶x1" u="1"/>
        <s v="x1" u="1"/>
        <s v="牛奶热巧克力（儿童优惠装）x1" u="1"/>
        <s v="x" u="1"/>
        <s v="坚果1盘x1" u="1"/>
        <s v="坚果1盘x3" u="1"/>
        <s v="高山普洱1杯x1" u="1"/>
        <s v="牛奶热巧克力（儿童优惠装）x2" u="1"/>
        <s v="手冲拿铁1杯x1" u="1"/>
        <s v="锡兰红茶1壶x1" u="1"/>
        <s v="充值1次x1" u="1"/>
        <s v="茶位费1位x1" u="1"/>
        <s v="x4" u="1"/>
        <s v="摩卡(杯)x1" u="1"/>
        <s v="绿茶1杯x2" u="1"/>
        <s v="嘀嗒猫开心果x1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s v="生日派对专场"/>
    <x v="6"/>
    <n v="1600"/>
    <s v="次"/>
    <n v="1"/>
    <d v="2016-04-27T00:00:00"/>
  </r>
  <r>
    <x v="41"/>
    <s v="摩卡咖啡"/>
    <x v="0"/>
    <n v="26"/>
    <s v="杯"/>
    <n v="1"/>
    <d v="2016-04-27T00:00:00"/>
  </r>
  <r>
    <x v="42"/>
    <m/>
    <x v="8"/>
    <m/>
    <m/>
    <m/>
    <m/>
  </r>
  <r>
    <x v="42"/>
    <m/>
    <x v="8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"/>
    <s v="阳妈"/>
    <x v="2"/>
    <x v="22"/>
    <x v="31"/>
    <x v="20"/>
    <n v="1"/>
    <n v="1"/>
    <m/>
    <n v="-30"/>
    <m/>
    <m/>
  </r>
  <r>
    <x v="3"/>
    <s v="喜爸"/>
    <x v="2"/>
    <x v="23"/>
    <x v="44"/>
    <x v="28"/>
    <n v="1"/>
    <n v="1"/>
    <m/>
    <n v="-30"/>
    <m/>
    <m/>
  </r>
  <r>
    <x v="2"/>
    <s v="阳妈"/>
    <x v="2"/>
    <x v="23"/>
    <x v="30"/>
    <x v="19"/>
    <n v="1"/>
    <n v="1"/>
    <m/>
    <n v="-30"/>
    <m/>
    <m/>
  </r>
  <r>
    <x v="11"/>
    <s v="喜爸客人"/>
    <x v="1"/>
    <x v="23"/>
    <x v="65"/>
    <x v="3"/>
    <n v="7"/>
    <n v="1"/>
    <m/>
    <n v="-140"/>
    <m/>
    <m/>
  </r>
  <r>
    <x v="11"/>
    <s v="喜爸客人"/>
    <x v="1"/>
    <x v="23"/>
    <x v="31"/>
    <x v="20"/>
    <n v="1"/>
    <n v="1"/>
    <m/>
    <n v="-30"/>
    <m/>
    <m/>
  </r>
  <r>
    <x v="11"/>
    <s v="皇上生日"/>
    <x v="1"/>
    <x v="24"/>
    <x v="66"/>
    <x v="38"/>
    <n v="1"/>
    <n v="1"/>
    <m/>
    <n v="-1600"/>
    <m/>
    <m/>
  </r>
  <r>
    <x v="19"/>
    <s v="勇哥"/>
    <x v="2"/>
    <x v="25"/>
    <x v="2"/>
    <x v="2"/>
    <n v="1"/>
    <n v="1"/>
    <m/>
    <n v="-25"/>
    <m/>
    <m/>
  </r>
  <r>
    <x v="1"/>
    <s v="皇上"/>
    <x v="2"/>
    <x v="26"/>
    <x v="10"/>
    <x v="2"/>
    <n v="2"/>
    <n v="1"/>
    <m/>
    <n v="-50"/>
    <m/>
    <m/>
  </r>
  <r>
    <x v="1"/>
    <s v="皇上"/>
    <x v="2"/>
    <x v="26"/>
    <x v="31"/>
    <x v="20"/>
    <n v="1"/>
    <n v="1"/>
    <m/>
    <n v="-30"/>
    <m/>
    <m/>
  </r>
  <r>
    <x v="11"/>
    <s v="都督妈妈"/>
    <x v="1"/>
    <x v="26"/>
    <x v="52"/>
    <x v="13"/>
    <n v="1"/>
    <n v="1"/>
    <m/>
    <n v="-25"/>
    <m/>
    <m/>
  </r>
  <r>
    <x v="14"/>
    <s v="离离树幼儿园"/>
    <x v="1"/>
    <x v="25"/>
    <x v="67"/>
    <x v="36"/>
    <n v="3"/>
    <n v="1"/>
    <m/>
    <n v="-300"/>
    <m/>
    <m/>
  </r>
  <r>
    <x v="8"/>
    <s v="涵涵妈"/>
    <x v="2"/>
    <x v="27"/>
    <x v="2"/>
    <x v="2"/>
    <n v="1"/>
    <n v="1"/>
    <m/>
    <n v="-25"/>
    <m/>
    <m/>
  </r>
  <r>
    <x v="8"/>
    <s v="涵涵妈"/>
    <x v="2"/>
    <x v="27"/>
    <x v="52"/>
    <x v="13"/>
    <n v="1"/>
    <n v="1"/>
    <m/>
    <n v="-25"/>
    <m/>
    <m/>
  </r>
  <r>
    <x v="24"/>
    <s v="宁静"/>
    <x v="0"/>
    <x v="27"/>
    <x v="0"/>
    <x v="0"/>
    <n v="1"/>
    <n v="1"/>
    <n v="500"/>
    <n v="500"/>
    <m/>
    <m/>
  </r>
  <r>
    <x v="25"/>
    <s v="展展妈妈"/>
    <x v="0"/>
    <x v="27"/>
    <x v="0"/>
    <x v="0"/>
    <n v="1"/>
    <n v="1"/>
    <n v="500"/>
    <n v="500"/>
    <m/>
    <m/>
  </r>
  <r>
    <x v="2"/>
    <s v="阳妈"/>
    <x v="2"/>
    <x v="27"/>
    <x v="38"/>
    <x v="22"/>
    <n v="1"/>
    <n v="1"/>
    <m/>
    <n v="-70"/>
    <m/>
    <m/>
  </r>
  <r>
    <x v="2"/>
    <s v="阳妈"/>
    <x v="2"/>
    <x v="27"/>
    <x v="31"/>
    <x v="20"/>
    <n v="1"/>
    <n v="1"/>
    <m/>
    <n v="-30"/>
    <m/>
    <m/>
  </r>
  <r>
    <x v="1"/>
    <s v="皇上"/>
    <x v="2"/>
    <x v="28"/>
    <x v="68"/>
    <x v="39"/>
    <n v="1"/>
    <n v="1"/>
    <m/>
    <n v="-50"/>
    <m/>
    <m/>
  </r>
  <r>
    <x v="26"/>
    <s v="阳光盛开"/>
    <x v="0"/>
    <x v="28"/>
    <x v="0"/>
    <x v="0"/>
    <n v="1"/>
    <n v="1"/>
    <n v="1000"/>
    <n v="1000"/>
    <m/>
    <m/>
  </r>
  <r>
    <x v="26"/>
    <s v="阳光盛开"/>
    <x v="2"/>
    <x v="28"/>
    <x v="51"/>
    <x v="33"/>
    <n v="1"/>
    <n v="1"/>
    <m/>
    <n v="-80"/>
    <m/>
    <m/>
  </r>
  <r>
    <x v="26"/>
    <s v="阳光盛开"/>
    <x v="2"/>
    <x v="28"/>
    <x v="69"/>
    <x v="40"/>
    <n v="1"/>
    <n v="1"/>
    <m/>
    <n v="-26"/>
    <m/>
    <m/>
  </r>
  <r>
    <x v="26"/>
    <s v="阳光盛开"/>
    <x v="2"/>
    <x v="28"/>
    <x v="41"/>
    <x v="25"/>
    <n v="1"/>
    <n v="1"/>
    <m/>
    <n v="-30"/>
    <m/>
    <m/>
  </r>
  <r>
    <x v="3"/>
    <s v="喜爸"/>
    <x v="2"/>
    <x v="28"/>
    <x v="50"/>
    <x v="32"/>
    <n v="1"/>
    <n v="1"/>
    <m/>
    <n v="-100"/>
    <m/>
    <m/>
  </r>
  <r>
    <x v="2"/>
    <s v="阳妈"/>
    <x v="2"/>
    <x v="28"/>
    <x v="50"/>
    <x v="32"/>
    <n v="1"/>
    <n v="1"/>
    <m/>
    <n v="-100"/>
    <m/>
    <m/>
  </r>
  <r>
    <x v="8"/>
    <s v="涵涵妈"/>
    <x v="2"/>
    <x v="28"/>
    <x v="50"/>
    <x v="32"/>
    <n v="1"/>
    <n v="1"/>
    <m/>
    <n v="-100"/>
    <m/>
    <m/>
  </r>
  <r>
    <x v="0"/>
    <s v="档爸"/>
    <x v="2"/>
    <x v="28"/>
    <x v="50"/>
    <x v="32"/>
    <n v="1"/>
    <n v="1"/>
    <m/>
    <n v="-100"/>
    <m/>
    <m/>
  </r>
  <r>
    <x v="4"/>
    <s v="峰峰妈"/>
    <x v="2"/>
    <x v="28"/>
    <x v="50"/>
    <x v="32"/>
    <n v="1"/>
    <n v="1"/>
    <m/>
    <n v="-100"/>
    <m/>
    <m/>
  </r>
  <r>
    <x v="23"/>
    <s v="可可妈"/>
    <x v="2"/>
    <x v="28"/>
    <x v="50"/>
    <x v="32"/>
    <n v="1"/>
    <n v="1"/>
    <m/>
    <n v="-100"/>
    <m/>
    <m/>
  </r>
  <r>
    <x v="23"/>
    <s v="可可妈"/>
    <x v="0"/>
    <x v="27"/>
    <x v="0"/>
    <x v="0"/>
    <n v="1"/>
    <n v="1"/>
    <n v="1000"/>
    <n v="1000"/>
    <m/>
    <m/>
  </r>
  <r>
    <x v="27"/>
    <m/>
    <x v="3"/>
    <x v="29"/>
    <x v="36"/>
    <x v="41"/>
    <m/>
    <m/>
    <m/>
    <n v="0"/>
    <m/>
    <m/>
  </r>
  <r>
    <x v="27"/>
    <m/>
    <x v="3"/>
    <x v="29"/>
    <x v="36"/>
    <x v="41"/>
    <m/>
    <m/>
    <m/>
    <n v="0"/>
    <m/>
    <m/>
  </r>
  <r>
    <x v="27"/>
    <m/>
    <x v="3"/>
    <x v="29"/>
    <x v="36"/>
    <x v="41"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0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"/>
    <s v="阳妈"/>
    <x v="2"/>
    <x v="22"/>
    <x v="31"/>
    <s v="峨眉山明前绿茶(杯)"/>
    <n v="1"/>
    <n v="1"/>
    <m/>
    <n v="-30"/>
    <m/>
    <m/>
  </r>
  <r>
    <x v="3"/>
    <s v="喜爸"/>
    <x v="2"/>
    <x v="23"/>
    <x v="44"/>
    <s v="高山古树普洱茶(杯)"/>
    <n v="1"/>
    <n v="1"/>
    <m/>
    <n v="-30"/>
    <m/>
    <m/>
  </r>
  <r>
    <x v="2"/>
    <s v="阳妈"/>
    <x v="2"/>
    <x v="23"/>
    <x v="30"/>
    <s v="德国手工花果茶(杯)"/>
    <n v="1"/>
    <n v="1"/>
    <m/>
    <n v="-30"/>
    <m/>
    <m/>
  </r>
  <r>
    <x v="11"/>
    <s v="喜爸客人"/>
    <x v="1"/>
    <x v="23"/>
    <x v="65"/>
    <s v="茶位费(位)"/>
    <n v="7"/>
    <n v="1"/>
    <m/>
    <n v="-140"/>
    <m/>
    <m/>
  </r>
  <r>
    <x v="11"/>
    <s v="喜爸客人"/>
    <x v="1"/>
    <x v="23"/>
    <x v="31"/>
    <s v="峨眉山明前绿茶(杯)"/>
    <n v="1"/>
    <n v="1"/>
    <m/>
    <n v="-30"/>
    <m/>
    <m/>
  </r>
  <r>
    <x v="11"/>
    <s v="皇上生日"/>
    <x v="1"/>
    <x v="24"/>
    <x v="66"/>
    <s v="生日派对专场(次)"/>
    <n v="1"/>
    <n v="1"/>
    <m/>
    <n v="-1600"/>
    <m/>
    <m/>
  </r>
  <r>
    <x v="19"/>
    <s v="勇哥"/>
    <x v="2"/>
    <x v="25"/>
    <x v="2"/>
    <s v="手冲拿铁(杯)"/>
    <n v="1"/>
    <n v="1"/>
    <m/>
    <n v="-25"/>
    <m/>
    <m/>
  </r>
  <r>
    <x v="1"/>
    <s v="皇上"/>
    <x v="2"/>
    <x v="26"/>
    <x v="10"/>
    <s v="手冲拿铁(杯)"/>
    <n v="2"/>
    <n v="1"/>
    <m/>
    <n v="-50"/>
    <m/>
    <m/>
  </r>
  <r>
    <x v="1"/>
    <s v="皇上"/>
    <x v="2"/>
    <x v="26"/>
    <x v="31"/>
    <s v="峨眉山明前绿茶(杯)"/>
    <n v="1"/>
    <n v="1"/>
    <m/>
    <n v="-30"/>
    <m/>
    <m/>
  </r>
  <r>
    <x v="11"/>
    <s v="都督妈妈"/>
    <x v="1"/>
    <x v="26"/>
    <x v="52"/>
    <s v="果汁(杯)"/>
    <n v="1"/>
    <n v="1"/>
    <m/>
    <n v="-25"/>
    <m/>
    <m/>
  </r>
  <r>
    <x v="14"/>
    <s v="离离树幼儿园"/>
    <x v="1"/>
    <x v="25"/>
    <x v="67"/>
    <s v="包场 场地费(次)"/>
    <n v="3"/>
    <n v="1"/>
    <m/>
    <n v="-300"/>
    <m/>
    <m/>
  </r>
  <r>
    <x v="8"/>
    <s v="涵涵妈"/>
    <x v="2"/>
    <x v="27"/>
    <x v="2"/>
    <s v="手冲拿铁(杯)"/>
    <n v="1"/>
    <n v="1"/>
    <m/>
    <n v="-25"/>
    <m/>
    <m/>
  </r>
  <r>
    <x v="8"/>
    <s v="涵涵妈"/>
    <x v="2"/>
    <x v="27"/>
    <x v="52"/>
    <s v="果汁(杯)"/>
    <n v="1"/>
    <n v="1"/>
    <m/>
    <n v="-25"/>
    <m/>
    <m/>
  </r>
  <r>
    <x v="24"/>
    <s v="宁静"/>
    <x v="0"/>
    <x v="27"/>
    <x v="0"/>
    <s v="充值"/>
    <n v="1"/>
    <n v="1"/>
    <n v="500"/>
    <n v="500"/>
    <m/>
    <m/>
  </r>
  <r>
    <x v="25"/>
    <s v="展展妈妈"/>
    <x v="0"/>
    <x v="27"/>
    <x v="0"/>
    <s v="充值"/>
    <n v="1"/>
    <n v="1"/>
    <n v="500"/>
    <n v="500"/>
    <m/>
    <m/>
  </r>
  <r>
    <x v="2"/>
    <s v="阳妈"/>
    <x v="2"/>
    <x v="27"/>
    <x v="38"/>
    <s v="德国手工花果茶(壶（3杯）)"/>
    <n v="1"/>
    <n v="1"/>
    <m/>
    <n v="-70"/>
    <m/>
    <m/>
  </r>
  <r>
    <x v="2"/>
    <s v="阳妈"/>
    <x v="2"/>
    <x v="27"/>
    <x v="31"/>
    <s v="峨眉山明前绿茶(杯)"/>
    <n v="1"/>
    <n v="1"/>
    <m/>
    <n v="-30"/>
    <m/>
    <m/>
  </r>
  <r>
    <x v="1"/>
    <s v="皇上"/>
    <x v="2"/>
    <x v="28"/>
    <x v="68"/>
    <s v="高山古树普洱茶(壶（2杯）)"/>
    <n v="1"/>
    <n v="1"/>
    <m/>
    <n v="-50"/>
    <m/>
    <m/>
  </r>
  <r>
    <x v="26"/>
    <s v="阳光盛开"/>
    <x v="0"/>
    <x v="28"/>
    <x v="0"/>
    <s v="充值"/>
    <n v="1"/>
    <n v="1"/>
    <n v="1000"/>
    <n v="1000"/>
    <m/>
    <m/>
  </r>
  <r>
    <x v="26"/>
    <s v="阳光盛开"/>
    <x v="2"/>
    <x v="28"/>
    <x v="51"/>
    <s v="斯里兰卡上等红茶(壶（4杯）)"/>
    <n v="1"/>
    <n v="1"/>
    <m/>
    <n v="-80"/>
    <m/>
    <m/>
  </r>
  <r>
    <x v="26"/>
    <s v="阳光盛开"/>
    <x v="2"/>
    <x v="28"/>
    <x v="69"/>
    <s v="摩卡咖啡(杯)"/>
    <n v="1"/>
    <n v="1"/>
    <m/>
    <n v="-26"/>
    <m/>
    <m/>
  </r>
  <r>
    <x v="26"/>
    <s v="阳光盛开"/>
    <x v="2"/>
    <x v="28"/>
    <x v="41"/>
    <s v="英式奶茶(杯)"/>
    <n v="1"/>
    <n v="1"/>
    <m/>
    <n v="-30"/>
    <m/>
    <m/>
  </r>
  <r>
    <x v="3"/>
    <s v="喜爸"/>
    <x v="2"/>
    <x v="28"/>
    <x v="50"/>
    <s v="儿童绘本演读专场(会员）(1大1小)"/>
    <n v="1"/>
    <n v="1"/>
    <m/>
    <n v="-100"/>
    <m/>
    <m/>
  </r>
  <r>
    <x v="2"/>
    <s v="阳妈"/>
    <x v="2"/>
    <x v="28"/>
    <x v="50"/>
    <s v="儿童绘本演读专场(会员）(1大1小)"/>
    <n v="1"/>
    <n v="1"/>
    <m/>
    <n v="-100"/>
    <m/>
    <m/>
  </r>
  <r>
    <x v="8"/>
    <s v="涵涵妈"/>
    <x v="2"/>
    <x v="28"/>
    <x v="50"/>
    <s v="儿童绘本演读专场(会员）(1大1小)"/>
    <n v="1"/>
    <n v="1"/>
    <m/>
    <n v="-100"/>
    <m/>
    <m/>
  </r>
  <r>
    <x v="0"/>
    <s v="档爸"/>
    <x v="2"/>
    <x v="28"/>
    <x v="50"/>
    <s v="儿童绘本演读专场(会员）(1大1小)"/>
    <n v="1"/>
    <n v="1"/>
    <m/>
    <n v="-100"/>
    <m/>
    <m/>
  </r>
  <r>
    <x v="4"/>
    <s v="峰峰妈"/>
    <x v="2"/>
    <x v="28"/>
    <x v="50"/>
    <s v="儿童绘本演读专场(会员）(1大1小)"/>
    <n v="1"/>
    <n v="1"/>
    <m/>
    <n v="-100"/>
    <m/>
    <m/>
  </r>
  <r>
    <x v="23"/>
    <s v="可可妈"/>
    <x v="2"/>
    <x v="28"/>
    <x v="50"/>
    <s v="儿童绘本演读专场(会员）(1大1小)"/>
    <n v="1"/>
    <n v="1"/>
    <m/>
    <n v="-100"/>
    <m/>
    <m/>
  </r>
  <r>
    <x v="23"/>
    <s v="可可妈"/>
    <x v="0"/>
    <x v="27"/>
    <x v="0"/>
    <s v="充值"/>
    <n v="1"/>
    <n v="1"/>
    <n v="1000"/>
    <n v="1000"/>
    <m/>
    <m/>
  </r>
  <r>
    <x v="27"/>
    <m/>
    <x v="3"/>
    <x v="29"/>
    <x v="36"/>
    <m/>
    <m/>
    <m/>
    <m/>
    <n v="0"/>
    <m/>
    <m/>
  </r>
  <r>
    <x v="27"/>
    <m/>
    <x v="3"/>
    <x v="29"/>
    <x v="36"/>
    <m/>
    <m/>
    <m/>
    <m/>
    <n v="0"/>
    <m/>
    <m/>
  </r>
  <r>
    <x v="27"/>
    <m/>
    <x v="3"/>
    <x v="29"/>
    <x v="36"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6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41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4"/>
        <item h="1" m="1" x="43"/>
        <item h="1" x="31"/>
        <item h="1" x="32"/>
        <item h="1" x="30"/>
        <item h="1" x="33"/>
        <item h="1" x="35"/>
        <item h="1" x="36"/>
        <item h="1" x="37"/>
        <item h="1" x="38"/>
        <item h="1" m="1" x="42"/>
        <item h="1" x="39"/>
        <item h="1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2"/>
    </i>
    <i>
      <x v="9"/>
    </i>
    <i>
      <x v="5"/>
    </i>
    <i>
      <x v="21"/>
    </i>
    <i>
      <x v="20"/>
    </i>
    <i>
      <x v="7"/>
    </i>
    <i>
      <x v="4"/>
    </i>
    <i>
      <x v="17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useAutoFormatting="1" itemPrintTitles="1" createdVersion="4" indent="0" outline="1" outlineData="1" multipleFieldFilters="0">
  <location ref="H10:M42" firstHeaderRow="1" firstDataRow="2" firstDataCol="1"/>
  <pivotFields count="12">
    <pivotField axis="axisRow" showAll="0">
      <items count="34">
        <item sd="0" m="1" x="31"/>
        <item x="10"/>
        <item sd="0" x="0"/>
        <item sd="0" m="1" x="30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32"/>
        <item sd="0" x="2"/>
        <item sd="0" x="15"/>
        <item x="27"/>
        <item sd="0" x="16"/>
        <item sd="0" x="7"/>
        <item sd="0" x="17"/>
        <item x="18"/>
        <item sd="0" x="19"/>
        <item sd="0" x="20"/>
        <item sd="0" x="21"/>
        <item x="23"/>
        <item m="1" x="29"/>
        <item x="8"/>
        <item x="24"/>
        <item m="1" x="28"/>
        <item x="25"/>
        <item sd="0" x="26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9"/>
        <item sd="0" m="1" x="30"/>
        <item sd="0" x="22"/>
        <item sd="0" x="23"/>
        <item sd="0" x="24"/>
        <item sd="0" x="25"/>
        <item sd="0" x="26"/>
        <item sd="0" x="27"/>
        <item sd="0" x="28"/>
        <item t="default" sd="0"/>
      </items>
    </pivotField>
    <pivotField axis="axisRow" showAll="0">
      <items count="78">
        <item sd="0" m="1" x="70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74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2"/>
        <item x="44"/>
        <item m="1" x="71"/>
        <item m="1" x="73"/>
        <item m="1" x="76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5"/>
        <item x="68"/>
        <item x="69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41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40">
      <pivotArea collapsedLevelsAreSubtotals="1" fieldPosition="0">
        <references count="1">
          <reference field="3" count="1">
            <x v="0"/>
          </reference>
        </references>
      </pivotArea>
    </format>
    <format dxfId="39">
      <pivotArea collapsedLevelsAreSubtotals="1" fieldPosition="0">
        <references count="1">
          <reference field="3" count="1">
            <x v="1"/>
          </reference>
        </references>
      </pivotArea>
    </format>
    <format dxfId="38">
      <pivotArea collapsedLevelsAreSubtotals="1" fieldPosition="0">
        <references count="1">
          <reference field="3" count="1">
            <x v="2"/>
          </reference>
        </references>
      </pivotArea>
    </format>
    <format dxfId="37">
      <pivotArea collapsedLevelsAreSubtotals="1" fieldPosition="0">
        <references count="1">
          <reference field="3" count="1">
            <x v="3"/>
          </reference>
        </references>
      </pivotArea>
    </format>
    <format dxfId="36">
      <pivotArea collapsedLevelsAreSubtotals="1" fieldPosition="0">
        <references count="1">
          <reference field="3" count="1">
            <x v="4"/>
          </reference>
        </references>
      </pivotArea>
    </format>
    <format dxfId="35">
      <pivotArea collapsedLevelsAreSubtotals="1" fieldPosition="0">
        <references count="1">
          <reference field="3" count="1">
            <x v="5"/>
          </reference>
        </references>
      </pivotArea>
    </format>
    <format dxfId="34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2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18" firstHeaderRow="1" firstDataRow="1" firstDataCol="1" rowPageCount="1" colPageCount="1"/>
  <pivotFields count="12">
    <pivotField axis="axisPage" multipleItemSelectionAllowed="1" showAll="0">
      <items count="35">
        <item h="1" m="1" x="32"/>
        <item h="1" x="0"/>
        <item h="1" x="5"/>
        <item h="1" x="3"/>
        <item h="1" x="4"/>
        <item h="1" x="6"/>
        <item h="1" x="1"/>
        <item h="1" m="1" x="31"/>
        <item h="1" x="27"/>
        <item h="1" x="9"/>
        <item h="1" x="2"/>
        <item h="1" x="10"/>
        <item h="1" m="1" x="30"/>
        <item h="1" x="22"/>
        <item h="1" x="12"/>
        <item h="1" x="11"/>
        <item h="1" m="1" x="33"/>
        <item h="1" x="13"/>
        <item h="1" x="14"/>
        <item h="1" x="15"/>
        <item h="1" x="16"/>
        <item h="1" x="7"/>
        <item h="1" x="17"/>
        <item h="1" x="18"/>
        <item h="1" x="19"/>
        <item h="1" x="20"/>
        <item h="1" x="21"/>
        <item x="23"/>
        <item h="1" m="1" x="29"/>
        <item h="1" x="8"/>
        <item h="1" x="24"/>
        <item h="1" m="1" x="28"/>
        <item h="1" x="25"/>
        <item h="1" x="26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x="29"/>
        <item m="1" x="30"/>
        <item sd="0" x="22"/>
        <item sd="0" x="23"/>
        <item x="24"/>
        <item x="25"/>
        <item sd="0" x="26"/>
        <item sd="0" x="27"/>
        <item x="28"/>
        <item t="default" sd="0"/>
      </items>
    </pivotField>
    <pivotField axis="axisRow" showAll="0" defaultSubtotal="0">
      <items count="87">
        <item m="1" x="80"/>
        <item m="1" x="76"/>
        <item m="1" x="86"/>
        <item m="1" x="70"/>
        <item m="1" x="74"/>
        <item m="1" x="75"/>
        <item m="1" x="84"/>
        <item m="1" x="78"/>
        <item m="1" x="79"/>
        <item x="36"/>
        <item x="0"/>
        <item m="1" x="81"/>
        <item x="1"/>
        <item x="2"/>
        <item x="3"/>
        <item x="4"/>
        <item x="5"/>
        <item x="6"/>
        <item x="7"/>
        <item x="8"/>
        <item x="9"/>
        <item m="1" x="71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82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3"/>
        <item x="44"/>
        <item m="1" x="72"/>
        <item m="1" x="77"/>
        <item m="1" x="85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83"/>
        <item x="68"/>
        <item x="69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6">
    <i>
      <x v="15"/>
    </i>
    <i>
      <x v="29"/>
    </i>
    <i>
      <x v="30"/>
    </i>
    <i r="1">
      <x v="3"/>
    </i>
    <i r="2">
      <x v="65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43">
      <pivotArea type="all" dataOnly="0" outline="0" fieldPosition="0"/>
    </format>
    <format dxfId="42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6" firstHeaderRow="1" firstDataRow="1" firstDataCol="1"/>
  <pivotFields count="7">
    <pivotField axis="axisRow" showAll="0">
      <items count="48">
        <item m="1" x="44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6"/>
        <item m="1" x="45"/>
        <item x="34"/>
        <item x="35"/>
        <item x="36"/>
        <item x="37"/>
        <item x="38"/>
        <item x="39"/>
        <item x="40"/>
        <item m="1" x="43"/>
        <item x="41"/>
        <item x="42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3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 r="1">
      <x v="45"/>
    </i>
    <i>
      <x v="6"/>
    </i>
    <i r="1">
      <x v="46"/>
    </i>
    <i>
      <x v="7"/>
    </i>
    <i r="1">
      <x v="39"/>
    </i>
    <i r="1">
      <x v="43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32" totalsRowShown="0" headerRowDxfId="33" dataDxfId="31" headerRowBorderDxfId="32" tableBorderDxfId="30" totalsRowBorderDxfId="29">
  <autoFilter ref="B2:M232"/>
  <tableColumns count="12">
    <tableColumn id="1" name="姓名" dataDxfId="28"/>
    <tableColumn id="2" name="昵称" dataDxfId="27"/>
    <tableColumn id="3" name="类型（充值／消费／其他）" dataDxfId="26"/>
    <tableColumn id="4" name="日期" dataDxfId="25"/>
    <tableColumn id="5" name="显示条目" dataDxfId="24"/>
    <tableColumn id="6" name="产品" dataDxfId="23"/>
    <tableColumn id="7" name="数量" dataDxfId="22"/>
    <tableColumn id="8" name="DC" dataDxfId="21"/>
    <tableColumn id="9" name="充值金额" dataDxfId="20"/>
    <tableColumn id="10" name="汇总金额" dataDxfId="19">
      <calculatedColumnFormula>IF(表1[[#This Row],[姓名]]="",0,IF(D3="充值",J3,VLOOKUP(G3,表2[#All],4,FALSE)*H3*I3*-1))</calculatedColumnFormula>
    </tableColumn>
    <tableColumn id="11" name="签名" dataDxfId="18"/>
    <tableColumn id="12" name="备注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16" headerRowBorderDxfId="15" tableBorderDxfId="14">
  <autoFilter ref="B2:H46"/>
  <sortState ref="B3:H35">
    <sortCondition descending="1" ref="D2:D35"/>
  </sortState>
  <tableColumns count="7">
    <tableColumn id="1" name="描述" dataDxfId="13"/>
    <tableColumn id="2" name="名称" dataDxfId="12"/>
    <tableColumn id="3" name="类别" dataDxfId="11"/>
    <tableColumn id="4" name="售价" dataDxfId="10"/>
    <tableColumn id="5" name="单位" dataDxfId="9"/>
    <tableColumn id="6" name="菜单版本号" dataDxfId="8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42"/>
  <sheetViews>
    <sheetView showGridLines="0" zoomScale="70" zoomScaleNormal="70" workbookViewId="0">
      <selection activeCell="G4" sqref="G4"/>
    </sheetView>
  </sheetViews>
  <sheetFormatPr defaultColWidth="11" defaultRowHeight="14.25"/>
  <cols>
    <col min="1" max="1" width="6.5" customWidth="1"/>
    <col min="2" max="2" width="20.375" customWidth="1"/>
    <col min="3" max="3" width="13.875" customWidth="1"/>
    <col min="4" max="5" width="7.875" bestFit="1" customWidth="1"/>
    <col min="6" max="6" width="7.875" customWidth="1"/>
    <col min="7" max="7" width="10.875" bestFit="1" customWidth="1"/>
    <col min="8" max="8" width="16.875" customWidth="1"/>
    <col min="9" max="9" width="10.875" customWidth="1"/>
    <col min="10" max="10" width="10" customWidth="1"/>
    <col min="11" max="11" width="8.375" customWidth="1"/>
    <col min="12" max="12" width="8.125" customWidth="1"/>
    <col min="13" max="13" width="7.5" customWidth="1"/>
    <col min="14" max="14" width="6.5" customWidth="1"/>
    <col min="15" max="15" width="6.625" customWidth="1"/>
    <col min="17" max="17" width="22.375" customWidth="1"/>
    <col min="18" max="18" width="10.87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.1" customHeight="1"/>
    <row r="3" spans="2:18" ht="12.95" customHeight="1">
      <c r="B3" s="27"/>
    </row>
    <row r="4" spans="2:18" ht="22.5">
      <c r="B4" s="70" t="s">
        <v>66</v>
      </c>
      <c r="C4" s="71"/>
      <c r="D4" s="71"/>
      <c r="E4" s="71"/>
    </row>
    <row r="5" spans="2:18" ht="22.5">
      <c r="B5" s="70" t="s">
        <v>284</v>
      </c>
      <c r="C5" s="71"/>
      <c r="D5" s="71"/>
      <c r="E5" s="71"/>
    </row>
    <row r="6" spans="2:18" ht="24" customHeight="1">
      <c r="B6" s="70" t="s">
        <v>223</v>
      </c>
      <c r="C6" s="71"/>
      <c r="D6" s="71"/>
      <c r="E6" s="71"/>
    </row>
    <row r="7" spans="2:18" ht="11.1" customHeight="1">
      <c r="B7" s="28"/>
    </row>
    <row r="8" spans="2:18" ht="24.95" customHeight="1">
      <c r="B8" s="69" t="s">
        <v>71</v>
      </c>
      <c r="C8" s="69"/>
    </row>
    <row r="9" spans="2:18" ht="12" customHeight="1">
      <c r="B9" s="27"/>
    </row>
    <row r="10" spans="2:18" ht="22.5">
      <c r="B10" s="8" t="s">
        <v>4</v>
      </c>
      <c r="C10" s="9" t="s">
        <v>282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94</v>
      </c>
    </row>
    <row r="12" spans="2:18" ht="22.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2.5">
      <c r="B13" s="34">
        <v>42481</v>
      </c>
      <c r="C13" s="11">
        <v>-100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20</v>
      </c>
    </row>
    <row r="14" spans="2:18" ht="22.5">
      <c r="B14" s="34">
        <v>42497</v>
      </c>
      <c r="C14" s="11">
        <v>1000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15</v>
      </c>
    </row>
    <row r="15" spans="2:18" ht="22.5">
      <c r="B15" s="34">
        <v>42498</v>
      </c>
      <c r="C15" s="11">
        <v>-100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60</v>
      </c>
      <c r="R15" s="32">
        <v>13</v>
      </c>
    </row>
    <row r="16" spans="2:18" ht="22.5">
      <c r="B16" s="67" t="s">
        <v>91</v>
      </c>
      <c r="C16" s="11">
        <v>1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61</v>
      </c>
      <c r="R16" s="32">
        <v>10</v>
      </c>
    </row>
    <row r="17" spans="2:18" ht="22.5">
      <c r="B17" s="68" t="s">
        <v>283</v>
      </c>
      <c r="C17" s="11">
        <v>-100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58</v>
      </c>
      <c r="R17" s="32">
        <v>10</v>
      </c>
    </row>
    <row r="18" spans="2:18" ht="22.5">
      <c r="B18" s="10" t="s">
        <v>53</v>
      </c>
      <c r="C18" s="11">
        <v>800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151</v>
      </c>
      <c r="R18" s="32">
        <v>10</v>
      </c>
    </row>
    <row r="19" spans="2:18"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149</v>
      </c>
      <c r="R19" s="32">
        <v>9</v>
      </c>
    </row>
    <row r="20" spans="2:18"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68</v>
      </c>
      <c r="R20" s="32">
        <v>9</v>
      </c>
    </row>
    <row r="21" spans="2:18"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76</v>
      </c>
      <c r="R21" s="32">
        <v>5</v>
      </c>
    </row>
    <row r="22" spans="2:18"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124</v>
      </c>
      <c r="R22" s="32">
        <v>5</v>
      </c>
    </row>
    <row r="23" spans="2:18"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141</v>
      </c>
      <c r="R25" s="32">
        <v>3</v>
      </c>
    </row>
    <row r="26" spans="2:18">
      <c r="D26" s="25"/>
      <c r="H26" s="38">
        <v>42480</v>
      </c>
      <c r="I26" s="32"/>
      <c r="J26" s="32">
        <v>-135</v>
      </c>
      <c r="K26" s="32">
        <v>-60</v>
      </c>
      <c r="L26" s="32"/>
      <c r="M26" s="32">
        <v>-195</v>
      </c>
      <c r="Q26" s="31" t="s">
        <v>64</v>
      </c>
      <c r="R26" s="32">
        <v>2</v>
      </c>
    </row>
    <row r="27" spans="2:18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154</v>
      </c>
      <c r="R30" s="32">
        <v>1</v>
      </c>
    </row>
    <row r="31" spans="2:18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162</v>
      </c>
      <c r="R31" s="32">
        <v>1</v>
      </c>
    </row>
    <row r="32" spans="2:18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135</v>
      </c>
      <c r="R33" s="32">
        <v>1</v>
      </c>
    </row>
    <row r="34" spans="8:18">
      <c r="H34" s="66" t="s">
        <v>90</v>
      </c>
      <c r="I34" s="32"/>
      <c r="J34" s="32"/>
      <c r="K34" s="32"/>
      <c r="L34" s="32">
        <v>0</v>
      </c>
      <c r="M34" s="32">
        <v>0</v>
      </c>
      <c r="Q34" s="31" t="s">
        <v>110</v>
      </c>
      <c r="R34" s="32">
        <v>252</v>
      </c>
    </row>
    <row r="35" spans="8:18">
      <c r="H35" s="38">
        <v>42491</v>
      </c>
      <c r="I35" s="32"/>
      <c r="J35" s="32">
        <v>-380</v>
      </c>
      <c r="K35" s="32"/>
      <c r="L35" s="32"/>
      <c r="M35" s="32">
        <v>-380</v>
      </c>
    </row>
    <row r="36" spans="8:18">
      <c r="H36" s="38">
        <v>42492</v>
      </c>
      <c r="I36" s="32"/>
      <c r="J36" s="32">
        <v>-60</v>
      </c>
      <c r="K36" s="32">
        <v>-170</v>
      </c>
      <c r="L36" s="32"/>
      <c r="M36" s="32">
        <v>-230</v>
      </c>
    </row>
    <row r="37" spans="8:18">
      <c r="H37" s="38">
        <v>42493</v>
      </c>
      <c r="I37" s="32"/>
      <c r="J37" s="32"/>
      <c r="K37" s="32">
        <v>-1600</v>
      </c>
      <c r="L37" s="32"/>
      <c r="M37" s="32">
        <v>-1600</v>
      </c>
    </row>
    <row r="38" spans="8:18">
      <c r="H38" s="38">
        <v>42495</v>
      </c>
      <c r="I38" s="32"/>
      <c r="J38" s="32">
        <v>-25</v>
      </c>
      <c r="K38" s="32">
        <v>-300</v>
      </c>
      <c r="L38" s="32"/>
      <c r="M38" s="32">
        <v>-325</v>
      </c>
    </row>
    <row r="39" spans="8:18">
      <c r="H39" s="38">
        <v>42496</v>
      </c>
      <c r="I39" s="32"/>
      <c r="J39" s="32">
        <v>-80</v>
      </c>
      <c r="K39" s="32">
        <v>-25</v>
      </c>
      <c r="L39" s="32"/>
      <c r="M39" s="32">
        <v>-105</v>
      </c>
    </row>
    <row r="40" spans="8:18">
      <c r="H40" s="38">
        <v>42497</v>
      </c>
      <c r="I40" s="32">
        <v>2000</v>
      </c>
      <c r="J40" s="32">
        <v>-150</v>
      </c>
      <c r="K40" s="32"/>
      <c r="L40" s="32"/>
      <c r="M40" s="32">
        <v>1850</v>
      </c>
    </row>
    <row r="41" spans="8:18">
      <c r="H41" s="38">
        <v>42498</v>
      </c>
      <c r="I41" s="32">
        <v>1000</v>
      </c>
      <c r="J41" s="32">
        <v>-786</v>
      </c>
      <c r="K41" s="32"/>
      <c r="L41" s="32"/>
      <c r="M41" s="32">
        <v>214</v>
      </c>
    </row>
    <row r="42" spans="8:18">
      <c r="H42" s="31" t="s">
        <v>110</v>
      </c>
      <c r="I42" s="32">
        <v>21000</v>
      </c>
      <c r="J42" s="32">
        <v>-6761</v>
      </c>
      <c r="K42" s="32">
        <v>-5728</v>
      </c>
      <c r="L42" s="32">
        <v>0</v>
      </c>
      <c r="M42" s="32">
        <v>8511</v>
      </c>
    </row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M232"/>
  <sheetViews>
    <sheetView topLeftCell="A169" zoomScale="109" workbookViewId="0">
      <selection activeCell="F236" sqref="F236"/>
    </sheetView>
  </sheetViews>
  <sheetFormatPr defaultColWidth="11" defaultRowHeight="14.25"/>
  <cols>
    <col min="1" max="1" width="6" customWidth="1"/>
    <col min="2" max="2" width="12.375" customWidth="1"/>
    <col min="3" max="3" width="13.125" customWidth="1"/>
    <col min="4" max="4" width="13.625" customWidth="1"/>
    <col min="5" max="5" width="12.625" bestFit="1" customWidth="1"/>
    <col min="6" max="6" width="23.125" customWidth="1"/>
    <col min="7" max="7" width="33.625" customWidth="1"/>
    <col min="8" max="8" width="11.125" customWidth="1"/>
    <col min="9" max="9" width="10" customWidth="1"/>
    <col min="10" max="11" width="14.5" customWidth="1"/>
  </cols>
  <sheetData>
    <row r="1" spans="2:13" ht="45.95" customHeight="1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6.950000000000003" customHeight="1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3.950000000000003" customHeight="1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.1" customHeight="1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19.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19.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19.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19.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19.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19.5">
      <c r="B10" s="15" t="s">
        <v>126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19.5">
      <c r="B11" s="4" t="s">
        <v>272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19.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19.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19.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19.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19.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19.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19.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19.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19.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19.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19.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19.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19.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19.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19.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.75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19.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19.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19.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19.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19.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19.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19.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.75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19.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19.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19.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19.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19.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19.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19.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19.5">
      <c r="B43" s="15" t="s">
        <v>126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19.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19.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19.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19.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19.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19.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19.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19.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19.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19.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19.5">
      <c r="B54" s="15" t="s">
        <v>88</v>
      </c>
      <c r="C54" s="4" t="s">
        <v>115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19.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19.5">
      <c r="B56" s="15" t="s">
        <v>88</v>
      </c>
      <c r="C56" s="4" t="s">
        <v>116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19.5">
      <c r="B57" s="15" t="s">
        <v>88</v>
      </c>
      <c r="C57" s="4" t="s">
        <v>116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124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19.5">
      <c r="B58" s="15" t="s">
        <v>115</v>
      </c>
      <c r="C58" s="4" t="s">
        <v>125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19.5">
      <c r="B59" s="15" t="s">
        <v>115</v>
      </c>
      <c r="C59" s="4" t="s">
        <v>125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19.5">
      <c r="B60" s="15" t="s">
        <v>65</v>
      </c>
      <c r="C60" s="4" t="s">
        <v>127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19.5">
      <c r="B61" s="15" t="s">
        <v>128</v>
      </c>
      <c r="C61" s="4" t="s">
        <v>129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19.5">
      <c r="B62" s="15" t="s">
        <v>128</v>
      </c>
      <c r="C62" s="4" t="s">
        <v>129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19.5">
      <c r="B63" s="15" t="s">
        <v>88</v>
      </c>
      <c r="C63" s="4" t="s">
        <v>130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19.5">
      <c r="B64" s="15" t="s">
        <v>88</v>
      </c>
      <c r="C64" s="4" t="s">
        <v>131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19.5">
      <c r="B65" s="15" t="s">
        <v>88</v>
      </c>
      <c r="C65" s="4" t="s">
        <v>131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124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19.5">
      <c r="B66" s="15" t="s">
        <v>65</v>
      </c>
      <c r="C66" s="4" t="s">
        <v>127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19.5">
      <c r="B67" s="15" t="s">
        <v>65</v>
      </c>
      <c r="C67" s="4" t="s">
        <v>127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135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19.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19.5">
      <c r="B69" s="15" t="s">
        <v>88</v>
      </c>
      <c r="C69" s="4" t="s">
        <v>136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19.5">
      <c r="B70" s="15" t="s">
        <v>88</v>
      </c>
      <c r="C70" s="4" t="s">
        <v>136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124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19.5">
      <c r="B71" s="15" t="s">
        <v>88</v>
      </c>
      <c r="C71" s="4" t="s">
        <v>136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19.5">
      <c r="B72" s="15" t="s">
        <v>88</v>
      </c>
      <c r="C72" s="4" t="s">
        <v>137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19.5">
      <c r="B73" s="15" t="s">
        <v>88</v>
      </c>
      <c r="C73" s="4" t="s">
        <v>137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141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19.5">
      <c r="B74" s="15" t="s">
        <v>142</v>
      </c>
      <c r="C74" s="4" t="s">
        <v>143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19.5">
      <c r="B75" s="20" t="s">
        <v>144</v>
      </c>
      <c r="C75" s="21" t="s">
        <v>145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19.5">
      <c r="B76" s="20" t="s">
        <v>146</v>
      </c>
      <c r="C76" s="21" t="s">
        <v>147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19.5">
      <c r="B77" s="20" t="s">
        <v>148</v>
      </c>
      <c r="C77" s="4" t="s">
        <v>143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19.5">
      <c r="B78" s="20" t="s">
        <v>148</v>
      </c>
      <c r="C78" s="4" t="s">
        <v>143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149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19.5">
      <c r="B79" s="20" t="s">
        <v>144</v>
      </c>
      <c r="C79" s="21" t="s">
        <v>145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19.5">
      <c r="B80" s="15" t="s">
        <v>115</v>
      </c>
      <c r="C80" s="4" t="s">
        <v>150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19.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19.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19.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151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19.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154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19.5">
      <c r="B85" s="15" t="s">
        <v>88</v>
      </c>
      <c r="C85" s="4" t="s">
        <v>155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19.5">
      <c r="B86" s="15" t="s">
        <v>88</v>
      </c>
      <c r="C86" s="4" t="s">
        <v>155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141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19.5">
      <c r="B87" s="15" t="s">
        <v>156</v>
      </c>
      <c r="C87" s="4" t="s">
        <v>157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19.5">
      <c r="B88" s="15" t="s">
        <v>156</v>
      </c>
      <c r="C88" s="4" t="s">
        <v>157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19.5">
      <c r="B89" s="15" t="s">
        <v>65</v>
      </c>
      <c r="C89" s="4" t="s">
        <v>158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19.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19.5">
      <c r="B91" s="15" t="s">
        <v>160</v>
      </c>
      <c r="C91" s="4" t="s">
        <v>159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19.5">
      <c r="B92" s="15" t="s">
        <v>87</v>
      </c>
      <c r="C92" s="4" t="s">
        <v>158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19.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19.5">
      <c r="B94" s="20" t="s">
        <v>87</v>
      </c>
      <c r="C94" s="4" t="s">
        <v>158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.75">
      <c r="B95" s="15" t="s">
        <v>88</v>
      </c>
      <c r="C95" s="15" t="s">
        <v>163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.75">
      <c r="B96" s="15" t="s">
        <v>88</v>
      </c>
      <c r="C96" s="15" t="s">
        <v>163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124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.75">
      <c r="B97" s="15" t="s">
        <v>88</v>
      </c>
      <c r="C97" s="15" t="s">
        <v>163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149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.75">
      <c r="B98" s="15" t="s">
        <v>88</v>
      </c>
      <c r="C98" s="15" t="s">
        <v>163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141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19.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19.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19.5">
      <c r="B101" s="15" t="s">
        <v>36</v>
      </c>
      <c r="C101" s="4" t="s">
        <v>164</v>
      </c>
      <c r="D101" s="6" t="s">
        <v>165</v>
      </c>
      <c r="E101" s="12">
        <v>42476</v>
      </c>
      <c r="F101" s="12" t="str">
        <f t="shared" si="2"/>
        <v>德国手工花果茶(杯)x1</v>
      </c>
      <c r="G101" s="5" t="s">
        <v>149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19.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151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19.5">
      <c r="B103" s="15" t="s">
        <v>197</v>
      </c>
      <c r="C103" s="4" t="s">
        <v>198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151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19.5">
      <c r="B104" s="15" t="s">
        <v>197</v>
      </c>
      <c r="C104" s="4" t="s">
        <v>198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149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19.5">
      <c r="B105" s="15" t="s">
        <v>197</v>
      </c>
      <c r="C105" s="4" t="s">
        <v>198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19.5">
      <c r="B106" s="15" t="s">
        <v>199</v>
      </c>
      <c r="C106" s="4" t="s">
        <v>200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202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19.5">
      <c r="B107" s="15" t="s">
        <v>115</v>
      </c>
      <c r="C107" s="4" t="s">
        <v>203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19.5">
      <c r="B108" s="15" t="s">
        <v>77</v>
      </c>
      <c r="C108" s="4" t="s">
        <v>204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209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19.5">
      <c r="B109" s="15" t="s">
        <v>77</v>
      </c>
      <c r="C109" s="4" t="s">
        <v>204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19.5">
      <c r="B110" s="15" t="s">
        <v>88</v>
      </c>
      <c r="C110" s="4" t="s">
        <v>205</v>
      </c>
      <c r="D110" s="6" t="s">
        <v>211</v>
      </c>
      <c r="E110" s="12">
        <v>42477</v>
      </c>
      <c r="F110" s="12" t="str">
        <f t="shared" si="3"/>
        <v>德国手工花果茶(壶（4杯）)x1</v>
      </c>
      <c r="G110" s="5" t="s">
        <v>171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19.5">
      <c r="B111" s="15" t="s">
        <v>88</v>
      </c>
      <c r="C111" s="4" t="s">
        <v>206</v>
      </c>
      <c r="D111" s="6" t="s">
        <v>211</v>
      </c>
      <c r="E111" s="12">
        <v>42477</v>
      </c>
      <c r="F111" s="12" t="str">
        <f t="shared" si="3"/>
        <v>斯里兰卡上等红茶(杯)x1</v>
      </c>
      <c r="G111" s="5" t="s">
        <v>124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19.5">
      <c r="B112" s="15" t="s">
        <v>88</v>
      </c>
      <c r="C112" s="4" t="s">
        <v>206</v>
      </c>
      <c r="D112" s="6" t="s">
        <v>211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19.5">
      <c r="B113" s="15" t="s">
        <v>220</v>
      </c>
      <c r="C113" s="4" t="s">
        <v>221</v>
      </c>
      <c r="D113" s="6" t="s">
        <v>210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19.5">
      <c r="B114" s="15" t="s">
        <v>220</v>
      </c>
      <c r="C114" s="4" t="s">
        <v>221</v>
      </c>
      <c r="D114" s="6" t="s">
        <v>210</v>
      </c>
      <c r="E114" s="12">
        <v>42477</v>
      </c>
      <c r="F114" s="12" t="str">
        <f t="shared" si="4"/>
        <v>峨眉山明前绿茶(杯)x1</v>
      </c>
      <c r="G114" s="5" t="s">
        <v>151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19.5">
      <c r="B115" s="15" t="s">
        <v>220</v>
      </c>
      <c r="C115" s="4" t="s">
        <v>221</v>
      </c>
      <c r="D115" s="6" t="s">
        <v>210</v>
      </c>
      <c r="E115" s="12">
        <v>42477</v>
      </c>
      <c r="F115" s="12" t="str">
        <f t="shared" si="4"/>
        <v>英式奶茶(杯)x1</v>
      </c>
      <c r="G115" s="5" t="s">
        <v>213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19.5">
      <c r="B116" s="15" t="s">
        <v>220</v>
      </c>
      <c r="C116" s="4" t="s">
        <v>221</v>
      </c>
      <c r="D116" s="6" t="s">
        <v>210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19.5">
      <c r="B117" s="15" t="s">
        <v>220</v>
      </c>
      <c r="C117" s="4" t="s">
        <v>221</v>
      </c>
      <c r="D117" s="6" t="s">
        <v>210</v>
      </c>
      <c r="E117" s="12">
        <v>42477</v>
      </c>
      <c r="F117" s="12" t="str">
        <f t="shared" si="4"/>
        <v>美国蔓越梅子干(碟)x1</v>
      </c>
      <c r="G117" s="5" t="s">
        <v>217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19.5">
      <c r="B118" s="15" t="s">
        <v>220</v>
      </c>
      <c r="C118" s="4" t="s">
        <v>221</v>
      </c>
      <c r="D118" s="6" t="s">
        <v>210</v>
      </c>
      <c r="E118" s="12">
        <v>42477</v>
      </c>
      <c r="F118" s="12" t="str">
        <f t="shared" si="4"/>
        <v>进口无花果干(袋)x1</v>
      </c>
      <c r="G118" s="5" t="s">
        <v>219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19.5">
      <c r="B119" s="20" t="s">
        <v>79</v>
      </c>
      <c r="C119" s="21" t="s">
        <v>80</v>
      </c>
      <c r="D119" s="6" t="s">
        <v>210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19.5">
      <c r="B120" s="20" t="s">
        <v>79</v>
      </c>
      <c r="C120" s="21" t="s">
        <v>80</v>
      </c>
      <c r="D120" s="6" t="s">
        <v>210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19.5">
      <c r="B121" s="15" t="s">
        <v>87</v>
      </c>
      <c r="C121" s="4" t="s">
        <v>84</v>
      </c>
      <c r="D121" s="6" t="s">
        <v>210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19.5">
      <c r="B122" s="15" t="s">
        <v>81</v>
      </c>
      <c r="C122" s="4" t="s">
        <v>82</v>
      </c>
      <c r="D122" s="6" t="s">
        <v>210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19.5">
      <c r="B123" s="15" t="s">
        <v>81</v>
      </c>
      <c r="C123" s="4" t="s">
        <v>82</v>
      </c>
      <c r="D123" s="6" t="s">
        <v>210</v>
      </c>
      <c r="E123" s="12">
        <v>42479</v>
      </c>
      <c r="F123" s="12" t="str">
        <f t="shared" si="4"/>
        <v>高山古树普洱茶(杯)x1</v>
      </c>
      <c r="G123" s="5" t="s">
        <v>172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19.5">
      <c r="B124" s="15" t="s">
        <v>222</v>
      </c>
      <c r="C124" s="4" t="s">
        <v>82</v>
      </c>
      <c r="D124" s="6" t="s">
        <v>210</v>
      </c>
      <c r="E124" s="12">
        <v>42479</v>
      </c>
      <c r="F124" s="12" t="str">
        <f t="shared" si="4"/>
        <v>米果(袋)x1</v>
      </c>
      <c r="G124" s="5" t="s">
        <v>162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19.5">
      <c r="B125" s="15" t="s">
        <v>126</v>
      </c>
      <c r="C125" s="4" t="s">
        <v>159</v>
      </c>
      <c r="D125" s="6" t="s">
        <v>210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19.5">
      <c r="B126" s="15" t="s">
        <v>126</v>
      </c>
      <c r="C126" s="4" t="s">
        <v>159</v>
      </c>
      <c r="D126" s="6" t="s">
        <v>210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19.5">
      <c r="B127" s="15" t="s">
        <v>126</v>
      </c>
      <c r="C127" s="4" t="s">
        <v>159</v>
      </c>
      <c r="D127" s="6" t="s">
        <v>210</v>
      </c>
      <c r="E127" s="12">
        <v>42480</v>
      </c>
      <c r="F127" s="12" t="str">
        <f t="shared" si="4"/>
        <v>牛奶热巧克力（儿童优惠装）(杯)x1</v>
      </c>
      <c r="G127" s="5" t="s">
        <v>237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19.5">
      <c r="B128" s="15" t="s">
        <v>87</v>
      </c>
      <c r="C128" s="4" t="s">
        <v>84</v>
      </c>
      <c r="D128" s="6" t="s">
        <v>210</v>
      </c>
      <c r="E128" s="12">
        <v>42480</v>
      </c>
      <c r="F128" s="12" t="str">
        <f t="shared" si="4"/>
        <v>牛奶热巧克力（儿童优惠装）(杯)x2</v>
      </c>
      <c r="G128" s="5" t="s">
        <v>237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19.5">
      <c r="B129" s="15" t="s">
        <v>79</v>
      </c>
      <c r="C129" s="4" t="s">
        <v>80</v>
      </c>
      <c r="D129" s="6" t="s">
        <v>210</v>
      </c>
      <c r="E129" s="12">
        <v>42480</v>
      </c>
      <c r="F129" s="12" t="str">
        <f t="shared" si="4"/>
        <v>高山古树普洱茶(杯)x1</v>
      </c>
      <c r="G129" s="5" t="s">
        <v>172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19.5">
      <c r="B130" s="15" t="s">
        <v>225</v>
      </c>
      <c r="C130" s="4" t="s">
        <v>34</v>
      </c>
      <c r="D130" s="6" t="s">
        <v>210</v>
      </c>
      <c r="E130" s="12">
        <v>42480</v>
      </c>
      <c r="F130" s="12" t="str">
        <f t="shared" si="4"/>
        <v>牛奶热巧克力（儿童优惠装）(杯)x1</v>
      </c>
      <c r="G130" s="5" t="s">
        <v>237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19.5">
      <c r="B131" s="15" t="s">
        <v>88</v>
      </c>
      <c r="C131" s="4" t="s">
        <v>227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149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19.5">
      <c r="B132" s="15" t="s">
        <v>81</v>
      </c>
      <c r="C132" s="4"/>
      <c r="D132" s="6" t="s">
        <v>210</v>
      </c>
      <c r="E132" s="12">
        <v>42481</v>
      </c>
      <c r="F132" s="12" t="str">
        <f t="shared" si="4"/>
        <v>高山古树普洱茶(壶（4杯）)x1</v>
      </c>
      <c r="G132" s="5" t="s">
        <v>177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19.5">
      <c r="B133" s="15" t="s">
        <v>81</v>
      </c>
      <c r="C133" s="4"/>
      <c r="D133" s="6" t="s">
        <v>210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19.5">
      <c r="B134" s="15" t="s">
        <v>160</v>
      </c>
      <c r="C134" s="4"/>
      <c r="D134" s="6" t="s">
        <v>210</v>
      </c>
      <c r="E134" s="12">
        <v>42481</v>
      </c>
      <c r="F134" s="12" t="str">
        <f t="shared" si="4"/>
        <v>儿童绘本演读专场(会员）(1大1小)x1</v>
      </c>
      <c r="G134" s="5" t="s">
        <v>235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19.5">
      <c r="B135" s="15" t="s">
        <v>65</v>
      </c>
      <c r="C135" s="4"/>
      <c r="D135" s="6" t="s">
        <v>210</v>
      </c>
      <c r="E135" s="12">
        <v>42481</v>
      </c>
      <c r="F135" s="12" t="str">
        <f t="shared" si="4"/>
        <v>儿童绘本演读专场(会员）(1大1小)x1</v>
      </c>
      <c r="G135" s="5" t="s">
        <v>235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19.5">
      <c r="B136" s="15" t="s">
        <v>81</v>
      </c>
      <c r="C136" s="4"/>
      <c r="D136" s="6" t="s">
        <v>210</v>
      </c>
      <c r="E136" s="12">
        <v>42481</v>
      </c>
      <c r="F136" s="12" t="str">
        <f t="shared" si="4"/>
        <v>儿童绘本演读专场(会员）(1大1小)x1</v>
      </c>
      <c r="G136" s="5" t="s">
        <v>235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19.5">
      <c r="B137" s="15" t="s">
        <v>77</v>
      </c>
      <c r="C137" s="4"/>
      <c r="D137" s="6" t="s">
        <v>210</v>
      </c>
      <c r="E137" s="12">
        <v>42481</v>
      </c>
      <c r="F137" s="12" t="str">
        <f t="shared" si="4"/>
        <v>儿童绘本演读专场(会员）(1大1小)x1</v>
      </c>
      <c r="G137" s="5" t="s">
        <v>235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19.5">
      <c r="B138" s="15" t="s">
        <v>229</v>
      </c>
      <c r="C138" s="4" t="s">
        <v>228</v>
      </c>
      <c r="D138" s="6" t="s">
        <v>210</v>
      </c>
      <c r="E138" s="12">
        <v>42481</v>
      </c>
      <c r="F138" s="12" t="str">
        <f t="shared" si="4"/>
        <v>儿童绘本演读专场(会员）(1大1小)x1</v>
      </c>
      <c r="G138" s="5" t="s">
        <v>235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19.5">
      <c r="B139" s="15" t="s">
        <v>199</v>
      </c>
      <c r="C139" s="4" t="s">
        <v>230</v>
      </c>
      <c r="D139" s="6" t="s">
        <v>210</v>
      </c>
      <c r="E139" s="12">
        <v>42481</v>
      </c>
      <c r="F139" s="12" t="str">
        <f t="shared" si="4"/>
        <v>儿童绘本演读专场(会员）(1大1小)x1</v>
      </c>
      <c r="G139" s="5" t="s">
        <v>235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19.5">
      <c r="B140" s="15" t="s">
        <v>160</v>
      </c>
      <c r="C140" s="4" t="s">
        <v>159</v>
      </c>
      <c r="D140" s="6" t="s">
        <v>210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19.5">
      <c r="B141" s="15" t="s">
        <v>81</v>
      </c>
      <c r="C141" s="4" t="s">
        <v>82</v>
      </c>
      <c r="D141" s="6" t="s">
        <v>210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19.5">
      <c r="B142" s="15" t="s">
        <v>79</v>
      </c>
      <c r="C142" s="4" t="s">
        <v>80</v>
      </c>
      <c r="D142" s="6" t="s">
        <v>210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19.5">
      <c r="B143" s="15" t="s">
        <v>79</v>
      </c>
      <c r="C143" s="4" t="s">
        <v>80</v>
      </c>
      <c r="D143" s="6" t="s">
        <v>210</v>
      </c>
      <c r="E143" s="12">
        <v>42482</v>
      </c>
      <c r="F143" s="12" t="str">
        <f t="shared" si="4"/>
        <v>高山古树普洱茶(杯)x1</v>
      </c>
      <c r="G143" s="5" t="s">
        <v>172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19.5">
      <c r="B144" s="15" t="s">
        <v>199</v>
      </c>
      <c r="C144" s="4" t="s">
        <v>230</v>
      </c>
      <c r="D144" s="6" t="s">
        <v>210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19.5">
      <c r="B145" s="15" t="s">
        <v>199</v>
      </c>
      <c r="C145" s="4" t="s">
        <v>230</v>
      </c>
      <c r="D145" s="6" t="s">
        <v>210</v>
      </c>
      <c r="E145" s="12">
        <v>42484</v>
      </c>
      <c r="F145" s="12" t="str">
        <f t="shared" si="4"/>
        <v>斯里兰卡上等红茶(壶（4杯）)x1</v>
      </c>
      <c r="G145" s="5" t="s">
        <v>175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19.5">
      <c r="B146" s="15" t="s">
        <v>199</v>
      </c>
      <c r="C146" s="4" t="s">
        <v>230</v>
      </c>
      <c r="D146" s="6" t="s">
        <v>210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19.5">
      <c r="B147" s="15" t="s">
        <v>199</v>
      </c>
      <c r="C147" s="4" t="s">
        <v>230</v>
      </c>
      <c r="D147" s="6" t="s">
        <v>210</v>
      </c>
      <c r="E147" s="12">
        <v>42484</v>
      </c>
      <c r="F147" s="12" t="str">
        <f t="shared" si="4"/>
        <v>英式奶茶(杯)x1</v>
      </c>
      <c r="G147" s="5" t="s">
        <v>213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19.5">
      <c r="B148" s="15" t="s">
        <v>199</v>
      </c>
      <c r="C148" s="4" t="s">
        <v>230</v>
      </c>
      <c r="D148" s="6" t="s">
        <v>210</v>
      </c>
      <c r="E148" s="12">
        <v>42484</v>
      </c>
      <c r="F148" s="12" t="str">
        <f t="shared" si="4"/>
        <v>高山古树普洱茶(杯)x1</v>
      </c>
      <c r="G148" s="5" t="s">
        <v>172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19.5">
      <c r="B149" s="15" t="s">
        <v>79</v>
      </c>
      <c r="C149" s="4" t="s">
        <v>80</v>
      </c>
      <c r="D149" s="6" t="s">
        <v>210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19.5">
      <c r="B150" s="15" t="s">
        <v>79</v>
      </c>
      <c r="C150" s="4" t="s">
        <v>80</v>
      </c>
      <c r="D150" s="6" t="s">
        <v>210</v>
      </c>
      <c r="E150" s="12">
        <v>42484</v>
      </c>
      <c r="F150" s="12" t="str">
        <f t="shared" si="4"/>
        <v>高山古树普洱茶(杯)x1</v>
      </c>
      <c r="G150" s="5" t="s">
        <v>172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19.5">
      <c r="B151" s="15" t="s">
        <v>88</v>
      </c>
      <c r="C151" s="4" t="s">
        <v>238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19.5">
      <c r="B152" s="15" t="s">
        <v>88</v>
      </c>
      <c r="C152" s="4" t="s">
        <v>239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172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19.5">
      <c r="B153" s="15" t="s">
        <v>88</v>
      </c>
      <c r="C153" s="4" t="s">
        <v>239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202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19.5">
      <c r="B154" s="15" t="s">
        <v>88</v>
      </c>
      <c r="C154" s="4" t="s">
        <v>239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217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19.5">
      <c r="B155" s="15" t="s">
        <v>77</v>
      </c>
      <c r="C155" s="4" t="s">
        <v>204</v>
      </c>
      <c r="D155" s="6" t="s">
        <v>240</v>
      </c>
      <c r="E155" s="12">
        <v>42484</v>
      </c>
      <c r="F155" s="12" t="str">
        <f t="shared" si="5"/>
        <v>高山古树普洱茶(杯)x1</v>
      </c>
      <c r="G155" s="5" t="s">
        <v>172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19.5">
      <c r="B156" s="15" t="s">
        <v>77</v>
      </c>
      <c r="C156" s="4" t="s">
        <v>204</v>
      </c>
      <c r="D156" s="6" t="s">
        <v>240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19.5">
      <c r="B157" s="15" t="s">
        <v>77</v>
      </c>
      <c r="C157" s="4" t="s">
        <v>204</v>
      </c>
      <c r="D157" s="6" t="s">
        <v>240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19.5">
      <c r="B158" s="15" t="s">
        <v>88</v>
      </c>
      <c r="C158" s="4" t="s">
        <v>241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19.5">
      <c r="B159" s="15" t="s">
        <v>115</v>
      </c>
      <c r="C159" s="4" t="s">
        <v>242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19.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19.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19.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172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19.5">
      <c r="B163" s="15" t="s">
        <v>115</v>
      </c>
      <c r="C163" s="4" t="s">
        <v>242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170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19.5">
      <c r="B164" s="15" t="s">
        <v>88</v>
      </c>
      <c r="C164" s="4" t="s">
        <v>243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149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19.5">
      <c r="B165" s="15" t="s">
        <v>88</v>
      </c>
      <c r="C165" s="4" t="s">
        <v>243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19.5">
      <c r="B166" s="15" t="s">
        <v>65</v>
      </c>
      <c r="C166" s="4" t="s">
        <v>127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151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19.5">
      <c r="B167" s="15" t="s">
        <v>65</v>
      </c>
      <c r="C167" s="4" t="s">
        <v>127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245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19.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245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19.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245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19.5">
      <c r="B170" s="15" t="s">
        <v>88</v>
      </c>
      <c r="C170" s="4" t="s">
        <v>246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19.5">
      <c r="B171" s="15" t="s">
        <v>88</v>
      </c>
      <c r="C171" s="4" t="s">
        <v>247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235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19.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252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19.5">
      <c r="B173" s="15" t="s">
        <v>88</v>
      </c>
      <c r="C173" s="4" t="s">
        <v>253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19.5">
      <c r="B174" s="15" t="s">
        <v>88</v>
      </c>
      <c r="C174" s="4" t="s">
        <v>253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19.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172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19.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149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19.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235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19.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235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19.5">
      <c r="B179" s="20" t="s">
        <v>199</v>
      </c>
      <c r="C179" s="4" t="s">
        <v>254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235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19.5">
      <c r="B180" s="20" t="s">
        <v>65</v>
      </c>
      <c r="C180" s="4" t="s">
        <v>255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235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19.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235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19.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235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19.5">
      <c r="B183" s="20" t="s">
        <v>160</v>
      </c>
      <c r="C183" s="4" t="s">
        <v>159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235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19.5">
      <c r="B184" s="15" t="s">
        <v>88</v>
      </c>
      <c r="C184" s="4" t="s">
        <v>256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19.5">
      <c r="B185" s="15" t="s">
        <v>88</v>
      </c>
      <c r="C185" s="4" t="s">
        <v>256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219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19.5">
      <c r="B186" s="15" t="s">
        <v>88</v>
      </c>
      <c r="C186" s="4" t="s">
        <v>256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217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19.5">
      <c r="B187" s="15" t="s">
        <v>88</v>
      </c>
      <c r="C187" s="4" t="s">
        <v>256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172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19.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257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19.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19.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19.5">
      <c r="B191" s="15" t="s">
        <v>258</v>
      </c>
      <c r="C191" s="4" t="s">
        <v>127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19.5">
      <c r="B192" s="15" t="s">
        <v>88</v>
      </c>
      <c r="C192" s="4" t="s">
        <v>259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252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19.5">
      <c r="B193" s="15" t="s">
        <v>88</v>
      </c>
      <c r="C193" s="4" t="s">
        <v>260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151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19.5">
      <c r="B194" s="15" t="s">
        <v>88</v>
      </c>
      <c r="C194" s="4" t="s">
        <v>261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19.5">
      <c r="B195" s="15" t="s">
        <v>72</v>
      </c>
      <c r="C195" s="4" t="s">
        <v>262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19.5">
      <c r="B196" s="15" t="s">
        <v>270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19.5">
      <c r="B197" s="15" t="s">
        <v>270</v>
      </c>
      <c r="C197" s="4" t="s">
        <v>40</v>
      </c>
      <c r="D197" s="6" t="s">
        <v>92</v>
      </c>
      <c r="E197" s="12">
        <v>42491</v>
      </c>
      <c r="F197" s="12" t="str">
        <f t="shared" ref="F197:F208" si="15">CONCATENATE(G197,"x",H197)</f>
        <v>手冲单品咖啡(杯)x2</v>
      </c>
      <c r="G197" s="5" t="s">
        <v>264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19.5">
      <c r="B198" s="15" t="s">
        <v>270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19.5">
      <c r="B199" s="15" t="s">
        <v>270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19.5">
      <c r="B200" s="20" t="s">
        <v>199</v>
      </c>
      <c r="C200" s="4" t="s">
        <v>254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19.5">
      <c r="B201" s="15" t="s">
        <v>258</v>
      </c>
      <c r="C201" s="4" t="s">
        <v>127</v>
      </c>
      <c r="D201" s="6" t="s">
        <v>92</v>
      </c>
      <c r="E201" s="12">
        <v>42491</v>
      </c>
      <c r="F201" s="12" t="str">
        <f t="shared" ref="F201" si="16">CONCATENATE(G201,"x",H201)</f>
        <v>峨眉山明前绿茶(杯)x1</v>
      </c>
      <c r="G201" s="5" t="s">
        <v>151</v>
      </c>
      <c r="H201" s="6">
        <v>1</v>
      </c>
      <c r="I201" s="6">
        <v>1</v>
      </c>
      <c r="J201" s="6"/>
      <c r="K201" s="5">
        <f>IF(表1[[#This Row],[姓名]]="",0,IF(D201="充值",J201,VLOOKUP(G201,表2[#All],4,FALSE)*H201*I201*-1))</f>
        <v>-30</v>
      </c>
      <c r="L201" s="6"/>
      <c r="M201" s="16"/>
    </row>
    <row r="202" spans="2:13" ht="19.5">
      <c r="B202" s="15" t="s">
        <v>81</v>
      </c>
      <c r="C202" s="4" t="s">
        <v>33</v>
      </c>
      <c r="D202" s="6" t="s">
        <v>92</v>
      </c>
      <c r="E202" s="12">
        <v>42492</v>
      </c>
      <c r="F202" s="12" t="str">
        <f t="shared" si="15"/>
        <v>高山古树普洱茶(杯)x1</v>
      </c>
      <c r="G202" s="5" t="s">
        <v>257</v>
      </c>
      <c r="H202" s="6">
        <v>1</v>
      </c>
      <c r="I202" s="6">
        <v>1</v>
      </c>
      <c r="J202" s="6"/>
      <c r="K202" s="5">
        <f>IF(表1[[#This Row],[姓名]]="",0,IF(D202="充值",J202,VLOOKUP(G202,表2[#All],4,FALSE)*H202*I202*-1))</f>
        <v>-30</v>
      </c>
      <c r="L202" s="6"/>
      <c r="M202" s="16"/>
    </row>
    <row r="203" spans="2:13" ht="19.5">
      <c r="B203" s="15" t="s">
        <v>258</v>
      </c>
      <c r="C203" s="4" t="s">
        <v>127</v>
      </c>
      <c r="D203" s="6" t="s">
        <v>92</v>
      </c>
      <c r="E203" s="12">
        <v>42492</v>
      </c>
      <c r="F203" s="12" t="str">
        <f t="shared" si="15"/>
        <v>德国手工花果茶(杯)x1</v>
      </c>
      <c r="G203" s="5" t="s">
        <v>149</v>
      </c>
      <c r="H203" s="6">
        <v>1</v>
      </c>
      <c r="I203" s="6">
        <v>1</v>
      </c>
      <c r="J203" s="6"/>
      <c r="K203" s="5">
        <f>IF(表1[[#This Row],[姓名]]="",0,IF(D203="充值",J203,VLOOKUP(G203,表2[#All],4,FALSE)*H203*I203*-1))</f>
        <v>-30</v>
      </c>
      <c r="L203" s="6"/>
      <c r="M203" s="16"/>
    </row>
    <row r="204" spans="2:13" ht="19.5">
      <c r="B204" s="15" t="s">
        <v>88</v>
      </c>
      <c r="C204" s="4" t="s">
        <v>265</v>
      </c>
      <c r="D204" s="6" t="s">
        <v>47</v>
      </c>
      <c r="E204" s="12">
        <v>42492</v>
      </c>
      <c r="F204" s="12" t="str">
        <f t="shared" si="15"/>
        <v>茶位费(位)x7</v>
      </c>
      <c r="G204" s="5" t="s">
        <v>60</v>
      </c>
      <c r="H204" s="6">
        <v>7</v>
      </c>
      <c r="I204" s="6">
        <v>1</v>
      </c>
      <c r="J204" s="6"/>
      <c r="K204" s="5">
        <f>IF(表1[[#This Row],[姓名]]="",0,IF(D204="充值",J204,VLOOKUP(G204,表2[#All],4,FALSE)*H204*I204*-1))</f>
        <v>-140</v>
      </c>
      <c r="L204" s="6"/>
      <c r="M204" s="16"/>
    </row>
    <row r="205" spans="2:13" ht="19.5">
      <c r="B205" s="15" t="s">
        <v>88</v>
      </c>
      <c r="C205" s="4" t="s">
        <v>265</v>
      </c>
      <c r="D205" s="6" t="s">
        <v>47</v>
      </c>
      <c r="E205" s="12">
        <v>42492</v>
      </c>
      <c r="F205" s="12" t="str">
        <f t="shared" si="15"/>
        <v>峨眉山明前绿茶(杯)x1</v>
      </c>
      <c r="G205" s="5" t="s">
        <v>151</v>
      </c>
      <c r="H205" s="6">
        <v>1</v>
      </c>
      <c r="I205" s="6">
        <v>1</v>
      </c>
      <c r="J205" s="6"/>
      <c r="K205" s="5">
        <f>IF(表1[[#This Row],[姓名]]="",0,IF(D205="充值",J205,VLOOKUP(G205,表2[#All],4,FALSE)*H205*I205*-1))</f>
        <v>-30</v>
      </c>
      <c r="L205" s="6"/>
      <c r="M205" s="16"/>
    </row>
    <row r="206" spans="2:13" ht="19.5">
      <c r="B206" s="15" t="s">
        <v>88</v>
      </c>
      <c r="C206" s="4" t="s">
        <v>266</v>
      </c>
      <c r="D206" s="6" t="s">
        <v>47</v>
      </c>
      <c r="E206" s="12">
        <v>42493</v>
      </c>
      <c r="F206" s="12" t="str">
        <f t="shared" si="15"/>
        <v>生日派对专场(次)x1</v>
      </c>
      <c r="G206" s="5" t="s">
        <v>268</v>
      </c>
      <c r="H206" s="6">
        <v>1</v>
      </c>
      <c r="I206" s="6">
        <v>1</v>
      </c>
      <c r="J206" s="6"/>
      <c r="K206" s="5">
        <f>IF(表1[[#This Row],[姓名]]="",0,IF(D206="充值",J206,VLOOKUP(G206,表2[#All],4,FALSE)*H206*I206*-1))</f>
        <v>-1600</v>
      </c>
      <c r="L206" s="6"/>
      <c r="M206" s="16"/>
    </row>
    <row r="207" spans="2:13" ht="19.5">
      <c r="B207" s="15" t="s">
        <v>144</v>
      </c>
      <c r="C207" s="4" t="s">
        <v>145</v>
      </c>
      <c r="D207" s="6" t="s">
        <v>92</v>
      </c>
      <c r="E207" s="12">
        <v>42495</v>
      </c>
      <c r="F207" s="12" t="str">
        <f t="shared" si="15"/>
        <v>手冲拿铁(杯)x1</v>
      </c>
      <c r="G207" s="5" t="s">
        <v>59</v>
      </c>
      <c r="H207" s="6">
        <v>1</v>
      </c>
      <c r="I207" s="6">
        <v>1</v>
      </c>
      <c r="J207" s="6"/>
      <c r="K207" s="5">
        <f>IF(表1[[#This Row],[姓名]]="",0,IF(D207="充值",J207,VLOOKUP(G207,表2[#All],4,FALSE)*H207*I207*-1))</f>
        <v>-25</v>
      </c>
      <c r="L207" s="6"/>
      <c r="M207" s="16"/>
    </row>
    <row r="208" spans="2:13" ht="19.5">
      <c r="B208" s="15" t="s">
        <v>79</v>
      </c>
      <c r="C208" s="4" t="s">
        <v>80</v>
      </c>
      <c r="D208" s="6" t="s">
        <v>92</v>
      </c>
      <c r="E208" s="12">
        <v>42496</v>
      </c>
      <c r="F208" s="12" t="str">
        <f t="shared" si="15"/>
        <v>手冲拿铁(杯)x2</v>
      </c>
      <c r="G208" s="5" t="s">
        <v>59</v>
      </c>
      <c r="H208" s="6">
        <v>2</v>
      </c>
      <c r="I208" s="6">
        <v>1</v>
      </c>
      <c r="J208" s="6"/>
      <c r="K208" s="5">
        <f>IF(表1[[#This Row],[姓名]]="",0,IF(D208="充值",J208,VLOOKUP(G208,表2[#All],4,FALSE)*H208*I208*-1))</f>
        <v>-50</v>
      </c>
      <c r="L208" s="6"/>
      <c r="M208" s="16"/>
    </row>
    <row r="209" spans="2:13" ht="19.5">
      <c r="B209" s="15" t="s">
        <v>79</v>
      </c>
      <c r="C209" s="4" t="s">
        <v>80</v>
      </c>
      <c r="D209" s="6" t="s">
        <v>92</v>
      </c>
      <c r="E209" s="12">
        <v>42496</v>
      </c>
      <c r="F209" s="12" t="str">
        <f t="shared" ref="F209:F212" si="17">CONCATENATE(G209,"x",H209)</f>
        <v>峨眉山明前绿茶(杯)x1</v>
      </c>
      <c r="G209" s="5" t="s">
        <v>151</v>
      </c>
      <c r="H209" s="6">
        <v>1</v>
      </c>
      <c r="I209" s="6">
        <v>1</v>
      </c>
      <c r="J209" s="6"/>
      <c r="K209" s="5">
        <f>IF(表1[[#This Row],[姓名]]="",0,IF(D209="充值",J209,VLOOKUP(G209,表2[#All],4,FALSE)*H209*I209*-1))</f>
        <v>-30</v>
      </c>
      <c r="L209" s="6"/>
      <c r="M209" s="16"/>
    </row>
    <row r="210" spans="2:13" ht="19.5">
      <c r="B210" s="15" t="s">
        <v>88</v>
      </c>
      <c r="C210" s="4" t="s">
        <v>271</v>
      </c>
      <c r="D210" s="6" t="s">
        <v>47</v>
      </c>
      <c r="E210" s="12">
        <v>42496</v>
      </c>
      <c r="F210" s="12" t="str">
        <f t="shared" si="17"/>
        <v>果汁(杯)x1</v>
      </c>
      <c r="G210" s="5" t="s">
        <v>101</v>
      </c>
      <c r="H210" s="6">
        <v>1</v>
      </c>
      <c r="I210" s="6">
        <v>1</v>
      </c>
      <c r="J210" s="6"/>
      <c r="K210" s="5">
        <f>IF(表1[[#This Row],[姓名]]="",0,IF(D210="充值",J210,VLOOKUP(G210,表2[#All],4,FALSE)*H210*I210*-1))</f>
        <v>-25</v>
      </c>
      <c r="L210" s="6"/>
      <c r="M210" s="16"/>
    </row>
    <row r="211" spans="2:13" ht="19.5">
      <c r="B211" s="15" t="s">
        <v>108</v>
      </c>
      <c r="C211" s="4" t="s">
        <v>269</v>
      </c>
      <c r="D211" s="6" t="s">
        <v>47</v>
      </c>
      <c r="E211" s="12">
        <v>42495</v>
      </c>
      <c r="F211" s="12" t="str">
        <f t="shared" si="17"/>
        <v>包场 场地费(次)x3</v>
      </c>
      <c r="G211" s="5" t="s">
        <v>252</v>
      </c>
      <c r="H211" s="6">
        <v>3</v>
      </c>
      <c r="I211" s="6">
        <v>1</v>
      </c>
      <c r="J211" s="6"/>
      <c r="K211" s="5">
        <f>IF(表1[[#This Row],[姓名]]="",0,IF(D211="充值",J211,VLOOKUP(G211,表2[#All],4,FALSE)*H211*I211*-1))</f>
        <v>-300</v>
      </c>
      <c r="L211" s="6"/>
      <c r="M211" s="16"/>
    </row>
    <row r="212" spans="2:13" ht="19.5">
      <c r="B212" s="15" t="s">
        <v>270</v>
      </c>
      <c r="C212" s="4" t="s">
        <v>40</v>
      </c>
      <c r="D212" s="6" t="s">
        <v>92</v>
      </c>
      <c r="E212" s="12">
        <v>42497</v>
      </c>
      <c r="F212" s="12" t="str">
        <f t="shared" si="17"/>
        <v>手冲拿铁(杯)x1</v>
      </c>
      <c r="G212" s="5" t="s">
        <v>59</v>
      </c>
      <c r="H212" s="6">
        <v>1</v>
      </c>
      <c r="I212" s="6">
        <v>1</v>
      </c>
      <c r="J212" s="6"/>
      <c r="K212" s="23">
        <f>IF(表1[[#This Row],[姓名]]="",0,IF(D212="充值",J212,VLOOKUP(G212,表2[#All],4,FALSE)*H212*I212*-1))</f>
        <v>-25</v>
      </c>
      <c r="L212" s="6"/>
      <c r="M212" s="16"/>
    </row>
    <row r="213" spans="2:13" ht="19.5">
      <c r="B213" s="15" t="s">
        <v>270</v>
      </c>
      <c r="C213" s="4" t="s">
        <v>40</v>
      </c>
      <c r="D213" s="6" t="s">
        <v>92</v>
      </c>
      <c r="E213" s="12">
        <v>42497</v>
      </c>
      <c r="F213" s="12" t="str">
        <f t="shared" ref="F213:F214" si="18">CONCATENATE(G213,"x",H213)</f>
        <v>果汁(杯)x1</v>
      </c>
      <c r="G213" s="5" t="s">
        <v>101</v>
      </c>
      <c r="H213" s="6">
        <v>1</v>
      </c>
      <c r="I213" s="6">
        <v>1</v>
      </c>
      <c r="J213" s="6"/>
      <c r="K213" s="23">
        <f>IF(表1[[#This Row],[姓名]]="",0,IF(D213="充值",J213,VLOOKUP(G213,表2[#All],4,FALSE)*H213*I213*-1))</f>
        <v>-25</v>
      </c>
      <c r="L213" s="6"/>
      <c r="M213" s="16"/>
    </row>
    <row r="214" spans="2:13" ht="19.5">
      <c r="B214" s="15" t="s">
        <v>273</v>
      </c>
      <c r="C214" s="4" t="s">
        <v>273</v>
      </c>
      <c r="D214" s="6" t="s">
        <v>26</v>
      </c>
      <c r="E214" s="12">
        <v>42497</v>
      </c>
      <c r="F214" s="12" t="str">
        <f t="shared" si="18"/>
        <v>充值x1</v>
      </c>
      <c r="G214" s="5" t="s">
        <v>26</v>
      </c>
      <c r="H214" s="6">
        <v>1</v>
      </c>
      <c r="I214" s="6">
        <v>1</v>
      </c>
      <c r="J214" s="6">
        <v>500</v>
      </c>
      <c r="K214" s="5">
        <f>IF(表1[[#This Row],[姓名]]="",0,IF(D214="充值",J214,VLOOKUP(G214,表2[#All],4,FALSE)*H214*I214*-1))</f>
        <v>500</v>
      </c>
      <c r="L214" s="6"/>
      <c r="M214" s="16"/>
    </row>
    <row r="215" spans="2:13" ht="19.5">
      <c r="B215" s="15" t="s">
        <v>275</v>
      </c>
      <c r="C215" s="4" t="s">
        <v>274</v>
      </c>
      <c r="D215" s="6" t="s">
        <v>26</v>
      </c>
      <c r="E215" s="12">
        <v>42497</v>
      </c>
      <c r="F215" s="12" t="str">
        <f t="shared" ref="F215:F216" si="19">CONCATENATE(G215,"x",H215)</f>
        <v>充值x1</v>
      </c>
      <c r="G215" s="5" t="s">
        <v>26</v>
      </c>
      <c r="H215" s="6">
        <v>1</v>
      </c>
      <c r="I215" s="6">
        <v>1</v>
      </c>
      <c r="J215" s="6">
        <v>500</v>
      </c>
      <c r="K215" s="5">
        <f>IF(表1[[#This Row],[姓名]]="",0,IF(D215="充值",J215,VLOOKUP(G215,表2[#All],4,FALSE)*H215*I215*-1))</f>
        <v>500</v>
      </c>
      <c r="L215" s="6"/>
      <c r="M215" s="16"/>
    </row>
    <row r="216" spans="2:13" ht="19.5">
      <c r="B216" s="15" t="s">
        <v>258</v>
      </c>
      <c r="C216" s="4" t="s">
        <v>127</v>
      </c>
      <c r="D216" s="6" t="s">
        <v>92</v>
      </c>
      <c r="E216" s="12">
        <v>42497</v>
      </c>
      <c r="F216" s="12" t="str">
        <f t="shared" si="19"/>
        <v>德国手工花果茶(壶（3杯）)x1</v>
      </c>
      <c r="G216" s="5" t="s">
        <v>202</v>
      </c>
      <c r="H216" s="6">
        <v>1</v>
      </c>
      <c r="I216" s="6">
        <v>1</v>
      </c>
      <c r="J216" s="6"/>
      <c r="K216" s="5">
        <f>IF(表1[[#This Row],[姓名]]="",0,IF(D216="充值",J216,VLOOKUP(G216,表2[#All],4,FALSE)*H216*I216*-1))</f>
        <v>-70</v>
      </c>
      <c r="L216" s="6"/>
      <c r="M216" s="16"/>
    </row>
    <row r="217" spans="2:13" ht="19.5">
      <c r="B217" s="15" t="s">
        <v>258</v>
      </c>
      <c r="C217" s="4" t="s">
        <v>127</v>
      </c>
      <c r="D217" s="6" t="s">
        <v>92</v>
      </c>
      <c r="E217" s="12">
        <v>42497</v>
      </c>
      <c r="F217" s="12" t="str">
        <f t="shared" ref="F217" si="20">CONCATENATE(G217,"x",H217)</f>
        <v>峨眉山明前绿茶(杯)x1</v>
      </c>
      <c r="G217" s="5" t="s">
        <v>151</v>
      </c>
      <c r="H217" s="6">
        <v>1</v>
      </c>
      <c r="I217" s="6">
        <v>1</v>
      </c>
      <c r="J217" s="6"/>
      <c r="K217" s="5">
        <f>IF(表1[[#This Row],[姓名]]="",0,IF(D217="充值",J217,VLOOKUP(G217,表2[#All],4,FALSE)*H217*I217*-1))</f>
        <v>-30</v>
      </c>
      <c r="L217" s="6"/>
      <c r="M217" s="16"/>
    </row>
    <row r="218" spans="2:13" ht="19.5">
      <c r="B218" s="15" t="s">
        <v>79</v>
      </c>
      <c r="C218" s="4" t="s">
        <v>80</v>
      </c>
      <c r="D218" s="6" t="s">
        <v>92</v>
      </c>
      <c r="E218" s="12">
        <v>42498</v>
      </c>
      <c r="F218" s="12" t="str">
        <f t="shared" ref="F218:F220" si="21">CONCATENATE(G218,"x",H218)</f>
        <v>高山古树普洱茶(壶（2杯）)x1</v>
      </c>
      <c r="G218" s="5" t="s">
        <v>173</v>
      </c>
      <c r="H218" s="6">
        <v>1</v>
      </c>
      <c r="I218" s="6">
        <v>1</v>
      </c>
      <c r="J218" s="6"/>
      <c r="K218" s="5">
        <f>IF(表1[[#This Row],[姓名]]="",0,IF(D218="充值",J218,VLOOKUP(G218,表2[#All],4,FALSE)*H218*I218*-1))</f>
        <v>-50</v>
      </c>
      <c r="L218" s="6"/>
      <c r="M218" s="16"/>
    </row>
    <row r="219" spans="2:13" ht="19.5">
      <c r="B219" s="15" t="s">
        <v>278</v>
      </c>
      <c r="C219" s="4" t="s">
        <v>279</v>
      </c>
      <c r="D219" s="6" t="s">
        <v>26</v>
      </c>
      <c r="E219" s="12">
        <v>42498</v>
      </c>
      <c r="F219" s="12" t="str">
        <f t="shared" si="21"/>
        <v>充值x1</v>
      </c>
      <c r="G219" s="5" t="s">
        <v>26</v>
      </c>
      <c r="H219" s="6">
        <v>1</v>
      </c>
      <c r="I219" s="6">
        <v>1</v>
      </c>
      <c r="J219" s="6">
        <v>1000</v>
      </c>
      <c r="K219" s="5">
        <f>IF(表1[[#This Row],[姓名]]="",0,IF(D219="充值",J219,VLOOKUP(G219,表2[#All],4,FALSE)*H219*I219*-1))</f>
        <v>1000</v>
      </c>
      <c r="L219" s="6"/>
      <c r="M219" s="16"/>
    </row>
    <row r="220" spans="2:13" ht="19.5">
      <c r="B220" s="15" t="s">
        <v>278</v>
      </c>
      <c r="C220" s="4" t="s">
        <v>279</v>
      </c>
      <c r="D220" s="6" t="s">
        <v>92</v>
      </c>
      <c r="E220" s="12">
        <v>42498</v>
      </c>
      <c r="F220" s="12" t="str">
        <f t="shared" si="21"/>
        <v>斯里兰卡上等红茶(壶（4杯）)x1</v>
      </c>
      <c r="G220" s="5" t="s">
        <v>175</v>
      </c>
      <c r="H220" s="6">
        <v>1</v>
      </c>
      <c r="I220" s="6">
        <v>1</v>
      </c>
      <c r="J220" s="6"/>
      <c r="K220" s="5">
        <f>IF(表1[[#This Row],[姓名]]="",0,IF(D220="充值",J220,VLOOKUP(G220,表2[#All],4,FALSE)*H220*I220*-1))</f>
        <v>-80</v>
      </c>
      <c r="L220" s="6"/>
      <c r="M220" s="16"/>
    </row>
    <row r="221" spans="2:13" ht="19.5">
      <c r="B221" s="15" t="s">
        <v>278</v>
      </c>
      <c r="C221" s="4" t="s">
        <v>279</v>
      </c>
      <c r="D221" s="6" t="s">
        <v>92</v>
      </c>
      <c r="E221" s="12">
        <v>42498</v>
      </c>
      <c r="F221" s="12" t="str">
        <f t="shared" ref="F221" si="22">CONCATENATE(G221,"x",H221)</f>
        <v>摩卡咖啡(杯)x1</v>
      </c>
      <c r="G221" s="5" t="s">
        <v>277</v>
      </c>
      <c r="H221" s="6">
        <v>1</v>
      </c>
      <c r="I221" s="6">
        <v>1</v>
      </c>
      <c r="J221" s="6"/>
      <c r="K221" s="5">
        <f>IF(表1[[#This Row],[姓名]]="",0,IF(D221="充值",J221,VLOOKUP(G221,表2[#All],4,FALSE)*H221*I221*-1))</f>
        <v>-26</v>
      </c>
      <c r="L221" s="6"/>
      <c r="M221" s="16"/>
    </row>
    <row r="222" spans="2:13" ht="19.5">
      <c r="B222" s="15" t="s">
        <v>278</v>
      </c>
      <c r="C222" s="4" t="s">
        <v>279</v>
      </c>
      <c r="D222" s="6" t="s">
        <v>92</v>
      </c>
      <c r="E222" s="12">
        <v>42498</v>
      </c>
      <c r="F222" s="12" t="str">
        <f t="shared" ref="F222:F229" si="23">CONCATENATE(G222,"x",H222)</f>
        <v>英式奶茶(杯)x1</v>
      </c>
      <c r="G222" s="5" t="s">
        <v>213</v>
      </c>
      <c r="H222" s="6">
        <v>1</v>
      </c>
      <c r="I222" s="6">
        <v>1</v>
      </c>
      <c r="J222" s="6"/>
      <c r="K222" s="5">
        <f>IF(表1[[#This Row],[姓名]]="",0,IF(D222="充值",J222,VLOOKUP(G222,表2[#All],4,FALSE)*H222*I222*-1))</f>
        <v>-30</v>
      </c>
      <c r="L222" s="6"/>
      <c r="M222" s="16"/>
    </row>
    <row r="223" spans="2:13" ht="19.5">
      <c r="B223" s="20" t="s">
        <v>81</v>
      </c>
      <c r="C223" s="4" t="s">
        <v>33</v>
      </c>
      <c r="D223" s="6" t="s">
        <v>92</v>
      </c>
      <c r="E223" s="12">
        <v>42498</v>
      </c>
      <c r="F223" s="12" t="str">
        <f t="shared" si="23"/>
        <v>儿童绘本演读专场(会员）(1大1小)x1</v>
      </c>
      <c r="G223" s="5" t="s">
        <v>235</v>
      </c>
      <c r="H223" s="22">
        <v>1</v>
      </c>
      <c r="I223" s="22">
        <v>1</v>
      </c>
      <c r="J223" s="22"/>
      <c r="K223" s="23">
        <f>IF(表1[[#This Row],[姓名]]="",0,IF(D223="充值",J223,VLOOKUP(G223,表2[#All],4,FALSE)*H223*I223*-1))</f>
        <v>-100</v>
      </c>
      <c r="L223" s="22"/>
      <c r="M223" s="24"/>
    </row>
    <row r="224" spans="2:13" ht="19.5">
      <c r="B224" s="20" t="s">
        <v>65</v>
      </c>
      <c r="C224" s="4" t="s">
        <v>281</v>
      </c>
      <c r="D224" s="6" t="s">
        <v>92</v>
      </c>
      <c r="E224" s="12">
        <v>42498</v>
      </c>
      <c r="F224" s="12" t="str">
        <f t="shared" si="23"/>
        <v>儿童绘本演读专场(会员）(1大1小)x1</v>
      </c>
      <c r="G224" s="5" t="s">
        <v>235</v>
      </c>
      <c r="H224" s="22">
        <v>1</v>
      </c>
      <c r="I224" s="22">
        <v>1</v>
      </c>
      <c r="J224" s="22"/>
      <c r="K224" s="23">
        <f>IF(表1[[#This Row],[姓名]]="",0,IF(D224="充值",J224,VLOOKUP(G224,表2[#All],4,FALSE)*H224*I224*-1))</f>
        <v>-100</v>
      </c>
      <c r="L224" s="22"/>
      <c r="M224" s="24"/>
    </row>
    <row r="225" spans="2:13" ht="19.5">
      <c r="B225" s="20" t="s">
        <v>272</v>
      </c>
      <c r="C225" s="4" t="s">
        <v>40</v>
      </c>
      <c r="D225" s="6" t="s">
        <v>92</v>
      </c>
      <c r="E225" s="12">
        <v>42498</v>
      </c>
      <c r="F225" s="12" t="str">
        <f t="shared" si="23"/>
        <v>儿童绘本演读专场(会员）(1大1小)x1</v>
      </c>
      <c r="G225" s="5" t="s">
        <v>235</v>
      </c>
      <c r="H225" s="22">
        <v>1</v>
      </c>
      <c r="I225" s="22">
        <v>1</v>
      </c>
      <c r="J225" s="22"/>
      <c r="K225" s="23">
        <f>IF(表1[[#This Row],[姓名]]="",0,IF(D225="充值",J225,VLOOKUP(G225,表2[#All],4,FALSE)*H225*I225*-1))</f>
        <v>-100</v>
      </c>
      <c r="L225" s="22"/>
      <c r="M225" s="24"/>
    </row>
    <row r="226" spans="2:13" ht="19.5">
      <c r="B226" s="20" t="s">
        <v>77</v>
      </c>
      <c r="C226" s="4" t="s">
        <v>280</v>
      </c>
      <c r="D226" s="6" t="s">
        <v>92</v>
      </c>
      <c r="E226" s="12">
        <v>42498</v>
      </c>
      <c r="F226" s="12" t="str">
        <f t="shared" si="23"/>
        <v>儿童绘本演读专场(会员）(1大1小)x1</v>
      </c>
      <c r="G226" s="5" t="s">
        <v>235</v>
      </c>
      <c r="H226" s="22">
        <v>1</v>
      </c>
      <c r="I226" s="22">
        <v>1</v>
      </c>
      <c r="J226" s="22"/>
      <c r="K226" s="23">
        <f>IF(表1[[#This Row],[姓名]]="",0,IF(D226="充值",J226,VLOOKUP(G226,表2[#All],4,FALSE)*H226*I226*-1))</f>
        <v>-100</v>
      </c>
      <c r="L226" s="22"/>
      <c r="M226" s="24"/>
    </row>
    <row r="227" spans="2:13" ht="19.5">
      <c r="B227" s="20" t="s">
        <v>225</v>
      </c>
      <c r="C227" s="4" t="s">
        <v>34</v>
      </c>
      <c r="D227" s="6" t="s">
        <v>92</v>
      </c>
      <c r="E227" s="12">
        <v>42498</v>
      </c>
      <c r="F227" s="12" t="str">
        <f t="shared" si="23"/>
        <v>儿童绘本演读专场(会员）(1大1小)x1</v>
      </c>
      <c r="G227" s="5" t="s">
        <v>235</v>
      </c>
      <c r="H227" s="22">
        <v>1</v>
      </c>
      <c r="I227" s="22">
        <v>1</v>
      </c>
      <c r="J227" s="22"/>
      <c r="K227" s="23">
        <f>IF(表1[[#This Row],[姓名]]="",0,IF(D227="充值",J227,VLOOKUP(G227,表2[#All],4,FALSE)*H227*I227*-1))</f>
        <v>-100</v>
      </c>
      <c r="L227" s="22"/>
      <c r="M227" s="24"/>
    </row>
    <row r="228" spans="2:13" ht="19.5">
      <c r="B228" s="20" t="s">
        <v>229</v>
      </c>
      <c r="C228" s="4" t="s">
        <v>228</v>
      </c>
      <c r="D228" s="6" t="s">
        <v>92</v>
      </c>
      <c r="E228" s="12">
        <v>42498</v>
      </c>
      <c r="F228" s="12" t="str">
        <f t="shared" si="23"/>
        <v>儿童绘本演读专场(会员）(1大1小)x1</v>
      </c>
      <c r="G228" s="5" t="s">
        <v>235</v>
      </c>
      <c r="H228" s="22">
        <v>1</v>
      </c>
      <c r="I228" s="22">
        <v>1</v>
      </c>
      <c r="J228" s="22"/>
      <c r="K228" s="23">
        <f>IF(表1[[#This Row],[姓名]]="",0,IF(D228="充值",J228,VLOOKUP(G228,表2[#All],4,FALSE)*H228*I228*-1))</f>
        <v>-100</v>
      </c>
      <c r="L228" s="22"/>
      <c r="M228" s="24"/>
    </row>
    <row r="229" spans="2:13" ht="19.5">
      <c r="B229" s="20" t="s">
        <v>229</v>
      </c>
      <c r="C229" s="4" t="s">
        <v>228</v>
      </c>
      <c r="D229" s="6" t="s">
        <v>26</v>
      </c>
      <c r="E229" s="12">
        <v>42482</v>
      </c>
      <c r="F229" s="12" t="str">
        <f t="shared" si="23"/>
        <v>充值x1</v>
      </c>
      <c r="G229" s="5" t="s">
        <v>26</v>
      </c>
      <c r="H229" s="6">
        <v>1</v>
      </c>
      <c r="I229" s="6">
        <v>1</v>
      </c>
      <c r="J229" s="6">
        <v>1000</v>
      </c>
      <c r="K229" s="5">
        <f>IF(表1[[#This Row],[姓名]]="",0,IF(D229="充值",J229,VLOOKUP(G229,表2[#All],4,FALSE)*H229*I229*-1))</f>
        <v>1000</v>
      </c>
      <c r="L229" s="6"/>
      <c r="M229" s="16"/>
    </row>
    <row r="230" spans="2:13" ht="19.5">
      <c r="B230" s="15"/>
      <c r="C230" s="4"/>
      <c r="D230" s="6"/>
      <c r="E230" s="12"/>
      <c r="F230" s="12"/>
      <c r="G230" s="5"/>
      <c r="H230" s="6"/>
      <c r="I230" s="6"/>
      <c r="J230" s="6"/>
      <c r="K230" s="5">
        <f>IF(表1[[#This Row],[姓名]]="",0,IF(D230="充值",J230,VLOOKUP(G230,表2[#All],4,FALSE)*H230*I230*-1))</f>
        <v>0</v>
      </c>
      <c r="L230" s="6"/>
      <c r="M230" s="16"/>
    </row>
    <row r="231" spans="2:13" ht="19.5">
      <c r="B231" s="15"/>
      <c r="C231" s="4"/>
      <c r="D231" s="6"/>
      <c r="E231" s="12"/>
      <c r="F231" s="12"/>
      <c r="G231" s="5"/>
      <c r="H231" s="6"/>
      <c r="I231" s="6"/>
      <c r="J231" s="6"/>
      <c r="K231" s="5">
        <f>IF(表1[[#This Row],[姓名]]="",0,IF(D231="充值",J231,VLOOKUP(G231,表2[#All],4,FALSE)*H231*I231*-1))</f>
        <v>0</v>
      </c>
      <c r="L231" s="6"/>
      <c r="M231" s="16"/>
    </row>
    <row r="232" spans="2:13" ht="19.5">
      <c r="B232" s="15"/>
      <c r="C232" s="4"/>
      <c r="D232" s="6"/>
      <c r="E232" s="12"/>
      <c r="F232" s="12"/>
      <c r="G232" s="5"/>
      <c r="H232" s="6"/>
      <c r="I232" s="6"/>
      <c r="J232" s="6"/>
      <c r="K232" s="5">
        <f>IF(表1[[#This Row],[姓名]]="",0,IF(D232="充值",J232,VLOOKUP(G232,表2[#All],4,FALSE)*H232*I232*-1))</f>
        <v>0</v>
      </c>
      <c r="L232" s="6"/>
      <c r="M232" s="16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6"/>
  <sheetViews>
    <sheetView tabSelected="1" topLeftCell="A55" zoomScale="115" zoomScaleNormal="115" workbookViewId="0">
      <selection activeCell="B46" sqref="B46"/>
    </sheetView>
  </sheetViews>
  <sheetFormatPr defaultColWidth="11" defaultRowHeight="14.25"/>
  <cols>
    <col min="1" max="1" width="3.625" customWidth="1"/>
    <col min="2" max="2" width="33.875" customWidth="1"/>
    <col min="3" max="3" width="13.875" customWidth="1"/>
    <col min="6" max="6" width="10.5" bestFit="1" customWidth="1"/>
    <col min="7" max="7" width="6.875" customWidth="1"/>
  </cols>
  <sheetData>
    <row r="2" spans="2:10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121</v>
      </c>
    </row>
    <row r="3" spans="2:10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</row>
    <row r="4" spans="2:10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</row>
    <row r="5" spans="2:10">
      <c r="B5" s="1" t="str">
        <f t="shared" si="0"/>
        <v>斯里兰卡上等红茶(杯)</v>
      </c>
      <c r="C5" s="1" t="s">
        <v>117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</row>
    <row r="6" spans="2:10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</row>
    <row r="7" spans="2:10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</row>
    <row r="8" spans="2:10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</row>
    <row r="9" spans="2:10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</row>
    <row r="10" spans="2:10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</row>
    <row r="11" spans="2:10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</row>
    <row r="12" spans="2:10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</row>
    <row r="13" spans="2:10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</row>
    <row r="14" spans="2:10">
      <c r="B14" s="1" t="str">
        <f t="shared" si="0"/>
        <v>高山古树普洱茶(壶（2杯）)</v>
      </c>
      <c r="C14" s="1" t="s">
        <v>119</v>
      </c>
      <c r="D14" s="26" t="s">
        <v>14</v>
      </c>
      <c r="E14" s="26">
        <v>50</v>
      </c>
      <c r="F14" s="26" t="s">
        <v>122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</row>
    <row r="15" spans="2:10">
      <c r="B15" s="1" t="str">
        <f t="shared" si="0"/>
        <v>高山古树普洱茶(壶（4杯）)</v>
      </c>
      <c r="C15" s="44" t="s">
        <v>119</v>
      </c>
      <c r="D15" s="29" t="s">
        <v>14</v>
      </c>
      <c r="E15" s="29">
        <v>80</v>
      </c>
      <c r="F15" s="26" t="s">
        <v>123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</row>
    <row r="16" spans="2:10">
      <c r="B16" s="1" t="str">
        <f t="shared" si="0"/>
        <v>高山古树普洱茶(杯)</v>
      </c>
      <c r="C16" s="44" t="s">
        <v>119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</row>
    <row r="17" spans="2:10">
      <c r="B17" s="1" t="str">
        <f t="shared" si="0"/>
        <v>峨眉山明前绿茶(杯)</v>
      </c>
      <c r="C17" s="44" t="s">
        <v>118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</row>
    <row r="18" spans="2:10">
      <c r="B18" s="1" t="str">
        <f t="shared" si="0"/>
        <v>德国手工花果茶(壶（4杯）)</v>
      </c>
      <c r="C18" s="40" t="s">
        <v>120</v>
      </c>
      <c r="D18" s="29" t="s">
        <v>14</v>
      </c>
      <c r="E18" s="29">
        <v>80</v>
      </c>
      <c r="F18" s="26" t="s">
        <v>123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</row>
    <row r="19" spans="2:10">
      <c r="B19" s="1" t="str">
        <f t="shared" si="0"/>
        <v>德国手工花果茶(壶（2杯）)</v>
      </c>
      <c r="C19" s="40" t="s">
        <v>120</v>
      </c>
      <c r="D19" s="29" t="s">
        <v>14</v>
      </c>
      <c r="E19" s="29">
        <v>50</v>
      </c>
      <c r="F19" s="26" t="s">
        <v>122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</row>
    <row r="20" spans="2:10">
      <c r="B20" s="1" t="str">
        <f t="shared" si="0"/>
        <v>德国手工花果茶(杯)</v>
      </c>
      <c r="C20" s="40" t="s">
        <v>120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</row>
    <row r="21" spans="2:10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</row>
    <row r="22" spans="2:10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</row>
    <row r="23" spans="2:10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</row>
    <row r="24" spans="2:10">
      <c r="B24" s="1" t="str">
        <f t="shared" si="0"/>
        <v>草莓酸奶(杯)</v>
      </c>
      <c r="C24" s="26" t="s">
        <v>138</v>
      </c>
      <c r="D24" s="1" t="s">
        <v>140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</row>
    <row r="25" spans="2:10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</row>
    <row r="26" spans="2:10">
      <c r="B26" s="1" t="str">
        <f t="shared" ref="B26:B35" si="1">CONCATENATE(C26,"(",F26,")")</f>
        <v>米果(袋)</v>
      </c>
      <c r="C26" s="29" t="s">
        <v>161</v>
      </c>
      <c r="D26" s="1" t="s">
        <v>133</v>
      </c>
      <c r="E26" s="29">
        <v>18</v>
      </c>
      <c r="F26" s="26" t="s">
        <v>134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</row>
    <row r="27" spans="2:10">
      <c r="B27" s="1" t="str">
        <f t="shared" si="1"/>
        <v>混合腰果(袋)</v>
      </c>
      <c r="C27" s="29" t="s">
        <v>153</v>
      </c>
      <c r="D27" s="1" t="s">
        <v>133</v>
      </c>
      <c r="E27" s="29">
        <v>35</v>
      </c>
      <c r="F27" s="26" t="s">
        <v>134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</row>
    <row r="28" spans="2:10">
      <c r="B28" s="1" t="str">
        <f t="shared" si="1"/>
        <v>非洲腰果(袋)</v>
      </c>
      <c r="C28" s="29" t="s">
        <v>132</v>
      </c>
      <c r="D28" s="1" t="s">
        <v>133</v>
      </c>
      <c r="E28" s="29">
        <v>30</v>
      </c>
      <c r="F28" s="26" t="s">
        <v>134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</row>
    <row r="29" spans="2:10">
      <c r="B29" s="1" t="str">
        <f t="shared" si="1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</row>
    <row r="30" spans="2:10">
      <c r="B30" s="1" t="str">
        <f t="shared" si="1"/>
        <v>斯里兰卡上等红茶(壶（4杯）)</v>
      </c>
      <c r="C30" s="29" t="s">
        <v>117</v>
      </c>
      <c r="D30" s="1" t="s">
        <v>178</v>
      </c>
      <c r="E30" s="29">
        <v>80</v>
      </c>
      <c r="F30" s="26" t="s">
        <v>123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</row>
    <row r="31" spans="2:10">
      <c r="B31" s="1" t="str">
        <f t="shared" si="1"/>
        <v>斯里兰卡上等红茶(壶（2杯）)</v>
      </c>
      <c r="C31" s="29" t="s">
        <v>117</v>
      </c>
      <c r="D31" s="1" t="s">
        <v>178</v>
      </c>
      <c r="E31" s="29">
        <v>50</v>
      </c>
      <c r="F31" s="26" t="s">
        <v>122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</row>
    <row r="32" spans="2:10">
      <c r="B32" s="1" t="str">
        <f t="shared" si="1"/>
        <v>德国手工花果茶(壶（3杯）)</v>
      </c>
      <c r="C32" s="40" t="s">
        <v>120</v>
      </c>
      <c r="D32" s="29" t="s">
        <v>14</v>
      </c>
      <c r="E32" s="29">
        <v>70</v>
      </c>
      <c r="F32" s="26" t="s">
        <v>201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</row>
    <row r="33" spans="2:8">
      <c r="B33" s="1" t="str">
        <f t="shared" si="1"/>
        <v>榻榻米茶位费(人)</v>
      </c>
      <c r="C33" s="29" t="s">
        <v>207</v>
      </c>
      <c r="D33" s="1" t="s">
        <v>14</v>
      </c>
      <c r="E33" s="29">
        <v>30</v>
      </c>
      <c r="F33" s="26" t="s">
        <v>208</v>
      </c>
      <c r="G33" s="36">
        <v>1</v>
      </c>
      <c r="H33" s="46">
        <v>42477</v>
      </c>
    </row>
    <row r="34" spans="2:8">
      <c r="B34" s="1" t="str">
        <f t="shared" si="1"/>
        <v>英式奶茶(杯)</v>
      </c>
      <c r="C34" s="29" t="s">
        <v>212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</row>
    <row r="35" spans="2:8">
      <c r="B35" s="1" t="str">
        <f t="shared" si="1"/>
        <v>美国蔓越梅子干(碟)</v>
      </c>
      <c r="C35" s="29" t="s">
        <v>216</v>
      </c>
      <c r="D35" s="40" t="s">
        <v>215</v>
      </c>
      <c r="E35" s="29">
        <v>15</v>
      </c>
      <c r="F35" s="41" t="s">
        <v>214</v>
      </c>
      <c r="G35" s="42">
        <v>1</v>
      </c>
      <c r="H35" s="46">
        <v>42477</v>
      </c>
    </row>
    <row r="36" spans="2:8">
      <c r="B36" s="1" t="str">
        <f t="shared" ref="B36:B44" si="2">CONCATENATE(C36,"(",F36,")")</f>
        <v>进口无花果干(袋)</v>
      </c>
      <c r="C36" s="29" t="s">
        <v>218</v>
      </c>
      <c r="D36" s="40" t="s">
        <v>215</v>
      </c>
      <c r="E36" s="29">
        <v>45</v>
      </c>
      <c r="F36" s="41" t="s">
        <v>134</v>
      </c>
      <c r="G36" s="42">
        <v>1</v>
      </c>
      <c r="H36" s="46">
        <v>42477</v>
      </c>
    </row>
    <row r="37" spans="2:8">
      <c r="B37" s="1" t="str">
        <f t="shared" si="2"/>
        <v>牛奶热巧克力（儿童优惠装）(杯)</v>
      </c>
      <c r="C37" s="40" t="s">
        <v>224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</row>
    <row r="38" spans="2:8">
      <c r="B38" s="1" t="str">
        <f t="shared" si="2"/>
        <v>嘀嗒猫开心果(袋)</v>
      </c>
      <c r="C38" s="40" t="s">
        <v>226</v>
      </c>
      <c r="D38" s="40" t="s">
        <v>215</v>
      </c>
      <c r="E38" s="29">
        <v>45</v>
      </c>
      <c r="F38" s="41" t="s">
        <v>134</v>
      </c>
      <c r="G38" s="42">
        <v>1</v>
      </c>
      <c r="H38" s="46">
        <v>42477</v>
      </c>
    </row>
    <row r="39" spans="2:8">
      <c r="B39" s="1" t="str">
        <f t="shared" si="2"/>
        <v>儿童绘本演读专场(会员）(1大1小)</v>
      </c>
      <c r="C39" s="29" t="s">
        <v>233</v>
      </c>
      <c r="D39" s="1" t="s">
        <v>232</v>
      </c>
      <c r="E39" s="29">
        <v>100</v>
      </c>
      <c r="F39" s="26" t="s">
        <v>234</v>
      </c>
      <c r="G39" s="36">
        <v>1</v>
      </c>
      <c r="H39" s="46">
        <v>42481</v>
      </c>
    </row>
    <row r="40" spans="2:8">
      <c r="B40" s="1" t="str">
        <f t="shared" si="2"/>
        <v>新加坡骆驼牌腰果(袋)</v>
      </c>
      <c r="C40" s="29" t="s">
        <v>244</v>
      </c>
      <c r="D40" s="1" t="s">
        <v>133</v>
      </c>
      <c r="E40" s="29">
        <v>18</v>
      </c>
      <c r="F40" s="41" t="s">
        <v>134</v>
      </c>
      <c r="G40" s="36">
        <v>1</v>
      </c>
      <c r="H40" s="46">
        <v>42486</v>
      </c>
    </row>
    <row r="41" spans="2:8">
      <c r="B41" s="1" t="str">
        <f t="shared" si="2"/>
        <v>包场 场地费(次)</v>
      </c>
      <c r="C41" s="29" t="s">
        <v>248</v>
      </c>
      <c r="D41" s="1" t="s">
        <v>250</v>
      </c>
      <c r="E41" s="29">
        <v>100</v>
      </c>
      <c r="F41" s="26" t="s">
        <v>251</v>
      </c>
      <c r="G41" s="36">
        <v>1</v>
      </c>
      <c r="H41" s="46">
        <v>42487</v>
      </c>
    </row>
    <row r="42" spans="2:8">
      <c r="B42" s="1" t="str">
        <f t="shared" si="2"/>
        <v>手冲单品咖啡(杯)</v>
      </c>
      <c r="C42" s="29" t="s">
        <v>263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</row>
    <row r="43" spans="2:8">
      <c r="B43" s="1" t="str">
        <f t="shared" si="2"/>
        <v>生日派对专场(次)</v>
      </c>
      <c r="C43" s="29" t="s">
        <v>267</v>
      </c>
      <c r="D43" s="1" t="s">
        <v>108</v>
      </c>
      <c r="E43" s="29">
        <v>1600</v>
      </c>
      <c r="F43" s="26" t="s">
        <v>251</v>
      </c>
      <c r="G43" s="36">
        <v>1</v>
      </c>
      <c r="H43" s="46">
        <v>42487</v>
      </c>
    </row>
    <row r="44" spans="2:8">
      <c r="B44" s="1" t="str">
        <f t="shared" si="2"/>
        <v>摩卡咖啡(杯)</v>
      </c>
      <c r="C44" s="29" t="s">
        <v>276</v>
      </c>
      <c r="D44" s="1" t="s">
        <v>14</v>
      </c>
      <c r="E44" s="29">
        <v>26</v>
      </c>
      <c r="F44" s="26" t="s">
        <v>21</v>
      </c>
      <c r="G44" s="36">
        <v>1</v>
      </c>
      <c r="H44" s="46">
        <v>42487</v>
      </c>
    </row>
    <row r="45" spans="2:8">
      <c r="B45" s="1"/>
      <c r="C45" s="29"/>
      <c r="D45" s="1"/>
      <c r="E45" s="29"/>
      <c r="F45" s="26"/>
      <c r="G45" s="36"/>
      <c r="H45" s="46"/>
    </row>
    <row r="46" spans="2:8">
      <c r="B46" s="1"/>
      <c r="C46" s="29"/>
      <c r="D46" s="40"/>
      <c r="E46" s="29"/>
      <c r="F46" s="41"/>
      <c r="G46" s="42"/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56"/>
  <sheetViews>
    <sheetView workbookViewId="0">
      <selection activeCell="E22" sqref="E22"/>
    </sheetView>
  </sheetViews>
  <sheetFormatPr defaultColWidth="11" defaultRowHeight="14.25"/>
  <cols>
    <col min="1" max="1" width="38.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>
      <c r="A3" s="33" t="s">
        <v>112</v>
      </c>
      <c r="B3" t="s">
        <v>176</v>
      </c>
    </row>
    <row r="4" spans="1:2">
      <c r="A4" s="31" t="s">
        <v>169</v>
      </c>
      <c r="B4" s="32">
        <v>20</v>
      </c>
    </row>
    <row r="5" spans="1:2">
      <c r="A5" s="35" t="s">
        <v>104</v>
      </c>
      <c r="B5" s="32">
        <v>20</v>
      </c>
    </row>
    <row r="6" spans="1:2">
      <c r="A6" s="31" t="s">
        <v>152</v>
      </c>
      <c r="B6" s="32">
        <v>206</v>
      </c>
    </row>
    <row r="7" spans="1:2">
      <c r="A7" s="35" t="s">
        <v>135</v>
      </c>
      <c r="B7" s="32">
        <v>30</v>
      </c>
    </row>
    <row r="8" spans="1:2">
      <c r="A8" s="35" t="s">
        <v>154</v>
      </c>
      <c r="B8" s="32">
        <v>35</v>
      </c>
    </row>
    <row r="9" spans="1:2">
      <c r="A9" s="35" t="s">
        <v>162</v>
      </c>
      <c r="B9" s="32">
        <v>18</v>
      </c>
    </row>
    <row r="10" spans="1:2">
      <c r="A10" s="35" t="s">
        <v>217</v>
      </c>
      <c r="B10" s="32">
        <v>15</v>
      </c>
    </row>
    <row r="11" spans="1:2">
      <c r="A11" s="35" t="s">
        <v>219</v>
      </c>
      <c r="B11" s="32">
        <v>45</v>
      </c>
    </row>
    <row r="12" spans="1:2">
      <c r="A12" s="35" t="s">
        <v>236</v>
      </c>
      <c r="B12" s="32">
        <v>45</v>
      </c>
    </row>
    <row r="13" spans="1:2">
      <c r="A13" s="35" t="s">
        <v>245</v>
      </c>
      <c r="B13" s="32">
        <v>18</v>
      </c>
    </row>
    <row r="14" spans="1:2">
      <c r="A14" s="31" t="s">
        <v>168</v>
      </c>
      <c r="B14" s="32">
        <v>0</v>
      </c>
    </row>
    <row r="15" spans="1:2">
      <c r="A15" s="35" t="s">
        <v>8</v>
      </c>
      <c r="B15" s="32">
        <v>0</v>
      </c>
    </row>
    <row r="16" spans="1:2">
      <c r="A16" s="31" t="s">
        <v>139</v>
      </c>
      <c r="B16" s="32">
        <v>20</v>
      </c>
    </row>
    <row r="17" spans="1:2">
      <c r="A17" s="35" t="s">
        <v>141</v>
      </c>
      <c r="B17" s="32">
        <v>20</v>
      </c>
    </row>
    <row r="18" spans="1:2">
      <c r="A18" s="31" t="s">
        <v>167</v>
      </c>
      <c r="B18" s="32">
        <v>20</v>
      </c>
    </row>
    <row r="19" spans="1:2">
      <c r="A19" s="35" t="s">
        <v>61</v>
      </c>
      <c r="B19" s="32">
        <v>20</v>
      </c>
    </row>
    <row r="20" spans="1:2">
      <c r="A20" s="31" t="s">
        <v>166</v>
      </c>
      <c r="B20" s="32">
        <v>1129</v>
      </c>
    </row>
    <row r="21" spans="1:2">
      <c r="A21" s="35" t="s">
        <v>106</v>
      </c>
      <c r="B21" s="32">
        <v>18</v>
      </c>
    </row>
    <row r="22" spans="1:2">
      <c r="A22" s="35" t="s">
        <v>60</v>
      </c>
      <c r="B22" s="32">
        <v>20</v>
      </c>
    </row>
    <row r="23" spans="1:2">
      <c r="A23" s="35" t="s">
        <v>149</v>
      </c>
      <c r="B23" s="32">
        <v>30</v>
      </c>
    </row>
    <row r="24" spans="1:2">
      <c r="A24" s="35" t="s">
        <v>170</v>
      </c>
      <c r="B24" s="32">
        <v>50</v>
      </c>
    </row>
    <row r="25" spans="1:2">
      <c r="A25" s="35" t="s">
        <v>171</v>
      </c>
      <c r="B25" s="32">
        <v>80</v>
      </c>
    </row>
    <row r="26" spans="1:2">
      <c r="A26" s="35" t="s">
        <v>151</v>
      </c>
      <c r="B26" s="32">
        <v>30</v>
      </c>
    </row>
    <row r="27" spans="1:2">
      <c r="A27" s="35" t="s">
        <v>172</v>
      </c>
      <c r="B27" s="32">
        <v>30</v>
      </c>
    </row>
    <row r="28" spans="1:2">
      <c r="A28" s="35" t="s">
        <v>173</v>
      </c>
      <c r="B28" s="32">
        <v>50</v>
      </c>
    </row>
    <row r="29" spans="1:2">
      <c r="A29" s="35" t="s">
        <v>76</v>
      </c>
      <c r="B29" s="32">
        <v>20</v>
      </c>
    </row>
    <row r="30" spans="1:2">
      <c r="A30" s="35" t="s">
        <v>58</v>
      </c>
      <c r="B30" s="32">
        <v>70</v>
      </c>
    </row>
    <row r="31" spans="1:2">
      <c r="A31" s="35" t="s">
        <v>101</v>
      </c>
      <c r="B31" s="32">
        <v>25</v>
      </c>
    </row>
    <row r="32" spans="1:2">
      <c r="A32" s="35" t="s">
        <v>68</v>
      </c>
      <c r="B32" s="32">
        <v>25</v>
      </c>
    </row>
    <row r="33" spans="1:2">
      <c r="A33" s="35" t="s">
        <v>64</v>
      </c>
      <c r="B33" s="32">
        <v>80</v>
      </c>
    </row>
    <row r="34" spans="1:2">
      <c r="A34" s="35" t="s">
        <v>63</v>
      </c>
      <c r="B34" s="32">
        <v>20</v>
      </c>
    </row>
    <row r="35" spans="1:2">
      <c r="A35" s="35" t="s">
        <v>70</v>
      </c>
      <c r="B35" s="32">
        <v>25</v>
      </c>
    </row>
    <row r="36" spans="1:2">
      <c r="A36" s="35" t="s">
        <v>59</v>
      </c>
      <c r="B36" s="32">
        <v>25</v>
      </c>
    </row>
    <row r="37" spans="1:2">
      <c r="A37" s="35" t="s">
        <v>124</v>
      </c>
      <c r="B37" s="32">
        <v>30</v>
      </c>
    </row>
    <row r="38" spans="1:2">
      <c r="A38" s="35" t="s">
        <v>174</v>
      </c>
      <c r="B38" s="32">
        <v>50</v>
      </c>
    </row>
    <row r="39" spans="1:2">
      <c r="A39" s="35" t="s">
        <v>175</v>
      </c>
      <c r="B39" s="32">
        <v>80</v>
      </c>
    </row>
    <row r="40" spans="1:2">
      <c r="A40" s="35" t="s">
        <v>86</v>
      </c>
      <c r="B40" s="32">
        <v>20</v>
      </c>
    </row>
    <row r="41" spans="1:2">
      <c r="A41" s="35" t="s">
        <v>62</v>
      </c>
      <c r="B41" s="32">
        <v>70</v>
      </c>
    </row>
    <row r="42" spans="1:2">
      <c r="A42" s="35" t="s">
        <v>177</v>
      </c>
      <c r="B42" s="32">
        <v>80</v>
      </c>
    </row>
    <row r="43" spans="1:2">
      <c r="A43" s="35" t="s">
        <v>202</v>
      </c>
      <c r="B43" s="32">
        <v>70</v>
      </c>
    </row>
    <row r="44" spans="1:2">
      <c r="A44" s="35" t="s">
        <v>209</v>
      </c>
      <c r="B44" s="32">
        <v>30</v>
      </c>
    </row>
    <row r="45" spans="1:2">
      <c r="A45" s="35" t="s">
        <v>213</v>
      </c>
      <c r="B45" s="32">
        <v>30</v>
      </c>
    </row>
    <row r="46" spans="1:2">
      <c r="A46" s="35" t="s">
        <v>237</v>
      </c>
      <c r="B46" s="32">
        <v>20</v>
      </c>
    </row>
    <row r="47" spans="1:2">
      <c r="A47" s="35" t="s">
        <v>264</v>
      </c>
      <c r="B47" s="32">
        <v>25</v>
      </c>
    </row>
    <row r="48" spans="1:2">
      <c r="A48" s="35" t="s">
        <v>277</v>
      </c>
      <c r="B48" s="32">
        <v>26</v>
      </c>
    </row>
    <row r="49" spans="1:2">
      <c r="A49" s="31" t="s">
        <v>90</v>
      </c>
      <c r="B49" s="32"/>
    </row>
    <row r="50" spans="1:2">
      <c r="A50" s="35" t="s">
        <v>90</v>
      </c>
      <c r="B50" s="32"/>
    </row>
    <row r="51" spans="1:2">
      <c r="A51" s="31" t="s">
        <v>231</v>
      </c>
      <c r="B51" s="32">
        <v>1700</v>
      </c>
    </row>
    <row r="52" spans="1:2">
      <c r="A52" s="35" t="s">
        <v>235</v>
      </c>
      <c r="B52" s="32">
        <v>100</v>
      </c>
    </row>
    <row r="53" spans="1:2">
      <c r="A53" s="35" t="s">
        <v>268</v>
      </c>
      <c r="B53" s="32">
        <v>1600</v>
      </c>
    </row>
    <row r="54" spans="1:2">
      <c r="A54" s="31" t="s">
        <v>249</v>
      </c>
      <c r="B54" s="32">
        <v>100</v>
      </c>
    </row>
    <row r="55" spans="1:2">
      <c r="A55" s="35" t="s">
        <v>252</v>
      </c>
      <c r="B55" s="32">
        <v>100</v>
      </c>
    </row>
    <row r="56" spans="1:2">
      <c r="A56" s="31" t="s">
        <v>110</v>
      </c>
      <c r="B56" s="32">
        <v>3195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topLeftCell="A21" workbookViewId="0">
      <selection activeCell="A19" sqref="A19"/>
    </sheetView>
  </sheetViews>
  <sheetFormatPr defaultColWidth="11" defaultRowHeight="14.25"/>
  <cols>
    <col min="1" max="1" width="43" bestFit="1" customWidth="1"/>
    <col min="2" max="2" width="8.625" bestFit="1" customWidth="1"/>
  </cols>
  <sheetData>
    <row r="1" spans="1:3" ht="22.5">
      <c r="A1" s="48" t="s">
        <v>180</v>
      </c>
      <c r="B1" s="49"/>
      <c r="C1" s="50" t="s">
        <v>179</v>
      </c>
    </row>
    <row r="2" spans="1:3" ht="25.5">
      <c r="A2" s="60" t="s">
        <v>166</v>
      </c>
      <c r="B2" s="51"/>
      <c r="C2" s="52"/>
    </row>
    <row r="3" spans="1:3" ht="25.5">
      <c r="A3" s="61" t="s">
        <v>181</v>
      </c>
      <c r="B3" s="53" t="s">
        <v>192</v>
      </c>
      <c r="C3" s="63">
        <v>25</v>
      </c>
    </row>
    <row r="4" spans="1:3" ht="25.5">
      <c r="A4" s="62" t="s">
        <v>149</v>
      </c>
      <c r="B4" s="54"/>
      <c r="C4" s="64">
        <v>30</v>
      </c>
    </row>
    <row r="5" spans="1:3" ht="25.5">
      <c r="A5" s="62" t="s">
        <v>183</v>
      </c>
      <c r="B5" s="55" t="s">
        <v>192</v>
      </c>
      <c r="C5" s="64">
        <v>50</v>
      </c>
    </row>
    <row r="6" spans="1:3" ht="25.5">
      <c r="A6" s="62" t="s">
        <v>182</v>
      </c>
      <c r="B6" s="54"/>
      <c r="C6" s="64">
        <v>80</v>
      </c>
    </row>
    <row r="7" spans="1:3" ht="25.5">
      <c r="A7" s="61" t="s">
        <v>151</v>
      </c>
      <c r="B7" s="53" t="s">
        <v>192</v>
      </c>
      <c r="C7" s="63">
        <v>30</v>
      </c>
    </row>
    <row r="8" spans="1:3" ht="25.5">
      <c r="A8" s="62" t="s">
        <v>172</v>
      </c>
      <c r="B8" s="54"/>
      <c r="C8" s="64">
        <v>30</v>
      </c>
    </row>
    <row r="9" spans="1:3" ht="25.5">
      <c r="A9" s="62" t="s">
        <v>184</v>
      </c>
      <c r="B9" s="54"/>
      <c r="C9" s="64">
        <v>50</v>
      </c>
    </row>
    <row r="10" spans="1:3" ht="25.5">
      <c r="A10" s="61" t="s">
        <v>124</v>
      </c>
      <c r="B10" s="56"/>
      <c r="C10" s="63">
        <v>30</v>
      </c>
    </row>
    <row r="11" spans="1:3" ht="25.5">
      <c r="A11" s="61" t="s">
        <v>196</v>
      </c>
      <c r="B11" s="56"/>
      <c r="C11" s="63">
        <v>50</v>
      </c>
    </row>
    <row r="12" spans="1:3" ht="25.5">
      <c r="A12" s="61" t="s">
        <v>194</v>
      </c>
      <c r="B12" s="53" t="s">
        <v>193</v>
      </c>
      <c r="C12" s="63">
        <v>30</v>
      </c>
    </row>
    <row r="13" spans="1:3" ht="25.5">
      <c r="A13" s="61" t="s">
        <v>195</v>
      </c>
      <c r="B13" s="53" t="s">
        <v>193</v>
      </c>
      <c r="C13" s="63">
        <v>35</v>
      </c>
    </row>
    <row r="14" spans="1:3" ht="25.5">
      <c r="A14" s="61" t="s">
        <v>185</v>
      </c>
      <c r="B14" s="56"/>
      <c r="C14" s="63">
        <v>25</v>
      </c>
    </row>
    <row r="15" spans="1:3" ht="25.5">
      <c r="A15" s="61" t="s">
        <v>70</v>
      </c>
      <c r="B15" s="56"/>
      <c r="C15" s="63">
        <v>25</v>
      </c>
    </row>
    <row r="16" spans="1:3" ht="25.5">
      <c r="A16" s="61" t="s">
        <v>60</v>
      </c>
      <c r="B16" s="56"/>
      <c r="C16" s="63">
        <v>30</v>
      </c>
    </row>
    <row r="17" spans="1:3" ht="25.5">
      <c r="A17" s="60" t="s">
        <v>167</v>
      </c>
      <c r="B17" s="57"/>
      <c r="C17" s="65"/>
    </row>
    <row r="18" spans="1:3" ht="25.5">
      <c r="A18" s="61" t="s">
        <v>186</v>
      </c>
      <c r="B18" s="53" t="s">
        <v>192</v>
      </c>
      <c r="C18" s="63">
        <v>20</v>
      </c>
    </row>
    <row r="19" spans="1:3" ht="25.5">
      <c r="A19" s="61" t="s">
        <v>187</v>
      </c>
      <c r="B19" s="56"/>
      <c r="C19" s="63">
        <v>15</v>
      </c>
    </row>
    <row r="20" spans="1:3" ht="25.5">
      <c r="A20" s="60" t="s">
        <v>169</v>
      </c>
      <c r="B20" s="57"/>
      <c r="C20" s="65"/>
    </row>
    <row r="21" spans="1:3" ht="25.5">
      <c r="A21" s="61" t="s">
        <v>188</v>
      </c>
      <c r="B21" s="53" t="s">
        <v>192</v>
      </c>
      <c r="C21" s="63">
        <v>20</v>
      </c>
    </row>
    <row r="22" spans="1:3" ht="25.5">
      <c r="A22" s="61" t="s">
        <v>106</v>
      </c>
      <c r="B22" s="56"/>
      <c r="C22" s="63">
        <v>18</v>
      </c>
    </row>
    <row r="23" spans="1:3" ht="25.5">
      <c r="A23" s="61" t="s">
        <v>190</v>
      </c>
      <c r="B23" s="56"/>
      <c r="C23" s="63">
        <v>30</v>
      </c>
    </row>
    <row r="24" spans="1:3" ht="25.5">
      <c r="A24" s="61" t="s">
        <v>189</v>
      </c>
      <c r="B24" s="56"/>
      <c r="C24" s="63">
        <v>30</v>
      </c>
    </row>
    <row r="25" spans="1:3" ht="25.5">
      <c r="A25" s="61" t="s">
        <v>191</v>
      </c>
      <c r="B25" s="53" t="s">
        <v>193</v>
      </c>
      <c r="C25" s="63">
        <v>48</v>
      </c>
    </row>
    <row r="26" spans="1:3" ht="25.5">
      <c r="A26" s="60" t="s">
        <v>139</v>
      </c>
      <c r="B26" s="57"/>
      <c r="C26" s="65"/>
    </row>
    <row r="27" spans="1:3" ht="25.5">
      <c r="A27" s="61" t="s">
        <v>141</v>
      </c>
      <c r="B27" s="53" t="s">
        <v>192</v>
      </c>
      <c r="C27" s="63">
        <v>20</v>
      </c>
    </row>
    <row r="28" spans="1:3" ht="25.5">
      <c r="A28" s="60" t="s">
        <v>152</v>
      </c>
      <c r="B28" s="51"/>
      <c r="C28" s="65"/>
    </row>
    <row r="29" spans="1:3" ht="25.5">
      <c r="A29" s="61" t="s">
        <v>135</v>
      </c>
      <c r="B29" s="58"/>
      <c r="C29" s="63">
        <v>30</v>
      </c>
    </row>
    <row r="30" spans="1:3" ht="25.5">
      <c r="A30" s="61" t="s">
        <v>154</v>
      </c>
      <c r="B30" s="58"/>
      <c r="C30" s="63">
        <v>35</v>
      </c>
    </row>
    <row r="31" spans="1:3" ht="25.5">
      <c r="A31" s="61" t="s">
        <v>162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陈曦</cp:lastModifiedBy>
  <cp:lastPrinted>2016-04-16T17:51:09Z</cp:lastPrinted>
  <dcterms:created xsi:type="dcterms:W3CDTF">2016-04-06T06:15:46Z</dcterms:created>
  <dcterms:modified xsi:type="dcterms:W3CDTF">2016-05-08T13:32:47Z</dcterms:modified>
</cp:coreProperties>
</file>