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860" tabRatio="500" activeTab="1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857" r:id="rId6"/>
    <pivotCache cacheId="863" r:id="rId7"/>
    <pivotCache cacheId="87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B37" i="4"/>
  <c r="B38" i="4"/>
  <c r="B39" i="4"/>
  <c r="B40" i="4"/>
  <c r="B41" i="4"/>
  <c r="B42" i="4"/>
  <c r="B43" i="4"/>
  <c r="B44" i="4"/>
  <c r="B45" i="4"/>
  <c r="B46" i="4"/>
  <c r="F131" i="1"/>
  <c r="F132" i="1"/>
  <c r="F133" i="1"/>
  <c r="F134" i="1"/>
  <c r="F135" i="1"/>
  <c r="F136" i="1"/>
  <c r="F137" i="1"/>
  <c r="F138" i="1"/>
  <c r="F139" i="1"/>
  <c r="F140" i="1"/>
  <c r="F141" i="1"/>
  <c r="F130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K127" i="1"/>
  <c r="K119" i="1"/>
  <c r="K120" i="1"/>
  <c r="K121" i="1"/>
  <c r="K122" i="1"/>
  <c r="K123" i="1"/>
  <c r="K124" i="1"/>
  <c r="K125" i="1"/>
  <c r="K126" i="1"/>
  <c r="F113" i="1"/>
  <c r="K113" i="1"/>
  <c r="F114" i="1"/>
  <c r="B34" i="4"/>
  <c r="K114" i="1"/>
  <c r="F115" i="1"/>
  <c r="K115" i="1"/>
  <c r="B35" i="4"/>
  <c r="K116" i="1"/>
  <c r="K117" i="1"/>
  <c r="K118" i="1"/>
  <c r="K112" i="1"/>
  <c r="F112" i="1"/>
  <c r="K111" i="1"/>
  <c r="F111" i="1"/>
  <c r="F110" i="1"/>
  <c r="F109" i="1"/>
  <c r="F108" i="1"/>
  <c r="F107" i="1"/>
  <c r="F106" i="1"/>
  <c r="B32" i="4"/>
  <c r="J32" i="4"/>
  <c r="F105" i="1"/>
  <c r="F104" i="1"/>
  <c r="F103" i="1"/>
  <c r="F102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1" i="1"/>
  <c r="F100" i="1"/>
  <c r="F99" i="1"/>
  <c r="F96" i="1"/>
  <c r="K96" i="1"/>
  <c r="K98" i="1"/>
  <c r="F98" i="1"/>
  <c r="K97" i="1"/>
  <c r="F97" i="1"/>
  <c r="K95" i="1"/>
  <c r="F9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<sst xmlns="http://schemas.openxmlformats.org/spreadsheetml/2006/main" count="800" uniqueCount="247">
  <si>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</si>
  <si>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</si>
  <si>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</si>
  <si>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</si>
  <si>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</si>
  <si>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</si>
  <si>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</si>
  <si>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</si>
  <si>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</si>
  <si>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</si>
  <si>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</si>
  <si>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</si>
  <si>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</si>
  <si>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</si>
  <si>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</si>
  <si>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</si>
  <si>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</si>
  <si>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</si>
  <si>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</si>
  <si>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</si>
  <si>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</si>
  <si>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</si>
  <si>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</si>
  <si>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</si>
  <si>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</si>
  <si>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</si>
  <si>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</si>
  <si>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</si>
  <si>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</si>
  <si>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</si>
  <si>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</si>
  <si>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</si>
  <si>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</si>
  <si>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</si>
  <si>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</si>
  <si>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</si>
  <si>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</si>
  <si>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</si>
  <si>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</si>
  <si>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</si>
  <si>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</si>
  <si>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</si>
  <si>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</si>
  <si>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</si>
  <si>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</si>
  <si>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</si>
  <si>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</si>
  <si>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</si>
  <si>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</si>
  <si>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</si>
  <si>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</si>
  <si>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</si>
  <si>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</si>
  <si>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</si>
  <si>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</si>
  <si>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</si>
  <si>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</si>
  <si>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</si>
  <si>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</si>
  <si>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</si>
  <si>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</si>
  <si>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</si>
  <si>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</si>
  <si>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</si>
  <si>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</si>
  <si>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</si>
  <si>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</si>
  <si>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</si>
  <si>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</si>
  <si>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</si>
  <si>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</si>
  <si>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</si>
  <si>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</si>
  <si>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</si>
  <si>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</si>
  <si>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</si>
  <si>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</si>
  <si>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</si>
  <si>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</si>
  <si>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</si>
  <si>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</si>
  <si>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</si>
  <si>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</si>
  <si>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</si>
  <si>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</si>
  <si>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</si>
  <si>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</si>
  <si>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</si>
  <si>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</si>
  <si>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</si>
  <si>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</si>
  <si>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</si>
  <si>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</si>
  <si>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张小容</t>
  </si>
  <si>
    <t>零点</t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</si>
  <si>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</si>
  <si>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</si>
  <si>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</si>
  <si>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</si>
  <si>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</si>
  <si>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</si>
  <si>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</si>
  <si>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</si>
  <si>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</si>
  <si>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薛丹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</si>
  <si>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</si>
  <si>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</si>
  <si>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</si>
  <si>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</si>
  <si>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</si>
  <si>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</si>
  <si>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</si>
  <si>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</si>
  <si>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</si>
  <si>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</si>
  <si>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</si>
  <si>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</si>
  <si>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</si>
  <si>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</si>
  <si>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</si>
  <si>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</si>
  <si>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</si>
  <si>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</si>
  <si>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</si>
  <si>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</si>
  <si>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</si>
  <si>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</si>
  <si>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</si>
  <si>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</si>
  <si>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</si>
  <si>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</si>
  <si>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</si>
  <si>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</si>
  <si>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</si>
  <si>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</si>
  <si>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</si>
  <si>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</si>
  <si>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</si>
  <si>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</si>
  <si>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</si>
  <si>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</si>
  <si>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</si>
  <si>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</si>
  <si>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</si>
  <si>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</si>
  <si>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</si>
  <si>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</si>
  <si>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</si>
  <si>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</si>
  <si>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</si>
  <si>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</si>
  <si>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</si>
  <si>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</si>
  <si>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</si>
  <si>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</si>
  <si>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</si>
  <si>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</si>
  <si>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</si>
  <si>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</si>
  <si>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</si>
  <si>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</si>
  <si>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</si>
  <si>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</si>
  <si>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</si>
  <si>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</si>
  <si>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</si>
  <si>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</si>
  <si>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</si>
  <si>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</si>
  <si>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</si>
  <si>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</si>
  <si>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</si>
  <si>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</si>
  <si>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</si>
  <si>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</si>
  <si>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</si>
  <si>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</si>
  <si>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</si>
  <si>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</si>
  <si>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()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</si>
  <si>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</si>
  <si>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</si>
  <si>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</si>
  <si>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</si>
  <si>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</si>
  <si>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</si>
  <si>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</si>
  <si>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</si>
  <si>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</si>
  <si>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</si>
  <si>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</si>
  <si>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</si>
  <si>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</si>
  <si>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</si>
  <si>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</si>
  <si>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</si>
  <si>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</si>
  <si>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</si>
  <si>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</si>
  <si>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</si>
  <si>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</si>
  <si>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</si>
  <si>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</si>
  <si>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</si>
  <si>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</si>
  <si>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</si>
  <si>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</si>
  <si>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</si>
  <si>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</si>
  <si>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</si>
  <si>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</si>
  <si>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</si>
  <si>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</si>
  <si>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</si>
  <si>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</si>
  <si>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</si>
  <si>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</si>
  <si>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</si>
  <si>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</si>
  <si>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</si>
  <si>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</si>
  <si>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</si>
  <si>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</si>
  <si>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</si>
  <si>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</si>
  <si>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</si>
  <si>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</si>
  <si>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</si>
  <si>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</si>
  <si>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</si>
  <si>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高山古树普洱茶(杯)x1</t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</si>
  <si>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</si>
  <si>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</si>
  <si>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</si>
  <si>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</si>
  <si>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牛奶热巧克力（儿童优惠装）x2</t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</si>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</sst>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12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11" fillId="0" borderId="0" xfId="0" applyFont="1" applyAlignment="1">
      <alignment horizontal="center"/>
    </xf>
    <xf numFmtId="0" fontId="7" fillId="4" borderId="1" xfId="0" applyFont="1" applyFill="1" applyBorder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2"/>
    </xf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02"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81.958974421294" createdVersion="4" refreshedVersion="4" minRefreshableVersion="3" recordCount="44">
  <cacheSource type="worksheet">
    <worksheetSource name="表2"/>
  </cacheSource>
  <cacheFields count="7">
    <cacheField name="描述" numFmtId="0">
      <sharedItems count="40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()"/>
        <s v="嘀嗒猫开心果" u="1"/>
        <s v="牛奶热巧克力（儿童优惠装）" u="1"/>
      </sharedItems>
    </cacheField>
    <cacheField name="名称" numFmtId="0">
      <sharedItems containsBlank="1"/>
    </cacheField>
    <cacheField name="类别" numFmtId="0">
      <sharedItems containsBlank="1" count="8">
        <s v="饮品"/>
        <s v="小吃"/>
        <s v="甜点"/>
        <s v="其他"/>
        <s v="零食"/>
        <s v="酒类"/>
        <s v="活动"/>
        <m/>
      </sharedItems>
    </cacheField>
    <cacheField name="售价" numFmtId="0">
      <sharedItems containsString="0" containsBlank="1" containsNumber="1" containsInteger="1" minValue="0" maxValue="100"/>
    </cacheField>
    <cacheField name="单位" numFmtId="0">
      <sharedItems containsBlank="1"/>
    </cacheField>
    <cacheField name="菜单版本号" numFmtId="176">
      <sharedItems containsString="0" containsBlank="1" containsNumber="1" containsInteger="1" minValue="1" maxValue="1"/>
    </cacheField>
    <cacheField name="创建日期" numFmtId="0">
      <sharedItems containsNonDate="0" containsDate="1" containsString="0" containsBlank="1" minDate="2016-04-06T00:00:00" maxDate="2016-04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81.958976620372" createdVersion="4" refreshedVersion="4" minRefreshableVersion="3" recordCount="173">
  <cacheSource type="worksheet">
    <worksheetSource ref="B2:M175" sheet="明细"/>
  </cacheSource>
  <cacheFields count="12">
    <cacheField name="姓名" numFmtId="0">
      <sharedItems containsBlank="1" count="28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s v="胡锐"/>
        <m/>
        <s v="张小蓉" u="1"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4-22T00:00:00" count="17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m/>
      </sharedItems>
    </cacheField>
    <cacheField name="显示条目" numFmtId="58">
      <sharedItems containsBlank="1" count="66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x1"/>
        <s v="牛奶热巧克力（儿童优惠装）x2"/>
        <s v="嘀嗒猫开心果x1"/>
        <s v="德国手工花果茶(杯)x2"/>
        <s v="高山古树普洱茶(壶（4杯）)x1"/>
        <s v="儿童绘本演读专场(会员）(1大1小)x1"/>
        <s v="x1"/>
        <m/>
        <s v="德国手工花果茶(壶（2杯）)x1" u="1"/>
        <s v="花果茶玫瑰1壶x1" u="1"/>
        <s v="x" u="1"/>
        <s v="坚果1盘x1" u="1"/>
        <s v="坚果1盘x3" u="1"/>
        <s v="高山普洱1杯x1" u="1"/>
        <s v="手冲拿铁1杯x1" u="1"/>
        <s v="锡兰红茶1壶x1" u="1"/>
        <s v="充值1次x1" u="1"/>
        <s v="茶位费1位x1" u="1"/>
        <s v="x4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MixedTypes="1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481.95897939815" createdVersion="4" refreshedVersion="4" minRefreshableVersion="3" recordCount="173">
  <cacheSource type="worksheet">
    <worksheetSource name="表1"/>
  </cacheSource>
  <cacheFields count="12">
    <cacheField name="姓名" numFmtId="0">
      <sharedItems containsBlank="1" count="27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s v="胡锐"/>
        <m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4-22T00:00:00" count="17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m/>
      </sharedItems>
    </cacheField>
    <cacheField name="显示条目" numFmtId="58">
      <sharedItems containsBlank="1" count="56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x1"/>
        <s v="牛奶热巧克力（儿童优惠装）x2"/>
        <s v="嘀嗒猫开心果x1"/>
        <s v="德国手工花果茶(杯)x2"/>
        <s v="高山古树普洱茶(壶（4杯）)x1"/>
        <s v="儿童绘本演读专场(会员）(1大1小)x1"/>
        <s v="x1"/>
        <m/>
        <s v="德国手工花果茶(壶（2杯）)x1" u="1"/>
        <s v="x" u="1"/>
        <s v="x4" u="1"/>
      </sharedItems>
    </cacheField>
    <cacheField name="产品" numFmtId="0">
      <sharedItems containsBlank="1" count="36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"/>
        <s v="嘀嗒猫开心果"/>
        <s v="高山古树普洱茶(壶（4杯）)"/>
        <s v="儿童绘本演读专场(会员）(1大1小)"/>
        <m/>
        <s v="德国手工花果茶(壶（2杯）)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MixedTypes="1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m/>
    <x v="7"/>
    <m/>
    <m/>
    <m/>
    <m/>
  </r>
  <r>
    <x v="37"/>
    <m/>
    <x v="7"/>
    <m/>
    <m/>
    <m/>
    <m/>
  </r>
  <r>
    <x v="37"/>
    <m/>
    <x v="7"/>
    <m/>
    <m/>
    <m/>
    <m/>
  </r>
  <r>
    <x v="37"/>
    <m/>
    <x v="7"/>
    <m/>
    <m/>
    <m/>
    <m/>
  </r>
  <r>
    <x v="37"/>
    <m/>
    <x v="7"/>
    <m/>
    <m/>
    <m/>
    <m/>
  </r>
  <r>
    <x v="37"/>
    <m/>
    <x v="7"/>
    <m/>
    <m/>
    <m/>
    <m/>
  </r>
  <r>
    <x v="37"/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3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m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3"/>
    <s v="零点"/>
    <x v="1"/>
    <x v="4"/>
    <x v="2"/>
    <s v="手冲拿铁(杯)"/>
    <n v="1"/>
    <n v="1"/>
    <m/>
    <n v="-25"/>
    <m/>
    <m/>
  </r>
  <r>
    <x v="13"/>
    <s v="零点"/>
    <x v="1"/>
    <x v="4"/>
    <x v="16"/>
    <s v="高山普洱(杯)"/>
    <n v="3"/>
    <n v="1"/>
    <m/>
    <n v="-60"/>
    <m/>
    <m/>
  </r>
  <r>
    <x v="13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4"/>
    <s v="原慧玲"/>
    <x v="1"/>
    <x v="5"/>
    <x v="10"/>
    <s v="手冲拿铁(杯)"/>
    <n v="2"/>
    <n v="1"/>
    <m/>
    <n v="-50"/>
    <m/>
    <m/>
  </r>
  <r>
    <x v="15"/>
    <s v="施济"/>
    <x v="1"/>
    <x v="5"/>
    <x v="10"/>
    <s v="手冲拿铁(杯)"/>
    <n v="2"/>
    <n v="1"/>
    <m/>
    <n v="-50"/>
    <m/>
    <m/>
  </r>
  <r>
    <x v="15"/>
    <s v="施济"/>
    <x v="1"/>
    <x v="5"/>
    <x v="20"/>
    <s v="果汁(杯)"/>
    <n v="2"/>
    <n v="1"/>
    <m/>
    <n v="-50"/>
    <m/>
    <s v="鲜榨果汁"/>
  </r>
  <r>
    <x v="16"/>
    <s v="信和活动"/>
    <x v="1"/>
    <x v="5"/>
    <x v="21"/>
    <s v="插花"/>
    <n v="1"/>
    <n v="1"/>
    <m/>
    <n v="-300"/>
    <m/>
    <m/>
  </r>
  <r>
    <x v="17"/>
    <s v="飞哥"/>
    <x v="1"/>
    <x v="5"/>
    <x v="9"/>
    <s v="绿茶(杯)"/>
    <n v="1"/>
    <n v="1"/>
    <m/>
    <n v="-30"/>
    <m/>
    <m/>
  </r>
  <r>
    <x v="17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3"/>
    <s v="帕萨迪纳业主"/>
    <x v="1"/>
    <x v="5"/>
    <x v="2"/>
    <s v="手冲拿铁(杯)"/>
    <n v="1"/>
    <n v="1"/>
    <m/>
    <n v="-25"/>
    <m/>
    <m/>
  </r>
  <r>
    <x v="13"/>
    <s v="帕萨迪纳业主"/>
    <x v="1"/>
    <x v="5"/>
    <x v="17"/>
    <s v="花果茶玫瑰(杯)"/>
    <n v="1"/>
    <n v="1"/>
    <m/>
    <n v="-25"/>
    <m/>
    <m/>
  </r>
  <r>
    <x v="13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3"/>
    <s v="crystal"/>
    <x v="1"/>
    <x v="7"/>
    <x v="15"/>
    <s v="手冲拿铁(杯)"/>
    <n v="3"/>
    <n v="1"/>
    <m/>
    <n v="-75"/>
    <m/>
    <m/>
  </r>
  <r>
    <x v="13"/>
    <s v="crystal"/>
    <x v="1"/>
    <x v="7"/>
    <x v="24"/>
    <s v="斯里兰卡上等红茶(杯)"/>
    <n v="1"/>
    <n v="1"/>
    <m/>
    <n v="-30"/>
    <m/>
    <m/>
  </r>
  <r>
    <x v="18"/>
    <s v="颗颗妈妈"/>
    <x v="0"/>
    <x v="7"/>
    <x v="0"/>
    <s v="充值"/>
    <n v="1"/>
    <n v="1"/>
    <n v="500"/>
    <n v="500"/>
    <m/>
    <m/>
  </r>
  <r>
    <x v="18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9"/>
    <s v="二宝妈"/>
    <x v="0"/>
    <x v="8"/>
    <x v="0"/>
    <s v="充值"/>
    <n v="1"/>
    <n v="1"/>
    <n v="1500"/>
    <n v="1500"/>
    <m/>
    <m/>
  </r>
  <r>
    <x v="19"/>
    <s v="二宝妈"/>
    <x v="2"/>
    <x v="8"/>
    <x v="2"/>
    <s v="手冲拿铁(杯)"/>
    <n v="1"/>
    <n v="1"/>
    <m/>
    <n v="-25"/>
    <m/>
    <m/>
  </r>
  <r>
    <x v="13"/>
    <s v="maji妈妈"/>
    <x v="1"/>
    <x v="8"/>
    <x v="26"/>
    <s v="茶位费(位)"/>
    <n v="4"/>
    <n v="1"/>
    <m/>
    <n v="-80"/>
    <m/>
    <m/>
  </r>
  <r>
    <x v="13"/>
    <s v="卢芳"/>
    <x v="1"/>
    <x v="8"/>
    <x v="2"/>
    <s v="手冲拿铁(杯)"/>
    <n v="1"/>
    <n v="1"/>
    <m/>
    <n v="-25"/>
    <m/>
    <m/>
  </r>
  <r>
    <x v="13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3"/>
    <s v="林总，唐老师"/>
    <x v="1"/>
    <x v="8"/>
    <x v="10"/>
    <s v="手冲拿铁(杯)"/>
    <n v="2"/>
    <n v="1"/>
    <m/>
    <n v="-50"/>
    <m/>
    <m/>
  </r>
  <r>
    <x v="13"/>
    <s v="林总，唐老师"/>
    <x v="1"/>
    <x v="8"/>
    <x v="24"/>
    <s v="斯里兰卡上等红茶(杯)"/>
    <n v="1"/>
    <n v="1"/>
    <m/>
    <n v="-30"/>
    <m/>
    <m/>
  </r>
  <r>
    <x v="13"/>
    <s v="林总，唐老师"/>
    <x v="1"/>
    <x v="8"/>
    <x v="28"/>
    <s v="啤酒(瓶)"/>
    <n v="2"/>
    <n v="1"/>
    <m/>
    <n v="-40"/>
    <m/>
    <m/>
  </r>
  <r>
    <x v="13"/>
    <s v="蓝山美术"/>
    <x v="1"/>
    <x v="9"/>
    <x v="2"/>
    <s v="手冲拿铁(杯)"/>
    <n v="1"/>
    <n v="1"/>
    <m/>
    <n v="-25"/>
    <m/>
    <m/>
  </r>
  <r>
    <x v="13"/>
    <s v="蓝山美术"/>
    <x v="1"/>
    <x v="9"/>
    <x v="29"/>
    <s v="草莓酸奶(杯)"/>
    <n v="1"/>
    <n v="1"/>
    <m/>
    <n v="-20"/>
    <m/>
    <m/>
  </r>
  <r>
    <x v="20"/>
    <s v="曹曹妹妹"/>
    <x v="0"/>
    <x v="8"/>
    <x v="0"/>
    <s v="充值"/>
    <n v="1"/>
    <n v="1"/>
    <n v="500"/>
    <n v="500"/>
    <m/>
    <m/>
  </r>
  <r>
    <x v="21"/>
    <s v="勇哥"/>
    <x v="0"/>
    <x v="9"/>
    <x v="0"/>
    <s v="充值"/>
    <n v="1"/>
    <n v="1"/>
    <n v="500"/>
    <n v="500"/>
    <m/>
    <m/>
  </r>
  <r>
    <x v="22"/>
    <s v="一鸾"/>
    <x v="0"/>
    <x v="9"/>
    <x v="0"/>
    <s v="充值"/>
    <n v="1"/>
    <n v="1"/>
    <n v="500"/>
    <n v="500"/>
    <m/>
    <m/>
  </r>
  <r>
    <x v="20"/>
    <s v="曹曹妹妹"/>
    <x v="2"/>
    <x v="8"/>
    <x v="2"/>
    <s v="手冲拿铁(杯)"/>
    <n v="1"/>
    <n v="1"/>
    <m/>
    <n v="-25"/>
    <m/>
    <m/>
  </r>
  <r>
    <x v="20"/>
    <s v="曹曹妹妹"/>
    <x v="2"/>
    <x v="8"/>
    <x v="30"/>
    <s v="德国手工花果茶(杯)"/>
    <n v="1"/>
    <n v="1"/>
    <m/>
    <n v="-30"/>
    <m/>
    <m/>
  </r>
  <r>
    <x v="21"/>
    <s v="勇哥"/>
    <x v="2"/>
    <x v="9"/>
    <x v="2"/>
    <s v="手冲拿铁(杯)"/>
    <n v="1"/>
    <n v="1"/>
    <m/>
    <n v="-25"/>
    <m/>
    <m/>
  </r>
  <r>
    <x v="18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3"/>
    <s v="达哥"/>
    <x v="1"/>
    <x v="10"/>
    <x v="15"/>
    <s v="手冲拿铁(杯)"/>
    <n v="3"/>
    <n v="1"/>
    <m/>
    <n v="-75"/>
    <m/>
    <m/>
  </r>
  <r>
    <x v="13"/>
    <s v="达哥"/>
    <x v="1"/>
    <x v="10"/>
    <x v="29"/>
    <s v="草莓酸奶(杯)"/>
    <n v="1"/>
    <n v="1"/>
    <m/>
    <n v="-20"/>
    <m/>
    <m/>
  </r>
  <r>
    <x v="23"/>
    <s v="candice"/>
    <x v="0"/>
    <x v="10"/>
    <x v="0"/>
    <s v="充值"/>
    <n v="1"/>
    <n v="1"/>
    <n v="500"/>
    <n v="500"/>
    <m/>
    <m/>
  </r>
  <r>
    <x v="23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3"/>
    <s v="高卉"/>
    <x v="1"/>
    <x v="11"/>
    <x v="35"/>
    <s v="手冲拿铁(杯)"/>
    <n v="5"/>
    <n v="1"/>
    <m/>
    <n v="-125"/>
    <m/>
    <m/>
  </r>
  <r>
    <x v="13"/>
    <s v="高卉"/>
    <x v="1"/>
    <x v="11"/>
    <x v="24"/>
    <s v="斯里兰卡上等红茶(杯)"/>
    <n v="1"/>
    <n v="1"/>
    <m/>
    <n v="-30"/>
    <m/>
    <m/>
  </r>
  <r>
    <x v="13"/>
    <s v="高卉"/>
    <x v="1"/>
    <x v="11"/>
    <x v="30"/>
    <s v="德国手工花果茶(杯)"/>
    <n v="1"/>
    <n v="1"/>
    <m/>
    <n v="-30"/>
    <m/>
    <m/>
  </r>
  <r>
    <x v="13"/>
    <s v="高卉"/>
    <x v="1"/>
    <x v="11"/>
    <x v="29"/>
    <s v="草莓酸奶(杯)"/>
    <n v="1"/>
    <n v="1"/>
    <m/>
    <n v="-2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6"/>
    <s v="坚果(盘)"/>
    <n v="2"/>
    <n v="1"/>
    <m/>
    <n v="-40"/>
    <m/>
    <m/>
  </r>
  <r>
    <x v="19"/>
    <s v="二宝妈"/>
    <x v="2"/>
    <x v="12"/>
    <x v="37"/>
    <s v="德国手工花果茶(壶（3杯）)"/>
    <n v="1"/>
    <n v="1"/>
    <m/>
    <n v="-70"/>
    <m/>
    <m/>
  </r>
  <r>
    <x v="18"/>
    <s v="颗颗妈妈"/>
    <x v="2"/>
    <x v="12"/>
    <x v="2"/>
    <s v="手冲拿铁(杯)"/>
    <n v="1"/>
    <n v="1"/>
    <m/>
    <n v="-25"/>
    <m/>
    <m/>
  </r>
  <r>
    <x v="0"/>
    <s v="档爸"/>
    <x v="2"/>
    <x v="12"/>
    <x v="38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3"/>
    <s v="卫丹朋友"/>
    <x v="1"/>
    <x v="12"/>
    <x v="39"/>
    <s v="德国手工花果茶(壶（4杯）)"/>
    <n v="1"/>
    <n v="1"/>
    <m/>
    <n v="-80"/>
    <m/>
    <m/>
  </r>
  <r>
    <x v="13"/>
    <s v="卫丹朋友"/>
    <x v="1"/>
    <x v="12"/>
    <x v="24"/>
    <s v="斯里兰卡上等红茶(杯)"/>
    <n v="1"/>
    <n v="1"/>
    <m/>
    <n v="-30"/>
    <m/>
    <m/>
  </r>
  <r>
    <x v="13"/>
    <s v="卫丹朋友"/>
    <x v="1"/>
    <x v="12"/>
    <x v="12"/>
    <s v="热巧克力(杯)"/>
    <n v="1"/>
    <n v="1"/>
    <m/>
    <n v="-25"/>
    <m/>
    <m/>
  </r>
  <r>
    <x v="23"/>
    <s v="Candice"/>
    <x v="2"/>
    <x v="12"/>
    <x v="4"/>
    <s v="坚果(盘)"/>
    <n v="1"/>
    <n v="1"/>
    <m/>
    <n v="-20"/>
    <m/>
    <m/>
  </r>
  <r>
    <x v="23"/>
    <s v="Candice"/>
    <x v="2"/>
    <x v="12"/>
    <x v="31"/>
    <s v="峨眉山明前绿茶(杯)"/>
    <n v="1"/>
    <n v="1"/>
    <m/>
    <n v="-30"/>
    <m/>
    <m/>
  </r>
  <r>
    <x v="23"/>
    <s v="Candice"/>
    <x v="2"/>
    <x v="12"/>
    <x v="40"/>
    <s v="英式奶茶(杯)"/>
    <n v="1"/>
    <n v="1"/>
    <m/>
    <n v="-30"/>
    <m/>
    <m/>
  </r>
  <r>
    <x v="23"/>
    <s v="Candice"/>
    <x v="2"/>
    <x v="12"/>
    <x v="12"/>
    <s v="热巧克力(杯)"/>
    <n v="1"/>
    <n v="1"/>
    <m/>
    <n v="-25"/>
    <m/>
    <m/>
  </r>
  <r>
    <x v="23"/>
    <s v="Candice"/>
    <x v="2"/>
    <x v="12"/>
    <x v="41"/>
    <s v="美国蔓越梅子干(碟)"/>
    <n v="1"/>
    <n v="1"/>
    <m/>
    <n v="-15"/>
    <m/>
    <m/>
  </r>
  <r>
    <x v="23"/>
    <s v="Candice"/>
    <x v="2"/>
    <x v="12"/>
    <x v="42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3"/>
    <s v="高山古树普洱茶(杯)"/>
    <n v="1"/>
    <n v="1"/>
    <m/>
    <n v="-30"/>
    <m/>
    <m/>
  </r>
  <r>
    <x v="3"/>
    <s v="喜爸"/>
    <x v="2"/>
    <x v="13"/>
    <x v="44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5"/>
    <s v="牛奶热巧克力（儿童优惠装）"/>
    <n v="1"/>
    <n v="1"/>
    <m/>
    <e v="#N/A"/>
    <m/>
    <m/>
  </r>
  <r>
    <x v="2"/>
    <s v="阳妈"/>
    <x v="2"/>
    <x v="14"/>
    <x v="46"/>
    <s v="牛奶热巧克力（儿童优惠装）"/>
    <n v="2"/>
    <n v="1"/>
    <m/>
    <e v="#N/A"/>
    <m/>
    <m/>
  </r>
  <r>
    <x v="1"/>
    <s v="皇上"/>
    <x v="2"/>
    <x v="14"/>
    <x v="43"/>
    <s v="高山古树普洱茶(杯)"/>
    <n v="1"/>
    <n v="1"/>
    <m/>
    <n v="-30"/>
    <m/>
    <m/>
  </r>
  <r>
    <x v="4"/>
    <s v="峰峰妈"/>
    <x v="2"/>
    <x v="14"/>
    <x v="47"/>
    <s v="嘀嗒猫开心果"/>
    <n v="1"/>
    <n v="1"/>
    <m/>
    <e v="#N/A"/>
    <m/>
    <m/>
  </r>
  <r>
    <x v="13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4"/>
    <s v="可可妈"/>
    <x v="2"/>
    <x v="15"/>
    <x v="50"/>
    <s v="儿童绘本演读专场(会员）(1大1小)"/>
    <n v="1"/>
    <n v="1"/>
    <m/>
    <n v="-100"/>
    <m/>
    <m/>
  </r>
  <r>
    <x v="19"/>
    <s v="二宝妈"/>
    <x v="2"/>
    <x v="15"/>
    <x v="50"/>
    <s v="儿童绘本演读专场(会员）(1大1小)"/>
    <n v="1"/>
    <n v="1"/>
    <m/>
    <n v="-100"/>
    <m/>
    <m/>
  </r>
  <r>
    <x v="25"/>
    <m/>
    <x v="3"/>
    <x v="16"/>
    <x v="51"/>
    <m/>
    <n v="1"/>
    <n v="1"/>
    <m/>
    <n v="0"/>
    <m/>
    <m/>
  </r>
  <r>
    <x v="25"/>
    <m/>
    <x v="3"/>
    <x v="16"/>
    <x v="51"/>
    <m/>
    <n v="1"/>
    <n v="1"/>
    <m/>
    <n v="0"/>
    <m/>
    <m/>
  </r>
  <r>
    <x v="25"/>
    <m/>
    <x v="3"/>
    <x v="16"/>
    <x v="51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n v="1"/>
    <n v="1"/>
    <m/>
    <n v="0"/>
    <m/>
    <m/>
  </r>
  <r>
    <x v="25"/>
    <m/>
    <x v="3"/>
    <x v="16"/>
    <x v="52"/>
    <m/>
    <m/>
    <n v="1"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3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m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3"/>
    <s v="零点"/>
    <x v="1"/>
    <x v="4"/>
    <x v="2"/>
    <x v="2"/>
    <n v="1"/>
    <n v="1"/>
    <m/>
    <n v="-25"/>
    <m/>
    <m/>
  </r>
  <r>
    <x v="13"/>
    <s v="零点"/>
    <x v="1"/>
    <x v="4"/>
    <x v="16"/>
    <x v="10"/>
    <n v="3"/>
    <n v="1"/>
    <m/>
    <n v="-60"/>
    <m/>
    <m/>
  </r>
  <r>
    <x v="13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4"/>
    <s v="原慧玲"/>
    <x v="1"/>
    <x v="5"/>
    <x v="10"/>
    <x v="2"/>
    <n v="2"/>
    <n v="1"/>
    <m/>
    <n v="-50"/>
    <m/>
    <m/>
  </r>
  <r>
    <x v="15"/>
    <s v="施济"/>
    <x v="1"/>
    <x v="5"/>
    <x v="10"/>
    <x v="2"/>
    <n v="2"/>
    <n v="1"/>
    <m/>
    <n v="-50"/>
    <m/>
    <m/>
  </r>
  <r>
    <x v="15"/>
    <s v="施济"/>
    <x v="1"/>
    <x v="5"/>
    <x v="20"/>
    <x v="13"/>
    <n v="2"/>
    <n v="1"/>
    <m/>
    <n v="-50"/>
    <m/>
    <s v="鲜榨果汁"/>
  </r>
  <r>
    <x v="16"/>
    <s v="信和活动"/>
    <x v="1"/>
    <x v="5"/>
    <x v="21"/>
    <x v="14"/>
    <n v="1"/>
    <n v="1"/>
    <m/>
    <n v="-300"/>
    <m/>
    <m/>
  </r>
  <r>
    <x v="17"/>
    <s v="飞哥"/>
    <x v="1"/>
    <x v="5"/>
    <x v="9"/>
    <x v="6"/>
    <n v="1"/>
    <n v="1"/>
    <m/>
    <n v="-30"/>
    <m/>
    <m/>
  </r>
  <r>
    <x v="17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3"/>
    <s v="帕萨迪纳业主"/>
    <x v="1"/>
    <x v="5"/>
    <x v="2"/>
    <x v="2"/>
    <n v="1"/>
    <n v="1"/>
    <m/>
    <n v="-25"/>
    <m/>
    <m/>
  </r>
  <r>
    <x v="13"/>
    <s v="帕萨迪纳业主"/>
    <x v="1"/>
    <x v="5"/>
    <x v="17"/>
    <x v="8"/>
    <n v="1"/>
    <n v="1"/>
    <m/>
    <n v="-25"/>
    <m/>
    <m/>
  </r>
  <r>
    <x v="13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3"/>
    <s v="crystal"/>
    <x v="1"/>
    <x v="7"/>
    <x v="15"/>
    <x v="2"/>
    <n v="3"/>
    <n v="1"/>
    <m/>
    <n v="-75"/>
    <m/>
    <m/>
  </r>
  <r>
    <x v="13"/>
    <s v="crystal"/>
    <x v="1"/>
    <x v="7"/>
    <x v="24"/>
    <x v="16"/>
    <n v="1"/>
    <n v="1"/>
    <m/>
    <n v="-30"/>
    <m/>
    <m/>
  </r>
  <r>
    <x v="18"/>
    <s v="颗颗妈妈"/>
    <x v="0"/>
    <x v="7"/>
    <x v="0"/>
    <x v="0"/>
    <n v="1"/>
    <n v="1"/>
    <n v="500"/>
    <n v="500"/>
    <m/>
    <m/>
  </r>
  <r>
    <x v="18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9"/>
    <s v="二宝妈"/>
    <x v="0"/>
    <x v="8"/>
    <x v="0"/>
    <x v="0"/>
    <n v="1"/>
    <n v="1"/>
    <n v="1500"/>
    <n v="1500"/>
    <m/>
    <m/>
  </r>
  <r>
    <x v="19"/>
    <s v="二宝妈"/>
    <x v="2"/>
    <x v="8"/>
    <x v="2"/>
    <x v="2"/>
    <n v="1"/>
    <n v="1"/>
    <m/>
    <n v="-25"/>
    <m/>
    <m/>
  </r>
  <r>
    <x v="13"/>
    <s v="maji妈妈"/>
    <x v="1"/>
    <x v="8"/>
    <x v="26"/>
    <x v="3"/>
    <n v="4"/>
    <n v="1"/>
    <m/>
    <n v="-80"/>
    <m/>
    <m/>
  </r>
  <r>
    <x v="13"/>
    <s v="卢芳"/>
    <x v="1"/>
    <x v="8"/>
    <x v="2"/>
    <x v="2"/>
    <n v="1"/>
    <n v="1"/>
    <m/>
    <n v="-25"/>
    <m/>
    <m/>
  </r>
  <r>
    <x v="13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3"/>
    <s v="林总，唐老师"/>
    <x v="1"/>
    <x v="8"/>
    <x v="10"/>
    <x v="2"/>
    <n v="2"/>
    <n v="1"/>
    <m/>
    <n v="-50"/>
    <m/>
    <m/>
  </r>
  <r>
    <x v="13"/>
    <s v="林总，唐老师"/>
    <x v="1"/>
    <x v="8"/>
    <x v="24"/>
    <x v="16"/>
    <n v="1"/>
    <n v="1"/>
    <m/>
    <n v="-30"/>
    <m/>
    <m/>
  </r>
  <r>
    <x v="13"/>
    <s v="林总，唐老师"/>
    <x v="1"/>
    <x v="8"/>
    <x v="28"/>
    <x v="12"/>
    <n v="2"/>
    <n v="1"/>
    <m/>
    <n v="-40"/>
    <m/>
    <m/>
  </r>
  <r>
    <x v="13"/>
    <s v="蓝山美术"/>
    <x v="1"/>
    <x v="9"/>
    <x v="2"/>
    <x v="2"/>
    <n v="1"/>
    <n v="1"/>
    <m/>
    <n v="-25"/>
    <m/>
    <m/>
  </r>
  <r>
    <x v="13"/>
    <s v="蓝山美术"/>
    <x v="1"/>
    <x v="9"/>
    <x v="29"/>
    <x v="18"/>
    <n v="1"/>
    <n v="1"/>
    <m/>
    <n v="-20"/>
    <m/>
    <m/>
  </r>
  <r>
    <x v="20"/>
    <s v="曹曹妹妹"/>
    <x v="0"/>
    <x v="8"/>
    <x v="0"/>
    <x v="0"/>
    <n v="1"/>
    <n v="1"/>
    <n v="500"/>
    <n v="500"/>
    <m/>
    <m/>
  </r>
  <r>
    <x v="21"/>
    <s v="勇哥"/>
    <x v="0"/>
    <x v="9"/>
    <x v="0"/>
    <x v="0"/>
    <n v="1"/>
    <n v="1"/>
    <n v="500"/>
    <n v="500"/>
    <m/>
    <m/>
  </r>
  <r>
    <x v="22"/>
    <s v="一鸾"/>
    <x v="0"/>
    <x v="9"/>
    <x v="0"/>
    <x v="0"/>
    <n v="1"/>
    <n v="1"/>
    <n v="500"/>
    <n v="500"/>
    <m/>
    <m/>
  </r>
  <r>
    <x v="20"/>
    <s v="曹曹妹妹"/>
    <x v="2"/>
    <x v="8"/>
    <x v="2"/>
    <x v="2"/>
    <n v="1"/>
    <n v="1"/>
    <m/>
    <n v="-25"/>
    <m/>
    <m/>
  </r>
  <r>
    <x v="20"/>
    <s v="曹曹妹妹"/>
    <x v="2"/>
    <x v="8"/>
    <x v="30"/>
    <x v="19"/>
    <n v="1"/>
    <n v="1"/>
    <m/>
    <n v="-30"/>
    <m/>
    <m/>
  </r>
  <r>
    <x v="21"/>
    <s v="勇哥"/>
    <x v="2"/>
    <x v="9"/>
    <x v="2"/>
    <x v="2"/>
    <n v="1"/>
    <n v="1"/>
    <m/>
    <n v="-25"/>
    <m/>
    <m/>
  </r>
  <r>
    <x v="18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3"/>
    <s v="达哥"/>
    <x v="1"/>
    <x v="10"/>
    <x v="15"/>
    <x v="2"/>
    <n v="3"/>
    <n v="1"/>
    <m/>
    <n v="-75"/>
    <m/>
    <m/>
  </r>
  <r>
    <x v="13"/>
    <s v="达哥"/>
    <x v="1"/>
    <x v="10"/>
    <x v="29"/>
    <x v="18"/>
    <n v="1"/>
    <n v="1"/>
    <m/>
    <n v="-20"/>
    <m/>
    <m/>
  </r>
  <r>
    <x v="23"/>
    <s v="candice"/>
    <x v="0"/>
    <x v="10"/>
    <x v="0"/>
    <x v="0"/>
    <n v="1"/>
    <n v="1"/>
    <n v="500"/>
    <n v="500"/>
    <m/>
    <m/>
  </r>
  <r>
    <x v="23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3"/>
    <s v="高卉"/>
    <x v="1"/>
    <x v="11"/>
    <x v="35"/>
    <x v="2"/>
    <n v="5"/>
    <n v="1"/>
    <m/>
    <n v="-125"/>
    <m/>
    <m/>
  </r>
  <r>
    <x v="13"/>
    <s v="高卉"/>
    <x v="1"/>
    <x v="11"/>
    <x v="24"/>
    <x v="16"/>
    <n v="1"/>
    <n v="1"/>
    <m/>
    <n v="-30"/>
    <m/>
    <m/>
  </r>
  <r>
    <x v="13"/>
    <s v="高卉"/>
    <x v="1"/>
    <x v="11"/>
    <x v="30"/>
    <x v="19"/>
    <n v="1"/>
    <n v="1"/>
    <m/>
    <n v="-30"/>
    <m/>
    <m/>
  </r>
  <r>
    <x v="13"/>
    <s v="高卉"/>
    <x v="1"/>
    <x v="11"/>
    <x v="29"/>
    <x v="18"/>
    <n v="1"/>
    <n v="1"/>
    <m/>
    <n v="-2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6"/>
    <x v="4"/>
    <n v="2"/>
    <n v="1"/>
    <m/>
    <n v="-40"/>
    <m/>
    <m/>
  </r>
  <r>
    <x v="19"/>
    <s v="二宝妈"/>
    <x v="2"/>
    <x v="12"/>
    <x v="37"/>
    <x v="22"/>
    <n v="1"/>
    <n v="1"/>
    <m/>
    <n v="-70"/>
    <m/>
    <m/>
  </r>
  <r>
    <x v="18"/>
    <s v="颗颗妈妈"/>
    <x v="2"/>
    <x v="12"/>
    <x v="2"/>
    <x v="2"/>
    <n v="1"/>
    <n v="1"/>
    <m/>
    <n v="-25"/>
    <m/>
    <m/>
  </r>
  <r>
    <x v="0"/>
    <s v="档爸"/>
    <x v="2"/>
    <x v="12"/>
    <x v="38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3"/>
    <s v="卫丹朋友"/>
    <x v="1"/>
    <x v="12"/>
    <x v="39"/>
    <x v="24"/>
    <n v="1"/>
    <n v="1"/>
    <m/>
    <n v="-80"/>
    <m/>
    <m/>
  </r>
  <r>
    <x v="13"/>
    <s v="卫丹朋友"/>
    <x v="1"/>
    <x v="12"/>
    <x v="24"/>
    <x v="16"/>
    <n v="1"/>
    <n v="1"/>
    <m/>
    <n v="-30"/>
    <m/>
    <m/>
  </r>
  <r>
    <x v="13"/>
    <s v="卫丹朋友"/>
    <x v="1"/>
    <x v="12"/>
    <x v="12"/>
    <x v="9"/>
    <n v="1"/>
    <n v="1"/>
    <m/>
    <n v="-25"/>
    <m/>
    <m/>
  </r>
  <r>
    <x v="23"/>
    <s v="Candice"/>
    <x v="2"/>
    <x v="12"/>
    <x v="4"/>
    <x v="4"/>
    <n v="1"/>
    <n v="1"/>
    <m/>
    <n v="-20"/>
    <m/>
    <m/>
  </r>
  <r>
    <x v="23"/>
    <s v="Candice"/>
    <x v="2"/>
    <x v="12"/>
    <x v="31"/>
    <x v="20"/>
    <n v="1"/>
    <n v="1"/>
    <m/>
    <n v="-30"/>
    <m/>
    <m/>
  </r>
  <r>
    <x v="23"/>
    <s v="Candice"/>
    <x v="2"/>
    <x v="12"/>
    <x v="40"/>
    <x v="25"/>
    <n v="1"/>
    <n v="1"/>
    <m/>
    <n v="-30"/>
    <m/>
    <m/>
  </r>
  <r>
    <x v="23"/>
    <s v="Candice"/>
    <x v="2"/>
    <x v="12"/>
    <x v="12"/>
    <x v="9"/>
    <n v="1"/>
    <n v="1"/>
    <m/>
    <n v="-25"/>
    <m/>
    <m/>
  </r>
  <r>
    <x v="23"/>
    <s v="Candice"/>
    <x v="2"/>
    <x v="12"/>
    <x v="41"/>
    <x v="26"/>
    <n v="1"/>
    <n v="1"/>
    <m/>
    <n v="-15"/>
    <m/>
    <m/>
  </r>
  <r>
    <x v="23"/>
    <s v="Candice"/>
    <x v="2"/>
    <x v="12"/>
    <x v="42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3"/>
    <x v="28"/>
    <n v="1"/>
    <n v="1"/>
    <m/>
    <n v="-30"/>
    <m/>
    <m/>
  </r>
  <r>
    <x v="3"/>
    <s v="喜爸"/>
    <x v="2"/>
    <x v="13"/>
    <x v="44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5"/>
    <x v="30"/>
    <n v="1"/>
    <n v="1"/>
    <m/>
    <e v="#N/A"/>
    <m/>
    <m/>
  </r>
  <r>
    <x v="2"/>
    <s v="阳妈"/>
    <x v="2"/>
    <x v="14"/>
    <x v="46"/>
    <x v="30"/>
    <n v="2"/>
    <n v="1"/>
    <m/>
    <e v="#N/A"/>
    <m/>
    <m/>
  </r>
  <r>
    <x v="1"/>
    <s v="皇上"/>
    <x v="2"/>
    <x v="14"/>
    <x v="43"/>
    <x v="28"/>
    <n v="1"/>
    <n v="1"/>
    <m/>
    <n v="-30"/>
    <m/>
    <m/>
  </r>
  <r>
    <x v="4"/>
    <s v="峰峰妈"/>
    <x v="2"/>
    <x v="14"/>
    <x v="47"/>
    <x v="31"/>
    <n v="1"/>
    <n v="1"/>
    <m/>
    <e v="#N/A"/>
    <m/>
    <m/>
  </r>
  <r>
    <x v="13"/>
    <s v="crystal"/>
    <x v="1"/>
    <x v="14"/>
    <x v="48"/>
    <x v="19"/>
    <n v="2"/>
    <n v="1"/>
    <m/>
    <n v="-60"/>
    <m/>
    <m/>
  </r>
  <r>
    <x v="3"/>
    <m/>
    <x v="2"/>
    <x v="15"/>
    <x v="49"/>
    <x v="32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3"/>
    <n v="1"/>
    <n v="1"/>
    <m/>
    <n v="-100"/>
    <m/>
    <m/>
  </r>
  <r>
    <x v="2"/>
    <m/>
    <x v="2"/>
    <x v="15"/>
    <x v="50"/>
    <x v="33"/>
    <n v="1"/>
    <n v="1"/>
    <m/>
    <n v="-100"/>
    <m/>
    <m/>
  </r>
  <r>
    <x v="3"/>
    <m/>
    <x v="2"/>
    <x v="15"/>
    <x v="50"/>
    <x v="33"/>
    <n v="1"/>
    <n v="1"/>
    <m/>
    <n v="-100"/>
    <m/>
    <m/>
  </r>
  <r>
    <x v="0"/>
    <m/>
    <x v="2"/>
    <x v="15"/>
    <x v="50"/>
    <x v="33"/>
    <n v="1"/>
    <n v="1"/>
    <m/>
    <n v="-100"/>
    <m/>
    <m/>
  </r>
  <r>
    <x v="24"/>
    <s v="可可妈"/>
    <x v="2"/>
    <x v="15"/>
    <x v="50"/>
    <x v="33"/>
    <n v="1"/>
    <n v="1"/>
    <m/>
    <n v="-100"/>
    <m/>
    <m/>
  </r>
  <r>
    <x v="19"/>
    <s v="二宝妈"/>
    <x v="2"/>
    <x v="15"/>
    <x v="50"/>
    <x v="33"/>
    <n v="1"/>
    <n v="1"/>
    <m/>
    <n v="-100"/>
    <m/>
    <m/>
  </r>
  <r>
    <x v="25"/>
    <m/>
    <x v="3"/>
    <x v="16"/>
    <x v="51"/>
    <x v="34"/>
    <n v="1"/>
    <n v="1"/>
    <m/>
    <n v="0"/>
    <m/>
    <m/>
  </r>
  <r>
    <x v="25"/>
    <m/>
    <x v="3"/>
    <x v="16"/>
    <x v="51"/>
    <x v="34"/>
    <n v="1"/>
    <n v="1"/>
    <m/>
    <n v="0"/>
    <m/>
    <m/>
  </r>
  <r>
    <x v="25"/>
    <m/>
    <x v="3"/>
    <x v="16"/>
    <x v="51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n v="1"/>
    <n v="1"/>
    <m/>
    <n v="0"/>
    <m/>
    <m/>
  </r>
  <r>
    <x v="25"/>
    <m/>
    <x v="3"/>
    <x v="16"/>
    <x v="52"/>
    <x v="34"/>
    <m/>
    <n v="1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会员汇总" cacheId="863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27" firstHeaderRow="1" firstDataRow="1" firstDataCol="1" rowPageCount="1" colPageCount="1"/>
  <pivotFields count="12">
    <pivotField axis="axisPage" multipleItemSelectionAllowed="1" showAll="0">
      <items count="29">
        <item h="1" m="1" x="27"/>
        <item h="1" x="0"/>
        <item h="1" x="5"/>
        <item h="1" x="3"/>
        <item h="1" x="4"/>
        <item h="1" x="6"/>
        <item x="1"/>
        <item h="1" m="1" x="26"/>
        <item h="1" x="25"/>
        <item h="1" x="9"/>
        <item h="1" x="2"/>
        <item h="1" x="10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7"/>
        <item h="1" x="19"/>
        <item h="1" x="20"/>
        <item h="1" x="21"/>
        <item h="1" x="22"/>
        <item h="1" x="23"/>
        <item h="1" x="24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6"/>
        <item sd="0" x="13"/>
        <item x="14"/>
        <item x="15"/>
        <item t="default" sd="0"/>
      </items>
    </pivotField>
    <pivotField axis="axisRow" showAll="0" defaultSubtotal="0">
      <items count="66">
        <item m="1" x="61"/>
        <item m="1" x="58"/>
        <item m="1" x="65"/>
        <item m="1" x="54"/>
        <item m="1" x="56"/>
        <item m="1" x="57"/>
        <item m="1" x="64"/>
        <item m="1" x="59"/>
        <item m="1" x="60"/>
        <item x="52"/>
        <item x="0"/>
        <item m="1" x="62"/>
        <item x="1"/>
        <item x="2"/>
        <item x="3"/>
        <item x="4"/>
        <item x="5"/>
        <item x="6"/>
        <item x="7"/>
        <item x="8"/>
        <item x="9"/>
        <item x="51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63"/>
        <item x="26"/>
        <item x="27"/>
        <item x="28"/>
        <item x="29"/>
        <item x="30"/>
        <item x="31"/>
        <item x="32"/>
        <item x="33"/>
        <item x="34"/>
        <item x="44"/>
        <item x="35"/>
        <item x="36"/>
        <item m="1" x="53"/>
        <item x="37"/>
        <item x="39"/>
        <item x="38"/>
        <item x="40"/>
        <item x="41"/>
        <item x="42"/>
        <item m="1" x="55"/>
        <item x="43"/>
        <item x="45"/>
        <item x="46"/>
        <item x="47"/>
        <item x="48"/>
        <item x="49"/>
        <item x="50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15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4"/>
    </i>
    <i>
      <x v="15"/>
    </i>
    <i r="1">
      <x v="3"/>
    </i>
    <i r="2">
      <x v="59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93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87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L34" firstHeaderRow="1" firstDataRow="2" firstDataCol="1"/>
  <pivotFields count="12">
    <pivotField axis="axisRow" showAll="0">
      <items count="28">
        <item sd="0" m="1" x="26"/>
        <item x="10"/>
        <item sd="0" x="0"/>
        <item sd="0" x="8"/>
        <item sd="0" x="9"/>
        <item x="12"/>
        <item sd="0" x="16"/>
        <item sd="0" x="13"/>
        <item sd="0" x="5"/>
        <item x="3"/>
        <item sd="0" x="4"/>
        <item x="6"/>
        <item sd="0" x="15"/>
        <item sd="0" x="1"/>
        <item x="11"/>
        <item sd="0" x="14"/>
        <item x="2"/>
        <item sd="0" x="17"/>
        <item x="25"/>
        <item sd="0" x="18"/>
        <item sd="0" x="7"/>
        <item sd="0" x="19"/>
        <item x="20"/>
        <item sd="0" x="21"/>
        <item sd="0" x="22"/>
        <item sd="0" x="23"/>
        <item x="24"/>
        <item t="default"/>
      </items>
    </pivotField>
    <pivotField showAll="0"/>
    <pivotField axis="axisCol" showAll="0">
      <items count="7">
        <item h="1" x="0"/>
        <item x="2"/>
        <item x="1"/>
        <item x="3"/>
        <item m="1" x="5"/>
        <item m="1" x="4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6"/>
        <item sd="0" x="13"/>
        <item x="14"/>
        <item sd="0" x="15"/>
        <item t="default" sd="0"/>
      </items>
    </pivotField>
    <pivotField axis="axisRow" showAll="0">
      <items count="57">
        <item sd="0" x="51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55"/>
        <item x="26"/>
        <item x="27"/>
        <item x="28"/>
        <item x="29"/>
        <item x="30"/>
        <item x="31"/>
        <item x="32"/>
        <item x="33"/>
        <item x="52"/>
        <item x="34"/>
        <item x="44"/>
        <item x="35"/>
        <item x="36"/>
        <item m="1" x="53"/>
        <item x="37"/>
        <item x="39"/>
        <item x="38"/>
        <item x="40"/>
        <item x="41"/>
        <item x="42"/>
        <item m="1" x="54"/>
        <item x="43"/>
        <item x="45"/>
        <item x="46"/>
        <item x="47"/>
        <item x="48"/>
        <item x="49"/>
        <item x="50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r="1">
      <x v="7"/>
    </i>
    <i r="1">
      <x v="10"/>
    </i>
    <i r="1">
      <x v="13"/>
    </i>
    <i r="1">
      <x v="16"/>
    </i>
    <i r="2">
      <x v="51"/>
    </i>
    <i r="1">
      <x v="20"/>
    </i>
    <i>
      <x v="16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101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1">
          <reference field="3" count="1">
            <x v="1"/>
          </reference>
        </references>
      </pivotArea>
    </format>
    <format dxfId="98">
      <pivotArea collapsedLevelsAreSubtotals="1" fieldPosition="0">
        <references count="1">
          <reference field="3" count="1">
            <x v="2"/>
          </reference>
        </references>
      </pivotArea>
    </format>
    <format dxfId="97">
      <pivotArea collapsedLevelsAreSubtotals="1" fieldPosition="0">
        <references count="1">
          <reference field="3" count="1">
            <x v="3"/>
          </reference>
        </references>
      </pivotArea>
    </format>
    <format dxfId="96">
      <pivotArea collapsedLevelsAreSubtotals="1" fieldPosition="0">
        <references count="1">
          <reference field="3" count="1">
            <x v="4"/>
          </reference>
        </references>
      </pivotArea>
    </format>
    <format dxfId="95">
      <pivotArea collapsedLevelsAreSubtotals="1" fieldPosition="0">
        <references count="1">
          <reference field="3" count="1">
            <x v="5"/>
          </reference>
        </references>
      </pivotArea>
    </format>
    <format dxfId="94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87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37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34"/>
        <item x="16"/>
        <item x="17"/>
        <item x="18"/>
        <item x="19"/>
        <item x="20"/>
        <item x="21"/>
        <item x="29"/>
        <item h="1" m="1" x="35"/>
        <item h="1" x="22"/>
        <item h="1" x="24"/>
        <item h="1" x="23"/>
        <item h="1" x="25"/>
        <item h="1" x="26"/>
        <item h="1" x="27"/>
        <item h="1" x="28"/>
        <item h="1" x="30"/>
        <item h="1" x="31"/>
        <item h="1" x="32"/>
        <item h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5"/>
    </i>
    <i>
      <x v="7"/>
    </i>
    <i>
      <x v="9"/>
    </i>
    <i>
      <x v="2"/>
    </i>
    <i>
      <x v="20"/>
    </i>
    <i>
      <x v="17"/>
    </i>
    <i>
      <x v="4"/>
    </i>
    <i>
      <x v="21"/>
    </i>
    <i>
      <x v="10"/>
    </i>
    <i>
      <x v="12"/>
    </i>
    <i>
      <x v="19"/>
    </i>
    <i>
      <x v="6"/>
    </i>
    <i>
      <x v="8"/>
    </i>
    <i>
      <x/>
    </i>
    <i>
      <x v="22"/>
    </i>
    <i>
      <x v="15"/>
    </i>
    <i>
      <x v="23"/>
    </i>
    <i>
      <x v="14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85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0" firstHeaderRow="1" firstDataRow="1" firstDataCol="1"/>
  <pivotFields count="7">
    <pivotField axis="axisRow" showAll="0">
      <items count="41">
        <item x="37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39"/>
        <item m="1" x="38"/>
        <item x="34"/>
        <item x="35"/>
        <item x="36"/>
        <item t="default"/>
      </items>
    </pivotField>
    <pivotField showAll="0"/>
    <pivotField axis="axisRow" showAll="0">
      <items count="9">
        <item x="5"/>
        <item x="4"/>
        <item x="3"/>
        <item x="2"/>
        <item x="1"/>
        <item x="0"/>
        <item x="7"/>
        <item x="6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47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>
      <x v="6"/>
    </i>
    <i r="1">
      <x/>
    </i>
    <i>
      <x v="7"/>
    </i>
    <i r="1">
      <x v="39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175" totalsRowShown="0" headerRowDxfId="92" dataDxfId="90" headerRowBorderDxfId="91" tableBorderDxfId="89" totalsRowBorderDxfId="88">
  <autoFilter ref="B2:M175"/>
  <tableColumns count="12">
    <tableColumn id="1" name="姓名" dataDxfId="87"/>
    <tableColumn id="2" name="昵称" dataDxfId="86"/>
    <tableColumn id="3" name="类型（充值／消费／其他）" dataDxfId="85"/>
    <tableColumn id="4" name="日期" dataDxfId="84"/>
    <tableColumn id="5" name="显示条目" dataDxfId="83"/>
    <tableColumn id="6" name="产品" dataDxfId="82"/>
    <tableColumn id="7" name="数量" dataDxfId="81"/>
    <tableColumn id="8" name="DC" dataDxfId="80"/>
    <tableColumn id="9" name="充值金额" dataDxfId="79"/>
    <tableColumn id="10" name="汇总金额" dataDxfId="78">
      <calculatedColumnFormula>IF(表1[[#This Row],[姓名]]="",0,IF(D3="充值",J3,VLOOKUP(G3,表2[#All],4,FALSE)*H3*I3*-1))</calculatedColumnFormula>
    </tableColumn>
    <tableColumn id="11" name="签名" dataDxfId="77"/>
    <tableColumn id="12" name="备注" dataDxfId="7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75" headerRowBorderDxfId="74" tableBorderDxfId="73">
  <autoFilter ref="B2:H46"/>
  <sortState ref="B3:H35">
    <sortCondition descending="1" ref="D2:D35"/>
  </sortState>
  <tableColumns count="7">
    <tableColumn id="1" name="描述" dataDxfId="72"/>
    <tableColumn id="2" name="名称" dataDxfId="71"/>
    <tableColumn id="3" name="类别" dataDxfId="70"/>
    <tableColumn id="4" name="售价" dataDxfId="69"/>
    <tableColumn id="5" name="单位" dataDxfId="68"/>
    <tableColumn id="6" name="菜单版本号" dataDxfId="67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showGridLines="0" topLeftCell="A17" zoomScale="110" zoomScaleNormal="110" zoomScalePageLayoutView="110" workbookViewId="0">
      <selection activeCell="H26" sqref="H26"/>
    </sheetView>
  </sheetViews>
  <sheetFormatPr baseColWidth="10" defaultRowHeight="15" x14ac:dyDescent="0.15"/>
  <cols>
    <col min="1" max="1" width="6.5" customWidth="1"/>
    <col min="2" max="2" width="43.16406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40.1640625" customWidth="1"/>
    <col min="9" max="9" width="10.1640625" customWidth="1"/>
    <col min="10" max="10" width="6.5" customWidth="1"/>
    <col min="11" max="11" width="7.5" customWidth="1"/>
    <col min="12" max="12" width="5.5" customWidth="1"/>
    <col min="13" max="14" width="6.5" customWidth="1"/>
    <col min="15" max="15" width="6.6640625" customWidth="1"/>
    <col min="17" max="17" width="21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118</v>
      </c>
    </row>
    <row r="6" spans="2:18" ht="24" customHeight="1" x14ac:dyDescent="0.35">
      <c r="B6" s="28" t="s">
        <v>231</v>
      </c>
    </row>
    <row r="7" spans="2:18" ht="11" customHeight="1" x14ac:dyDescent="0.35">
      <c r="B7" s="28"/>
    </row>
    <row r="8" spans="2:18" ht="25" customHeight="1" x14ac:dyDescent="0.35">
      <c r="B8" s="48" t="s">
        <v>71</v>
      </c>
      <c r="C8" s="48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104</v>
      </c>
      <c r="H10" s="33" t="s">
        <v>114</v>
      </c>
      <c r="I10" s="33" t="s">
        <v>112</v>
      </c>
      <c r="Q10" s="33" t="s">
        <v>115</v>
      </c>
      <c r="R10" t="s">
        <v>116</v>
      </c>
    </row>
    <row r="11" spans="2:18" x14ac:dyDescent="0.15">
      <c r="H11" s="33" t="s">
        <v>115</v>
      </c>
      <c r="I11" t="s">
        <v>91</v>
      </c>
      <c r="J11" t="s">
        <v>89</v>
      </c>
      <c r="K11" t="s">
        <v>90</v>
      </c>
      <c r="L11" t="s">
        <v>113</v>
      </c>
      <c r="Q11" s="31" t="s">
        <v>59</v>
      </c>
      <c r="R11" s="32">
        <v>61</v>
      </c>
    </row>
    <row r="12" spans="2:18" ht="24" x14ac:dyDescent="0.25">
      <c r="B12" s="9"/>
      <c r="C12" s="9" t="s">
        <v>2</v>
      </c>
      <c r="H12" s="38">
        <v>42466</v>
      </c>
      <c r="I12" s="39"/>
      <c r="J12" s="39">
        <v>-308</v>
      </c>
      <c r="K12" s="39"/>
      <c r="L12" s="39">
        <v>-308</v>
      </c>
      <c r="Q12" s="31" t="s">
        <v>107</v>
      </c>
      <c r="R12" s="32">
        <v>28</v>
      </c>
    </row>
    <row r="13" spans="2:18" ht="24" x14ac:dyDescent="0.25">
      <c r="B13" s="34">
        <v>42466</v>
      </c>
      <c r="C13" s="11">
        <v>1500</v>
      </c>
      <c r="H13" s="38">
        <v>42467</v>
      </c>
      <c r="I13" s="39">
        <v>-340</v>
      </c>
      <c r="J13" s="39"/>
      <c r="K13" s="39"/>
      <c r="L13" s="39">
        <v>-340</v>
      </c>
      <c r="Q13" s="31" t="s">
        <v>8</v>
      </c>
      <c r="R13" s="32">
        <v>15</v>
      </c>
    </row>
    <row r="14" spans="2:18" ht="24" x14ac:dyDescent="0.25">
      <c r="B14" s="34">
        <v>42467</v>
      </c>
      <c r="C14" s="11">
        <v>-25</v>
      </c>
      <c r="H14" s="38">
        <v>42468</v>
      </c>
      <c r="I14" s="39">
        <v>-245</v>
      </c>
      <c r="J14" s="39">
        <v>-100</v>
      </c>
      <c r="K14" s="39"/>
      <c r="L14" s="39">
        <v>-345</v>
      </c>
      <c r="Q14" s="31" t="s">
        <v>58</v>
      </c>
      <c r="R14" s="32">
        <v>10</v>
      </c>
    </row>
    <row r="15" spans="2:18" ht="24" x14ac:dyDescent="0.25">
      <c r="B15" s="34">
        <v>42468</v>
      </c>
      <c r="C15" s="11">
        <v>-45</v>
      </c>
      <c r="H15" s="38">
        <v>42469</v>
      </c>
      <c r="I15" s="39">
        <v>-215</v>
      </c>
      <c r="J15" s="39">
        <v>-155</v>
      </c>
      <c r="K15" s="39"/>
      <c r="L15" s="39">
        <v>-370</v>
      </c>
      <c r="Q15" s="31" t="s">
        <v>68</v>
      </c>
      <c r="R15" s="32">
        <v>9</v>
      </c>
    </row>
    <row r="16" spans="2:18" ht="24" x14ac:dyDescent="0.25">
      <c r="B16" s="34">
        <v>42469</v>
      </c>
      <c r="C16" s="11">
        <v>-25</v>
      </c>
      <c r="H16" s="38">
        <v>42470</v>
      </c>
      <c r="I16" s="39">
        <v>-403</v>
      </c>
      <c r="J16" s="39">
        <v>-555</v>
      </c>
      <c r="K16" s="39"/>
      <c r="L16" s="39">
        <v>-958</v>
      </c>
      <c r="Q16" s="31" t="s">
        <v>61</v>
      </c>
      <c r="R16" s="32">
        <v>8</v>
      </c>
    </row>
    <row r="17" spans="2:18" ht="24" x14ac:dyDescent="0.25">
      <c r="B17" s="34">
        <v>42470</v>
      </c>
      <c r="C17" s="11">
        <v>-18</v>
      </c>
      <c r="E17" s="25"/>
      <c r="H17" s="38">
        <v>42471</v>
      </c>
      <c r="I17" s="32">
        <v>-25</v>
      </c>
      <c r="J17" s="32">
        <v>-20</v>
      </c>
      <c r="K17" s="32"/>
      <c r="L17" s="32">
        <v>-45</v>
      </c>
      <c r="Q17" s="31" t="s">
        <v>60</v>
      </c>
      <c r="R17" s="32">
        <v>6</v>
      </c>
    </row>
    <row r="18" spans="2:18" ht="24" x14ac:dyDescent="0.25">
      <c r="B18" s="34">
        <v>42471</v>
      </c>
      <c r="C18" s="11">
        <v>-25</v>
      </c>
      <c r="H18" s="38">
        <v>42472</v>
      </c>
      <c r="I18" s="32">
        <v>-140</v>
      </c>
      <c r="J18" s="32">
        <v>-105</v>
      </c>
      <c r="K18" s="32"/>
      <c r="L18" s="32">
        <v>-245</v>
      </c>
      <c r="Q18" s="31" t="s">
        <v>153</v>
      </c>
      <c r="R18" s="32">
        <v>6</v>
      </c>
    </row>
    <row r="19" spans="2:18" ht="24" x14ac:dyDescent="0.25">
      <c r="B19" s="34">
        <v>42473</v>
      </c>
      <c r="C19" s="11">
        <v>-25</v>
      </c>
      <c r="F19" s="25"/>
      <c r="H19" s="38">
        <v>42473</v>
      </c>
      <c r="I19" s="32">
        <v>-160</v>
      </c>
      <c r="J19" s="32">
        <v>-255</v>
      </c>
      <c r="K19" s="32"/>
      <c r="L19" s="32">
        <v>-415</v>
      </c>
      <c r="Q19" s="31" t="s">
        <v>128</v>
      </c>
      <c r="R19" s="32">
        <v>5</v>
      </c>
    </row>
    <row r="20" spans="2:18" ht="24" x14ac:dyDescent="0.25">
      <c r="B20" s="34">
        <v>42474</v>
      </c>
      <c r="C20" s="11">
        <v>-25</v>
      </c>
      <c r="G20" s="25"/>
      <c r="H20" s="38">
        <v>42474</v>
      </c>
      <c r="I20" s="32">
        <v>-70</v>
      </c>
      <c r="J20" s="32">
        <v>-45</v>
      </c>
      <c r="K20" s="32"/>
      <c r="L20" s="32">
        <v>-115</v>
      </c>
      <c r="P20" s="25"/>
      <c r="Q20" s="31" t="s">
        <v>76</v>
      </c>
      <c r="R20" s="32">
        <v>5</v>
      </c>
    </row>
    <row r="21" spans="2:18" ht="24" x14ac:dyDescent="0.25">
      <c r="B21" s="34">
        <v>42475</v>
      </c>
      <c r="C21" s="11">
        <v>-105</v>
      </c>
      <c r="H21" s="38">
        <v>42475</v>
      </c>
      <c r="I21" s="32">
        <v>-345</v>
      </c>
      <c r="J21" s="32">
        <v>-95</v>
      </c>
      <c r="K21" s="32"/>
      <c r="L21" s="32">
        <v>-440</v>
      </c>
      <c r="Q21" s="31" t="s">
        <v>155</v>
      </c>
      <c r="R21" s="32">
        <v>4</v>
      </c>
    </row>
    <row r="22" spans="2:18" ht="24" x14ac:dyDescent="0.25">
      <c r="B22" s="34">
        <v>42476</v>
      </c>
      <c r="C22" s="11">
        <v>-25</v>
      </c>
      <c r="H22" s="38">
        <v>42476</v>
      </c>
      <c r="I22" s="32">
        <v>-85</v>
      </c>
      <c r="J22" s="32">
        <v>-205</v>
      </c>
      <c r="K22" s="32"/>
      <c r="L22" s="32">
        <v>-290</v>
      </c>
      <c r="Q22" s="31" t="s">
        <v>63</v>
      </c>
      <c r="R22" s="32">
        <v>4</v>
      </c>
    </row>
    <row r="23" spans="2:18" ht="24" x14ac:dyDescent="0.25">
      <c r="B23" s="34">
        <v>42479</v>
      </c>
      <c r="C23" s="11">
        <v>-50</v>
      </c>
      <c r="H23" s="38">
        <v>42477</v>
      </c>
      <c r="I23" s="32">
        <v>-410</v>
      </c>
      <c r="J23" s="32">
        <v>-135</v>
      </c>
      <c r="K23" s="32"/>
      <c r="L23" s="32">
        <v>-545</v>
      </c>
      <c r="Q23" s="31" t="s">
        <v>70</v>
      </c>
      <c r="R23" s="32">
        <v>4</v>
      </c>
    </row>
    <row r="24" spans="2:18" ht="24" x14ac:dyDescent="0.25">
      <c r="B24" s="34">
        <v>42480</v>
      </c>
      <c r="C24" s="11">
        <v>-30</v>
      </c>
      <c r="H24" s="40" t="s">
        <v>90</v>
      </c>
      <c r="I24" s="32"/>
      <c r="J24" s="32"/>
      <c r="K24" s="32">
        <v>0</v>
      </c>
      <c r="L24" s="32">
        <v>0</v>
      </c>
      <c r="Q24" s="31" t="s">
        <v>145</v>
      </c>
      <c r="R24" s="32">
        <v>3</v>
      </c>
    </row>
    <row r="25" spans="2:18" ht="24" x14ac:dyDescent="0.25">
      <c r="B25" s="50" t="s">
        <v>91</v>
      </c>
      <c r="C25" s="11">
        <v>1</v>
      </c>
      <c r="H25" s="38">
        <v>42479</v>
      </c>
      <c r="I25" s="32">
        <v>-173</v>
      </c>
      <c r="J25" s="32"/>
      <c r="K25" s="32"/>
      <c r="L25" s="32">
        <v>-173</v>
      </c>
      <c r="Q25" s="31" t="s">
        <v>103</v>
      </c>
      <c r="R25" s="32">
        <v>2</v>
      </c>
    </row>
    <row r="26" spans="2:18" ht="24" x14ac:dyDescent="0.25">
      <c r="B26" s="52" t="s">
        <v>230</v>
      </c>
      <c r="C26" s="11">
        <v>-30</v>
      </c>
      <c r="H26" s="38">
        <v>42480</v>
      </c>
      <c r="I26" s="32" t="e">
        <v>#N/A</v>
      </c>
      <c r="J26" s="32">
        <v>-60</v>
      </c>
      <c r="K26" s="32"/>
      <c r="L26" s="32" t="e">
        <v>#N/A</v>
      </c>
      <c r="Q26" s="31" t="s">
        <v>64</v>
      </c>
      <c r="R26" s="32">
        <v>2</v>
      </c>
    </row>
    <row r="27" spans="2:18" ht="24" x14ac:dyDescent="0.25">
      <c r="B27" s="10" t="s">
        <v>53</v>
      </c>
      <c r="C27" s="11">
        <v>1102</v>
      </c>
      <c r="H27" s="35" t="s">
        <v>94</v>
      </c>
      <c r="I27" s="32"/>
      <c r="J27" s="32">
        <v>-60</v>
      </c>
      <c r="K27" s="32"/>
      <c r="L27" s="32">
        <v>-60</v>
      </c>
      <c r="Q27" s="31" t="s">
        <v>109</v>
      </c>
      <c r="R27" s="32">
        <v>1</v>
      </c>
    </row>
    <row r="28" spans="2:18" ht="24" x14ac:dyDescent="0.25">
      <c r="H28" s="35" t="s">
        <v>203</v>
      </c>
      <c r="I28" s="32" t="e">
        <v>#N/A</v>
      </c>
      <c r="J28" s="32"/>
      <c r="K28" s="32"/>
      <c r="L28" s="32" t="e">
        <v>#N/A</v>
      </c>
      <c r="Q28" s="31" t="s">
        <v>158</v>
      </c>
      <c r="R28" s="32">
        <v>1</v>
      </c>
    </row>
    <row r="29" spans="2:18" ht="24" x14ac:dyDescent="0.25">
      <c r="H29" s="35" t="s">
        <v>104</v>
      </c>
      <c r="I29" s="32">
        <v>-30</v>
      </c>
      <c r="J29" s="32"/>
      <c r="K29" s="32"/>
      <c r="L29" s="32">
        <v>-30</v>
      </c>
      <c r="Q29" s="31" t="s">
        <v>62</v>
      </c>
      <c r="R29" s="32">
        <v>1</v>
      </c>
    </row>
    <row r="30" spans="2:18" ht="24" x14ac:dyDescent="0.25">
      <c r="H30" s="35" t="s">
        <v>93</v>
      </c>
      <c r="I30" s="32" t="e">
        <v>#N/A</v>
      </c>
      <c r="J30" s="32"/>
      <c r="K30" s="32"/>
      <c r="L30" s="32" t="e">
        <v>#N/A</v>
      </c>
      <c r="Q30" s="31" t="s">
        <v>167</v>
      </c>
      <c r="R30" s="32">
        <v>1</v>
      </c>
    </row>
    <row r="31" spans="2:18" ht="24" x14ac:dyDescent="0.25">
      <c r="H31" s="51" t="s">
        <v>235</v>
      </c>
      <c r="I31" s="32" t="e">
        <v>#N/A</v>
      </c>
      <c r="J31" s="32"/>
      <c r="K31" s="32"/>
      <c r="L31" s="32" t="e">
        <v>#N/A</v>
      </c>
      <c r="Q31" s="31" t="s">
        <v>86</v>
      </c>
      <c r="R31" s="32">
        <v>1</v>
      </c>
    </row>
    <row r="32" spans="2:18" ht="24" x14ac:dyDescent="0.25">
      <c r="H32" s="35" t="s">
        <v>164</v>
      </c>
      <c r="I32" s="32" t="e">
        <v>#N/A</v>
      </c>
      <c r="J32" s="32"/>
      <c r="K32" s="32"/>
      <c r="L32" s="32" t="e">
        <v>#N/A</v>
      </c>
      <c r="Q32" s="31" t="s">
        <v>99</v>
      </c>
      <c r="R32" s="32">
        <v>1</v>
      </c>
    </row>
    <row r="33" spans="8:18" x14ac:dyDescent="0.15">
      <c r="H33" s="38">
        <v>42481</v>
      </c>
      <c r="I33" s="32">
        <v>-705</v>
      </c>
      <c r="J33" s="32"/>
      <c r="K33" s="32"/>
      <c r="L33" s="32">
        <v>-705</v>
      </c>
      <c r="Q33" s="31" t="s">
        <v>139</v>
      </c>
      <c r="R33" s="32">
        <v>1</v>
      </c>
    </row>
    <row r="34" spans="8:18" x14ac:dyDescent="0.15">
      <c r="H34" s="31" t="s">
        <v>113</v>
      </c>
      <c r="I34" s="32" t="e">
        <v>#N/A</v>
      </c>
      <c r="J34" s="32">
        <v>-2038</v>
      </c>
      <c r="K34" s="32">
        <v>0</v>
      </c>
      <c r="L34" s="32" t="e">
        <v>#N/A</v>
      </c>
      <c r="Q34" s="31" t="s">
        <v>113</v>
      </c>
      <c r="R34" s="32">
        <v>179</v>
      </c>
    </row>
    <row r="35" spans="8:18" ht="24" x14ac:dyDescent="0.25"/>
    <row r="36" spans="8:18" ht="24" x14ac:dyDescent="0.25"/>
    <row r="37" spans="8:18" ht="24" x14ac:dyDescent="0.25"/>
    <row r="38" spans="8:18" ht="24" x14ac:dyDescent="0.25"/>
    <row r="39" spans="8:18" ht="24" x14ac:dyDescent="0.25"/>
    <row r="40" spans="8:18" ht="24" x14ac:dyDescent="0.25"/>
    <row r="41" spans="8:18" ht="24" x14ac:dyDescent="0.25"/>
    <row r="42" spans="8:18" ht="24" x14ac:dyDescent="0.25"/>
    <row r="43" spans="8:18" ht="24" x14ac:dyDescent="0.25"/>
    <row r="44" spans="8:18" ht="24" x14ac:dyDescent="0.25"/>
    <row r="45" spans="8:18" ht="24" x14ac:dyDescent="0.25"/>
    <row r="46" spans="8:18" ht="24" x14ac:dyDescent="0.25"/>
    <row r="47" spans="8:18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5"/>
  <sheetViews>
    <sheetView tabSelected="1" topLeftCell="A119" zoomScale="109" workbookViewId="0">
      <selection activeCell="G129" sqref="G129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7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130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40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22" x14ac:dyDescent="0.35">
      <c r="B27" s="15" t="s">
        <v>72</v>
      </c>
      <c r="C27" s="4"/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130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107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4" t="s">
        <v>95</v>
      </c>
      <c r="C45" s="4" t="s">
        <v>95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96</v>
      </c>
      <c r="C46" s="4" t="s">
        <v>96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96</v>
      </c>
      <c r="C47" s="4" t="s">
        <v>96</v>
      </c>
      <c r="D47" s="6" t="s">
        <v>47</v>
      </c>
      <c r="E47" s="12">
        <v>42470</v>
      </c>
      <c r="F47" s="12" t="str">
        <f t="shared" si="0"/>
        <v>果汁(杯)x2</v>
      </c>
      <c r="G47" s="5" t="s">
        <v>103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97</v>
      </c>
    </row>
    <row r="48" spans="2:13" ht="22" x14ac:dyDescent="0.35">
      <c r="B48" s="15" t="s">
        <v>111</v>
      </c>
      <c r="C48" s="4" t="s">
        <v>98</v>
      </c>
      <c r="D48" s="6" t="s">
        <v>47</v>
      </c>
      <c r="E48" s="12">
        <v>42470</v>
      </c>
      <c r="F48" s="12" t="str">
        <f t="shared" si="0"/>
        <v>插花x1</v>
      </c>
      <c r="G48" s="5" t="s">
        <v>100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110</v>
      </c>
      <c r="C49" s="4" t="s">
        <v>101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110</v>
      </c>
      <c r="C50" s="4" t="s">
        <v>101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109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105</v>
      </c>
    </row>
    <row r="52" spans="2:13" ht="22" x14ac:dyDescent="0.35">
      <c r="B52" s="15" t="s">
        <v>88</v>
      </c>
      <c r="C52" s="4" t="s">
        <v>117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117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119</v>
      </c>
      <c r="D54" s="6" t="s">
        <v>47</v>
      </c>
      <c r="E54" s="12">
        <v>42471</v>
      </c>
      <c r="F54" s="12" t="str">
        <f t="shared" si="0"/>
        <v>啤酒(瓶)x1</v>
      </c>
      <c r="G54" s="5" t="s">
        <v>107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120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120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128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119</v>
      </c>
      <c r="C58" s="4" t="s">
        <v>129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119</v>
      </c>
      <c r="C59" s="4" t="s">
        <v>129</v>
      </c>
      <c r="D59" s="6" t="s">
        <v>92</v>
      </c>
      <c r="E59" s="12">
        <v>42472</v>
      </c>
      <c r="F59" s="12" t="str">
        <f t="shared" si="0"/>
        <v>啤酒(瓶)x1</v>
      </c>
      <c r="G59" s="5" t="s">
        <v>107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131</v>
      </c>
      <c r="D60" s="6" t="s">
        <v>91</v>
      </c>
      <c r="E60" s="12">
        <v>42472</v>
      </c>
      <c r="F60" s="12" t="str">
        <f t="shared" si="0"/>
        <v>啤酒(瓶)x6</v>
      </c>
      <c r="G60" s="5" t="s">
        <v>107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132</v>
      </c>
      <c r="C61" s="4" t="s">
        <v>133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132</v>
      </c>
      <c r="C62" s="4" t="s">
        <v>133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134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135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135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128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131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131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139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140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140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128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140</v>
      </c>
      <c r="D71" s="6" t="s">
        <v>47</v>
      </c>
      <c r="E71" s="12">
        <v>42473</v>
      </c>
      <c r="F71" s="12" t="str">
        <f t="shared" si="1"/>
        <v>啤酒(瓶)x2</v>
      </c>
      <c r="G71" s="5" t="s">
        <v>107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141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141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145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146</v>
      </c>
      <c r="C74" s="4" t="s">
        <v>147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148</v>
      </c>
      <c r="C75" s="21" t="s">
        <v>149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150</v>
      </c>
      <c r="C76" s="21" t="s">
        <v>151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152</v>
      </c>
      <c r="C77" s="4" t="s">
        <v>147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152</v>
      </c>
      <c r="C78" s="4" t="s">
        <v>147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153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148</v>
      </c>
      <c r="C79" s="21" t="s">
        <v>149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119</v>
      </c>
      <c r="C80" s="4" t="s">
        <v>154</v>
      </c>
      <c r="D80" s="6" t="s">
        <v>92</v>
      </c>
      <c r="E80" s="12">
        <v>42474</v>
      </c>
      <c r="F80" s="12" t="str">
        <f t="shared" si="1"/>
        <v>啤酒(瓶)x1</v>
      </c>
      <c r="G80" s="5" t="s">
        <v>107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155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158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159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159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145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160</v>
      </c>
      <c r="C87" s="4" t="s">
        <v>161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160</v>
      </c>
      <c r="C88" s="4" t="s">
        <v>161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162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165</v>
      </c>
      <c r="C91" s="4" t="s">
        <v>163</v>
      </c>
      <c r="D91" s="6" t="s">
        <v>92</v>
      </c>
      <c r="E91" s="12">
        <v>42475</v>
      </c>
      <c r="F91" s="12" t="str">
        <f t="shared" si="1"/>
        <v>啤酒(瓶)x3</v>
      </c>
      <c r="G91" s="5" t="s">
        <v>107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162</v>
      </c>
      <c r="D92" s="6" t="s">
        <v>92</v>
      </c>
      <c r="E92" s="12">
        <v>42475</v>
      </c>
      <c r="F92" s="12" t="str">
        <f t="shared" si="1"/>
        <v>啤酒(瓶)x1</v>
      </c>
      <c r="G92" s="5" t="s">
        <v>107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107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162</v>
      </c>
      <c r="D94" s="6" t="s">
        <v>92</v>
      </c>
      <c r="E94" s="12">
        <v>42475</v>
      </c>
      <c r="F94" s="12" t="str">
        <f t="shared" si="1"/>
        <v>啤酒(瓶)x1</v>
      </c>
      <c r="G94" s="5" t="s">
        <v>107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168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168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128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168</v>
      </c>
      <c r="D97" s="6" t="s">
        <v>11</v>
      </c>
      <c r="E97" s="12">
        <v>42476</v>
      </c>
      <c r="F97" s="12" t="str">
        <f t="shared" ref="F97:F103" si="2">CONCATENATE(G97,"x",H97)</f>
        <v>德国手工花果茶(杯)x1</v>
      </c>
      <c r="G97" s="5" t="s">
        <v>153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168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145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79</v>
      </c>
      <c r="C99" s="4" t="s">
        <v>80</v>
      </c>
      <c r="D99" s="6" t="s">
        <v>92</v>
      </c>
      <c r="E99" s="12">
        <v>42476</v>
      </c>
      <c r="F99" s="12" t="str">
        <f t="shared" si="2"/>
        <v>手冲拿铁(杯)x1</v>
      </c>
      <c r="G99" s="5" t="s">
        <v>59</v>
      </c>
      <c r="H99" s="6">
        <v>1</v>
      </c>
      <c r="I99" s="6">
        <v>1</v>
      </c>
      <c r="J99" s="6"/>
      <c r="K99" s="5">
        <f>IF(表1[[#This Row],[姓名]]="",0,IF(D99="充值",J99,VLOOKUP(G99,表2[#All],4,FALSE)*H99*I99*-1))</f>
        <v>-25</v>
      </c>
      <c r="L99" s="6"/>
      <c r="M99" s="16"/>
    </row>
    <row r="100" spans="2:13" ht="22" x14ac:dyDescent="0.35">
      <c r="B100" s="15" t="s">
        <v>36</v>
      </c>
      <c r="C100" s="4" t="s">
        <v>169</v>
      </c>
      <c r="D100" s="6" t="s">
        <v>170</v>
      </c>
      <c r="E100" s="12">
        <v>42476</v>
      </c>
      <c r="F100" s="12" t="str">
        <f t="shared" si="2"/>
        <v>德国手工花果茶(杯)x1</v>
      </c>
      <c r="G100" s="5" t="s">
        <v>153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-30</v>
      </c>
      <c r="L100" s="6"/>
      <c r="M100" s="16"/>
    </row>
    <row r="101" spans="2:13" ht="22" x14ac:dyDescent="0.35">
      <c r="B101" s="15" t="s">
        <v>36</v>
      </c>
      <c r="C101" s="4" t="s">
        <v>45</v>
      </c>
      <c r="D101" s="6" t="s">
        <v>92</v>
      </c>
      <c r="E101" s="12">
        <v>42476</v>
      </c>
      <c r="F101" s="12" t="str">
        <f t="shared" si="2"/>
        <v>峨眉山明前绿茶(杯)x1</v>
      </c>
      <c r="G101" s="5" t="s">
        <v>155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204</v>
      </c>
      <c r="C102" s="4" t="s">
        <v>205</v>
      </c>
      <c r="D102" s="6" t="s">
        <v>92</v>
      </c>
      <c r="E102" s="12">
        <v>42477</v>
      </c>
      <c r="F102" s="12" t="str">
        <f t="shared" si="2"/>
        <v>峨眉山明前绿茶(杯)x1</v>
      </c>
      <c r="G102" s="5" t="s">
        <v>155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204</v>
      </c>
      <c r="C103" s="4" t="s">
        <v>205</v>
      </c>
      <c r="D103" s="6" t="s">
        <v>92</v>
      </c>
      <c r="E103" s="12">
        <v>42477</v>
      </c>
      <c r="F103" s="12" t="str">
        <f t="shared" si="2"/>
        <v>德国手工花果茶(杯)x1</v>
      </c>
      <c r="G103" s="5" t="s">
        <v>153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204</v>
      </c>
      <c r="C104" s="4" t="s">
        <v>205</v>
      </c>
      <c r="D104" s="6" t="s">
        <v>92</v>
      </c>
      <c r="E104" s="12">
        <v>42477</v>
      </c>
      <c r="F104" s="12" t="str">
        <f t="shared" ref="F104:F110" si="3">CONCATENATE(G104,"x",H104)</f>
        <v>坚果(盘)x2</v>
      </c>
      <c r="G104" s="5" t="s">
        <v>61</v>
      </c>
      <c r="H104" s="6">
        <v>2</v>
      </c>
      <c r="I104" s="6">
        <v>1</v>
      </c>
      <c r="J104" s="6"/>
      <c r="K104" s="5">
        <f>IF(表1[[#This Row],[姓名]]="",0,IF(D104="充值",J104,VLOOKUP(G104,表2[#All],4,FALSE)*H104*I104*-1))</f>
        <v>-40</v>
      </c>
      <c r="L104" s="6"/>
      <c r="M104" s="16"/>
    </row>
    <row r="105" spans="2:13" ht="22" x14ac:dyDescent="0.35">
      <c r="B105" s="15" t="s">
        <v>206</v>
      </c>
      <c r="C105" s="4" t="s">
        <v>207</v>
      </c>
      <c r="D105" s="6" t="s">
        <v>92</v>
      </c>
      <c r="E105" s="12">
        <v>42477</v>
      </c>
      <c r="F105" s="12" t="str">
        <f t="shared" si="3"/>
        <v>德国手工花果茶(壶（3杯）)x1</v>
      </c>
      <c r="G105" s="5" t="s">
        <v>209</v>
      </c>
      <c r="H105" s="6">
        <v>1</v>
      </c>
      <c r="I105" s="6">
        <v>1</v>
      </c>
      <c r="J105" s="6"/>
      <c r="K105" s="5">
        <f>IF(表1[[#This Row],[姓名]]="",0,IF(D105="充值",J105,VLOOKUP(G105,表2[#All],4,FALSE)*H105*I105*-1))</f>
        <v>-70</v>
      </c>
      <c r="L105" s="6"/>
      <c r="M105" s="16"/>
    </row>
    <row r="106" spans="2:13" ht="22" x14ac:dyDescent="0.35">
      <c r="B106" s="15" t="s">
        <v>119</v>
      </c>
      <c r="C106" s="4" t="s">
        <v>210</v>
      </c>
      <c r="D106" s="6" t="s">
        <v>92</v>
      </c>
      <c r="E106" s="12">
        <v>42477</v>
      </c>
      <c r="F106" s="12" t="str">
        <f t="shared" si="3"/>
        <v>手冲拿铁(杯)x1</v>
      </c>
      <c r="G106" s="5" t="s">
        <v>59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-25</v>
      </c>
      <c r="L106" s="6"/>
      <c r="M106" s="16"/>
    </row>
    <row r="107" spans="2:13" ht="22" x14ac:dyDescent="0.35">
      <c r="B107" s="15" t="s">
        <v>77</v>
      </c>
      <c r="C107" s="4" t="s">
        <v>211</v>
      </c>
      <c r="D107" s="6" t="s">
        <v>92</v>
      </c>
      <c r="E107" s="12">
        <v>42477</v>
      </c>
      <c r="F107" s="12" t="str">
        <f t="shared" si="3"/>
        <v>榻榻米茶位费(人)x1</v>
      </c>
      <c r="G107" s="5" t="s">
        <v>216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-30</v>
      </c>
      <c r="L107" s="6"/>
      <c r="M107" s="16"/>
    </row>
    <row r="108" spans="2:13" ht="22" x14ac:dyDescent="0.35">
      <c r="B108" s="15" t="s">
        <v>77</v>
      </c>
      <c r="C108" s="4" t="s">
        <v>211</v>
      </c>
      <c r="D108" s="6" t="s">
        <v>92</v>
      </c>
      <c r="E108" s="12">
        <v>42477</v>
      </c>
      <c r="F108" s="12" t="str">
        <f t="shared" si="3"/>
        <v>坚果(盘)x1</v>
      </c>
      <c r="G108" s="5" t="s">
        <v>61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-20</v>
      </c>
      <c r="L108" s="6"/>
      <c r="M108" s="16"/>
    </row>
    <row r="109" spans="2:13" ht="22" x14ac:dyDescent="0.35">
      <c r="B109" s="15" t="s">
        <v>88</v>
      </c>
      <c r="C109" s="4" t="s">
        <v>212</v>
      </c>
      <c r="D109" s="6" t="s">
        <v>218</v>
      </c>
      <c r="E109" s="12">
        <v>42477</v>
      </c>
      <c r="F109" s="12" t="str">
        <f t="shared" si="3"/>
        <v>德国手工花果茶(壶（4杯）)x1</v>
      </c>
      <c r="G109" s="5" t="s">
        <v>176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-80</v>
      </c>
      <c r="L109" s="6"/>
      <c r="M109" s="16"/>
    </row>
    <row r="110" spans="2:13" ht="22" x14ac:dyDescent="0.35">
      <c r="B110" s="15" t="s">
        <v>88</v>
      </c>
      <c r="C110" s="4" t="s">
        <v>213</v>
      </c>
      <c r="D110" s="6" t="s">
        <v>218</v>
      </c>
      <c r="E110" s="12">
        <v>42477</v>
      </c>
      <c r="F110" s="12" t="str">
        <f t="shared" si="3"/>
        <v>斯里兰卡上等红茶(杯)x1</v>
      </c>
      <c r="G110" s="5" t="s">
        <v>128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-30</v>
      </c>
      <c r="L110" s="6"/>
      <c r="M110" s="16"/>
    </row>
    <row r="111" spans="2:13" ht="22" x14ac:dyDescent="0.35">
      <c r="B111" s="15" t="s">
        <v>88</v>
      </c>
      <c r="C111" s="4" t="s">
        <v>213</v>
      </c>
      <c r="D111" s="6" t="s">
        <v>218</v>
      </c>
      <c r="E111" s="12">
        <v>42477</v>
      </c>
      <c r="F111" s="12" t="str">
        <f t="shared" ref="F111:F141" si="4">CONCATENATE(G111,"x",H111)</f>
        <v>热巧克力(杯)x1</v>
      </c>
      <c r="G111" s="5" t="s">
        <v>70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-25</v>
      </c>
      <c r="L111" s="6"/>
      <c r="M111" s="16"/>
    </row>
    <row r="112" spans="2:13" ht="22" x14ac:dyDescent="0.35">
      <c r="B112" s="15" t="s">
        <v>227</v>
      </c>
      <c r="C112" s="4" t="s">
        <v>228</v>
      </c>
      <c r="D112" s="6" t="s">
        <v>217</v>
      </c>
      <c r="E112" s="12">
        <v>42477</v>
      </c>
      <c r="F112" s="12" t="str">
        <f t="shared" si="4"/>
        <v>坚果(盘)x1</v>
      </c>
      <c r="G112" s="5" t="s">
        <v>61</v>
      </c>
      <c r="H112" s="6">
        <v>1</v>
      </c>
      <c r="I112" s="6">
        <v>1</v>
      </c>
      <c r="J112" s="6"/>
      <c r="K112" s="49">
        <f>IF(表1[[#This Row],[姓名]]="",0,IF(D112="充值",J112,VLOOKUP(G112,表2[#All],4,FALSE)*H112*I112*-1))</f>
        <v>-20</v>
      </c>
      <c r="L112" s="6"/>
      <c r="M112" s="16"/>
    </row>
    <row r="113" spans="2:13" ht="22" x14ac:dyDescent="0.35">
      <c r="B113" s="15" t="s">
        <v>227</v>
      </c>
      <c r="C113" s="4" t="s">
        <v>228</v>
      </c>
      <c r="D113" s="6" t="s">
        <v>217</v>
      </c>
      <c r="E113" s="12">
        <v>42477</v>
      </c>
      <c r="F113" s="12" t="str">
        <f t="shared" si="4"/>
        <v>峨眉山明前绿茶(杯)x1</v>
      </c>
      <c r="G113" s="5" t="s">
        <v>155</v>
      </c>
      <c r="H113" s="6">
        <v>1</v>
      </c>
      <c r="I113" s="6">
        <v>1</v>
      </c>
      <c r="J113" s="6"/>
      <c r="K113" s="5">
        <f>IF(表1[[#This Row],[姓名]]="",0,IF(D113="充值",J113,VLOOKUP(G113,表2[#All],4,FALSE)*H113*I113*-1))</f>
        <v>-30</v>
      </c>
      <c r="L113" s="6"/>
      <c r="M113" s="16"/>
    </row>
    <row r="114" spans="2:13" ht="22" x14ac:dyDescent="0.35">
      <c r="B114" s="15" t="s">
        <v>227</v>
      </c>
      <c r="C114" s="4" t="s">
        <v>228</v>
      </c>
      <c r="D114" s="6" t="s">
        <v>217</v>
      </c>
      <c r="E114" s="12">
        <v>42477</v>
      </c>
      <c r="F114" s="12" t="str">
        <f t="shared" si="4"/>
        <v>英式奶茶(杯)x1</v>
      </c>
      <c r="G114" s="5" t="s">
        <v>220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227</v>
      </c>
      <c r="C115" s="4" t="s">
        <v>228</v>
      </c>
      <c r="D115" s="6" t="s">
        <v>217</v>
      </c>
      <c r="E115" s="12">
        <v>42477</v>
      </c>
      <c r="F115" s="12" t="str">
        <f t="shared" si="4"/>
        <v>热巧克力(杯)x1</v>
      </c>
      <c r="G115" s="5" t="s">
        <v>70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-25</v>
      </c>
      <c r="L115" s="6"/>
      <c r="M115" s="16"/>
    </row>
    <row r="116" spans="2:13" ht="22" x14ac:dyDescent="0.35">
      <c r="B116" s="15" t="s">
        <v>227</v>
      </c>
      <c r="C116" s="4" t="s">
        <v>228</v>
      </c>
      <c r="D116" s="6" t="s">
        <v>217</v>
      </c>
      <c r="E116" s="12">
        <v>42477</v>
      </c>
      <c r="F116" s="12" t="str">
        <f t="shared" si="4"/>
        <v>美国蔓越梅子干(碟)x1</v>
      </c>
      <c r="G116" s="5" t="s">
        <v>224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-15</v>
      </c>
      <c r="L116" s="6"/>
      <c r="M116" s="16"/>
    </row>
    <row r="117" spans="2:13" ht="22" x14ac:dyDescent="0.35">
      <c r="B117" s="15" t="s">
        <v>227</v>
      </c>
      <c r="C117" s="4" t="s">
        <v>228</v>
      </c>
      <c r="D117" s="6" t="s">
        <v>217</v>
      </c>
      <c r="E117" s="12">
        <v>42477</v>
      </c>
      <c r="F117" s="12" t="str">
        <f t="shared" si="4"/>
        <v>进口无花果干(袋)x1</v>
      </c>
      <c r="G117" s="5" t="s">
        <v>226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-45</v>
      </c>
      <c r="L117" s="6"/>
      <c r="M117" s="16"/>
    </row>
    <row r="118" spans="2:13" ht="22" x14ac:dyDescent="0.35">
      <c r="B118" s="20" t="s">
        <v>79</v>
      </c>
      <c r="C118" s="21" t="s">
        <v>80</v>
      </c>
      <c r="D118" s="6" t="s">
        <v>217</v>
      </c>
      <c r="E118" s="12">
        <v>42479</v>
      </c>
      <c r="F118" s="12" t="str">
        <f t="shared" si="4"/>
        <v>热巧克力(杯)x1</v>
      </c>
      <c r="G118" s="5" t="s">
        <v>70</v>
      </c>
      <c r="H118" s="6">
        <v>1</v>
      </c>
      <c r="I118" s="6">
        <v>1</v>
      </c>
      <c r="J118" s="22"/>
      <c r="K118" s="23">
        <f>IF(表1[[#This Row],[姓名]]="",0,IF(D118="充值",J118,VLOOKUP(G118,表2[#All],4,FALSE)*H118*I118*-1))</f>
        <v>-25</v>
      </c>
      <c r="L118" s="22"/>
      <c r="M118" s="24"/>
    </row>
    <row r="119" spans="2:13" ht="22" x14ac:dyDescent="0.35">
      <c r="B119" s="20" t="s">
        <v>79</v>
      </c>
      <c r="C119" s="21" t="s">
        <v>80</v>
      </c>
      <c r="D119" s="6" t="s">
        <v>217</v>
      </c>
      <c r="E119" s="12">
        <v>42479</v>
      </c>
      <c r="F119" s="12" t="str">
        <f t="shared" si="4"/>
        <v>手冲拿铁(杯)x1</v>
      </c>
      <c r="G119" s="5" t="s">
        <v>59</v>
      </c>
      <c r="H119" s="6">
        <v>1</v>
      </c>
      <c r="I119" s="6">
        <v>1</v>
      </c>
      <c r="J119" s="6"/>
      <c r="K119" s="5">
        <f>IF(表1[[#This Row],[姓名]]="",0,IF(D119="充值",J119,VLOOKUP(G119,表2[#All],4,FALSE)*H119*I119*-1))</f>
        <v>-25</v>
      </c>
      <c r="L119" s="6"/>
      <c r="M119" s="16"/>
    </row>
    <row r="120" spans="2:13" ht="22" x14ac:dyDescent="0.35">
      <c r="B120" s="15" t="s">
        <v>87</v>
      </c>
      <c r="C120" s="4" t="s">
        <v>84</v>
      </c>
      <c r="D120" s="6" t="s">
        <v>217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22" x14ac:dyDescent="0.35">
      <c r="B121" s="15" t="s">
        <v>81</v>
      </c>
      <c r="C121" s="4" t="s">
        <v>82</v>
      </c>
      <c r="D121" s="6" t="s">
        <v>217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22" x14ac:dyDescent="0.35">
      <c r="B122" s="15" t="s">
        <v>81</v>
      </c>
      <c r="C122" s="4" t="s">
        <v>82</v>
      </c>
      <c r="D122" s="6" t="s">
        <v>217</v>
      </c>
      <c r="E122" s="12">
        <v>42479</v>
      </c>
      <c r="F122" s="12" t="str">
        <f t="shared" si="4"/>
        <v>高山古树普洱茶(杯)x1</v>
      </c>
      <c r="G122" s="5" t="s">
        <v>177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-30</v>
      </c>
      <c r="L122" s="6"/>
      <c r="M122" s="16"/>
    </row>
    <row r="123" spans="2:13" ht="22" x14ac:dyDescent="0.35">
      <c r="B123" s="15" t="s">
        <v>229</v>
      </c>
      <c r="C123" s="4" t="s">
        <v>82</v>
      </c>
      <c r="D123" s="6" t="s">
        <v>217</v>
      </c>
      <c r="E123" s="12">
        <v>42479</v>
      </c>
      <c r="F123" s="12" t="str">
        <f t="shared" si="4"/>
        <v>米果(袋)x1</v>
      </c>
      <c r="G123" s="5" t="s">
        <v>167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-18</v>
      </c>
      <c r="L123" s="6"/>
      <c r="M123" s="16"/>
    </row>
    <row r="124" spans="2:13" ht="22" x14ac:dyDescent="0.35">
      <c r="B124" s="15" t="s">
        <v>130</v>
      </c>
      <c r="C124" s="4" t="s">
        <v>163</v>
      </c>
      <c r="D124" s="6" t="s">
        <v>217</v>
      </c>
      <c r="E124" s="12">
        <v>42479</v>
      </c>
      <c r="F124" s="12" t="str">
        <f t="shared" si="4"/>
        <v>手冲拿铁(杯)x1</v>
      </c>
      <c r="G124" s="5" t="s">
        <v>59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-25</v>
      </c>
      <c r="L124" s="6"/>
      <c r="M124" s="16"/>
    </row>
    <row r="125" spans="2:13" ht="22" x14ac:dyDescent="0.35">
      <c r="B125" s="15" t="s">
        <v>130</v>
      </c>
      <c r="C125" s="4" t="s">
        <v>163</v>
      </c>
      <c r="D125" s="6" t="s">
        <v>217</v>
      </c>
      <c r="E125" s="12">
        <v>42480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22" x14ac:dyDescent="0.35">
      <c r="B126" s="15" t="s">
        <v>130</v>
      </c>
      <c r="C126" s="4" t="s">
        <v>163</v>
      </c>
      <c r="D126" s="6" t="s">
        <v>217</v>
      </c>
      <c r="E126" s="12">
        <v>42480</v>
      </c>
      <c r="F126" s="12" t="str">
        <f t="shared" si="4"/>
        <v>牛奶热巧克力（儿童优惠装）(杯)x1</v>
      </c>
      <c r="G126" s="5" t="s">
        <v>246</v>
      </c>
      <c r="H126" s="6">
        <v>1</v>
      </c>
      <c r="I126" s="6">
        <v>1</v>
      </c>
      <c r="J126" s="22"/>
      <c r="K126" s="23">
        <f>IF(表1[[#This Row],[姓名]]="",0,IF(D126="充值",J126,VLOOKUP(G126,表2[#All],4,FALSE)*H126*I126*-1))</f>
        <v>-20</v>
      </c>
      <c r="L126" s="22"/>
      <c r="M126" s="24"/>
    </row>
    <row r="127" spans="2:13" ht="22" x14ac:dyDescent="0.35">
      <c r="B127" s="15" t="s">
        <v>87</v>
      </c>
      <c r="C127" s="4" t="s">
        <v>84</v>
      </c>
      <c r="D127" s="6" t="s">
        <v>217</v>
      </c>
      <c r="E127" s="12">
        <v>42480</v>
      </c>
      <c r="F127" s="12" t="str">
        <f t="shared" si="4"/>
        <v>牛奶热巧克力（儿童优惠装）(杯)x2</v>
      </c>
      <c r="G127" s="5" t="s">
        <v>246</v>
      </c>
      <c r="H127" s="6">
        <v>2</v>
      </c>
      <c r="I127" s="6">
        <v>1</v>
      </c>
      <c r="J127" s="6"/>
      <c r="K127" s="5">
        <f>IF(表1[[#This Row],[姓名]]="",0,IF(D127="充值",J127,VLOOKUP(G127,表2[#All],4,FALSE)*H127*I127*-1))</f>
        <v>-40</v>
      </c>
      <c r="L127" s="6"/>
      <c r="M127" s="16"/>
    </row>
    <row r="128" spans="2:13" ht="22" x14ac:dyDescent="0.35">
      <c r="B128" s="15" t="s">
        <v>79</v>
      </c>
      <c r="C128" s="4" t="s">
        <v>80</v>
      </c>
      <c r="D128" s="6" t="s">
        <v>217</v>
      </c>
      <c r="E128" s="12">
        <v>42480</v>
      </c>
      <c r="F128" s="12" t="str">
        <f t="shared" si="4"/>
        <v>高山古树普洱茶(杯)x1</v>
      </c>
      <c r="G128" s="5" t="s">
        <v>177</v>
      </c>
      <c r="H128" s="6">
        <v>1</v>
      </c>
      <c r="I128" s="6">
        <v>1</v>
      </c>
      <c r="J128" s="6"/>
      <c r="K128" s="5">
        <f>IF(表1[[#This Row],[姓名]]="",0,IF(D128="充值",J128,VLOOKUP(G128,表2[#All],4,FALSE)*H128*I128*-1))</f>
        <v>-30</v>
      </c>
      <c r="L128" s="6"/>
      <c r="M128" s="16"/>
    </row>
    <row r="129" spans="2:13" ht="22" x14ac:dyDescent="0.35">
      <c r="B129" s="15" t="s">
        <v>233</v>
      </c>
      <c r="C129" s="4" t="s">
        <v>34</v>
      </c>
      <c r="D129" s="6" t="s">
        <v>217</v>
      </c>
      <c r="E129" s="12">
        <v>42480</v>
      </c>
      <c r="F129" s="12" t="str">
        <f t="shared" si="4"/>
        <v>牛奶热巧克力（儿童优惠装）(杯)x1</v>
      </c>
      <c r="G129" s="5" t="s">
        <v>246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-20</v>
      </c>
      <c r="L129" s="6"/>
      <c r="M129" s="16"/>
    </row>
    <row r="130" spans="2:13" ht="22" x14ac:dyDescent="0.35">
      <c r="B130" s="15" t="s">
        <v>88</v>
      </c>
      <c r="C130" s="4" t="s">
        <v>236</v>
      </c>
      <c r="D130" s="6" t="s">
        <v>47</v>
      </c>
      <c r="E130" s="12">
        <v>42480</v>
      </c>
      <c r="F130" s="12" t="str">
        <f t="shared" si="4"/>
        <v>德国手工花果茶(杯)x2</v>
      </c>
      <c r="G130" s="5" t="s">
        <v>153</v>
      </c>
      <c r="H130" s="6">
        <v>2</v>
      </c>
      <c r="I130" s="6">
        <v>1</v>
      </c>
      <c r="J130" s="6"/>
      <c r="K130" s="5">
        <f>IF(表1[[#This Row],[姓名]]="",0,IF(D130="充值",J130,VLOOKUP(G130,表2[#All],4,FALSE)*H130*I130*-1))</f>
        <v>-60</v>
      </c>
      <c r="L130" s="6"/>
      <c r="M130" s="16"/>
    </row>
    <row r="131" spans="2:13" ht="22" x14ac:dyDescent="0.35">
      <c r="B131" s="15" t="s">
        <v>81</v>
      </c>
      <c r="C131" s="4"/>
      <c r="D131" s="6" t="s">
        <v>217</v>
      </c>
      <c r="E131" s="12">
        <v>42481</v>
      </c>
      <c r="F131" s="12" t="str">
        <f t="shared" si="4"/>
        <v>高山古树普洱茶(壶（4杯）)x1</v>
      </c>
      <c r="G131" s="5" t="s">
        <v>183</v>
      </c>
      <c r="H131" s="6">
        <v>1</v>
      </c>
      <c r="I131" s="6">
        <v>1</v>
      </c>
      <c r="J131" s="6"/>
      <c r="K131" s="5">
        <f>IF(表1[[#This Row],[姓名]]="",0,IF(D131="充值",J131,VLOOKUP(G131,表2[#All],4,FALSE)*H131*I131*-1))</f>
        <v>-80</v>
      </c>
      <c r="L131" s="6"/>
      <c r="M131" s="16"/>
    </row>
    <row r="132" spans="2:13" ht="22" x14ac:dyDescent="0.35">
      <c r="B132" s="15" t="s">
        <v>81</v>
      </c>
      <c r="C132" s="4"/>
      <c r="D132" s="6" t="s">
        <v>217</v>
      </c>
      <c r="E132" s="12">
        <v>42481</v>
      </c>
      <c r="F132" s="12" t="str">
        <f t="shared" si="4"/>
        <v>手冲拿铁(杯)x1</v>
      </c>
      <c r="G132" s="5" t="s">
        <v>59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-25</v>
      </c>
      <c r="L132" s="6"/>
      <c r="M132" s="16"/>
    </row>
    <row r="133" spans="2:13" ht="22" x14ac:dyDescent="0.35">
      <c r="B133" s="15" t="s">
        <v>165</v>
      </c>
      <c r="C133" s="4"/>
      <c r="D133" s="6" t="s">
        <v>217</v>
      </c>
      <c r="E133" s="12">
        <v>42481</v>
      </c>
      <c r="F133" s="12" t="str">
        <f t="shared" si="4"/>
        <v>儿童绘本演读专场(会员）(1大1小)x1</v>
      </c>
      <c r="G133" s="5" t="s">
        <v>244</v>
      </c>
      <c r="H133" s="6">
        <v>1</v>
      </c>
      <c r="I133" s="6">
        <v>1</v>
      </c>
      <c r="J133" s="6"/>
      <c r="K133" s="23">
        <f>IF(表1[[#This Row],[姓名]]="",0,IF(D133="充值",J133,VLOOKUP(G133,表2[#All],4,FALSE)*H133*I133*-1))</f>
        <v>-100</v>
      </c>
      <c r="L133" s="6"/>
      <c r="M133" s="16"/>
    </row>
    <row r="134" spans="2:13" ht="22" x14ac:dyDescent="0.35">
      <c r="B134" s="15" t="s">
        <v>65</v>
      </c>
      <c r="C134" s="4"/>
      <c r="D134" s="6" t="s">
        <v>217</v>
      </c>
      <c r="E134" s="12">
        <v>42481</v>
      </c>
      <c r="F134" s="12" t="str">
        <f t="shared" si="4"/>
        <v>儿童绘本演读专场(会员）(1大1小)x1</v>
      </c>
      <c r="G134" s="5" t="s">
        <v>244</v>
      </c>
      <c r="H134" s="6">
        <v>1</v>
      </c>
      <c r="I134" s="6">
        <v>1</v>
      </c>
      <c r="J134" s="6"/>
      <c r="K134" s="5">
        <f>IF(表1[[#This Row],[姓名]]="",0,IF(D134="充值",J134,VLOOKUP(G134,表2[#All],4,FALSE)*H134*I134*-1))</f>
        <v>-100</v>
      </c>
      <c r="L134" s="6"/>
      <c r="M134" s="16"/>
    </row>
    <row r="135" spans="2:13" ht="22" x14ac:dyDescent="0.35">
      <c r="B135" s="15" t="s">
        <v>81</v>
      </c>
      <c r="C135" s="4"/>
      <c r="D135" s="6" t="s">
        <v>217</v>
      </c>
      <c r="E135" s="12">
        <v>42481</v>
      </c>
      <c r="F135" s="12" t="str">
        <f t="shared" si="4"/>
        <v>儿童绘本演读专场(会员）(1大1小)x1</v>
      </c>
      <c r="G135" s="5" t="s">
        <v>244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22" x14ac:dyDescent="0.35">
      <c r="B136" s="15" t="s">
        <v>77</v>
      </c>
      <c r="C136" s="4"/>
      <c r="D136" s="6" t="s">
        <v>217</v>
      </c>
      <c r="E136" s="12">
        <v>42481</v>
      </c>
      <c r="F136" s="12" t="str">
        <f t="shared" si="4"/>
        <v>儿童绘本演读专场(会员）(1大1小)x1</v>
      </c>
      <c r="G136" s="5" t="s">
        <v>244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22" x14ac:dyDescent="0.35">
      <c r="B137" s="15" t="s">
        <v>238</v>
      </c>
      <c r="C137" s="4" t="s">
        <v>237</v>
      </c>
      <c r="D137" s="6" t="s">
        <v>217</v>
      </c>
      <c r="E137" s="12">
        <v>42481</v>
      </c>
      <c r="F137" s="12" t="str">
        <f t="shared" si="4"/>
        <v>儿童绘本演读专场(会员）(1大1小)x1</v>
      </c>
      <c r="G137" s="5" t="s">
        <v>244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22" x14ac:dyDescent="0.35">
      <c r="B138" s="15" t="s">
        <v>206</v>
      </c>
      <c r="C138" s="4" t="s">
        <v>239</v>
      </c>
      <c r="D138" s="6" t="s">
        <v>217</v>
      </c>
      <c r="E138" s="12">
        <v>42481</v>
      </c>
      <c r="F138" s="12" t="str">
        <f t="shared" si="4"/>
        <v>儿童绘本演读专场(会员）(1大1小)x1</v>
      </c>
      <c r="G138" s="5" t="s">
        <v>244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22" x14ac:dyDescent="0.35">
      <c r="B139" s="15"/>
      <c r="C139" s="4"/>
      <c r="D139" s="6"/>
      <c r="E139" s="12"/>
      <c r="F139" s="12" t="str">
        <f t="shared" si="4"/>
        <v>x1</v>
      </c>
      <c r="G139" s="5"/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0</v>
      </c>
      <c r="L139" s="6"/>
      <c r="M139" s="16"/>
    </row>
    <row r="140" spans="2:13" ht="22" x14ac:dyDescent="0.35">
      <c r="B140" s="15"/>
      <c r="C140" s="4"/>
      <c r="D140" s="6"/>
      <c r="E140" s="12"/>
      <c r="F140" s="12" t="str">
        <f t="shared" si="4"/>
        <v>x1</v>
      </c>
      <c r="G140" s="5"/>
      <c r="H140" s="6">
        <v>1</v>
      </c>
      <c r="I140" s="6">
        <v>1</v>
      </c>
      <c r="J140" s="6"/>
      <c r="K140" s="23">
        <f>IF(表1[[#This Row],[姓名]]="",0,IF(D140="充值",J140,VLOOKUP(G140,表2[#All],4,FALSE)*H140*I140*-1))</f>
        <v>0</v>
      </c>
      <c r="L140" s="6"/>
      <c r="M140" s="16"/>
    </row>
    <row r="141" spans="2:13" ht="22" x14ac:dyDescent="0.35">
      <c r="B141" s="15"/>
      <c r="C141" s="4"/>
      <c r="D141" s="6"/>
      <c r="E141" s="12"/>
      <c r="F141" s="12" t="str">
        <f t="shared" si="4"/>
        <v>x1</v>
      </c>
      <c r="G141" s="5"/>
      <c r="H141" s="6">
        <v>1</v>
      </c>
      <c r="I141" s="6">
        <v>1</v>
      </c>
      <c r="J141" s="6"/>
      <c r="K141" s="5">
        <f>IF(表1[[#This Row],[姓名]]="",0,IF(D141="充值",J141,VLOOKUP(G141,表2[#All],4,FALSE)*H141*I141*-1))</f>
        <v>0</v>
      </c>
      <c r="L141" s="6"/>
      <c r="M141" s="16"/>
    </row>
    <row r="142" spans="2:13" ht="22" x14ac:dyDescent="0.35">
      <c r="B142" s="15"/>
      <c r="C142" s="4"/>
      <c r="D142" s="6"/>
      <c r="E142" s="12"/>
      <c r="F142" s="12"/>
      <c r="G142" s="5"/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0</v>
      </c>
      <c r="L142" s="6"/>
      <c r="M142" s="16"/>
    </row>
    <row r="143" spans="2:13" ht="22" x14ac:dyDescent="0.35">
      <c r="B143" s="15"/>
      <c r="C143" s="4"/>
      <c r="D143" s="6"/>
      <c r="E143" s="12"/>
      <c r="F143" s="12"/>
      <c r="G143" s="5"/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0</v>
      </c>
      <c r="L143" s="6"/>
      <c r="M143" s="16"/>
    </row>
    <row r="144" spans="2:13" ht="22" x14ac:dyDescent="0.35">
      <c r="B144" s="15"/>
      <c r="C144" s="4"/>
      <c r="D144" s="6"/>
      <c r="E144" s="12"/>
      <c r="F144" s="12"/>
      <c r="G144" s="5"/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0</v>
      </c>
      <c r="L144" s="6"/>
      <c r="M144" s="16"/>
    </row>
    <row r="145" spans="2:13" ht="22" x14ac:dyDescent="0.35">
      <c r="B145" s="15"/>
      <c r="C145" s="4"/>
      <c r="D145" s="6"/>
      <c r="E145" s="12"/>
      <c r="F145" s="12"/>
      <c r="G145" s="5"/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0</v>
      </c>
      <c r="L145" s="6"/>
      <c r="M145" s="16"/>
    </row>
    <row r="146" spans="2:13" ht="22" x14ac:dyDescent="0.35">
      <c r="B146" s="15"/>
      <c r="C146" s="4"/>
      <c r="D146" s="6"/>
      <c r="E146" s="12"/>
      <c r="F146" s="12"/>
      <c r="G146" s="5"/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0</v>
      </c>
      <c r="L146" s="6"/>
      <c r="M146" s="16"/>
    </row>
    <row r="147" spans="2:13" ht="22" x14ac:dyDescent="0.35">
      <c r="B147" s="15"/>
      <c r="C147" s="4"/>
      <c r="D147" s="6"/>
      <c r="E147" s="12"/>
      <c r="F147" s="12"/>
      <c r="G147" s="5"/>
      <c r="H147" s="6">
        <v>1</v>
      </c>
      <c r="I147" s="6">
        <v>1</v>
      </c>
      <c r="J147" s="6"/>
      <c r="K147" s="23">
        <f>IF(表1[[#This Row],[姓名]]="",0,IF(D147="充值",J147,VLOOKUP(G147,表2[#All],4,FALSE)*H147*I147*-1))</f>
        <v>0</v>
      </c>
      <c r="L147" s="6"/>
      <c r="M147" s="16"/>
    </row>
    <row r="148" spans="2:13" ht="22" x14ac:dyDescent="0.35">
      <c r="B148" s="15"/>
      <c r="C148" s="4"/>
      <c r="D148" s="6"/>
      <c r="E148" s="12"/>
      <c r="F148" s="12"/>
      <c r="G148" s="5"/>
      <c r="H148" s="6">
        <v>1</v>
      </c>
      <c r="I148" s="6">
        <v>1</v>
      </c>
      <c r="J148" s="6"/>
      <c r="K148" s="5">
        <f>IF(表1[[#This Row],[姓名]]="",0,IF(D148="充值",J148,VLOOKUP(G148,表2[#All],4,FALSE)*H148*I148*-1))</f>
        <v>0</v>
      </c>
      <c r="L148" s="6"/>
      <c r="M148" s="16"/>
    </row>
    <row r="149" spans="2:13" ht="22" x14ac:dyDescent="0.35">
      <c r="B149" s="15"/>
      <c r="C149" s="4"/>
      <c r="D149" s="6"/>
      <c r="E149" s="12"/>
      <c r="F149" s="12"/>
      <c r="G149" s="5"/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0</v>
      </c>
      <c r="L149" s="6"/>
      <c r="M149" s="16"/>
    </row>
    <row r="150" spans="2:13" ht="22" x14ac:dyDescent="0.35">
      <c r="B150" s="15"/>
      <c r="C150" s="4"/>
      <c r="D150" s="6"/>
      <c r="E150" s="12"/>
      <c r="F150" s="12"/>
      <c r="G150" s="5"/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0</v>
      </c>
      <c r="L150" s="6"/>
      <c r="M150" s="16"/>
    </row>
    <row r="151" spans="2:13" ht="22" x14ac:dyDescent="0.35">
      <c r="B151" s="15"/>
      <c r="C151" s="4"/>
      <c r="D151" s="6"/>
      <c r="E151" s="12"/>
      <c r="F151" s="12"/>
      <c r="G151" s="5"/>
      <c r="H151" s="6">
        <v>1</v>
      </c>
      <c r="I151" s="6">
        <v>1</v>
      </c>
      <c r="J151" s="6"/>
      <c r="K151" s="5">
        <f>IF(表1[[#This Row],[姓名]]="",0,IF(D151="充值",J151,VLOOKUP(G151,表2[#All],4,FALSE)*H151*I151*-1))</f>
        <v>0</v>
      </c>
      <c r="L151" s="6"/>
      <c r="M151" s="16"/>
    </row>
    <row r="152" spans="2:13" ht="22" x14ac:dyDescent="0.35">
      <c r="B152" s="15"/>
      <c r="C152" s="4"/>
      <c r="D152" s="6"/>
      <c r="E152" s="12"/>
      <c r="F152" s="12"/>
      <c r="G152" s="5"/>
      <c r="H152" s="6">
        <v>1</v>
      </c>
      <c r="I152" s="6">
        <v>1</v>
      </c>
      <c r="J152" s="6"/>
      <c r="K152" s="5">
        <f>IF(表1[[#This Row],[姓名]]="",0,IF(D152="充值",J152,VLOOKUP(G152,表2[#All],4,FALSE)*H152*I152*-1))</f>
        <v>0</v>
      </c>
      <c r="L152" s="6"/>
      <c r="M152" s="16"/>
    </row>
    <row r="153" spans="2:13" ht="22" x14ac:dyDescent="0.35">
      <c r="B153" s="15"/>
      <c r="C153" s="4"/>
      <c r="D153" s="6"/>
      <c r="E153" s="12"/>
      <c r="F153" s="12"/>
      <c r="G153" s="5"/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0</v>
      </c>
      <c r="L153" s="6"/>
      <c r="M153" s="16"/>
    </row>
    <row r="154" spans="2:13" ht="22" x14ac:dyDescent="0.35">
      <c r="B154" s="15"/>
      <c r="C154" s="4"/>
      <c r="D154" s="6"/>
      <c r="E154" s="12"/>
      <c r="F154" s="12"/>
      <c r="G154" s="5"/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0</v>
      </c>
      <c r="L154" s="6"/>
      <c r="M154" s="16"/>
    </row>
    <row r="155" spans="2:13" ht="22" x14ac:dyDescent="0.35">
      <c r="B155" s="15"/>
      <c r="C155" s="4"/>
      <c r="D155" s="6"/>
      <c r="E155" s="12"/>
      <c r="F155" s="12"/>
      <c r="G155" s="5"/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0</v>
      </c>
      <c r="L155" s="6"/>
      <c r="M155" s="16"/>
    </row>
    <row r="156" spans="2:13" ht="22" x14ac:dyDescent="0.35">
      <c r="B156" s="15"/>
      <c r="C156" s="4"/>
      <c r="D156" s="6"/>
      <c r="E156" s="12"/>
      <c r="F156" s="12"/>
      <c r="G156" s="5"/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0</v>
      </c>
      <c r="L156" s="6"/>
      <c r="M156" s="16"/>
    </row>
    <row r="157" spans="2:13" ht="22" x14ac:dyDescent="0.35">
      <c r="B157" s="15"/>
      <c r="C157" s="4"/>
      <c r="D157" s="6"/>
      <c r="E157" s="12"/>
      <c r="F157" s="12"/>
      <c r="G157" s="5"/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0</v>
      </c>
      <c r="L157" s="6"/>
      <c r="M157" s="16"/>
    </row>
    <row r="158" spans="2:13" ht="22" x14ac:dyDescent="0.35">
      <c r="B158" s="15"/>
      <c r="C158" s="4"/>
      <c r="D158" s="6"/>
      <c r="E158" s="12"/>
      <c r="F158" s="12"/>
      <c r="G158" s="5"/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0</v>
      </c>
      <c r="L158" s="6"/>
      <c r="M158" s="16"/>
    </row>
    <row r="159" spans="2:13" ht="22" x14ac:dyDescent="0.35">
      <c r="B159" s="15"/>
      <c r="C159" s="4"/>
      <c r="D159" s="6"/>
      <c r="E159" s="12"/>
      <c r="F159" s="12"/>
      <c r="G159" s="5"/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0</v>
      </c>
      <c r="L159" s="6"/>
      <c r="M159" s="16"/>
    </row>
    <row r="160" spans="2:13" ht="22" x14ac:dyDescent="0.35">
      <c r="B160" s="15"/>
      <c r="C160" s="4"/>
      <c r="D160" s="6"/>
      <c r="E160" s="12"/>
      <c r="F160" s="12"/>
      <c r="G160" s="5"/>
      <c r="H160" s="6">
        <v>1</v>
      </c>
      <c r="I160" s="6">
        <v>1</v>
      </c>
      <c r="J160" s="6"/>
      <c r="K160" s="5">
        <f>IF(表1[[#This Row],[姓名]]="",0,IF(D160="充值",J160,VLOOKUP(G160,表2[#All],4,FALSE)*H160*I160*-1))</f>
        <v>0</v>
      </c>
      <c r="L160" s="6"/>
      <c r="M160" s="16"/>
    </row>
    <row r="161" spans="2:13" ht="22" x14ac:dyDescent="0.35">
      <c r="B161" s="15"/>
      <c r="C161" s="4"/>
      <c r="D161" s="6"/>
      <c r="E161" s="12"/>
      <c r="F161" s="12"/>
      <c r="G161" s="5"/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0</v>
      </c>
      <c r="L161" s="6"/>
      <c r="M161" s="16"/>
    </row>
    <row r="162" spans="2:13" ht="22" x14ac:dyDescent="0.35">
      <c r="B162" s="15"/>
      <c r="C162" s="4"/>
      <c r="D162" s="6"/>
      <c r="E162" s="12"/>
      <c r="F162" s="12"/>
      <c r="G162" s="5"/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0</v>
      </c>
      <c r="L162" s="6"/>
      <c r="M162" s="16"/>
    </row>
    <row r="163" spans="2:13" ht="22" x14ac:dyDescent="0.35">
      <c r="B163" s="15"/>
      <c r="C163" s="4"/>
      <c r="D163" s="6"/>
      <c r="E163" s="12"/>
      <c r="F163" s="12"/>
      <c r="G163" s="5"/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0</v>
      </c>
      <c r="L163" s="6"/>
      <c r="M163" s="16"/>
    </row>
    <row r="164" spans="2:13" ht="22" x14ac:dyDescent="0.35">
      <c r="B164" s="15"/>
      <c r="C164" s="4"/>
      <c r="D164" s="6"/>
      <c r="E164" s="12"/>
      <c r="F164" s="12"/>
      <c r="G164" s="5"/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0</v>
      </c>
      <c r="L164" s="6"/>
      <c r="M164" s="16"/>
    </row>
    <row r="165" spans="2:13" ht="22" x14ac:dyDescent="0.35">
      <c r="B165" s="15"/>
      <c r="C165" s="4"/>
      <c r="D165" s="6"/>
      <c r="E165" s="12"/>
      <c r="F165" s="12"/>
      <c r="G165" s="5"/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0</v>
      </c>
      <c r="L165" s="6"/>
      <c r="M165" s="16"/>
    </row>
    <row r="166" spans="2:13" ht="22" x14ac:dyDescent="0.35">
      <c r="B166" s="15"/>
      <c r="C166" s="4"/>
      <c r="D166" s="6"/>
      <c r="E166" s="12"/>
      <c r="F166" s="12"/>
      <c r="G166" s="5"/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0</v>
      </c>
      <c r="L166" s="6"/>
      <c r="M166" s="16"/>
    </row>
    <row r="167" spans="2:13" ht="22" x14ac:dyDescent="0.35">
      <c r="B167" s="15"/>
      <c r="C167" s="4"/>
      <c r="D167" s="6"/>
      <c r="E167" s="12"/>
      <c r="F167" s="12"/>
      <c r="G167" s="5"/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0</v>
      </c>
      <c r="L167" s="6"/>
      <c r="M167" s="16"/>
    </row>
    <row r="168" spans="2:13" ht="22" x14ac:dyDescent="0.35">
      <c r="B168" s="15"/>
      <c r="C168" s="4"/>
      <c r="D168" s="6"/>
      <c r="E168" s="12"/>
      <c r="F168" s="12"/>
      <c r="G168" s="5"/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0</v>
      </c>
      <c r="L168" s="6"/>
      <c r="M168" s="16"/>
    </row>
    <row r="169" spans="2:13" ht="22" x14ac:dyDescent="0.35">
      <c r="B169" s="15"/>
      <c r="C169" s="4"/>
      <c r="D169" s="6"/>
      <c r="E169" s="12"/>
      <c r="F169" s="12"/>
      <c r="G169" s="5"/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0</v>
      </c>
      <c r="L169" s="6"/>
      <c r="M169" s="16"/>
    </row>
    <row r="170" spans="2:13" ht="22" x14ac:dyDescent="0.35">
      <c r="B170" s="15"/>
      <c r="C170" s="4"/>
      <c r="D170" s="6"/>
      <c r="E170" s="12"/>
      <c r="F170" s="12"/>
      <c r="G170" s="5"/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0</v>
      </c>
      <c r="L170" s="6"/>
      <c r="M170" s="16"/>
    </row>
    <row r="171" spans="2:13" ht="22" x14ac:dyDescent="0.35">
      <c r="B171" s="15"/>
      <c r="C171" s="4"/>
      <c r="D171" s="6"/>
      <c r="E171" s="12"/>
      <c r="F171" s="12"/>
      <c r="G171" s="5"/>
      <c r="H171" s="6">
        <v>1</v>
      </c>
      <c r="I171" s="6">
        <v>1</v>
      </c>
      <c r="J171" s="6"/>
      <c r="K171" s="5">
        <f>IF(表1[[#This Row],[姓名]]="",0,IF(D171="充值",J171,VLOOKUP(G171,表2[#All],4,FALSE)*H171*I171*-1))</f>
        <v>0</v>
      </c>
      <c r="L171" s="6"/>
      <c r="M171" s="16"/>
    </row>
    <row r="172" spans="2:13" ht="22" x14ac:dyDescent="0.35">
      <c r="B172" s="15"/>
      <c r="C172" s="4"/>
      <c r="D172" s="6"/>
      <c r="E172" s="12"/>
      <c r="F172" s="12"/>
      <c r="G172" s="5"/>
      <c r="H172" s="6">
        <v>1</v>
      </c>
      <c r="I172" s="6">
        <v>1</v>
      </c>
      <c r="J172" s="6"/>
      <c r="K172" s="5">
        <f>IF(表1[[#This Row],[姓名]]="",0,IF(D172="充值",J172,VLOOKUP(G172,表2[#All],4,FALSE)*H172*I172*-1))</f>
        <v>0</v>
      </c>
      <c r="L172" s="6"/>
      <c r="M172" s="16"/>
    </row>
    <row r="173" spans="2:13" ht="22" x14ac:dyDescent="0.35">
      <c r="B173" s="15"/>
      <c r="C173" s="4"/>
      <c r="D173" s="6"/>
      <c r="E173" s="12"/>
      <c r="F173" s="12"/>
      <c r="G173" s="5"/>
      <c r="H173" s="6">
        <v>1</v>
      </c>
      <c r="I173" s="6">
        <v>1</v>
      </c>
      <c r="J173" s="6"/>
      <c r="K173" s="5">
        <f>IF(表1[[#This Row],[姓名]]="",0,IF(D173="充值",J173,VLOOKUP(G173,表2[#All],4,FALSE)*H173*I173*-1))</f>
        <v>0</v>
      </c>
      <c r="L173" s="6"/>
      <c r="M173" s="16"/>
    </row>
    <row r="174" spans="2:13" ht="22" x14ac:dyDescent="0.35">
      <c r="B174" s="15"/>
      <c r="C174" s="4"/>
      <c r="D174" s="6"/>
      <c r="E174" s="12"/>
      <c r="F174" s="12"/>
      <c r="G174" s="5"/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0</v>
      </c>
      <c r="L174" s="6"/>
      <c r="M174" s="16"/>
    </row>
    <row r="175" spans="2:13" ht="22" x14ac:dyDescent="0.35">
      <c r="B175" s="15"/>
      <c r="C175" s="4"/>
      <c r="D175" s="6"/>
      <c r="E175" s="12"/>
      <c r="F175" s="12"/>
      <c r="G175" s="5"/>
      <c r="H175" s="6"/>
      <c r="I175" s="6">
        <v>1</v>
      </c>
      <c r="J175" s="6"/>
      <c r="K175" s="5">
        <f>IF(表1[[#This Row],[姓名]]="",0,IF(D175="充值",J175,VLOOKUP(G175,表2[#All],4,FALSE)*H175*I175*-1))</f>
        <v>0</v>
      </c>
      <c r="L175" s="6"/>
      <c r="M175" s="16"/>
    </row>
  </sheetData>
  <phoneticPr fontId="1" type="noConversion"/>
  <dataValidations count="1">
    <dataValidation type="list" allowBlank="1" showInputMessage="1" showErrorMessage="1" sqref="D3:D64 D66:D84 D88:D94 D99 D101:D108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opLeftCell="A28" zoomScale="169" workbookViewId="0">
      <selection activeCell="D41" sqref="D41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</cols>
  <sheetData>
    <row r="2" spans="2:10" x14ac:dyDescent="0.15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125</v>
      </c>
    </row>
    <row r="3" spans="2:10" x14ac:dyDescent="0.15">
      <c r="B3" s="1" t="str">
        <f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4">
        <v>42466</v>
      </c>
      <c r="J3" t="str">
        <f>CONCATENATE(表2[[#This Row],[描述]], " ",表2[[#This Row],[售价]] )</f>
        <v>锡兰红茶(壶) 70</v>
      </c>
    </row>
    <row r="4" spans="2:10" x14ac:dyDescent="0.15">
      <c r="B4" s="1" t="str">
        <f>CONCATENATE(C4,"(",F4,")")</f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4">
        <v>42466</v>
      </c>
      <c r="J4" t="str">
        <f>CONCATENATE(表2[[#This Row],[描述]], " ",表2[[#This Row],[售价]] )</f>
        <v>锡兰红茶(杯) 20</v>
      </c>
    </row>
    <row r="5" spans="2:10" x14ac:dyDescent="0.15">
      <c r="B5" s="1" t="str">
        <f>CONCATENATE(C5,"(",F5,")")</f>
        <v>斯里兰卡上等红茶(杯)</v>
      </c>
      <c r="C5" s="1" t="s">
        <v>121</v>
      </c>
      <c r="D5" s="26" t="s">
        <v>14</v>
      </c>
      <c r="E5" s="26">
        <v>30</v>
      </c>
      <c r="F5" s="26" t="s">
        <v>21</v>
      </c>
      <c r="G5" s="36">
        <v>1</v>
      </c>
      <c r="H5" s="44">
        <v>42472</v>
      </c>
      <c r="J5" t="str">
        <f>CONCATENATE(表2[[#This Row],[描述]], " ",表2[[#This Row],[售价]] )</f>
        <v>斯里兰卡上等红茶(杯) 30</v>
      </c>
    </row>
    <row r="6" spans="2:10" x14ac:dyDescent="0.15">
      <c r="B6" s="1" t="str">
        <f>CONCATENATE(C6,"(",F6,")")</f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4">
        <v>42466</v>
      </c>
      <c r="J6" t="str">
        <f>CONCATENATE(表2[[#This Row],[描述]], " ",表2[[#This Row],[售价]] )</f>
        <v>手冲拿铁(杯) 25</v>
      </c>
    </row>
    <row r="7" spans="2:10" x14ac:dyDescent="0.15">
      <c r="B7" s="1" t="str">
        <f>CONCATENATE(C7,"(",F7,")")</f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4">
        <v>42466</v>
      </c>
      <c r="J7" t="str">
        <f>CONCATENATE(表2[[#This Row],[描述]], " ",表2[[#This Row],[售价]] )</f>
        <v>热巧克力(杯) 25</v>
      </c>
    </row>
    <row r="8" spans="2:10" x14ac:dyDescent="0.15">
      <c r="B8" s="1" t="str">
        <f>CONCATENATE(C8,"(",F8,")")</f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4">
        <v>42466</v>
      </c>
      <c r="J8" t="str">
        <f>CONCATENATE(表2[[#This Row],[描述]], " ",表2[[#This Row],[售价]] )</f>
        <v>绿茶(杯) 20</v>
      </c>
    </row>
    <row r="9" spans="2:10" x14ac:dyDescent="0.15">
      <c r="B9" s="1" t="str">
        <f>CONCATENATE(C9,"(",F9,")")</f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4">
        <v>42466</v>
      </c>
      <c r="J9" t="str">
        <f>CONCATENATE(表2[[#This Row],[描述]], " ",表2[[#This Row],[售价]] )</f>
        <v>花果茶玫瑰(壶) 80</v>
      </c>
    </row>
    <row r="10" spans="2:10" x14ac:dyDescent="0.15">
      <c r="B10" s="1" t="str">
        <f>CONCATENATE(C10,"(",F10,")")</f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4">
        <v>42466</v>
      </c>
      <c r="J10" t="str">
        <f>CONCATENATE(表2[[#This Row],[描述]], " ",表2[[#This Row],[售价]] )</f>
        <v>花果茶玫瑰(杯) 25</v>
      </c>
    </row>
    <row r="11" spans="2:10" x14ac:dyDescent="0.15">
      <c r="B11" s="1" t="str">
        <f>CONCATENATE(C11,"(",F11,")")</f>
        <v>果汁(杯)</v>
      </c>
      <c r="C11" s="26" t="s">
        <v>102</v>
      </c>
      <c r="D11" s="1" t="s">
        <v>14</v>
      </c>
      <c r="E11" s="26">
        <v>25</v>
      </c>
      <c r="F11" s="26" t="s">
        <v>21</v>
      </c>
      <c r="G11" s="36">
        <v>1</v>
      </c>
      <c r="H11" s="44">
        <v>42466</v>
      </c>
      <c r="J11" t="str">
        <f>CONCATENATE(表2[[#This Row],[描述]], " ",表2[[#This Row],[售价]] )</f>
        <v>果汁(杯) 25</v>
      </c>
    </row>
    <row r="12" spans="2:10" x14ac:dyDescent="0.15">
      <c r="B12" s="1" t="str">
        <f>CONCATENATE(C12,"(",F12,")")</f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4">
        <v>42466</v>
      </c>
      <c r="J12" t="str">
        <f>CONCATENATE(表2[[#This Row],[描述]], " ",表2[[#This Row],[售价]] )</f>
        <v>高山普洱(壶) 70</v>
      </c>
    </row>
    <row r="13" spans="2:10" x14ac:dyDescent="0.15">
      <c r="B13" s="1" t="str">
        <f>CONCATENATE(C13,"(",F13,")")</f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4">
        <v>42466</v>
      </c>
      <c r="J13" t="str">
        <f>CONCATENATE(表2[[#This Row],[描述]], " ",表2[[#This Row],[售价]] )</f>
        <v>高山普洱(杯) 20</v>
      </c>
    </row>
    <row r="14" spans="2:10" x14ac:dyDescent="0.15">
      <c r="B14" s="1" t="str">
        <f>CONCATENATE(C14,"(",F14,")")</f>
        <v>高山古树普洱茶(壶（2杯）)</v>
      </c>
      <c r="C14" s="1" t="s">
        <v>123</v>
      </c>
      <c r="D14" s="26" t="s">
        <v>14</v>
      </c>
      <c r="E14" s="26">
        <v>50</v>
      </c>
      <c r="F14" s="26" t="s">
        <v>126</v>
      </c>
      <c r="G14" s="36">
        <v>1</v>
      </c>
      <c r="H14" s="47">
        <v>42472</v>
      </c>
      <c r="J14" t="str">
        <f>CONCATENATE(表2[[#This Row],[描述]], " ",表2[[#This Row],[售价]] )</f>
        <v>高山古树普洱茶(壶（2杯）) 50</v>
      </c>
    </row>
    <row r="15" spans="2:10" x14ac:dyDescent="0.15">
      <c r="B15" s="1" t="str">
        <f>CONCATENATE(C15,"(",F15,")")</f>
        <v>高山古树普洱茶(壶（4杯）)</v>
      </c>
      <c r="C15" s="45" t="s">
        <v>123</v>
      </c>
      <c r="D15" s="29" t="s">
        <v>14</v>
      </c>
      <c r="E15" s="29">
        <v>80</v>
      </c>
      <c r="F15" s="26" t="s">
        <v>127</v>
      </c>
      <c r="G15" s="36">
        <v>1</v>
      </c>
      <c r="H15" s="47">
        <v>42472</v>
      </c>
      <c r="J15" t="str">
        <f>CONCATENATE(表2[[#This Row],[描述]], " ",表2[[#This Row],[售价]] )</f>
        <v>高山古树普洱茶(壶（4杯）) 80</v>
      </c>
    </row>
    <row r="16" spans="2:10" x14ac:dyDescent="0.15">
      <c r="B16" s="1" t="str">
        <f>CONCATENATE(C16,"(",F16,")")</f>
        <v>高山古树普洱茶(杯)</v>
      </c>
      <c r="C16" s="45" t="s">
        <v>123</v>
      </c>
      <c r="D16" s="26" t="s">
        <v>14</v>
      </c>
      <c r="E16" s="29">
        <v>30</v>
      </c>
      <c r="F16" s="26" t="s">
        <v>21</v>
      </c>
      <c r="G16" s="36">
        <v>1</v>
      </c>
      <c r="H16" s="44">
        <v>42472</v>
      </c>
      <c r="J16" t="str">
        <f>CONCATENATE(表2[[#This Row],[描述]], " ",表2[[#This Row],[售价]] )</f>
        <v>高山古树普洱茶(杯) 30</v>
      </c>
    </row>
    <row r="17" spans="2:10" x14ac:dyDescent="0.15">
      <c r="B17" s="1" t="str">
        <f>CONCATENATE(C17,"(",F17,")")</f>
        <v>峨眉山明前绿茶(杯)</v>
      </c>
      <c r="C17" s="45" t="s">
        <v>122</v>
      </c>
      <c r="D17" s="29" t="s">
        <v>14</v>
      </c>
      <c r="E17" s="29">
        <v>30</v>
      </c>
      <c r="F17" s="29" t="s">
        <v>21</v>
      </c>
      <c r="G17" s="36">
        <v>1</v>
      </c>
      <c r="H17" s="44">
        <v>42472</v>
      </c>
      <c r="J17" t="str">
        <f>CONCATENATE(表2[[#This Row],[描述]], " ",表2[[#This Row],[售价]] )</f>
        <v>峨眉山明前绿茶(杯) 30</v>
      </c>
    </row>
    <row r="18" spans="2:10" x14ac:dyDescent="0.15">
      <c r="B18" s="1" t="str">
        <f>CONCATENATE(C18,"(",F18,")")</f>
        <v>德国手工花果茶(壶（4杯）)</v>
      </c>
      <c r="C18" s="41" t="s">
        <v>124</v>
      </c>
      <c r="D18" s="29" t="s">
        <v>14</v>
      </c>
      <c r="E18" s="29">
        <v>80</v>
      </c>
      <c r="F18" s="26" t="s">
        <v>127</v>
      </c>
      <c r="G18" s="36">
        <v>1</v>
      </c>
      <c r="H18" s="44">
        <v>42472</v>
      </c>
      <c r="J18" t="str">
        <f>CONCATENATE(表2[[#This Row],[描述]], " ",表2[[#This Row],[售价]] )</f>
        <v>德国手工花果茶(壶（4杯）) 80</v>
      </c>
    </row>
    <row r="19" spans="2:10" x14ac:dyDescent="0.15">
      <c r="B19" s="1" t="str">
        <f>CONCATENATE(C19,"(",F19,")")</f>
        <v>德国手工花果茶(壶（2杯）)</v>
      </c>
      <c r="C19" s="41" t="s">
        <v>124</v>
      </c>
      <c r="D19" s="29" t="s">
        <v>14</v>
      </c>
      <c r="E19" s="29">
        <v>50</v>
      </c>
      <c r="F19" s="26" t="s">
        <v>126</v>
      </c>
      <c r="G19" s="36">
        <v>1</v>
      </c>
      <c r="H19" s="44">
        <v>42472</v>
      </c>
      <c r="J19" t="str">
        <f>CONCATENATE(表2[[#This Row],[描述]], " ",表2[[#This Row],[售价]] )</f>
        <v>德国手工花果茶(壶（2杯）) 50</v>
      </c>
    </row>
    <row r="20" spans="2:10" x14ac:dyDescent="0.15">
      <c r="B20" s="1" t="str">
        <f>CONCATENATE(C20,"(",F20,")")</f>
        <v>德国手工花果茶(杯)</v>
      </c>
      <c r="C20" s="41" t="s">
        <v>124</v>
      </c>
      <c r="D20" s="29" t="s">
        <v>14</v>
      </c>
      <c r="E20" s="29">
        <v>30</v>
      </c>
      <c r="F20" s="26" t="s">
        <v>21</v>
      </c>
      <c r="G20" s="36">
        <v>1</v>
      </c>
      <c r="H20" s="44">
        <v>42472</v>
      </c>
      <c r="J20" t="str">
        <f>CONCATENATE(表2[[#This Row],[描述]], " ",表2[[#This Row],[售价]] )</f>
        <v>德国手工花果茶(杯) 30</v>
      </c>
    </row>
    <row r="21" spans="2:10" x14ac:dyDescent="0.15">
      <c r="B21" s="1" t="str">
        <f>CONCATENATE(C21,"(",F21,")")</f>
        <v>茶位费(位)</v>
      </c>
      <c r="C21" s="41" t="s">
        <v>54</v>
      </c>
      <c r="D21" s="45" t="s">
        <v>14</v>
      </c>
      <c r="E21" s="29">
        <v>20</v>
      </c>
      <c r="F21" s="26" t="s">
        <v>55</v>
      </c>
      <c r="G21" s="36">
        <v>1</v>
      </c>
      <c r="H21" s="44">
        <v>42466</v>
      </c>
      <c r="J21" t="str">
        <f>CONCATENATE(表2[[#This Row],[描述]], " ",表2[[#This Row],[售价]] )</f>
        <v>茶位费(位) 20</v>
      </c>
    </row>
    <row r="22" spans="2:10" x14ac:dyDescent="0.15">
      <c r="B22" s="1" t="str">
        <f>CONCATENATE(C22,"(",F22,")")</f>
        <v>冰锐果酒(瓶)</v>
      </c>
      <c r="C22" s="42" t="s">
        <v>108</v>
      </c>
      <c r="D22" s="29" t="s">
        <v>14</v>
      </c>
      <c r="E22" s="29">
        <v>18</v>
      </c>
      <c r="F22" s="26" t="s">
        <v>106</v>
      </c>
      <c r="G22" s="36">
        <v>1</v>
      </c>
      <c r="H22" s="44">
        <v>42466</v>
      </c>
      <c r="J22" t="str">
        <f>CONCATENATE(表2[[#This Row],[描述]], " ",表2[[#This Row],[售价]] )</f>
        <v>冰锐果酒(瓶) 18</v>
      </c>
    </row>
    <row r="23" spans="2:10" x14ac:dyDescent="0.15">
      <c r="B23" s="1" t="str">
        <f>CONCATENATE(C23,"(",F23,")")</f>
        <v>坚果(盘)</v>
      </c>
      <c r="C23" s="41" t="s">
        <v>48</v>
      </c>
      <c r="D23" s="45" t="s">
        <v>49</v>
      </c>
      <c r="E23" s="45">
        <v>20</v>
      </c>
      <c r="F23" s="1" t="s">
        <v>50</v>
      </c>
      <c r="G23" s="36">
        <v>1</v>
      </c>
      <c r="H23" s="44">
        <v>42466</v>
      </c>
      <c r="J23" t="str">
        <f>CONCATENATE(表2[[#This Row],[描述]], " ",表2[[#This Row],[售价]] )</f>
        <v>坚果(盘) 20</v>
      </c>
    </row>
    <row r="24" spans="2:10" x14ac:dyDescent="0.15">
      <c r="B24" s="1" t="str">
        <f>CONCATENATE(C24,"(",F24,")")</f>
        <v>草莓酸奶(杯)</v>
      </c>
      <c r="C24" s="26" t="s">
        <v>142</v>
      </c>
      <c r="D24" s="1" t="s">
        <v>144</v>
      </c>
      <c r="E24" s="26">
        <v>20</v>
      </c>
      <c r="F24" s="26" t="s">
        <v>21</v>
      </c>
      <c r="G24" s="36">
        <v>1</v>
      </c>
      <c r="H24" s="47">
        <v>42472</v>
      </c>
      <c r="J24" t="str">
        <f>CONCATENATE(表2[[#This Row],[描述]], " ",表2[[#This Row],[售价]] )</f>
        <v>草莓酸奶(杯) 20</v>
      </c>
    </row>
    <row r="25" spans="2:10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4">
        <v>42466</v>
      </c>
      <c r="J25" t="str">
        <f>CONCATENATE(表2[[#This Row],[描述]], " ",表2[[#This Row],[售价]] )</f>
        <v>充值 0</v>
      </c>
    </row>
    <row r="26" spans="2:10" x14ac:dyDescent="0.15">
      <c r="B26" s="1" t="str">
        <f>CONCATENATE(C26,"(",F26,")")</f>
        <v>米果(袋)</v>
      </c>
      <c r="C26" s="29" t="s">
        <v>166</v>
      </c>
      <c r="D26" s="1" t="s">
        <v>137</v>
      </c>
      <c r="E26" s="29">
        <v>18</v>
      </c>
      <c r="F26" s="26" t="s">
        <v>138</v>
      </c>
      <c r="G26" s="36">
        <v>1</v>
      </c>
      <c r="H26" s="47">
        <v>42472</v>
      </c>
      <c r="J26" t="str">
        <f>CONCATENATE(表2[[#This Row],[描述]], " ",表2[[#This Row],[售价]] )</f>
        <v>米果(袋) 18</v>
      </c>
    </row>
    <row r="27" spans="2:10" x14ac:dyDescent="0.15">
      <c r="B27" s="1" t="str">
        <f>CONCATENATE(C27,"(",F27,")")</f>
        <v>混合腰果(袋)</v>
      </c>
      <c r="C27" s="29" t="s">
        <v>157</v>
      </c>
      <c r="D27" s="1" t="s">
        <v>137</v>
      </c>
      <c r="E27" s="29">
        <v>35</v>
      </c>
      <c r="F27" s="26" t="s">
        <v>138</v>
      </c>
      <c r="G27" s="36">
        <v>1</v>
      </c>
      <c r="H27" s="47">
        <v>42472</v>
      </c>
      <c r="J27" t="str">
        <f>CONCATENATE(表2[[#This Row],[描述]], " ",表2[[#This Row],[售价]] )</f>
        <v>混合腰果(袋) 35</v>
      </c>
    </row>
    <row r="28" spans="2:10" x14ac:dyDescent="0.15">
      <c r="B28" s="1" t="str">
        <f>CONCATENATE(C28,"(",F28,")")</f>
        <v>非洲腰果(袋)</v>
      </c>
      <c r="C28" s="29" t="s">
        <v>136</v>
      </c>
      <c r="D28" s="1" t="s">
        <v>137</v>
      </c>
      <c r="E28" s="29">
        <v>30</v>
      </c>
      <c r="F28" s="26" t="s">
        <v>138</v>
      </c>
      <c r="G28" s="36">
        <v>1</v>
      </c>
      <c r="H28" s="47">
        <v>42472</v>
      </c>
      <c r="J28" t="str">
        <f>CONCATENATE(表2[[#This Row],[描述]], " ",表2[[#This Row],[售价]] )</f>
        <v>非洲腰果(袋) 30</v>
      </c>
    </row>
    <row r="29" spans="2:10" x14ac:dyDescent="0.15">
      <c r="B29" s="1" t="str">
        <f>CONCATENATE(C29,"(",F29,")")</f>
        <v>啤酒(瓶)</v>
      </c>
      <c r="C29" s="29" t="s">
        <v>73</v>
      </c>
      <c r="D29" s="26" t="s">
        <v>74</v>
      </c>
      <c r="E29" s="29">
        <v>20</v>
      </c>
      <c r="F29" s="26" t="s">
        <v>106</v>
      </c>
      <c r="G29" s="36">
        <v>1</v>
      </c>
      <c r="H29" s="44">
        <v>42466</v>
      </c>
      <c r="J29" t="str">
        <f>CONCATENATE(表2[[#This Row],[描述]], " ",表2[[#This Row],[售价]] )</f>
        <v>啤酒(瓶) 20</v>
      </c>
    </row>
    <row r="30" spans="2:10" x14ac:dyDescent="0.15">
      <c r="B30" s="1" t="str">
        <f>CONCATENATE(C30,"(",F30,")")</f>
        <v>斯里兰卡上等红茶(壶（4杯）)</v>
      </c>
      <c r="C30" s="29" t="s">
        <v>121</v>
      </c>
      <c r="D30" s="1" t="s">
        <v>184</v>
      </c>
      <c r="E30" s="29">
        <v>80</v>
      </c>
      <c r="F30" s="26" t="s">
        <v>127</v>
      </c>
      <c r="G30" s="36">
        <v>1</v>
      </c>
      <c r="H30" s="47">
        <v>42472</v>
      </c>
      <c r="J30" t="str">
        <f>CONCATENATE(表2[[#This Row],[描述]], " ",表2[[#This Row],[售价]] )</f>
        <v>斯里兰卡上等红茶(壶（4杯）) 80</v>
      </c>
    </row>
    <row r="31" spans="2:10" x14ac:dyDescent="0.15">
      <c r="B31" s="1" t="str">
        <f>CONCATENATE(C31,"(",F31,")")</f>
        <v>斯里兰卡上等红茶(壶（2杯）)</v>
      </c>
      <c r="C31" s="29" t="s">
        <v>121</v>
      </c>
      <c r="D31" s="1" t="s">
        <v>184</v>
      </c>
      <c r="E31" s="29">
        <v>50</v>
      </c>
      <c r="F31" s="26" t="s">
        <v>126</v>
      </c>
      <c r="G31" s="36">
        <v>1</v>
      </c>
      <c r="H31" s="47">
        <v>42472</v>
      </c>
      <c r="J31" t="str">
        <f>CONCATENATE(表2[[#This Row],[描述]], " ",表2[[#This Row],[售价]] )</f>
        <v>斯里兰卡上等红茶(壶（2杯）) 50</v>
      </c>
    </row>
    <row r="32" spans="2:10" x14ac:dyDescent="0.15">
      <c r="B32" s="1" t="str">
        <f>CONCATENATE(C32,"(",F32,")")</f>
        <v>德国手工花果茶(壶（3杯）)</v>
      </c>
      <c r="C32" s="41" t="s">
        <v>124</v>
      </c>
      <c r="D32" s="29" t="s">
        <v>14</v>
      </c>
      <c r="E32" s="29">
        <v>70</v>
      </c>
      <c r="F32" s="26" t="s">
        <v>208</v>
      </c>
      <c r="G32" s="36">
        <v>1</v>
      </c>
      <c r="H32" s="44">
        <v>42472</v>
      </c>
      <c r="J32" t="str">
        <f>CONCATENATE(表2[[#This Row],[描述]], " ",表2[[#This Row],[售价]] )</f>
        <v>德国手工花果茶(壶（3杯）) 70</v>
      </c>
    </row>
    <row r="33" spans="2:8" x14ac:dyDescent="0.15">
      <c r="B33" s="1" t="str">
        <f>CONCATENATE(C33,"(",F33,")")</f>
        <v>榻榻米茶位费(人)</v>
      </c>
      <c r="C33" s="29" t="s">
        <v>214</v>
      </c>
      <c r="D33" s="1" t="s">
        <v>14</v>
      </c>
      <c r="E33" s="29">
        <v>30</v>
      </c>
      <c r="F33" s="26" t="s">
        <v>215</v>
      </c>
      <c r="G33" s="36">
        <v>1</v>
      </c>
      <c r="H33" s="47">
        <v>42477</v>
      </c>
    </row>
    <row r="34" spans="2:8" x14ac:dyDescent="0.15">
      <c r="B34" s="1" t="str">
        <f>CONCATENATE(C34,"(",F34,")")</f>
        <v>英式奶茶(杯)</v>
      </c>
      <c r="C34" s="29" t="s">
        <v>219</v>
      </c>
      <c r="D34" s="1" t="s">
        <v>14</v>
      </c>
      <c r="E34" s="29">
        <v>30</v>
      </c>
      <c r="F34" s="26" t="s">
        <v>21</v>
      </c>
      <c r="G34" s="36">
        <v>1</v>
      </c>
      <c r="H34" s="47">
        <v>42477</v>
      </c>
    </row>
    <row r="35" spans="2:8" x14ac:dyDescent="0.15">
      <c r="B35" s="1" t="str">
        <f>CONCATENATE(C35,"(",F35,")")</f>
        <v>美国蔓越梅子干(碟)</v>
      </c>
      <c r="C35" s="29" t="s">
        <v>223</v>
      </c>
      <c r="D35" s="41" t="s">
        <v>222</v>
      </c>
      <c r="E35" s="29">
        <v>15</v>
      </c>
      <c r="F35" s="42" t="s">
        <v>221</v>
      </c>
      <c r="G35" s="43">
        <v>1</v>
      </c>
      <c r="H35" s="47">
        <v>42477</v>
      </c>
    </row>
    <row r="36" spans="2:8" x14ac:dyDescent="0.15">
      <c r="B36" s="1" t="str">
        <f t="shared" ref="B36:B46" si="0">CONCATENATE(C36,"(",F36,")")</f>
        <v>进口无花果干(袋)</v>
      </c>
      <c r="C36" s="29" t="s">
        <v>225</v>
      </c>
      <c r="D36" s="41" t="s">
        <v>222</v>
      </c>
      <c r="E36" s="29">
        <v>45</v>
      </c>
      <c r="F36" s="42" t="s">
        <v>138</v>
      </c>
      <c r="G36" s="43">
        <v>1</v>
      </c>
      <c r="H36" s="47">
        <v>42477</v>
      </c>
    </row>
    <row r="37" spans="2:8" x14ac:dyDescent="0.15">
      <c r="B37" s="1" t="str">
        <f t="shared" si="0"/>
        <v>牛奶热巧克力（儿童优惠装）(杯)</v>
      </c>
      <c r="C37" s="41" t="s">
        <v>232</v>
      </c>
      <c r="D37" s="1" t="s">
        <v>14</v>
      </c>
      <c r="E37" s="29">
        <v>20</v>
      </c>
      <c r="F37" s="42" t="s">
        <v>21</v>
      </c>
      <c r="G37" s="43">
        <v>1</v>
      </c>
      <c r="H37" s="47">
        <v>42477</v>
      </c>
    </row>
    <row r="38" spans="2:8" x14ac:dyDescent="0.15">
      <c r="B38" s="1" t="str">
        <f t="shared" si="0"/>
        <v>嘀嗒猫开心果(袋)</v>
      </c>
      <c r="C38" s="41" t="s">
        <v>234</v>
      </c>
      <c r="D38" s="41" t="s">
        <v>222</v>
      </c>
      <c r="E38" s="29">
        <v>45</v>
      </c>
      <c r="F38" s="42" t="s">
        <v>138</v>
      </c>
      <c r="G38" s="43">
        <v>1</v>
      </c>
      <c r="H38" s="47">
        <v>42477</v>
      </c>
    </row>
    <row r="39" spans="2:8" x14ac:dyDescent="0.15">
      <c r="B39" s="1" t="str">
        <f t="shared" si="0"/>
        <v>儿童绘本演读专场(会员）(1大1小)</v>
      </c>
      <c r="C39" s="29" t="s">
        <v>242</v>
      </c>
      <c r="D39" s="1" t="s">
        <v>241</v>
      </c>
      <c r="E39" s="29">
        <v>100</v>
      </c>
      <c r="F39" s="26" t="s">
        <v>243</v>
      </c>
      <c r="G39" s="36">
        <v>1</v>
      </c>
      <c r="H39" s="47">
        <v>42481</v>
      </c>
    </row>
    <row r="40" spans="2:8" x14ac:dyDescent="0.15">
      <c r="B40" s="1" t="str">
        <f t="shared" si="0"/>
        <v>()</v>
      </c>
      <c r="C40" s="29"/>
      <c r="D40" s="1"/>
      <c r="E40" s="29"/>
      <c r="F40" s="26"/>
      <c r="G40" s="36"/>
      <c r="H40" s="46"/>
    </row>
    <row r="41" spans="2:8" x14ac:dyDescent="0.15">
      <c r="B41" s="1" t="str">
        <f t="shared" si="0"/>
        <v>()</v>
      </c>
      <c r="C41" s="29"/>
      <c r="D41" s="1"/>
      <c r="E41" s="29"/>
      <c r="F41" s="26"/>
      <c r="G41" s="36"/>
      <c r="H41" s="46"/>
    </row>
    <row r="42" spans="2:8" x14ac:dyDescent="0.15">
      <c r="B42" s="1" t="str">
        <f t="shared" si="0"/>
        <v>()</v>
      </c>
      <c r="C42" s="29"/>
      <c r="D42" s="1"/>
      <c r="E42" s="29"/>
      <c r="F42" s="26"/>
      <c r="G42" s="36"/>
      <c r="H42" s="46"/>
    </row>
    <row r="43" spans="2:8" x14ac:dyDescent="0.15">
      <c r="B43" s="1" t="str">
        <f t="shared" si="0"/>
        <v>()</v>
      </c>
      <c r="C43" s="29"/>
      <c r="D43" s="1"/>
      <c r="E43" s="29"/>
      <c r="F43" s="26"/>
      <c r="G43" s="36"/>
      <c r="H43" s="46"/>
    </row>
    <row r="44" spans="2:8" x14ac:dyDescent="0.15">
      <c r="B44" s="1" t="str">
        <f t="shared" si="0"/>
        <v>()</v>
      </c>
      <c r="C44" s="29"/>
      <c r="D44" s="1"/>
      <c r="E44" s="29"/>
      <c r="F44" s="26"/>
      <c r="G44" s="36"/>
      <c r="H44" s="46"/>
    </row>
    <row r="45" spans="2:8" x14ac:dyDescent="0.15">
      <c r="B45" s="1" t="str">
        <f t="shared" si="0"/>
        <v>()</v>
      </c>
      <c r="C45" s="29"/>
      <c r="D45" s="1"/>
      <c r="E45" s="29"/>
      <c r="F45" s="26"/>
      <c r="G45" s="36"/>
      <c r="H45" s="46"/>
    </row>
    <row r="46" spans="2:8" x14ac:dyDescent="0.15">
      <c r="B46" s="1" t="str">
        <f t="shared" si="0"/>
        <v>()</v>
      </c>
      <c r="C46" s="29"/>
      <c r="D46" s="41"/>
      <c r="E46" s="29"/>
      <c r="F46" s="42"/>
      <c r="G46" s="43"/>
      <c r="H46" s="46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A3" sqref="A3:B38"/>
    </sheetView>
  </sheetViews>
  <sheetFormatPr baseColWidth="10" defaultRowHeight="15" x14ac:dyDescent="0.15"/>
  <cols>
    <col min="1" max="1" width="38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3" t="s">
        <v>115</v>
      </c>
      <c r="B3" t="s">
        <v>182</v>
      </c>
    </row>
    <row r="4" spans="1:2" x14ac:dyDescent="0.15">
      <c r="A4" s="31" t="s">
        <v>174</v>
      </c>
      <c r="B4" s="32">
        <v>20</v>
      </c>
    </row>
    <row r="5" spans="1:2" x14ac:dyDescent="0.15">
      <c r="A5" s="35" t="s">
        <v>107</v>
      </c>
      <c r="B5" s="32">
        <v>20</v>
      </c>
    </row>
    <row r="6" spans="1:2" x14ac:dyDescent="0.15">
      <c r="A6" s="31" t="s">
        <v>156</v>
      </c>
      <c r="B6" s="32">
        <v>188</v>
      </c>
    </row>
    <row r="7" spans="1:2" x14ac:dyDescent="0.15">
      <c r="A7" s="35" t="s">
        <v>139</v>
      </c>
      <c r="B7" s="32">
        <v>30</v>
      </c>
    </row>
    <row r="8" spans="1:2" x14ac:dyDescent="0.15">
      <c r="A8" s="35" t="s">
        <v>158</v>
      </c>
      <c r="B8" s="32">
        <v>35</v>
      </c>
    </row>
    <row r="9" spans="1:2" x14ac:dyDescent="0.15">
      <c r="A9" s="35" t="s">
        <v>167</v>
      </c>
      <c r="B9" s="32">
        <v>18</v>
      </c>
    </row>
    <row r="10" spans="1:2" x14ac:dyDescent="0.15">
      <c r="A10" s="35" t="s">
        <v>224</v>
      </c>
      <c r="B10" s="32">
        <v>15</v>
      </c>
    </row>
    <row r="11" spans="1:2" x14ac:dyDescent="0.15">
      <c r="A11" s="35" t="s">
        <v>226</v>
      </c>
      <c r="B11" s="32">
        <v>45</v>
      </c>
    </row>
    <row r="12" spans="1:2" x14ac:dyDescent="0.15">
      <c r="A12" s="35" t="s">
        <v>245</v>
      </c>
      <c r="B12" s="32">
        <v>45</v>
      </c>
    </row>
    <row r="13" spans="1:2" x14ac:dyDescent="0.15">
      <c r="A13" s="31" t="s">
        <v>173</v>
      </c>
      <c r="B13" s="32">
        <v>0</v>
      </c>
    </row>
    <row r="14" spans="1:2" x14ac:dyDescent="0.15">
      <c r="A14" s="35" t="s">
        <v>8</v>
      </c>
      <c r="B14" s="32">
        <v>0</v>
      </c>
    </row>
    <row r="15" spans="1:2" x14ac:dyDescent="0.15">
      <c r="A15" s="31" t="s">
        <v>143</v>
      </c>
      <c r="B15" s="32">
        <v>20</v>
      </c>
    </row>
    <row r="16" spans="1:2" x14ac:dyDescent="0.15">
      <c r="A16" s="35" t="s">
        <v>145</v>
      </c>
      <c r="B16" s="32">
        <v>20</v>
      </c>
    </row>
    <row r="17" spans="1:2" x14ac:dyDescent="0.15">
      <c r="A17" s="31" t="s">
        <v>172</v>
      </c>
      <c r="B17" s="32">
        <v>20</v>
      </c>
    </row>
    <row r="18" spans="1:2" x14ac:dyDescent="0.15">
      <c r="A18" s="35" t="s">
        <v>61</v>
      </c>
      <c r="B18" s="32">
        <v>20</v>
      </c>
    </row>
    <row r="19" spans="1:2" x14ac:dyDescent="0.15">
      <c r="A19" s="31" t="s">
        <v>171</v>
      </c>
      <c r="B19" s="32">
        <v>1078</v>
      </c>
    </row>
    <row r="20" spans="1:2" x14ac:dyDescent="0.15">
      <c r="A20" s="35" t="s">
        <v>109</v>
      </c>
      <c r="B20" s="32">
        <v>18</v>
      </c>
    </row>
    <row r="21" spans="1:2" x14ac:dyDescent="0.15">
      <c r="A21" s="35" t="s">
        <v>60</v>
      </c>
      <c r="B21" s="32">
        <v>20</v>
      </c>
    </row>
    <row r="22" spans="1:2" x14ac:dyDescent="0.15">
      <c r="A22" s="35" t="s">
        <v>153</v>
      </c>
      <c r="B22" s="32">
        <v>30</v>
      </c>
    </row>
    <row r="23" spans="1:2" x14ac:dyDescent="0.15">
      <c r="A23" s="35" t="s">
        <v>175</v>
      </c>
      <c r="B23" s="32">
        <v>50</v>
      </c>
    </row>
    <row r="24" spans="1:2" x14ac:dyDescent="0.15">
      <c r="A24" s="35" t="s">
        <v>176</v>
      </c>
      <c r="B24" s="32">
        <v>80</v>
      </c>
    </row>
    <row r="25" spans="1:2" x14ac:dyDescent="0.15">
      <c r="A25" s="35" t="s">
        <v>155</v>
      </c>
      <c r="B25" s="32">
        <v>30</v>
      </c>
    </row>
    <row r="26" spans="1:2" x14ac:dyDescent="0.15">
      <c r="A26" s="35" t="s">
        <v>177</v>
      </c>
      <c r="B26" s="32">
        <v>30</v>
      </c>
    </row>
    <row r="27" spans="1:2" x14ac:dyDescent="0.15">
      <c r="A27" s="35" t="s">
        <v>178</v>
      </c>
      <c r="B27" s="32">
        <v>50</v>
      </c>
    </row>
    <row r="28" spans="1:2" x14ac:dyDescent="0.15">
      <c r="A28" s="35" t="s">
        <v>76</v>
      </c>
      <c r="B28" s="32">
        <v>20</v>
      </c>
    </row>
    <row r="29" spans="1:2" x14ac:dyDescent="0.15">
      <c r="A29" s="35" t="s">
        <v>58</v>
      </c>
      <c r="B29" s="32">
        <v>70</v>
      </c>
    </row>
    <row r="30" spans="1:2" x14ac:dyDescent="0.15">
      <c r="A30" s="35" t="s">
        <v>103</v>
      </c>
      <c r="B30" s="32">
        <v>25</v>
      </c>
    </row>
    <row r="31" spans="1:2" x14ac:dyDescent="0.15">
      <c r="A31" s="35" t="s">
        <v>68</v>
      </c>
      <c r="B31" s="32">
        <v>25</v>
      </c>
    </row>
    <row r="32" spans="1:2" x14ac:dyDescent="0.15">
      <c r="A32" s="35" t="s">
        <v>64</v>
      </c>
      <c r="B32" s="32">
        <v>80</v>
      </c>
    </row>
    <row r="33" spans="1:2" x14ac:dyDescent="0.15">
      <c r="A33" s="35" t="s">
        <v>63</v>
      </c>
      <c r="B33" s="32">
        <v>20</v>
      </c>
    </row>
    <row r="34" spans="1:2" x14ac:dyDescent="0.15">
      <c r="A34" s="35" t="s">
        <v>70</v>
      </c>
      <c r="B34" s="32">
        <v>25</v>
      </c>
    </row>
    <row r="35" spans="1:2" x14ac:dyDescent="0.15">
      <c r="A35" s="35" t="s">
        <v>59</v>
      </c>
      <c r="B35" s="32">
        <v>25</v>
      </c>
    </row>
    <row r="36" spans="1:2" x14ac:dyDescent="0.15">
      <c r="A36" s="35" t="s">
        <v>128</v>
      </c>
      <c r="B36" s="32">
        <v>30</v>
      </c>
    </row>
    <row r="37" spans="1:2" x14ac:dyDescent="0.15">
      <c r="A37" s="35" t="s">
        <v>180</v>
      </c>
      <c r="B37" s="32">
        <v>50</v>
      </c>
    </row>
    <row r="38" spans="1:2" x14ac:dyDescent="0.15">
      <c r="A38" s="35" t="s">
        <v>181</v>
      </c>
      <c r="B38" s="32">
        <v>80</v>
      </c>
    </row>
    <row r="39" spans="1:2" x14ac:dyDescent="0.15">
      <c r="A39" s="35" t="s">
        <v>86</v>
      </c>
      <c r="B39" s="32">
        <v>20</v>
      </c>
    </row>
    <row r="40" spans="1:2" x14ac:dyDescent="0.15">
      <c r="A40" s="35" t="s">
        <v>62</v>
      </c>
      <c r="B40" s="32">
        <v>70</v>
      </c>
    </row>
    <row r="41" spans="1:2" x14ac:dyDescent="0.15">
      <c r="A41" s="35" t="s">
        <v>183</v>
      </c>
      <c r="B41" s="32">
        <v>80</v>
      </c>
    </row>
    <row r="42" spans="1:2" x14ac:dyDescent="0.15">
      <c r="A42" s="35" t="s">
        <v>209</v>
      </c>
      <c r="B42" s="32">
        <v>70</v>
      </c>
    </row>
    <row r="43" spans="1:2" x14ac:dyDescent="0.15">
      <c r="A43" s="35" t="s">
        <v>216</v>
      </c>
      <c r="B43" s="32">
        <v>30</v>
      </c>
    </row>
    <row r="44" spans="1:2" x14ac:dyDescent="0.15">
      <c r="A44" s="35" t="s">
        <v>220</v>
      </c>
      <c r="B44" s="32">
        <v>30</v>
      </c>
    </row>
    <row r="45" spans="1:2" x14ac:dyDescent="0.15">
      <c r="A45" s="35" t="s">
        <v>246</v>
      </c>
      <c r="B45" s="32">
        <v>20</v>
      </c>
    </row>
    <row r="46" spans="1:2" x14ac:dyDescent="0.15">
      <c r="A46" s="31" t="s">
        <v>90</v>
      </c>
      <c r="B46" s="32"/>
    </row>
    <row r="47" spans="1:2" x14ac:dyDescent="0.15">
      <c r="A47" s="35" t="s">
        <v>179</v>
      </c>
      <c r="B47" s="32"/>
    </row>
    <row r="48" spans="1:2" x14ac:dyDescent="0.15">
      <c r="A48" s="31" t="s">
        <v>240</v>
      </c>
      <c r="B48" s="32">
        <v>100</v>
      </c>
    </row>
    <row r="49" spans="1:2" x14ac:dyDescent="0.15">
      <c r="A49" s="35" t="s">
        <v>244</v>
      </c>
      <c r="B49" s="32">
        <v>100</v>
      </c>
    </row>
    <row r="50" spans="1:2" x14ac:dyDescent="0.15">
      <c r="A50" s="31" t="s">
        <v>113</v>
      </c>
      <c r="B50" s="32">
        <v>1426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1" workbookViewId="0">
      <selection activeCell="A19" sqref="A19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3" ht="27" x14ac:dyDescent="0.4">
      <c r="A1" s="53" t="s">
        <v>186</v>
      </c>
      <c r="B1" s="54"/>
      <c r="C1" s="55" t="s">
        <v>185</v>
      </c>
    </row>
    <row r="2" spans="1:3" ht="30" x14ac:dyDescent="0.45">
      <c r="A2" s="65" t="s">
        <v>171</v>
      </c>
      <c r="B2" s="56"/>
      <c r="C2" s="57"/>
    </row>
    <row r="3" spans="1:3" ht="30" x14ac:dyDescent="0.45">
      <c r="A3" s="66" t="s">
        <v>187</v>
      </c>
      <c r="B3" s="58" t="s">
        <v>198</v>
      </c>
      <c r="C3" s="68">
        <v>25</v>
      </c>
    </row>
    <row r="4" spans="1:3" ht="30" x14ac:dyDescent="0.45">
      <c r="A4" s="67" t="s">
        <v>153</v>
      </c>
      <c r="B4" s="59"/>
      <c r="C4" s="69">
        <v>30</v>
      </c>
    </row>
    <row r="5" spans="1:3" ht="30" x14ac:dyDescent="0.45">
      <c r="A5" s="67" t="s">
        <v>189</v>
      </c>
      <c r="B5" s="60" t="s">
        <v>198</v>
      </c>
      <c r="C5" s="69">
        <v>50</v>
      </c>
    </row>
    <row r="6" spans="1:3" ht="30" x14ac:dyDescent="0.45">
      <c r="A6" s="67" t="s">
        <v>188</v>
      </c>
      <c r="B6" s="59"/>
      <c r="C6" s="69">
        <v>80</v>
      </c>
    </row>
    <row r="7" spans="1:3" ht="30" x14ac:dyDescent="0.45">
      <c r="A7" s="66" t="s">
        <v>155</v>
      </c>
      <c r="B7" s="58" t="s">
        <v>198</v>
      </c>
      <c r="C7" s="68">
        <v>30</v>
      </c>
    </row>
    <row r="8" spans="1:3" ht="30" x14ac:dyDescent="0.45">
      <c r="A8" s="67" t="s">
        <v>177</v>
      </c>
      <c r="B8" s="59"/>
      <c r="C8" s="69">
        <v>30</v>
      </c>
    </row>
    <row r="9" spans="1:3" ht="30" x14ac:dyDescent="0.45">
      <c r="A9" s="67" t="s">
        <v>190</v>
      </c>
      <c r="B9" s="59"/>
      <c r="C9" s="69">
        <v>50</v>
      </c>
    </row>
    <row r="10" spans="1:3" ht="30" x14ac:dyDescent="0.45">
      <c r="A10" s="66" t="s">
        <v>128</v>
      </c>
      <c r="B10" s="61"/>
      <c r="C10" s="68">
        <v>30</v>
      </c>
    </row>
    <row r="11" spans="1:3" ht="30" x14ac:dyDescent="0.45">
      <c r="A11" s="66" t="s">
        <v>202</v>
      </c>
      <c r="B11" s="61"/>
      <c r="C11" s="68">
        <v>50</v>
      </c>
    </row>
    <row r="12" spans="1:3" ht="30" x14ac:dyDescent="0.45">
      <c r="A12" s="66" t="s">
        <v>200</v>
      </c>
      <c r="B12" s="58" t="s">
        <v>199</v>
      </c>
      <c r="C12" s="68">
        <v>30</v>
      </c>
    </row>
    <row r="13" spans="1:3" ht="30" x14ac:dyDescent="0.45">
      <c r="A13" s="66" t="s">
        <v>201</v>
      </c>
      <c r="B13" s="58" t="s">
        <v>199</v>
      </c>
      <c r="C13" s="68">
        <v>35</v>
      </c>
    </row>
    <row r="14" spans="1:3" ht="30" x14ac:dyDescent="0.45">
      <c r="A14" s="66" t="s">
        <v>191</v>
      </c>
      <c r="B14" s="61"/>
      <c r="C14" s="68">
        <v>25</v>
      </c>
    </row>
    <row r="15" spans="1:3" ht="30" x14ac:dyDescent="0.45">
      <c r="A15" s="66" t="s">
        <v>70</v>
      </c>
      <c r="B15" s="61"/>
      <c r="C15" s="68">
        <v>25</v>
      </c>
    </row>
    <row r="16" spans="1:3" ht="30" x14ac:dyDescent="0.45">
      <c r="A16" s="66" t="s">
        <v>60</v>
      </c>
      <c r="B16" s="61"/>
      <c r="C16" s="68">
        <v>30</v>
      </c>
    </row>
    <row r="17" spans="1:3" ht="30" x14ac:dyDescent="0.45">
      <c r="A17" s="65" t="s">
        <v>172</v>
      </c>
      <c r="B17" s="62"/>
      <c r="C17" s="70"/>
    </row>
    <row r="18" spans="1:3" ht="30" x14ac:dyDescent="0.45">
      <c r="A18" s="66" t="s">
        <v>192</v>
      </c>
      <c r="B18" s="58" t="s">
        <v>198</v>
      </c>
      <c r="C18" s="68">
        <v>20</v>
      </c>
    </row>
    <row r="19" spans="1:3" ht="30" x14ac:dyDescent="0.45">
      <c r="A19" s="66" t="s">
        <v>193</v>
      </c>
      <c r="B19" s="61"/>
      <c r="C19" s="68">
        <v>15</v>
      </c>
    </row>
    <row r="20" spans="1:3" ht="30" x14ac:dyDescent="0.45">
      <c r="A20" s="65" t="s">
        <v>174</v>
      </c>
      <c r="B20" s="62"/>
      <c r="C20" s="70"/>
    </row>
    <row r="21" spans="1:3" ht="30" x14ac:dyDescent="0.45">
      <c r="A21" s="66" t="s">
        <v>194</v>
      </c>
      <c r="B21" s="58" t="s">
        <v>198</v>
      </c>
      <c r="C21" s="68">
        <v>20</v>
      </c>
    </row>
    <row r="22" spans="1:3" ht="30" x14ac:dyDescent="0.45">
      <c r="A22" s="66" t="s">
        <v>109</v>
      </c>
      <c r="B22" s="61"/>
      <c r="C22" s="68">
        <v>18</v>
      </c>
    </row>
    <row r="23" spans="1:3" ht="30" x14ac:dyDescent="0.45">
      <c r="A23" s="66" t="s">
        <v>196</v>
      </c>
      <c r="B23" s="61"/>
      <c r="C23" s="68">
        <v>30</v>
      </c>
    </row>
    <row r="24" spans="1:3" ht="30" x14ac:dyDescent="0.45">
      <c r="A24" s="66" t="s">
        <v>195</v>
      </c>
      <c r="B24" s="61"/>
      <c r="C24" s="68">
        <v>30</v>
      </c>
    </row>
    <row r="25" spans="1:3" ht="30" x14ac:dyDescent="0.45">
      <c r="A25" s="66" t="s">
        <v>197</v>
      </c>
      <c r="B25" s="58" t="s">
        <v>199</v>
      </c>
      <c r="C25" s="68">
        <v>48</v>
      </c>
    </row>
    <row r="26" spans="1:3" ht="30" x14ac:dyDescent="0.45">
      <c r="A26" s="65" t="s">
        <v>143</v>
      </c>
      <c r="B26" s="62"/>
      <c r="C26" s="70"/>
    </row>
    <row r="27" spans="1:3" ht="30" x14ac:dyDescent="0.45">
      <c r="A27" s="66" t="s">
        <v>145</v>
      </c>
      <c r="B27" s="58" t="s">
        <v>198</v>
      </c>
      <c r="C27" s="68">
        <v>20</v>
      </c>
    </row>
    <row r="28" spans="1:3" ht="30" x14ac:dyDescent="0.45">
      <c r="A28" s="65" t="s">
        <v>156</v>
      </c>
      <c r="B28" s="56"/>
      <c r="C28" s="70"/>
    </row>
    <row r="29" spans="1:3" ht="30" x14ac:dyDescent="0.45">
      <c r="A29" s="66" t="s">
        <v>139</v>
      </c>
      <c r="B29" s="63"/>
      <c r="C29" s="68">
        <v>30</v>
      </c>
    </row>
    <row r="30" spans="1:3" ht="30" x14ac:dyDescent="0.45">
      <c r="A30" s="66" t="s">
        <v>158</v>
      </c>
      <c r="B30" s="63"/>
      <c r="C30" s="68">
        <v>35</v>
      </c>
    </row>
    <row r="31" spans="1:3" ht="30" x14ac:dyDescent="0.45">
      <c r="A31" s="66" t="s">
        <v>167</v>
      </c>
      <c r="B31" s="64"/>
      <c r="C31" s="68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2016-04-21T15:01:46Z</dcterms:modified>
</cp:coreProperties>
</file>