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8"/>
  </bookViews>
  <sheets>
    <sheet name="除6省除同城0-0.5" sheetId="4" r:id="rId1"/>
    <sheet name="除6省除同城0.5-1" sheetId="5" r:id="rId2"/>
    <sheet name="除6省除同城1-3" sheetId="6" r:id="rId3"/>
    <sheet name="同城0-0.5" sheetId="8" r:id="rId4"/>
    <sheet name="同城0.5-1" sheetId="9" r:id="rId5"/>
    <sheet name="同城1-3" sheetId="3" r:id="rId6"/>
    <sheet name="6省0-3公斤" sheetId="10" r:id="rId7"/>
    <sheet name="3-10公斤" sheetId="12" r:id="rId8"/>
    <sheet name="汇总" sheetId="7" r:id="rId9"/>
  </sheets>
  <externalReferences>
    <externalReference r:id="rId10"/>
  </externalReferences>
  <calcPr calcId="144525"/>
</workbook>
</file>

<file path=xl/calcChain.xml><?xml version="1.0" encoding="utf-8"?>
<calcChain xmlns="http://schemas.openxmlformats.org/spreadsheetml/2006/main">
  <c r="J4" i="7" l="1"/>
  <c r="I4" i="7"/>
  <c r="H4" i="7"/>
  <c r="C2" i="10"/>
  <c r="E2" i="9"/>
  <c r="E2" i="8"/>
  <c r="C26" i="6"/>
  <c r="E26" i="6" s="1"/>
  <c r="C25" i="6"/>
  <c r="E25" i="6" s="1"/>
  <c r="C24" i="6"/>
  <c r="E24" i="6" s="1"/>
  <c r="C23" i="6"/>
  <c r="E23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C14" i="6"/>
  <c r="E14" i="6" s="1"/>
  <c r="C13" i="6"/>
  <c r="E13" i="6" s="1"/>
  <c r="C12" i="6"/>
  <c r="E12" i="6" s="1"/>
  <c r="C11" i="6"/>
  <c r="E11" i="6" s="1"/>
  <c r="C10" i="6"/>
  <c r="E10" i="6" s="1"/>
  <c r="C9" i="6"/>
  <c r="E9" i="6" s="1"/>
  <c r="C8" i="6"/>
  <c r="E8" i="6" s="1"/>
  <c r="C7" i="6"/>
  <c r="E7" i="6" s="1"/>
  <c r="C6" i="6"/>
  <c r="E6" i="6" s="1"/>
  <c r="C5" i="6"/>
  <c r="E5" i="6" s="1"/>
  <c r="C4" i="6"/>
  <c r="E4" i="6" s="1"/>
  <c r="C3" i="6"/>
  <c r="E3" i="6" s="1"/>
  <c r="C2" i="6"/>
  <c r="E2" i="6" s="1"/>
  <c r="E26" i="5"/>
  <c r="C26" i="5"/>
  <c r="C25" i="5"/>
  <c r="E25" i="5" s="1"/>
  <c r="C24" i="5"/>
  <c r="E24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C2" i="5"/>
  <c r="E2" i="5" s="1"/>
  <c r="C26" i="4"/>
  <c r="E26" i="4" s="1"/>
  <c r="C25" i="4"/>
  <c r="E25" i="4" s="1"/>
  <c r="C24" i="4"/>
  <c r="E24" i="4" s="1"/>
  <c r="C23" i="4"/>
  <c r="E23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C2" i="4"/>
  <c r="E2" i="4" s="1"/>
  <c r="E2" i="3"/>
  <c r="E27" i="5" l="1"/>
  <c r="E27" i="6"/>
  <c r="E27" i="4"/>
</calcChain>
</file>

<file path=xl/sharedStrings.xml><?xml version="1.0" encoding="utf-8"?>
<sst xmlns="http://schemas.openxmlformats.org/spreadsheetml/2006/main" count="130" uniqueCount="48">
  <si>
    <t>行标签</t>
  </si>
  <si>
    <t>求和项:件数</t>
  </si>
  <si>
    <t>合肥巢湖槐林网点</t>
  </si>
  <si>
    <t>金额</t>
    <phoneticPr fontId="1" type="noConversion"/>
  </si>
  <si>
    <t>实际成本</t>
  </si>
  <si>
    <t>应收成本</t>
  </si>
  <si>
    <t>返利金额</t>
  </si>
  <si>
    <t>实际成本</t>
    <phoneticPr fontId="1" type="noConversion"/>
  </si>
  <si>
    <t>应收成本</t>
    <phoneticPr fontId="1" type="noConversion"/>
  </si>
  <si>
    <t>安徽</t>
  </si>
  <si>
    <t>北京</t>
  </si>
  <si>
    <t>福建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</si>
  <si>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</si>
  <si>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</si>
  <si>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</si>
  <si>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</si>
  <si>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</si>
  <si>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</si>
  <si>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</si>
  <si>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</si>
  <si>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</si>
  <si>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</si>
  <si>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</si>
  <si>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</si>
  <si>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</si>
  <si>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山东</t>
  </si>
  <si>
    <t>山西</t>
  </si>
  <si>
    <t>陕西</t>
  </si>
  <si>
    <t>上海</t>
  </si>
  <si>
    <t>四川</t>
  </si>
  <si>
    <t>天津</t>
  </si>
  <si>
    <t>云南</t>
  </si>
  <si>
    <t>浙江</t>
  </si>
  <si>
    <t>重庆</t>
  </si>
  <si>
    <t>合计</t>
    <phoneticPr fontId="1" type="noConversion"/>
  </si>
  <si>
    <t>计数项:件数</t>
  </si>
  <si>
    <t>网点名称</t>
    <phoneticPr fontId="1" type="noConversion"/>
  </si>
  <si>
    <t>槐林</t>
    <phoneticPr fontId="1" type="noConversion"/>
  </si>
  <si>
    <t>除6省除同城0-0.5</t>
    <phoneticPr fontId="1" type="noConversion"/>
  </si>
  <si>
    <t>除6省除同城0.5-1</t>
    <phoneticPr fontId="1" type="noConversion"/>
  </si>
  <si>
    <t>除6省除同城1-3</t>
    <phoneticPr fontId="1" type="noConversion"/>
  </si>
  <si>
    <t>同城0-0.5</t>
    <phoneticPr fontId="1" type="noConversion"/>
  </si>
  <si>
    <t>同城0.5-1</t>
    <phoneticPr fontId="1" type="noConversion"/>
  </si>
  <si>
    <t>同城1-3</t>
    <phoneticPr fontId="1" type="noConversion"/>
  </si>
  <si>
    <t>6省0-3公斤</t>
    <phoneticPr fontId="1" type="noConversion"/>
  </si>
  <si>
    <t>3-10公斤</t>
    <phoneticPr fontId="1" type="noConversion"/>
  </si>
  <si>
    <t>实际成本</t>
    <phoneticPr fontId="1" type="noConversion"/>
  </si>
  <si>
    <t>应收成本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</si>
</sst>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820;&#38754;&#21333;&#36153;+&#19968;&#21475;&#20215;/&#24034;&#28246;&#26680;&#31639;&#29256;-&#32451;&#251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寄件运单导出"/>
      <sheetName val="巢湖不参与对赌"/>
      <sheetName val="6省0-3"/>
      <sheetName val="3-10"/>
      <sheetName val="巢湖返一元"/>
      <sheetName val="同城0-0.5"/>
      <sheetName val="同城0.5-1"/>
      <sheetName val="同城0-1"/>
      <sheetName val="Sheet3"/>
      <sheetName val="同城1-3"/>
      <sheetName val="Sheet4"/>
      <sheetName val="0-0.5"/>
      <sheetName val="Sheet5"/>
      <sheetName val="0.5-1"/>
      <sheetName val="Sheet6"/>
      <sheetName val="1-3"/>
      <sheetName val="价格表"/>
      <sheetName val="汇总"/>
      <sheetName val="9月练手"/>
      <sheetName val="城市分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目的城市</v>
          </cell>
          <cell r="B1" t="str">
            <v>0.5KG</v>
          </cell>
          <cell r="C1" t="str">
            <v>1KG</v>
          </cell>
          <cell r="D1" t="str">
            <v>1-3KG</v>
          </cell>
        </row>
        <row r="2">
          <cell r="A2" t="str">
            <v>同城两费</v>
          </cell>
          <cell r="B2">
            <v>2.2999999999999998</v>
          </cell>
          <cell r="C2">
            <v>2.2999999999999998</v>
          </cell>
          <cell r="D2">
            <v>2.4</v>
          </cell>
        </row>
        <row r="3">
          <cell r="A3" t="str">
            <v>广东</v>
          </cell>
          <cell r="B3">
            <v>2.7</v>
          </cell>
          <cell r="C3">
            <v>3.1</v>
          </cell>
          <cell r="D3">
            <v>3.2</v>
          </cell>
        </row>
        <row r="4">
          <cell r="A4" t="str">
            <v>深圳</v>
          </cell>
          <cell r="B4">
            <v>2.7</v>
          </cell>
          <cell r="C4">
            <v>3.1</v>
          </cell>
          <cell r="D4">
            <v>3.2</v>
          </cell>
        </row>
        <row r="5">
          <cell r="A5" t="str">
            <v>广州</v>
          </cell>
          <cell r="B5">
            <v>2.7</v>
          </cell>
          <cell r="C5">
            <v>3.1</v>
          </cell>
          <cell r="D5">
            <v>3.2</v>
          </cell>
        </row>
        <row r="6">
          <cell r="A6" t="str">
            <v>粤东</v>
          </cell>
          <cell r="B6">
            <v>2.7</v>
          </cell>
          <cell r="C6">
            <v>3.1</v>
          </cell>
          <cell r="D6">
            <v>3.2</v>
          </cell>
        </row>
        <row r="7">
          <cell r="A7" t="str">
            <v>粤西</v>
          </cell>
          <cell r="B7">
            <v>2.7</v>
          </cell>
          <cell r="C7">
            <v>3.1</v>
          </cell>
          <cell r="D7">
            <v>3.2</v>
          </cell>
        </row>
        <row r="8">
          <cell r="A8" t="str">
            <v>江苏</v>
          </cell>
          <cell r="B8">
            <v>2.4</v>
          </cell>
          <cell r="C8">
            <v>2.5</v>
          </cell>
          <cell r="D8">
            <v>2.6</v>
          </cell>
        </row>
        <row r="9">
          <cell r="A9" t="str">
            <v>苏北</v>
          </cell>
          <cell r="B9">
            <v>2.4</v>
          </cell>
          <cell r="C9">
            <v>2.5</v>
          </cell>
          <cell r="D9">
            <v>2.6</v>
          </cell>
        </row>
        <row r="10">
          <cell r="A10" t="str">
            <v>浙江</v>
          </cell>
          <cell r="B10">
            <v>2.4</v>
          </cell>
          <cell r="C10">
            <v>2.5</v>
          </cell>
          <cell r="D10">
            <v>2.6</v>
          </cell>
        </row>
        <row r="11">
          <cell r="A11" t="str">
            <v>金华</v>
          </cell>
          <cell r="B11">
            <v>2.4</v>
          </cell>
          <cell r="C11">
            <v>2.5</v>
          </cell>
          <cell r="D11">
            <v>2.6</v>
          </cell>
        </row>
        <row r="12">
          <cell r="A12" t="str">
            <v>温台</v>
          </cell>
          <cell r="B12">
            <v>2.4</v>
          </cell>
          <cell r="C12">
            <v>2.5</v>
          </cell>
          <cell r="D12">
            <v>2.6</v>
          </cell>
        </row>
        <row r="13">
          <cell r="A13" t="str">
            <v>宁波</v>
          </cell>
          <cell r="B13">
            <v>2.4</v>
          </cell>
          <cell r="C13">
            <v>2.5</v>
          </cell>
          <cell r="D13">
            <v>2.6</v>
          </cell>
        </row>
        <row r="14">
          <cell r="A14" t="str">
            <v>安徽</v>
          </cell>
          <cell r="B14">
            <v>2.4</v>
          </cell>
          <cell r="C14">
            <v>2.5</v>
          </cell>
          <cell r="D14">
            <v>2.6</v>
          </cell>
        </row>
        <row r="15">
          <cell r="A15" t="str">
            <v>上海</v>
          </cell>
          <cell r="B15">
            <v>2.5</v>
          </cell>
          <cell r="C15">
            <v>2.6</v>
          </cell>
          <cell r="D15">
            <v>2.7</v>
          </cell>
        </row>
        <row r="16">
          <cell r="A16" t="str">
            <v>北京</v>
          </cell>
          <cell r="B16">
            <v>3.7</v>
          </cell>
          <cell r="C16">
            <v>4.0999999999999996</v>
          </cell>
          <cell r="D16">
            <v>4.0999999999999996</v>
          </cell>
        </row>
        <row r="17">
          <cell r="A17" t="str">
            <v>天津</v>
          </cell>
          <cell r="B17">
            <v>3.2</v>
          </cell>
          <cell r="C17">
            <v>3.6</v>
          </cell>
          <cell r="D17">
            <v>3.6</v>
          </cell>
        </row>
        <row r="18">
          <cell r="A18" t="str">
            <v>河北</v>
          </cell>
          <cell r="B18">
            <v>3</v>
          </cell>
          <cell r="C18">
            <v>3.4</v>
          </cell>
          <cell r="D18">
            <v>3.4</v>
          </cell>
        </row>
        <row r="19">
          <cell r="A19" t="str">
            <v>山西</v>
          </cell>
          <cell r="B19">
            <v>3.3</v>
          </cell>
          <cell r="C19">
            <v>3.7</v>
          </cell>
          <cell r="D19">
            <v>3.7</v>
          </cell>
        </row>
        <row r="20">
          <cell r="A20" t="str">
            <v>陕西</v>
          </cell>
          <cell r="B20">
            <v>3.1</v>
          </cell>
          <cell r="C20">
            <v>3.5</v>
          </cell>
          <cell r="D20">
            <v>3.5</v>
          </cell>
        </row>
        <row r="21">
          <cell r="A21" t="str">
            <v>江西</v>
          </cell>
          <cell r="B21">
            <v>2.8</v>
          </cell>
          <cell r="C21">
            <v>3.1</v>
          </cell>
          <cell r="D21">
            <v>3.1</v>
          </cell>
        </row>
        <row r="22">
          <cell r="A22" t="str">
            <v>山东</v>
          </cell>
          <cell r="B22">
            <v>2.5</v>
          </cell>
          <cell r="C22">
            <v>2.8</v>
          </cell>
          <cell r="D22">
            <v>2.9</v>
          </cell>
        </row>
        <row r="23">
          <cell r="A23" t="str">
            <v>河南</v>
          </cell>
          <cell r="B23">
            <v>2.8</v>
          </cell>
          <cell r="C23">
            <v>3.1</v>
          </cell>
          <cell r="D23">
            <v>3.1</v>
          </cell>
        </row>
        <row r="24">
          <cell r="A24" t="str">
            <v>湖北</v>
          </cell>
          <cell r="B24">
            <v>2.8</v>
          </cell>
          <cell r="C24">
            <v>3.1</v>
          </cell>
          <cell r="D24">
            <v>3.1</v>
          </cell>
        </row>
        <row r="25">
          <cell r="A25" t="str">
            <v>福建</v>
          </cell>
          <cell r="B25">
            <v>2.7</v>
          </cell>
          <cell r="C25">
            <v>3.1</v>
          </cell>
          <cell r="D25">
            <v>3.2</v>
          </cell>
        </row>
        <row r="26">
          <cell r="A26" t="str">
            <v>湖南</v>
          </cell>
          <cell r="B26">
            <v>3</v>
          </cell>
          <cell r="C26">
            <v>3.4</v>
          </cell>
          <cell r="D26">
            <v>3.4</v>
          </cell>
        </row>
        <row r="27">
          <cell r="A27" t="str">
            <v>辽宁</v>
          </cell>
          <cell r="B27">
            <v>3.2</v>
          </cell>
          <cell r="C27">
            <v>3.6</v>
          </cell>
          <cell r="D27">
            <v>3.6</v>
          </cell>
        </row>
        <row r="28">
          <cell r="A28" t="str">
            <v>黑龙江</v>
          </cell>
          <cell r="B28">
            <v>3.5</v>
          </cell>
          <cell r="C28">
            <v>4.0999999999999996</v>
          </cell>
          <cell r="D28">
            <v>4.0999999999999996</v>
          </cell>
        </row>
        <row r="29">
          <cell r="A29" t="str">
            <v>吉林</v>
          </cell>
          <cell r="B29">
            <v>3.5</v>
          </cell>
          <cell r="C29">
            <v>4.0999999999999996</v>
          </cell>
          <cell r="D29">
            <v>4.0999999999999996</v>
          </cell>
        </row>
        <row r="30">
          <cell r="A30" t="str">
            <v>广西</v>
          </cell>
          <cell r="B30">
            <v>3.1</v>
          </cell>
          <cell r="C30">
            <v>3.5</v>
          </cell>
          <cell r="D30">
            <v>3.5</v>
          </cell>
        </row>
        <row r="31">
          <cell r="A31" t="str">
            <v>四川</v>
          </cell>
          <cell r="B31">
            <v>3.3</v>
          </cell>
          <cell r="C31">
            <v>3.7</v>
          </cell>
          <cell r="D31">
            <v>3.7</v>
          </cell>
        </row>
        <row r="32">
          <cell r="A32" t="str">
            <v>重庆</v>
          </cell>
          <cell r="B32">
            <v>3.3</v>
          </cell>
          <cell r="C32">
            <v>3.7</v>
          </cell>
          <cell r="D32">
            <v>3.7</v>
          </cell>
        </row>
        <row r="33">
          <cell r="A33" t="str">
            <v>贵州</v>
          </cell>
          <cell r="B33">
            <v>3.3</v>
          </cell>
          <cell r="C33">
            <v>3.7</v>
          </cell>
          <cell r="D33">
            <v>3.7</v>
          </cell>
        </row>
        <row r="34">
          <cell r="A34" t="str">
            <v>云南</v>
          </cell>
          <cell r="B34">
            <v>3.5</v>
          </cell>
          <cell r="C34">
            <v>4.0999999999999996</v>
          </cell>
          <cell r="D34">
            <v>4.0999999999999996</v>
          </cell>
        </row>
        <row r="35">
          <cell r="A35" t="str">
            <v>海南</v>
          </cell>
          <cell r="B35">
            <v>3.8</v>
          </cell>
          <cell r="C35">
            <v>4.4000000000000004</v>
          </cell>
          <cell r="D35">
            <v>4.4000000000000004</v>
          </cell>
        </row>
        <row r="36">
          <cell r="A36" t="str">
            <v>青海</v>
          </cell>
          <cell r="B36">
            <v>4.0999999999999996</v>
          </cell>
          <cell r="C36">
            <v>4.7</v>
          </cell>
          <cell r="D36">
            <v>4.7</v>
          </cell>
        </row>
        <row r="37">
          <cell r="A37" t="str">
            <v>甘肃</v>
          </cell>
          <cell r="B37">
            <v>3.6</v>
          </cell>
          <cell r="C37">
            <v>4</v>
          </cell>
          <cell r="D37">
            <v>4</v>
          </cell>
        </row>
        <row r="38">
          <cell r="A38" t="str">
            <v>宁夏</v>
          </cell>
          <cell r="B38">
            <v>3.6</v>
          </cell>
          <cell r="C38">
            <v>4</v>
          </cell>
          <cell r="D38">
            <v>4</v>
          </cell>
        </row>
        <row r="39">
          <cell r="A39" t="str">
            <v>内蒙古</v>
          </cell>
          <cell r="B39">
            <v>4.2</v>
          </cell>
          <cell r="C39">
            <v>4.5999999999999996</v>
          </cell>
          <cell r="D39">
            <v>4.5999999999999996</v>
          </cell>
        </row>
        <row r="40">
          <cell r="A40" t="str">
            <v>新疆</v>
          </cell>
          <cell r="B40">
            <v>4.5</v>
          </cell>
          <cell r="C40">
            <v>5.5</v>
          </cell>
          <cell r="D40">
            <v>5.5</v>
          </cell>
        </row>
        <row r="41">
          <cell r="A41" t="str">
            <v>西藏</v>
          </cell>
          <cell r="B41">
            <v>6.3</v>
          </cell>
          <cell r="C41">
            <v>7.3</v>
          </cell>
          <cell r="D41">
            <v>7.3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L32" sqref="L32"/>
    </sheetView>
  </sheetViews>
  <sheetFormatPr defaultRowHeight="13.5" x14ac:dyDescent="0.15"/>
  <cols>
    <col min="1" max="1" width="11.875" customWidth="1"/>
    <col min="2" max="2" width="13.375" customWidth="1"/>
  </cols>
  <sheetData>
    <row r="1" spans="1:5" ht="33" customHeight="1" x14ac:dyDescent="0.15">
      <c r="A1" s="7" t="s">
        <v>2</v>
      </c>
      <c r="B1" s="8" t="s">
        <v>1</v>
      </c>
      <c r="C1" s="8" t="s">
        <v>7</v>
      </c>
      <c r="D1" s="8" t="s">
        <v>8</v>
      </c>
      <c r="E1" s="8" t="s">
        <v>6</v>
      </c>
    </row>
    <row r="2" spans="1:5" x14ac:dyDescent="0.15">
      <c r="A2" s="9" t="s">
        <v>9</v>
      </c>
      <c r="B2" s="10">
        <v>222</v>
      </c>
      <c r="C2" s="10">
        <f>VLOOKUP(A2,[1]价格表!A:B,2,0)</f>
        <v>2.4</v>
      </c>
      <c r="D2" s="10">
        <v>1.5</v>
      </c>
      <c r="E2" s="10">
        <f>B2*(C2-D2)</f>
        <v>199.79999999999998</v>
      </c>
    </row>
    <row r="3" spans="1:5" x14ac:dyDescent="0.15">
      <c r="A3" s="9" t="s">
        <v>10</v>
      </c>
      <c r="B3" s="10">
        <v>27</v>
      </c>
      <c r="C3" s="10">
        <f>VLOOKUP(A3,[1]价格表!A:B,2,0)</f>
        <v>3.7</v>
      </c>
      <c r="D3" s="10">
        <v>1.5</v>
      </c>
      <c r="E3" s="10">
        <f t="shared" ref="E3:E26" si="0">B3*(C3-D3)</f>
        <v>59.400000000000006</v>
      </c>
    </row>
    <row r="4" spans="1:5" x14ac:dyDescent="0.15">
      <c r="A4" s="9" t="s">
        <v>11</v>
      </c>
      <c r="B4" s="10">
        <v>318</v>
      </c>
      <c r="C4" s="10">
        <f>VLOOKUP(A4,[1]价格表!A:B,2,0)</f>
        <v>2.7</v>
      </c>
      <c r="D4" s="10">
        <v>1.5</v>
      </c>
      <c r="E4" s="10">
        <f t="shared" si="0"/>
        <v>381.60000000000008</v>
      </c>
    </row>
    <row r="5" spans="1:5" x14ac:dyDescent="0.15">
      <c r="A5" s="9" t="s">
        <v>12</v>
      </c>
      <c r="B5" s="10">
        <v>918</v>
      </c>
      <c r="C5" s="10">
        <f>VLOOKUP(A5,[1]价格表!A:B,2,0)</f>
        <v>2.7</v>
      </c>
      <c r="D5" s="10">
        <v>1.5</v>
      </c>
      <c r="E5" s="10">
        <f t="shared" si="0"/>
        <v>1101.6000000000001</v>
      </c>
    </row>
    <row r="6" spans="1:5" x14ac:dyDescent="0.15">
      <c r="A6" s="9" t="s">
        <v>13</v>
      </c>
      <c r="B6" s="10">
        <v>246</v>
      </c>
      <c r="C6" s="10">
        <f>VLOOKUP(A6,[1]价格表!A:B,2,0)</f>
        <v>3.1</v>
      </c>
      <c r="D6" s="10">
        <v>1.5</v>
      </c>
      <c r="E6" s="10">
        <f t="shared" si="0"/>
        <v>393.6</v>
      </c>
    </row>
    <row r="7" spans="1:5" x14ac:dyDescent="0.15">
      <c r="A7" s="9" t="s">
        <v>14</v>
      </c>
      <c r="B7" s="10">
        <v>119</v>
      </c>
      <c r="C7" s="10">
        <f>VLOOKUP(A7,[1]价格表!A:B,2,0)</f>
        <v>3.3</v>
      </c>
      <c r="D7" s="10">
        <v>1.5</v>
      </c>
      <c r="E7" s="10">
        <f t="shared" si="0"/>
        <v>214.2</v>
      </c>
    </row>
    <row r="8" spans="1:5" x14ac:dyDescent="0.15">
      <c r="A8" s="9" t="s">
        <v>15</v>
      </c>
      <c r="B8" s="10">
        <v>39</v>
      </c>
      <c r="C8" s="10">
        <f>VLOOKUP(A8,[1]价格表!A:B,2,0)</f>
        <v>3.8</v>
      </c>
      <c r="D8" s="10">
        <v>1.5</v>
      </c>
      <c r="E8" s="10">
        <f t="shared" si="0"/>
        <v>89.699999999999989</v>
      </c>
    </row>
    <row r="9" spans="1:5" x14ac:dyDescent="0.15">
      <c r="A9" s="9" t="s">
        <v>16</v>
      </c>
      <c r="B9" s="10">
        <v>220</v>
      </c>
      <c r="C9" s="10">
        <f>VLOOKUP(A9,[1]价格表!A:B,2,0)</f>
        <v>3</v>
      </c>
      <c r="D9" s="10">
        <v>1.5</v>
      </c>
      <c r="E9" s="10">
        <f t="shared" si="0"/>
        <v>330</v>
      </c>
    </row>
    <row r="10" spans="1:5" x14ac:dyDescent="0.15">
      <c r="A10" s="9" t="s">
        <v>17</v>
      </c>
      <c r="B10" s="10">
        <v>295</v>
      </c>
      <c r="C10" s="10">
        <f>VLOOKUP(A10,[1]价格表!A:B,2,0)</f>
        <v>2.8</v>
      </c>
      <c r="D10" s="10">
        <v>1.5</v>
      </c>
      <c r="E10" s="10">
        <f t="shared" si="0"/>
        <v>383.49999999999994</v>
      </c>
    </row>
    <row r="11" spans="1:5" x14ac:dyDescent="0.15">
      <c r="A11" s="9" t="s">
        <v>18</v>
      </c>
      <c r="B11" s="10">
        <v>93</v>
      </c>
      <c r="C11" s="10">
        <f>VLOOKUP(A11,[1]价格表!A:B,2,0)</f>
        <v>3.5</v>
      </c>
      <c r="D11" s="10">
        <v>1.5</v>
      </c>
      <c r="E11" s="10">
        <f t="shared" si="0"/>
        <v>186</v>
      </c>
    </row>
    <row r="12" spans="1:5" x14ac:dyDescent="0.15">
      <c r="A12" s="9" t="s">
        <v>19</v>
      </c>
      <c r="B12" s="10">
        <v>166</v>
      </c>
      <c r="C12" s="10">
        <f>VLOOKUP(A12,[1]价格表!A:B,2,0)</f>
        <v>2.8</v>
      </c>
      <c r="D12" s="10">
        <v>1.5</v>
      </c>
      <c r="E12" s="10">
        <f t="shared" si="0"/>
        <v>215.79999999999998</v>
      </c>
    </row>
    <row r="13" spans="1:5" x14ac:dyDescent="0.15">
      <c r="A13" s="9" t="s">
        <v>20</v>
      </c>
      <c r="B13" s="10">
        <v>218</v>
      </c>
      <c r="C13" s="10">
        <f>VLOOKUP(A13,[1]价格表!A:B,2,0)</f>
        <v>3</v>
      </c>
      <c r="D13" s="10">
        <v>1.5</v>
      </c>
      <c r="E13" s="10">
        <f t="shared" si="0"/>
        <v>327</v>
      </c>
    </row>
    <row r="14" spans="1:5" x14ac:dyDescent="0.15">
      <c r="A14" s="9" t="s">
        <v>21</v>
      </c>
      <c r="B14" s="10">
        <v>68</v>
      </c>
      <c r="C14" s="10">
        <f>VLOOKUP(A14,[1]价格表!A:B,2,0)</f>
        <v>3.5</v>
      </c>
      <c r="D14" s="10">
        <v>1.5</v>
      </c>
      <c r="E14" s="10">
        <f t="shared" si="0"/>
        <v>136</v>
      </c>
    </row>
    <row r="15" spans="1:5" x14ac:dyDescent="0.15">
      <c r="A15" s="9" t="s">
        <v>22</v>
      </c>
      <c r="B15" s="10">
        <v>785</v>
      </c>
      <c r="C15" s="10">
        <f>VLOOKUP(A15,[1]价格表!A:B,2,0)</f>
        <v>2.4</v>
      </c>
      <c r="D15" s="10">
        <v>1.5</v>
      </c>
      <c r="E15" s="10">
        <f t="shared" si="0"/>
        <v>706.49999999999989</v>
      </c>
    </row>
    <row r="16" spans="1:5" x14ac:dyDescent="0.15">
      <c r="A16" s="9" t="s">
        <v>23</v>
      </c>
      <c r="B16" s="10">
        <v>239</v>
      </c>
      <c r="C16" s="10">
        <f>VLOOKUP(A16,[1]价格表!A:B,2,0)</f>
        <v>2.8</v>
      </c>
      <c r="D16" s="10">
        <v>1.5</v>
      </c>
      <c r="E16" s="10">
        <f t="shared" si="0"/>
        <v>310.69999999999993</v>
      </c>
    </row>
    <row r="17" spans="1:5" x14ac:dyDescent="0.15">
      <c r="A17" s="9" t="s">
        <v>24</v>
      </c>
      <c r="B17" s="10">
        <v>107</v>
      </c>
      <c r="C17" s="10">
        <f>VLOOKUP(A17,[1]价格表!A:B,2,0)</f>
        <v>3.2</v>
      </c>
      <c r="D17" s="10">
        <v>1.5</v>
      </c>
      <c r="E17" s="10">
        <f t="shared" si="0"/>
        <v>181.9</v>
      </c>
    </row>
    <row r="18" spans="1:5" x14ac:dyDescent="0.15">
      <c r="A18" s="9" t="s">
        <v>25</v>
      </c>
      <c r="B18" s="10">
        <v>441</v>
      </c>
      <c r="C18" s="10">
        <f>VLOOKUP(A18,[1]价格表!A:B,2,0)</f>
        <v>2.5</v>
      </c>
      <c r="D18" s="10">
        <v>1.5</v>
      </c>
      <c r="E18" s="10">
        <f t="shared" si="0"/>
        <v>441</v>
      </c>
    </row>
    <row r="19" spans="1:5" x14ac:dyDescent="0.15">
      <c r="A19" s="9" t="s">
        <v>26</v>
      </c>
      <c r="B19" s="10">
        <v>62</v>
      </c>
      <c r="C19" s="10">
        <f>VLOOKUP(A19,[1]价格表!A:B,2,0)</f>
        <v>3.3</v>
      </c>
      <c r="D19" s="10">
        <v>1.5</v>
      </c>
      <c r="E19" s="10">
        <f t="shared" si="0"/>
        <v>111.6</v>
      </c>
    </row>
    <row r="20" spans="1:5" x14ac:dyDescent="0.15">
      <c r="A20" s="9" t="s">
        <v>27</v>
      </c>
      <c r="B20" s="10">
        <v>52</v>
      </c>
      <c r="C20" s="10">
        <f>VLOOKUP(A20,[1]价格表!A:B,2,0)</f>
        <v>3.1</v>
      </c>
      <c r="D20" s="10">
        <v>1.5</v>
      </c>
      <c r="E20" s="10">
        <f t="shared" si="0"/>
        <v>83.2</v>
      </c>
    </row>
    <row r="21" spans="1:5" x14ac:dyDescent="0.15">
      <c r="A21" s="9" t="s">
        <v>28</v>
      </c>
      <c r="B21" s="10">
        <v>235</v>
      </c>
      <c r="C21" s="10">
        <f>VLOOKUP(A21,[1]价格表!A:B,2,0)</f>
        <v>2.5</v>
      </c>
      <c r="D21" s="10">
        <v>1.5</v>
      </c>
      <c r="E21" s="10">
        <f t="shared" si="0"/>
        <v>235</v>
      </c>
    </row>
    <row r="22" spans="1:5" x14ac:dyDescent="0.15">
      <c r="A22" s="9" t="s">
        <v>29</v>
      </c>
      <c r="B22" s="10">
        <v>242</v>
      </c>
      <c r="C22" s="10">
        <f>VLOOKUP(A22,[1]价格表!A:B,2,0)</f>
        <v>3.3</v>
      </c>
      <c r="D22" s="10">
        <v>1.5</v>
      </c>
      <c r="E22" s="10">
        <f t="shared" si="0"/>
        <v>435.59999999999997</v>
      </c>
    </row>
    <row r="23" spans="1:5" x14ac:dyDescent="0.15">
      <c r="A23" s="9" t="s">
        <v>30</v>
      </c>
      <c r="B23" s="10">
        <v>77</v>
      </c>
      <c r="C23" s="10">
        <f>VLOOKUP(A23,[1]价格表!A:B,2,0)</f>
        <v>3.2</v>
      </c>
      <c r="D23" s="10">
        <v>1.5</v>
      </c>
      <c r="E23" s="10">
        <f t="shared" si="0"/>
        <v>130.9</v>
      </c>
    </row>
    <row r="24" spans="1:5" x14ac:dyDescent="0.15">
      <c r="A24" s="9" t="s">
        <v>31</v>
      </c>
      <c r="B24" s="10">
        <v>173</v>
      </c>
      <c r="C24" s="10">
        <f>VLOOKUP(A24,[1]价格表!A:B,2,0)</f>
        <v>3.5</v>
      </c>
      <c r="D24" s="10">
        <v>1.5</v>
      </c>
      <c r="E24" s="10">
        <f t="shared" si="0"/>
        <v>346</v>
      </c>
    </row>
    <row r="25" spans="1:5" x14ac:dyDescent="0.15">
      <c r="A25" s="9" t="s">
        <v>32</v>
      </c>
      <c r="B25" s="10">
        <v>581</v>
      </c>
      <c r="C25" s="10">
        <f>VLOOKUP(A25,[1]价格表!A:B,2,0)</f>
        <v>2.4</v>
      </c>
      <c r="D25" s="10">
        <v>1.5</v>
      </c>
      <c r="E25" s="10">
        <f t="shared" si="0"/>
        <v>522.9</v>
      </c>
    </row>
    <row r="26" spans="1:5" x14ac:dyDescent="0.15">
      <c r="A26" s="9" t="s">
        <v>33</v>
      </c>
      <c r="B26" s="10">
        <v>74</v>
      </c>
      <c r="C26" s="10">
        <f>VLOOKUP(A26,[1]价格表!A:B,2,0)</f>
        <v>3.3</v>
      </c>
      <c r="D26" s="10">
        <v>1.5</v>
      </c>
      <c r="E26" s="10">
        <f t="shared" si="0"/>
        <v>133.19999999999999</v>
      </c>
    </row>
    <row r="27" spans="1:5" x14ac:dyDescent="0.15">
      <c r="A27" s="11" t="s">
        <v>34</v>
      </c>
      <c r="E27" s="12">
        <f>SUM(E2:E26)</f>
        <v>7656.6999999999989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4" sqref="E34"/>
    </sheetView>
  </sheetViews>
  <sheetFormatPr defaultRowHeight="13.5" x14ac:dyDescent="0.15"/>
  <cols>
    <col min="1" max="5" width="12" customWidth="1"/>
  </cols>
  <sheetData>
    <row r="1" spans="1:5" ht="27" x14ac:dyDescent="0.15">
      <c r="A1" s="7" t="s">
        <v>2</v>
      </c>
      <c r="B1" s="7" t="s">
        <v>1</v>
      </c>
      <c r="C1" s="8" t="s">
        <v>7</v>
      </c>
      <c r="D1" s="8" t="s">
        <v>8</v>
      </c>
      <c r="E1" s="8" t="s">
        <v>6</v>
      </c>
    </row>
    <row r="2" spans="1:5" x14ac:dyDescent="0.15">
      <c r="A2" s="9" t="s">
        <v>9</v>
      </c>
      <c r="B2" s="10">
        <v>100</v>
      </c>
      <c r="C2" s="10">
        <f>VLOOKUP(A2,[1]价格表!A:C,3,0)</f>
        <v>2.5</v>
      </c>
      <c r="D2" s="10">
        <v>1.5</v>
      </c>
      <c r="E2" s="10">
        <f>B2*(C2-D2)</f>
        <v>100</v>
      </c>
    </row>
    <row r="3" spans="1:5" x14ac:dyDescent="0.15">
      <c r="A3" s="9" t="s">
        <v>10</v>
      </c>
      <c r="B3" s="10">
        <v>13</v>
      </c>
      <c r="C3" s="10">
        <f>VLOOKUP(A3,[1]价格表!A:C,3,0)</f>
        <v>4.0999999999999996</v>
      </c>
      <c r="D3" s="10">
        <v>1.5</v>
      </c>
      <c r="E3" s="10">
        <f t="shared" ref="E3:E26" si="0">B3*(C3-D3)</f>
        <v>33.799999999999997</v>
      </c>
    </row>
    <row r="4" spans="1:5" x14ac:dyDescent="0.15">
      <c r="A4" s="9" t="s">
        <v>11</v>
      </c>
      <c r="B4" s="10">
        <v>123</v>
      </c>
      <c r="C4" s="10">
        <f>VLOOKUP(A4,[1]价格表!A:C,3,0)</f>
        <v>3.1</v>
      </c>
      <c r="D4" s="10">
        <v>1.5</v>
      </c>
      <c r="E4" s="10">
        <f t="shared" si="0"/>
        <v>196.8</v>
      </c>
    </row>
    <row r="5" spans="1:5" x14ac:dyDescent="0.15">
      <c r="A5" s="9" t="s">
        <v>12</v>
      </c>
      <c r="B5" s="10">
        <v>252</v>
      </c>
      <c r="C5" s="10">
        <f>VLOOKUP(A5,[1]价格表!A:C,3,0)</f>
        <v>3.1</v>
      </c>
      <c r="D5" s="10">
        <v>1.5</v>
      </c>
      <c r="E5" s="10">
        <f t="shared" si="0"/>
        <v>403.20000000000005</v>
      </c>
    </row>
    <row r="6" spans="1:5" x14ac:dyDescent="0.15">
      <c r="A6" s="9" t="s">
        <v>13</v>
      </c>
      <c r="B6" s="10">
        <v>123</v>
      </c>
      <c r="C6" s="10">
        <f>VLOOKUP(A6,[1]价格表!A:C,3,0)</f>
        <v>3.5</v>
      </c>
      <c r="D6" s="10">
        <v>1.5</v>
      </c>
      <c r="E6" s="10">
        <f t="shared" si="0"/>
        <v>246</v>
      </c>
    </row>
    <row r="7" spans="1:5" x14ac:dyDescent="0.15">
      <c r="A7" s="9" t="s">
        <v>14</v>
      </c>
      <c r="B7" s="10">
        <v>37</v>
      </c>
      <c r="C7" s="10">
        <f>VLOOKUP(A7,[1]价格表!A:C,3,0)</f>
        <v>3.7</v>
      </c>
      <c r="D7" s="10">
        <v>1.5</v>
      </c>
      <c r="E7" s="10">
        <f t="shared" si="0"/>
        <v>81.400000000000006</v>
      </c>
    </row>
    <row r="8" spans="1:5" x14ac:dyDescent="0.15">
      <c r="A8" s="9" t="s">
        <v>15</v>
      </c>
      <c r="B8" s="10">
        <v>29</v>
      </c>
      <c r="C8" s="10">
        <f>VLOOKUP(A8,[1]价格表!A:C,3,0)</f>
        <v>4.4000000000000004</v>
      </c>
      <c r="D8" s="10">
        <v>1.5</v>
      </c>
      <c r="E8" s="10">
        <f t="shared" si="0"/>
        <v>84.100000000000009</v>
      </c>
    </row>
    <row r="9" spans="1:5" x14ac:dyDescent="0.15">
      <c r="A9" s="9" t="s">
        <v>16</v>
      </c>
      <c r="B9" s="10">
        <v>80</v>
      </c>
      <c r="C9" s="10">
        <f>VLOOKUP(A9,[1]价格表!A:C,3,0)</f>
        <v>3.4</v>
      </c>
      <c r="D9" s="10">
        <v>1.5</v>
      </c>
      <c r="E9" s="10">
        <f t="shared" si="0"/>
        <v>152</v>
      </c>
    </row>
    <row r="10" spans="1:5" x14ac:dyDescent="0.15">
      <c r="A10" s="9" t="s">
        <v>17</v>
      </c>
      <c r="B10" s="10">
        <v>111</v>
      </c>
      <c r="C10" s="10">
        <f>VLOOKUP(A10,[1]价格表!A:C,3,0)</f>
        <v>3.1</v>
      </c>
      <c r="D10" s="10">
        <v>1.5</v>
      </c>
      <c r="E10" s="10">
        <f t="shared" si="0"/>
        <v>177.60000000000002</v>
      </c>
    </row>
    <row r="11" spans="1:5" x14ac:dyDescent="0.15">
      <c r="A11" s="9" t="s">
        <v>18</v>
      </c>
      <c r="B11" s="10">
        <v>58</v>
      </c>
      <c r="C11" s="10">
        <f>VLOOKUP(A11,[1]价格表!A:C,3,0)</f>
        <v>4.0999999999999996</v>
      </c>
      <c r="D11" s="10">
        <v>1.5</v>
      </c>
      <c r="E11" s="10">
        <f t="shared" si="0"/>
        <v>150.79999999999998</v>
      </c>
    </row>
    <row r="12" spans="1:5" x14ac:dyDescent="0.15">
      <c r="A12" s="9" t="s">
        <v>19</v>
      </c>
      <c r="B12" s="10">
        <v>99</v>
      </c>
      <c r="C12" s="10">
        <f>VLOOKUP(A12,[1]价格表!A:C,3,0)</f>
        <v>3.1</v>
      </c>
      <c r="D12" s="10">
        <v>1.5</v>
      </c>
      <c r="E12" s="10">
        <f t="shared" si="0"/>
        <v>158.4</v>
      </c>
    </row>
    <row r="13" spans="1:5" x14ac:dyDescent="0.15">
      <c r="A13" s="9" t="s">
        <v>20</v>
      </c>
      <c r="B13" s="10">
        <v>75</v>
      </c>
      <c r="C13" s="10">
        <f>VLOOKUP(A13,[1]价格表!A:C,3,0)</f>
        <v>3.4</v>
      </c>
      <c r="D13" s="10">
        <v>1.5</v>
      </c>
      <c r="E13" s="10">
        <f t="shared" si="0"/>
        <v>142.5</v>
      </c>
    </row>
    <row r="14" spans="1:5" x14ac:dyDescent="0.15">
      <c r="A14" s="9" t="s">
        <v>21</v>
      </c>
      <c r="B14" s="10">
        <v>34</v>
      </c>
      <c r="C14" s="10">
        <f>VLOOKUP(A14,[1]价格表!A:C,3,0)</f>
        <v>4.0999999999999996</v>
      </c>
      <c r="D14" s="10">
        <v>1.5</v>
      </c>
      <c r="E14" s="10">
        <f t="shared" si="0"/>
        <v>88.399999999999991</v>
      </c>
    </row>
    <row r="15" spans="1:5" x14ac:dyDescent="0.15">
      <c r="A15" s="9" t="s">
        <v>22</v>
      </c>
      <c r="B15" s="10">
        <v>298</v>
      </c>
      <c r="C15" s="10">
        <f>VLOOKUP(A15,[1]价格表!A:C,3,0)</f>
        <v>2.5</v>
      </c>
      <c r="D15" s="10">
        <v>1.5</v>
      </c>
      <c r="E15" s="10">
        <f t="shared" si="0"/>
        <v>298</v>
      </c>
    </row>
    <row r="16" spans="1:5" x14ac:dyDescent="0.15">
      <c r="A16" s="9" t="s">
        <v>23</v>
      </c>
      <c r="B16" s="10">
        <v>127</v>
      </c>
      <c r="C16" s="10">
        <f>VLOOKUP(A16,[1]价格表!A:C,3,0)</f>
        <v>3.1</v>
      </c>
      <c r="D16" s="10">
        <v>1.5</v>
      </c>
      <c r="E16" s="10">
        <f t="shared" si="0"/>
        <v>203.20000000000002</v>
      </c>
    </row>
    <row r="17" spans="1:5" x14ac:dyDescent="0.15">
      <c r="A17" s="9" t="s">
        <v>24</v>
      </c>
      <c r="B17" s="10">
        <v>55</v>
      </c>
      <c r="C17" s="10">
        <f>VLOOKUP(A17,[1]价格表!A:C,3,0)</f>
        <v>3.6</v>
      </c>
      <c r="D17" s="10">
        <v>1.5</v>
      </c>
      <c r="E17" s="10">
        <f t="shared" si="0"/>
        <v>115.5</v>
      </c>
    </row>
    <row r="18" spans="1:5" x14ac:dyDescent="0.15">
      <c r="A18" s="9" t="s">
        <v>25</v>
      </c>
      <c r="B18" s="10">
        <v>148</v>
      </c>
      <c r="C18" s="10">
        <f>VLOOKUP(A18,[1]价格表!A:C,3,0)</f>
        <v>2.8</v>
      </c>
      <c r="D18" s="10">
        <v>1.5</v>
      </c>
      <c r="E18" s="10">
        <f t="shared" si="0"/>
        <v>192.39999999999998</v>
      </c>
    </row>
    <row r="19" spans="1:5" x14ac:dyDescent="0.15">
      <c r="A19" s="9" t="s">
        <v>26</v>
      </c>
      <c r="B19" s="10">
        <v>16</v>
      </c>
      <c r="C19" s="10">
        <f>VLOOKUP(A19,[1]价格表!A:C,3,0)</f>
        <v>3.7</v>
      </c>
      <c r="D19" s="10">
        <v>1.5</v>
      </c>
      <c r="E19" s="10">
        <f t="shared" si="0"/>
        <v>35.200000000000003</v>
      </c>
    </row>
    <row r="20" spans="1:5" x14ac:dyDescent="0.15">
      <c r="A20" s="9" t="s">
        <v>27</v>
      </c>
      <c r="B20" s="10">
        <v>22</v>
      </c>
      <c r="C20" s="10">
        <f>VLOOKUP(A20,[1]价格表!A:C,3,0)</f>
        <v>3.5</v>
      </c>
      <c r="D20" s="10">
        <v>1.5</v>
      </c>
      <c r="E20" s="10">
        <f t="shared" si="0"/>
        <v>44</v>
      </c>
    </row>
    <row r="21" spans="1:5" x14ac:dyDescent="0.15">
      <c r="A21" s="9" t="s">
        <v>28</v>
      </c>
      <c r="B21" s="10">
        <v>68</v>
      </c>
      <c r="C21" s="10">
        <f>VLOOKUP(A21,[1]价格表!A:C,3,0)</f>
        <v>2.6</v>
      </c>
      <c r="D21" s="10">
        <v>1.5</v>
      </c>
      <c r="E21" s="10">
        <f t="shared" si="0"/>
        <v>74.800000000000011</v>
      </c>
    </row>
    <row r="22" spans="1:5" x14ac:dyDescent="0.15">
      <c r="A22" s="9" t="s">
        <v>29</v>
      </c>
      <c r="B22" s="10">
        <v>82</v>
      </c>
      <c r="C22" s="10">
        <f>VLOOKUP(A22,[1]价格表!A:C,3,0)</f>
        <v>3.7</v>
      </c>
      <c r="D22" s="10">
        <v>1.5</v>
      </c>
      <c r="E22" s="10">
        <f t="shared" si="0"/>
        <v>180.4</v>
      </c>
    </row>
    <row r="23" spans="1:5" x14ac:dyDescent="0.15">
      <c r="A23" s="9" t="s">
        <v>30</v>
      </c>
      <c r="B23" s="10">
        <v>29</v>
      </c>
      <c r="C23" s="10">
        <f>VLOOKUP(A23,[1]价格表!A:C,3,0)</f>
        <v>3.6</v>
      </c>
      <c r="D23" s="10">
        <v>1.5</v>
      </c>
      <c r="E23" s="10">
        <f t="shared" si="0"/>
        <v>60.900000000000006</v>
      </c>
    </row>
    <row r="24" spans="1:5" x14ac:dyDescent="0.15">
      <c r="A24" s="9" t="s">
        <v>31</v>
      </c>
      <c r="B24" s="10">
        <v>86</v>
      </c>
      <c r="C24" s="10">
        <f>VLOOKUP(A24,[1]价格表!A:C,3,0)</f>
        <v>4.0999999999999996</v>
      </c>
      <c r="D24" s="10">
        <v>1.5</v>
      </c>
      <c r="E24" s="10">
        <f t="shared" si="0"/>
        <v>223.59999999999997</v>
      </c>
    </row>
    <row r="25" spans="1:5" x14ac:dyDescent="0.15">
      <c r="A25" s="9" t="s">
        <v>32</v>
      </c>
      <c r="B25" s="10">
        <v>287</v>
      </c>
      <c r="C25" s="10">
        <f>VLOOKUP(A25,[1]价格表!A:C,3,0)</f>
        <v>2.5</v>
      </c>
      <c r="D25" s="10">
        <v>1.5</v>
      </c>
      <c r="E25" s="10">
        <f t="shared" si="0"/>
        <v>287</v>
      </c>
    </row>
    <row r="26" spans="1:5" x14ac:dyDescent="0.15">
      <c r="A26" s="9" t="s">
        <v>33</v>
      </c>
      <c r="B26" s="10">
        <v>19</v>
      </c>
      <c r="C26" s="10">
        <f>VLOOKUP(A26,[1]价格表!A:C,3,0)</f>
        <v>3.7</v>
      </c>
      <c r="D26" s="10">
        <v>1.5</v>
      </c>
      <c r="E26" s="10">
        <f t="shared" si="0"/>
        <v>41.800000000000004</v>
      </c>
    </row>
    <row r="27" spans="1:5" x14ac:dyDescent="0.15">
      <c r="A27" s="11" t="s">
        <v>34</v>
      </c>
      <c r="E27" s="12">
        <f>SUM(E2:E26)</f>
        <v>3771.8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1" sqref="E1"/>
    </sheetView>
  </sheetViews>
  <sheetFormatPr defaultRowHeight="13.5" x14ac:dyDescent="0.15"/>
  <sheetData>
    <row r="1" spans="1:6" ht="27" x14ac:dyDescent="0.15">
      <c r="A1" s="7" t="s">
        <v>2</v>
      </c>
      <c r="B1" s="7" t="s">
        <v>1</v>
      </c>
      <c r="C1" s="8" t="s">
        <v>46</v>
      </c>
      <c r="D1" s="8" t="s">
        <v>47</v>
      </c>
      <c r="E1" s="8" t="s">
        <v>6</v>
      </c>
      <c r="F1" s="6"/>
    </row>
    <row r="2" spans="1:6" x14ac:dyDescent="0.15">
      <c r="A2" s="9" t="s">
        <v>9</v>
      </c>
      <c r="B2" s="10">
        <v>75</v>
      </c>
      <c r="C2" s="10">
        <f>VLOOKUP(A2,[1]价格表!A:D,4,0)</f>
        <v>2.6</v>
      </c>
      <c r="D2" s="10">
        <v>2</v>
      </c>
      <c r="E2" s="10">
        <f>B2*(C2-D2)</f>
        <v>45.000000000000007</v>
      </c>
      <c r="F2" s="6"/>
    </row>
    <row r="3" spans="1:6" x14ac:dyDescent="0.15">
      <c r="A3" s="9" t="s">
        <v>10</v>
      </c>
      <c r="B3" s="10">
        <v>8</v>
      </c>
      <c r="C3" s="10">
        <f>VLOOKUP(A3,[1]价格表!A:D,4,0)</f>
        <v>4.0999999999999996</v>
      </c>
      <c r="D3" s="10">
        <v>2</v>
      </c>
      <c r="E3" s="10">
        <f t="shared" ref="E3:E26" si="0">B3*(C3-D3)</f>
        <v>16.799999999999997</v>
      </c>
      <c r="F3" s="6"/>
    </row>
    <row r="4" spans="1:6" x14ac:dyDescent="0.15">
      <c r="A4" s="9" t="s">
        <v>11</v>
      </c>
      <c r="B4" s="10">
        <v>43</v>
      </c>
      <c r="C4" s="10">
        <f>VLOOKUP(A4,[1]价格表!A:D,4,0)</f>
        <v>3.2</v>
      </c>
      <c r="D4" s="10">
        <v>2</v>
      </c>
      <c r="E4" s="10">
        <f t="shared" si="0"/>
        <v>51.600000000000009</v>
      </c>
      <c r="F4" s="6"/>
    </row>
    <row r="5" spans="1:6" x14ac:dyDescent="0.15">
      <c r="A5" s="9" t="s">
        <v>12</v>
      </c>
      <c r="B5" s="10">
        <v>119</v>
      </c>
      <c r="C5" s="10">
        <f>VLOOKUP(A5,[1]价格表!A:D,4,0)</f>
        <v>3.2</v>
      </c>
      <c r="D5" s="10">
        <v>2</v>
      </c>
      <c r="E5" s="10">
        <f t="shared" si="0"/>
        <v>142.80000000000001</v>
      </c>
      <c r="F5" s="6"/>
    </row>
    <row r="6" spans="1:6" x14ac:dyDescent="0.15">
      <c r="A6" s="9" t="s">
        <v>13</v>
      </c>
      <c r="B6" s="10">
        <v>58</v>
      </c>
      <c r="C6" s="10">
        <f>VLOOKUP(A6,[1]价格表!A:D,4,0)</f>
        <v>3.5</v>
      </c>
      <c r="D6" s="10">
        <v>2</v>
      </c>
      <c r="E6" s="10">
        <f t="shared" si="0"/>
        <v>87</v>
      </c>
      <c r="F6" s="6"/>
    </row>
    <row r="7" spans="1:6" x14ac:dyDescent="0.15">
      <c r="A7" s="9" t="s">
        <v>14</v>
      </c>
      <c r="B7" s="10">
        <v>16</v>
      </c>
      <c r="C7" s="10">
        <f>VLOOKUP(A7,[1]价格表!A:D,4,0)</f>
        <v>3.7</v>
      </c>
      <c r="D7" s="10">
        <v>2</v>
      </c>
      <c r="E7" s="10">
        <f t="shared" si="0"/>
        <v>27.200000000000003</v>
      </c>
      <c r="F7" s="6"/>
    </row>
    <row r="8" spans="1:6" x14ac:dyDescent="0.15">
      <c r="A8" s="9" t="s">
        <v>15</v>
      </c>
      <c r="B8" s="10">
        <v>13</v>
      </c>
      <c r="C8" s="10">
        <f>VLOOKUP(A8,[1]价格表!A:D,4,0)</f>
        <v>4.4000000000000004</v>
      </c>
      <c r="D8" s="10">
        <v>2</v>
      </c>
      <c r="E8" s="10">
        <f t="shared" si="0"/>
        <v>31.200000000000003</v>
      </c>
      <c r="F8" s="6"/>
    </row>
    <row r="9" spans="1:6" x14ac:dyDescent="0.15">
      <c r="A9" s="9" t="s">
        <v>16</v>
      </c>
      <c r="B9" s="10">
        <v>44</v>
      </c>
      <c r="C9" s="10">
        <f>VLOOKUP(A9,[1]价格表!A:D,4,0)</f>
        <v>3.4</v>
      </c>
      <c r="D9" s="10">
        <v>2</v>
      </c>
      <c r="E9" s="10">
        <f t="shared" si="0"/>
        <v>61.599999999999994</v>
      </c>
      <c r="F9" s="6"/>
    </row>
    <row r="10" spans="1:6" x14ac:dyDescent="0.15">
      <c r="A10" s="9" t="s">
        <v>17</v>
      </c>
      <c r="B10" s="10">
        <v>72</v>
      </c>
      <c r="C10" s="10">
        <f>VLOOKUP(A10,[1]价格表!A:D,4,0)</f>
        <v>3.1</v>
      </c>
      <c r="D10" s="10">
        <v>2</v>
      </c>
      <c r="E10" s="10">
        <f t="shared" si="0"/>
        <v>79.2</v>
      </c>
      <c r="F10" s="6"/>
    </row>
    <row r="11" spans="1:6" x14ac:dyDescent="0.15">
      <c r="A11" s="9" t="s">
        <v>18</v>
      </c>
      <c r="B11" s="10">
        <v>46</v>
      </c>
      <c r="C11" s="10">
        <f>VLOOKUP(A11,[1]价格表!A:D,4,0)</f>
        <v>4.0999999999999996</v>
      </c>
      <c r="D11" s="10">
        <v>2</v>
      </c>
      <c r="E11" s="10">
        <f t="shared" si="0"/>
        <v>96.59999999999998</v>
      </c>
      <c r="F11" s="6"/>
    </row>
    <row r="12" spans="1:6" x14ac:dyDescent="0.15">
      <c r="A12" s="9" t="s">
        <v>19</v>
      </c>
      <c r="B12" s="10">
        <v>73</v>
      </c>
      <c r="C12" s="10">
        <f>VLOOKUP(A12,[1]价格表!A:D,4,0)</f>
        <v>3.1</v>
      </c>
      <c r="D12" s="10">
        <v>2</v>
      </c>
      <c r="E12" s="10">
        <f t="shared" si="0"/>
        <v>80.300000000000011</v>
      </c>
      <c r="F12" s="6"/>
    </row>
    <row r="13" spans="1:6" x14ac:dyDescent="0.15">
      <c r="A13" s="9" t="s">
        <v>20</v>
      </c>
      <c r="B13" s="10">
        <v>72</v>
      </c>
      <c r="C13" s="10">
        <f>VLOOKUP(A13,[1]价格表!A:D,4,0)</f>
        <v>3.4</v>
      </c>
      <c r="D13" s="10">
        <v>2</v>
      </c>
      <c r="E13" s="10">
        <f t="shared" si="0"/>
        <v>100.8</v>
      </c>
      <c r="F13" s="6"/>
    </row>
    <row r="14" spans="1:6" x14ac:dyDescent="0.15">
      <c r="A14" s="9" t="s">
        <v>21</v>
      </c>
      <c r="B14" s="10">
        <v>26</v>
      </c>
      <c r="C14" s="10">
        <f>VLOOKUP(A14,[1]价格表!A:D,4,0)</f>
        <v>4.0999999999999996</v>
      </c>
      <c r="D14" s="10">
        <v>2</v>
      </c>
      <c r="E14" s="10">
        <f t="shared" si="0"/>
        <v>54.599999999999994</v>
      </c>
      <c r="F14" s="6"/>
    </row>
    <row r="15" spans="1:6" x14ac:dyDescent="0.15">
      <c r="A15" s="9" t="s">
        <v>22</v>
      </c>
      <c r="B15" s="10">
        <v>191</v>
      </c>
      <c r="C15" s="10">
        <f>VLOOKUP(A15,[1]价格表!A:D,4,0)</f>
        <v>2.6</v>
      </c>
      <c r="D15" s="10">
        <v>2</v>
      </c>
      <c r="E15" s="10">
        <f t="shared" si="0"/>
        <v>114.60000000000002</v>
      </c>
      <c r="F15" s="6"/>
    </row>
    <row r="16" spans="1:6" x14ac:dyDescent="0.15">
      <c r="A16" s="9" t="s">
        <v>23</v>
      </c>
      <c r="B16" s="10">
        <v>79</v>
      </c>
      <c r="C16" s="10">
        <f>VLOOKUP(A16,[1]价格表!A:D,4,0)</f>
        <v>3.1</v>
      </c>
      <c r="D16" s="10">
        <v>2</v>
      </c>
      <c r="E16" s="10">
        <f t="shared" si="0"/>
        <v>86.9</v>
      </c>
      <c r="F16" s="6"/>
    </row>
    <row r="17" spans="1:6" x14ac:dyDescent="0.15">
      <c r="A17" s="9" t="s">
        <v>24</v>
      </c>
      <c r="B17" s="10">
        <v>34</v>
      </c>
      <c r="C17" s="10">
        <f>VLOOKUP(A17,[1]价格表!A:D,4,0)</f>
        <v>3.6</v>
      </c>
      <c r="D17" s="10">
        <v>2</v>
      </c>
      <c r="E17" s="10">
        <f t="shared" si="0"/>
        <v>54.400000000000006</v>
      </c>
      <c r="F17" s="6"/>
    </row>
    <row r="18" spans="1:6" x14ac:dyDescent="0.15">
      <c r="A18" s="9" t="s">
        <v>25</v>
      </c>
      <c r="B18" s="10">
        <v>102</v>
      </c>
      <c r="C18" s="10">
        <f>VLOOKUP(A18,[1]价格表!A:D,4,0)</f>
        <v>2.9</v>
      </c>
      <c r="D18" s="10">
        <v>2</v>
      </c>
      <c r="E18" s="10">
        <f t="shared" si="0"/>
        <v>91.8</v>
      </c>
      <c r="F18" s="6"/>
    </row>
    <row r="19" spans="1:6" x14ac:dyDescent="0.15">
      <c r="A19" s="9" t="s">
        <v>26</v>
      </c>
      <c r="B19" s="10">
        <v>6</v>
      </c>
      <c r="C19" s="10">
        <f>VLOOKUP(A19,[1]价格表!A:D,4,0)</f>
        <v>3.7</v>
      </c>
      <c r="D19" s="10">
        <v>2</v>
      </c>
      <c r="E19" s="10">
        <f t="shared" si="0"/>
        <v>10.200000000000001</v>
      </c>
      <c r="F19" s="6"/>
    </row>
    <row r="20" spans="1:6" x14ac:dyDescent="0.15">
      <c r="A20" s="9" t="s">
        <v>27</v>
      </c>
      <c r="B20" s="10">
        <v>14</v>
      </c>
      <c r="C20" s="10">
        <f>VLOOKUP(A20,[1]价格表!A:D,4,0)</f>
        <v>3.5</v>
      </c>
      <c r="D20" s="10">
        <v>2</v>
      </c>
      <c r="E20" s="10">
        <f t="shared" si="0"/>
        <v>21</v>
      </c>
      <c r="F20" s="6"/>
    </row>
    <row r="21" spans="1:6" x14ac:dyDescent="0.15">
      <c r="A21" s="9" t="s">
        <v>28</v>
      </c>
      <c r="B21" s="10">
        <v>44</v>
      </c>
      <c r="C21" s="10">
        <f>VLOOKUP(A21,[1]价格表!A:D,4,0)</f>
        <v>2.7</v>
      </c>
      <c r="D21" s="10">
        <v>2</v>
      </c>
      <c r="E21" s="10">
        <f t="shared" si="0"/>
        <v>30.800000000000008</v>
      </c>
      <c r="F21" s="6"/>
    </row>
    <row r="22" spans="1:6" x14ac:dyDescent="0.15">
      <c r="A22" s="9" t="s">
        <v>29</v>
      </c>
      <c r="B22" s="10">
        <v>79</v>
      </c>
      <c r="C22" s="10">
        <f>VLOOKUP(A22,[1]价格表!A:D,4,0)</f>
        <v>3.7</v>
      </c>
      <c r="D22" s="10">
        <v>2</v>
      </c>
      <c r="E22" s="10">
        <f t="shared" si="0"/>
        <v>134.30000000000001</v>
      </c>
      <c r="F22" s="6"/>
    </row>
    <row r="23" spans="1:6" x14ac:dyDescent="0.15">
      <c r="A23" s="9" t="s">
        <v>30</v>
      </c>
      <c r="B23" s="10">
        <v>19</v>
      </c>
      <c r="C23" s="10">
        <f>VLOOKUP(A23,[1]价格表!A:D,4,0)</f>
        <v>3.6</v>
      </c>
      <c r="D23" s="10">
        <v>2</v>
      </c>
      <c r="E23" s="10">
        <f t="shared" si="0"/>
        <v>30.400000000000002</v>
      </c>
      <c r="F23" s="6"/>
    </row>
    <row r="24" spans="1:6" x14ac:dyDescent="0.15">
      <c r="A24" s="9" t="s">
        <v>31</v>
      </c>
      <c r="B24" s="10">
        <v>56</v>
      </c>
      <c r="C24" s="10">
        <f>VLOOKUP(A24,[1]价格表!A:D,4,0)</f>
        <v>4.0999999999999996</v>
      </c>
      <c r="D24" s="10">
        <v>2</v>
      </c>
      <c r="E24" s="10">
        <f t="shared" si="0"/>
        <v>117.59999999999998</v>
      </c>
      <c r="F24" s="6"/>
    </row>
    <row r="25" spans="1:6" x14ac:dyDescent="0.15">
      <c r="A25" s="9" t="s">
        <v>32</v>
      </c>
      <c r="B25" s="10">
        <v>147</v>
      </c>
      <c r="C25" s="10">
        <f>VLOOKUP(A25,[1]价格表!A:D,4,0)</f>
        <v>2.6</v>
      </c>
      <c r="D25" s="10">
        <v>2</v>
      </c>
      <c r="E25" s="10">
        <f t="shared" si="0"/>
        <v>88.200000000000017</v>
      </c>
      <c r="F25" s="6"/>
    </row>
    <row r="26" spans="1:6" x14ac:dyDescent="0.15">
      <c r="A26" s="9" t="s">
        <v>33</v>
      </c>
      <c r="B26" s="10">
        <v>26</v>
      </c>
      <c r="C26" s="10">
        <f>VLOOKUP(A26,[1]价格表!A:D,4,0)</f>
        <v>3.7</v>
      </c>
      <c r="D26" s="10">
        <v>2</v>
      </c>
      <c r="E26" s="10">
        <f t="shared" si="0"/>
        <v>44.2</v>
      </c>
      <c r="F26" s="6"/>
    </row>
    <row r="27" spans="1:6" x14ac:dyDescent="0.15">
      <c r="A27" s="9" t="s">
        <v>34</v>
      </c>
      <c r="B27" s="10"/>
      <c r="C27" s="10"/>
      <c r="D27" s="10"/>
      <c r="E27" s="10">
        <f>SUM(E2:E26)</f>
        <v>1699.1000000000004</v>
      </c>
      <c r="F27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2"/>
    </sheetView>
  </sheetViews>
  <sheetFormatPr defaultRowHeight="13.5" x14ac:dyDescent="0.15"/>
  <sheetData>
    <row r="1" spans="1:6" x14ac:dyDescent="0.15">
      <c r="A1" s="1" t="s">
        <v>0</v>
      </c>
      <c r="B1" s="1" t="s">
        <v>35</v>
      </c>
      <c r="C1" s="1" t="s">
        <v>4</v>
      </c>
      <c r="D1" s="1" t="s">
        <v>5</v>
      </c>
      <c r="E1" s="1" t="s">
        <v>6</v>
      </c>
    </row>
    <row r="2" spans="1:6" x14ac:dyDescent="0.15">
      <c r="A2" s="2" t="s">
        <v>2</v>
      </c>
      <c r="B2" s="3">
        <v>51</v>
      </c>
      <c r="C2" s="3">
        <v>2.2999999999999998</v>
      </c>
      <c r="D2" s="3">
        <v>1.5</v>
      </c>
      <c r="E2" s="3">
        <f>B2*(C2-D2)</f>
        <v>40.79999999999999</v>
      </c>
      <c r="F2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20" sqref="K20"/>
    </sheetView>
  </sheetViews>
  <sheetFormatPr defaultRowHeight="13.5" x14ac:dyDescent="0.15"/>
  <sheetData>
    <row r="1" spans="1:6" x14ac:dyDescent="0.15">
      <c r="A1" s="1" t="s">
        <v>0</v>
      </c>
      <c r="B1" s="1" t="s">
        <v>35</v>
      </c>
      <c r="C1" s="1" t="s">
        <v>4</v>
      </c>
      <c r="D1" s="1" t="s">
        <v>5</v>
      </c>
      <c r="E1" s="1" t="s">
        <v>6</v>
      </c>
    </row>
    <row r="2" spans="1:6" x14ac:dyDescent="0.15">
      <c r="A2" s="2" t="s">
        <v>2</v>
      </c>
      <c r="B2" s="3">
        <v>21</v>
      </c>
      <c r="C2" s="3">
        <v>2.2999999999999998</v>
      </c>
      <c r="D2" s="3">
        <v>1.5</v>
      </c>
      <c r="E2" s="3">
        <f>B2*(C2-D2)</f>
        <v>16.799999999999997</v>
      </c>
      <c r="F2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" sqref="E1"/>
    </sheetView>
  </sheetViews>
  <sheetFormatPr defaultRowHeight="13.5" x14ac:dyDescent="0.15"/>
  <cols>
    <col min="1" max="1" width="17.75" customWidth="1"/>
    <col min="2" max="2" width="15.125" customWidth="1"/>
  </cols>
  <sheetData>
    <row r="1" spans="1:6" x14ac:dyDescent="0.1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</row>
    <row r="2" spans="1:6" x14ac:dyDescent="0.15">
      <c r="A2" s="2" t="s">
        <v>2</v>
      </c>
      <c r="B2" s="3">
        <v>13</v>
      </c>
      <c r="C2" s="3">
        <v>2.4</v>
      </c>
      <c r="D2" s="3">
        <v>2</v>
      </c>
      <c r="E2" s="3">
        <f>B2*(C2-D2)</f>
        <v>5.1999999999999993</v>
      </c>
      <c r="F2" s="3"/>
    </row>
    <row r="3" spans="1:6" x14ac:dyDescent="0.15">
      <c r="C3" s="3"/>
      <c r="D3" s="3"/>
      <c r="E3" s="3"/>
      <c r="F3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1"/>
    </sheetView>
  </sheetViews>
  <sheetFormatPr defaultRowHeight="13.5" x14ac:dyDescent="0.15"/>
  <cols>
    <col min="2" max="2" width="15.5" customWidth="1"/>
  </cols>
  <sheetData>
    <row r="1" spans="1:3" x14ac:dyDescent="0.15">
      <c r="A1" s="1" t="s">
        <v>0</v>
      </c>
      <c r="B1" s="1" t="s">
        <v>35</v>
      </c>
      <c r="C1" s="1" t="s">
        <v>6</v>
      </c>
    </row>
    <row r="2" spans="1:3" x14ac:dyDescent="0.15">
      <c r="A2" s="4" t="s">
        <v>2</v>
      </c>
      <c r="B2" s="5">
        <v>77</v>
      </c>
      <c r="C2">
        <f>B2</f>
        <v>77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20" sqref="L20"/>
    </sheetView>
  </sheetViews>
  <sheetFormatPr defaultRowHeight="13.5" x14ac:dyDescent="0.15"/>
  <cols>
    <col min="2" max="2" width="15.125" customWidth="1"/>
  </cols>
  <sheetData>
    <row r="1" spans="1:3" x14ac:dyDescent="0.15">
      <c r="A1" s="1" t="s">
        <v>0</v>
      </c>
      <c r="B1" s="1" t="s">
        <v>35</v>
      </c>
      <c r="C1" s="1" t="s">
        <v>3</v>
      </c>
    </row>
    <row r="2" spans="1:3" x14ac:dyDescent="0.15">
      <c r="A2" s="17" t="s">
        <v>2</v>
      </c>
      <c r="B2" s="18">
        <v>400</v>
      </c>
      <c r="C2">
        <v>400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"/>
  <sheetViews>
    <sheetView tabSelected="1" workbookViewId="0">
      <selection activeCell="L25" sqref="L25"/>
    </sheetView>
  </sheetViews>
  <sheetFormatPr defaultRowHeight="13.5" x14ac:dyDescent="0.15"/>
  <cols>
    <col min="1" max="1" width="9" style="14"/>
    <col min="2" max="8" width="10.25" style="16" customWidth="1"/>
    <col min="9" max="9" width="10.125" style="16" customWidth="1"/>
    <col min="10" max="10" width="10.125" style="14" customWidth="1"/>
    <col min="11" max="16384" width="9" style="14"/>
  </cols>
  <sheetData>
    <row r="3" spans="1:10" ht="34.5" customHeight="1" x14ac:dyDescent="0.15">
      <c r="A3" s="13" t="s">
        <v>36</v>
      </c>
      <c r="B3" s="15" t="s">
        <v>38</v>
      </c>
      <c r="C3" s="15" t="s">
        <v>39</v>
      </c>
      <c r="D3" s="15" t="s">
        <v>40</v>
      </c>
      <c r="E3" s="15" t="s">
        <v>41</v>
      </c>
      <c r="F3" s="15" t="s">
        <v>42</v>
      </c>
      <c r="G3" s="15" t="s">
        <v>43</v>
      </c>
      <c r="H3" s="15" t="s">
        <v>44</v>
      </c>
      <c r="I3" s="15" t="s">
        <v>45</v>
      </c>
      <c r="J3" s="15" t="s">
        <v>34</v>
      </c>
    </row>
    <row r="4" spans="1:10" ht="34.5" customHeight="1" x14ac:dyDescent="0.15">
      <c r="A4" s="13" t="s">
        <v>37</v>
      </c>
      <c r="B4" s="15">
        <v>7656.6999999999989</v>
      </c>
      <c r="C4" s="15">
        <v>3771.8</v>
      </c>
      <c r="D4" s="15">
        <v>1699.1000000000004</v>
      </c>
      <c r="E4" s="15">
        <v>40.79999999999999</v>
      </c>
      <c r="F4" s="15">
        <v>16.799999999999997</v>
      </c>
      <c r="G4" s="15">
        <v>5.1999999999999993</v>
      </c>
      <c r="H4" s="15">
        <f>'6省0-3公斤'!C2</f>
        <v>77</v>
      </c>
      <c r="I4" s="15">
        <f>'3-10公斤'!C2</f>
        <v>400</v>
      </c>
      <c r="J4" s="15">
        <f>SUM(B4:I4)</f>
        <v>13667.4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除6省除同城0-0.5</vt:lpstr>
      <vt:lpstr>除6省除同城0.5-1</vt:lpstr>
      <vt:lpstr>除6省除同城1-3</vt:lpstr>
      <vt:lpstr>同城0-0.5</vt:lpstr>
      <vt:lpstr>同城0.5-1</vt:lpstr>
      <vt:lpstr>同城1-3</vt:lpstr>
      <vt:lpstr>6省0-3公斤</vt:lpstr>
      <vt:lpstr>3-10公斤</vt:lpstr>
      <vt:lpstr>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2020-12-02T02:44:24Z</dcterms:modified>
</cp:coreProperties>
</file>