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121" i="1"/>
  <c r="P120"/>
  <c r="P119"/>
  <c r="P118"/>
  <c r="P117"/>
  <c r="P116"/>
  <c r="P114"/>
  <c r="P113"/>
  <c r="P112"/>
  <c r="P111"/>
  <c r="L109"/>
  <c r="K109"/>
  <c r="J109"/>
  <c r="I109"/>
  <c r="H109"/>
  <c r="G109"/>
  <c r="F109"/>
  <c r="E109"/>
  <c r="P108"/>
  <c r="L107"/>
  <c r="K107"/>
  <c r="J107"/>
  <c r="I107"/>
  <c r="H107"/>
  <c r="G107"/>
  <c r="F107"/>
  <c r="E107"/>
  <c r="P106"/>
  <c r="P105"/>
  <c r="O104"/>
  <c r="N104"/>
  <c r="M104"/>
  <c r="L104"/>
  <c r="K104"/>
  <c r="J104"/>
  <c r="I104"/>
  <c r="H104"/>
  <c r="G104"/>
  <c r="F104"/>
  <c r="E104"/>
  <c r="D104"/>
  <c r="P104" s="1"/>
  <c r="L103"/>
  <c r="K103"/>
  <c r="J103"/>
  <c r="I103"/>
  <c r="H103"/>
  <c r="G103"/>
  <c r="F103"/>
  <c r="E103"/>
  <c r="P102"/>
  <c r="P101"/>
  <c r="O100"/>
  <c r="N100"/>
  <c r="M100"/>
  <c r="L100"/>
  <c r="K100"/>
  <c r="J100"/>
  <c r="I100"/>
  <c r="H100"/>
  <c r="G100"/>
  <c r="F100"/>
  <c r="E100"/>
  <c r="D100"/>
  <c r="P99"/>
  <c r="P98"/>
  <c r="P97"/>
  <c r="P96"/>
  <c r="P95"/>
  <c r="P94"/>
  <c r="O93"/>
  <c r="N93"/>
  <c r="M93"/>
  <c r="L93"/>
  <c r="K93"/>
  <c r="J93"/>
  <c r="I93"/>
  <c r="H93"/>
  <c r="G93"/>
  <c r="F93"/>
  <c r="E93"/>
  <c r="D93"/>
  <c r="P92"/>
  <c r="P91"/>
  <c r="P90"/>
  <c r="O90"/>
  <c r="N90"/>
  <c r="M90"/>
  <c r="L90"/>
  <c r="K90"/>
  <c r="J90"/>
  <c r="I90"/>
  <c r="H90"/>
  <c r="G90"/>
  <c r="F90"/>
  <c r="E90"/>
  <c r="D90"/>
  <c r="P89"/>
  <c r="P88"/>
  <c r="P87"/>
  <c r="P86"/>
  <c r="O86"/>
  <c r="N86"/>
  <c r="M86"/>
  <c r="L86"/>
  <c r="K86"/>
  <c r="J86"/>
  <c r="I86"/>
  <c r="H86"/>
  <c r="G86"/>
  <c r="F86"/>
  <c r="E86"/>
  <c r="D86"/>
  <c r="P85"/>
  <c r="P84"/>
  <c r="P83"/>
  <c r="P82"/>
  <c r="P81"/>
  <c r="P80"/>
  <c r="P79"/>
  <c r="P78"/>
  <c r="O77"/>
  <c r="N77"/>
  <c r="M77"/>
  <c r="L77"/>
  <c r="K77"/>
  <c r="J77"/>
  <c r="I77"/>
  <c r="H77"/>
  <c r="G77"/>
  <c r="F77"/>
  <c r="E77"/>
  <c r="D77"/>
  <c r="P77" s="1"/>
  <c r="P76"/>
  <c r="P75"/>
  <c r="P74"/>
  <c r="O74"/>
  <c r="N74"/>
  <c r="M74"/>
  <c r="L74"/>
  <c r="K74"/>
  <c r="J74"/>
  <c r="I74"/>
  <c r="H74"/>
  <c r="G74"/>
  <c r="F74"/>
  <c r="E74"/>
  <c r="D74"/>
  <c r="P73"/>
  <c r="P72"/>
  <c r="O71"/>
  <c r="N71"/>
  <c r="M71"/>
  <c r="L71"/>
  <c r="K71"/>
  <c r="J71"/>
  <c r="I71"/>
  <c r="H71"/>
  <c r="G71"/>
  <c r="F71"/>
  <c r="E71"/>
  <c r="D71"/>
  <c r="P71" s="1"/>
  <c r="P70"/>
  <c r="P69"/>
  <c r="P68"/>
  <c r="P67"/>
  <c r="O65"/>
  <c r="N66"/>
  <c r="M66"/>
  <c r="L66"/>
  <c r="K66"/>
  <c r="J66"/>
  <c r="I66"/>
  <c r="H66"/>
  <c r="G66"/>
  <c r="F66"/>
  <c r="E66"/>
  <c r="D66"/>
  <c r="P66" s="1"/>
  <c r="N65"/>
  <c r="M65"/>
  <c r="L65"/>
  <c r="K65"/>
  <c r="J65"/>
  <c r="I65"/>
  <c r="H65"/>
  <c r="G65"/>
  <c r="F65"/>
  <c r="E65"/>
  <c r="D65"/>
  <c r="P64"/>
  <c r="P63"/>
  <c r="P62"/>
  <c r="P61"/>
  <c r="P60"/>
  <c r="P59"/>
  <c r="O59"/>
  <c r="N59"/>
  <c r="M59"/>
  <c r="L59"/>
  <c r="K59"/>
  <c r="J59"/>
  <c r="I59"/>
  <c r="H59"/>
  <c r="G59"/>
  <c r="F59"/>
  <c r="E59"/>
  <c r="D59"/>
  <c r="P58"/>
  <c r="P56"/>
  <c r="P55"/>
  <c r="P54"/>
  <c r="P53"/>
  <c r="P52"/>
  <c r="O52"/>
  <c r="N52"/>
  <c r="M52"/>
  <c r="L52"/>
  <c r="K52"/>
  <c r="J52"/>
  <c r="I52"/>
  <c r="H52"/>
  <c r="G52"/>
  <c r="F52"/>
  <c r="E52"/>
  <c r="D52"/>
  <c r="P51"/>
  <c r="P50"/>
  <c r="P49"/>
  <c r="P48"/>
  <c r="P47"/>
  <c r="O46"/>
  <c r="P46" s="1"/>
  <c r="N46"/>
  <c r="M46"/>
  <c r="L46"/>
  <c r="K46"/>
  <c r="J46"/>
  <c r="I46"/>
  <c r="H46"/>
  <c r="G46"/>
  <c r="F46"/>
  <c r="E46"/>
  <c r="D46"/>
  <c r="P45"/>
  <c r="P44"/>
  <c r="O43"/>
  <c r="N43"/>
  <c r="M43"/>
  <c r="L43"/>
  <c r="K43"/>
  <c r="J43"/>
  <c r="I43"/>
  <c r="H43"/>
  <c r="G43"/>
  <c r="F43"/>
  <c r="E43"/>
  <c r="D43"/>
  <c r="P43" s="1"/>
  <c r="P42"/>
  <c r="P41"/>
  <c r="O40"/>
  <c r="N40"/>
  <c r="M40"/>
  <c r="L40"/>
  <c r="K40"/>
  <c r="J40"/>
  <c r="I40"/>
  <c r="H40"/>
  <c r="G40"/>
  <c r="F40"/>
  <c r="E40"/>
  <c r="D40"/>
  <c r="P40" s="1"/>
  <c r="P39"/>
  <c r="P38"/>
  <c r="P37"/>
  <c r="P36"/>
  <c r="O35"/>
  <c r="N35"/>
  <c r="M35"/>
  <c r="L35"/>
  <c r="K35"/>
  <c r="J35"/>
  <c r="I35"/>
  <c r="H35"/>
  <c r="G35"/>
  <c r="F35"/>
  <c r="E35"/>
  <c r="D35"/>
  <c r="P34"/>
  <c r="P33"/>
  <c r="P32"/>
  <c r="O31"/>
  <c r="N31"/>
  <c r="N7" s="1"/>
  <c r="M31"/>
  <c r="L31"/>
  <c r="K31"/>
  <c r="J31"/>
  <c r="I31"/>
  <c r="H31"/>
  <c r="G31"/>
  <c r="F31"/>
  <c r="E31"/>
  <c r="D31"/>
  <c r="D7" s="1"/>
  <c r="P30"/>
  <c r="P29"/>
  <c r="P28"/>
  <c r="P27"/>
  <c r="M26"/>
  <c r="L26"/>
  <c r="K26"/>
  <c r="J26"/>
  <c r="I26"/>
  <c r="H26"/>
  <c r="G26"/>
  <c r="F26"/>
  <c r="E26"/>
  <c r="D26"/>
  <c r="P26" s="1"/>
  <c r="M25"/>
  <c r="M103" s="1"/>
  <c r="M107" s="1"/>
  <c r="L25"/>
  <c r="K25"/>
  <c r="J25"/>
  <c r="I25"/>
  <c r="H25"/>
  <c r="G25"/>
  <c r="F25"/>
  <c r="E25"/>
  <c r="P24"/>
  <c r="P23"/>
  <c r="P22"/>
  <c r="P21"/>
  <c r="P20"/>
  <c r="P19"/>
  <c r="P18"/>
  <c r="P17"/>
  <c r="O17"/>
  <c r="N17"/>
  <c r="M17"/>
  <c r="L17"/>
  <c r="K17"/>
  <c r="J17"/>
  <c r="I17"/>
  <c r="H17"/>
  <c r="G17"/>
  <c r="F17"/>
  <c r="E17"/>
  <c r="D17"/>
  <c r="P16"/>
  <c r="P15"/>
  <c r="P14"/>
  <c r="P13"/>
  <c r="P12"/>
  <c r="O12"/>
  <c r="N12"/>
  <c r="N6" s="1"/>
  <c r="M12"/>
  <c r="L12"/>
  <c r="K12"/>
  <c r="J12"/>
  <c r="I12"/>
  <c r="H12"/>
  <c r="G12"/>
  <c r="F12"/>
  <c r="E12"/>
  <c r="D12"/>
  <c r="P11"/>
  <c r="P10"/>
  <c r="O9"/>
  <c r="N9"/>
  <c r="M9"/>
  <c r="L9"/>
  <c r="K9"/>
  <c r="J9"/>
  <c r="I9"/>
  <c r="H9"/>
  <c r="G9"/>
  <c r="F9"/>
  <c r="E9"/>
  <c r="D9"/>
  <c r="O8"/>
  <c r="N8"/>
  <c r="M8"/>
  <c r="L8"/>
  <c r="K8"/>
  <c r="J8"/>
  <c r="I8"/>
  <c r="H8"/>
  <c r="G8"/>
  <c r="F8"/>
  <c r="E8"/>
  <c r="D8"/>
  <c r="O7"/>
  <c r="M7"/>
  <c r="L7"/>
  <c r="K7"/>
  <c r="J7"/>
  <c r="I7"/>
  <c r="H7"/>
  <c r="G7"/>
  <c r="F7"/>
  <c r="E7"/>
  <c r="O6"/>
  <c r="M6"/>
  <c r="L6"/>
  <c r="K6"/>
  <c r="J6"/>
  <c r="I6"/>
  <c r="H6"/>
  <c r="G6"/>
  <c r="F6"/>
  <c r="E6"/>
  <c r="D6"/>
  <c r="O5"/>
  <c r="N5"/>
  <c r="M5"/>
  <c r="L5"/>
  <c r="K5"/>
  <c r="J5"/>
  <c r="I5"/>
  <c r="H5"/>
  <c r="G5"/>
  <c r="F5"/>
  <c r="E5"/>
  <c r="D5"/>
  <c r="O4"/>
  <c r="N4"/>
  <c r="M4"/>
  <c r="L4"/>
  <c r="K4"/>
  <c r="J4"/>
  <c r="I4"/>
  <c r="H4"/>
  <c r="G4"/>
  <c r="F4"/>
  <c r="E4"/>
  <c r="D4"/>
  <c r="O3"/>
  <c r="N3"/>
  <c r="M3"/>
  <c r="L3"/>
  <c r="K3"/>
  <c r="J3"/>
  <c r="I3"/>
  <c r="H3"/>
  <c r="G3"/>
  <c r="F3"/>
  <c r="E3"/>
  <c r="D3"/>
  <c r="O2"/>
  <c r="N2"/>
  <c r="M2"/>
  <c r="L2"/>
  <c r="K2"/>
  <c r="J2"/>
  <c r="I2"/>
  <c r="H2"/>
  <c r="G2"/>
  <c r="F2"/>
  <c r="E2"/>
  <c r="D2"/>
  <c r="P100" l="1"/>
  <c r="P93"/>
  <c r="D25"/>
  <c r="D103" s="1"/>
  <c r="D107" s="1"/>
  <c r="D109" s="1"/>
  <c r="P35"/>
  <c r="P65"/>
  <c r="P31"/>
  <c r="O25"/>
  <c r="O103" s="1"/>
  <c r="O107" s="1"/>
  <c r="O109" s="1"/>
  <c r="P9"/>
  <c r="N25"/>
  <c r="N103" s="1"/>
  <c r="N107" s="1"/>
  <c r="N109" s="1"/>
  <c r="M109"/>
  <c r="P109" l="1"/>
  <c r="P107"/>
  <c r="P103"/>
  <c r="P25"/>
</calcChain>
</file>

<file path=xl/sharedStrings.xml><?xml version="1.0" encoding="utf-8"?>
<sst xmlns="http://schemas.openxmlformats.org/spreadsheetml/2006/main" count="248" uniqueCount="214">
  <si>
    <t>项目</t>
  </si>
  <si>
    <t>简表项目</t>
  </si>
  <si>
    <t>匹配表</t>
  </si>
  <si>
    <t>本年累计</t>
  </si>
  <si>
    <t>收派员人效</t>
  </si>
  <si>
    <t>（揽收件量+派件量）/收派员人数/工作天数</t>
  </si>
  <si>
    <t>全员人效</t>
  </si>
  <si>
    <t>（揽收件量+派件量）/总人数/工作天数</t>
  </si>
  <si>
    <t>单票揽件收入</t>
  </si>
  <si>
    <t>揽件收入/自营网点单月揽件量</t>
  </si>
  <si>
    <t>单公斤揽件收入</t>
  </si>
  <si>
    <t xml:space="preserve">揽件收入/自营网点揽件重量 </t>
  </si>
  <si>
    <t>单票派件收入（派件）</t>
  </si>
  <si>
    <t>派件收入/派件签收量</t>
  </si>
  <si>
    <t>单票派件成本（寄件）</t>
  </si>
  <si>
    <t>派件费成本/寄件签收量</t>
  </si>
  <si>
    <t>单票揽件成本（系统结算）</t>
  </si>
  <si>
    <t>单票快递成本/揽件量</t>
  </si>
  <si>
    <t>一、营业收入合计</t>
  </si>
  <si>
    <t>1.1揽件收入</t>
  </si>
  <si>
    <t>揽件收入</t>
  </si>
  <si>
    <t>1.1自营网点揽件收入</t>
  </si>
  <si>
    <t>1.2派件费收入</t>
  </si>
  <si>
    <t>派件费收入</t>
  </si>
  <si>
    <t>1.2自营网点派件费收入</t>
  </si>
  <si>
    <t>1.3增值服务收入</t>
  </si>
  <si>
    <t>增值服务收入</t>
  </si>
  <si>
    <t>到付手续费收入</t>
  </si>
  <si>
    <t>1.3自营网点付款手续费收入</t>
  </si>
  <si>
    <t>代收货款手续费收入</t>
  </si>
  <si>
    <t>1.3自营网点代收货款手续费收入</t>
  </si>
  <si>
    <t>保价服务手续费收入</t>
  </si>
  <si>
    <t>1.3自营网点保价服务手续费收入</t>
  </si>
  <si>
    <t>回单服务费收入</t>
  </si>
  <si>
    <t>1.3自营网点回单服务费收入</t>
  </si>
  <si>
    <t>1.4补贴收入</t>
  </si>
  <si>
    <t>补贴收入</t>
  </si>
  <si>
    <t>支线补贴</t>
  </si>
  <si>
    <t>1.4自营网点支线补贴</t>
  </si>
  <si>
    <t>面单补贴</t>
  </si>
  <si>
    <t>1.4自营网点面单补贴</t>
  </si>
  <si>
    <t>派件补贴</t>
  </si>
  <si>
    <t>1.4自营网点派费补贴</t>
  </si>
  <si>
    <t>房租补贴</t>
  </si>
  <si>
    <t>1.4自营网点房租补贴</t>
  </si>
  <si>
    <t>客服人员补贴</t>
  </si>
  <si>
    <t>1.4自营网点客服人员补贴</t>
  </si>
  <si>
    <t>其他补贴</t>
  </si>
  <si>
    <t>1.4自营网点其他补贴</t>
  </si>
  <si>
    <t>其他收入</t>
  </si>
  <si>
    <t>1.5自营网点其他收入</t>
  </si>
  <si>
    <t>二、营业成本合计</t>
  </si>
  <si>
    <t>2.1快递业务成本</t>
  </si>
  <si>
    <t>面单费成本</t>
  </si>
  <si>
    <t>2.1自营网点面单费成本</t>
  </si>
  <si>
    <t>操作费成本</t>
  </si>
  <si>
    <t>操作费成本（含物料）</t>
  </si>
  <si>
    <t>2.1自营网点操作费成本</t>
  </si>
  <si>
    <t>中转费成本</t>
  </si>
  <si>
    <t>2.1自营网点中转费成本</t>
  </si>
  <si>
    <t>派件费成本</t>
  </si>
  <si>
    <t>2.1自营网点派件费成本</t>
  </si>
  <si>
    <t>2.2运力成本</t>
  </si>
  <si>
    <t>运力成本</t>
  </si>
  <si>
    <t>自有车辆使用费</t>
  </si>
  <si>
    <t>2.2自营网点自有车辆使用费用</t>
  </si>
  <si>
    <t>承运商</t>
  </si>
  <si>
    <t>2.2自营网点承运商</t>
  </si>
  <si>
    <t>航空费</t>
  </si>
  <si>
    <t>2.2自营网点航空费</t>
  </si>
  <si>
    <t>2.3人力成本</t>
  </si>
  <si>
    <t>人力成本</t>
  </si>
  <si>
    <t>公司员工</t>
  </si>
  <si>
    <t>2.3自营网点公司员工</t>
  </si>
  <si>
    <t>外包劳务</t>
  </si>
  <si>
    <t>2.3自营网点外包劳务</t>
  </si>
  <si>
    <t>临时工</t>
  </si>
  <si>
    <t>2.3自营网点临时工</t>
  </si>
  <si>
    <t>福利费</t>
  </si>
  <si>
    <t>2.3自营网点福利费</t>
  </si>
  <si>
    <t>2.4场地租赁成本</t>
  </si>
  <si>
    <t>场地租赁成本</t>
  </si>
  <si>
    <t>场地租金</t>
  </si>
  <si>
    <t>2.4自营网点场地租金</t>
  </si>
  <si>
    <t>物业费</t>
  </si>
  <si>
    <t>2.4自营网点物业费</t>
  </si>
  <si>
    <t>2.5水电费</t>
  </si>
  <si>
    <t>水费</t>
  </si>
  <si>
    <t>2.5自营网点水费</t>
  </si>
  <si>
    <t>电费</t>
  </si>
  <si>
    <t>2.5自营网点电费</t>
  </si>
  <si>
    <t>2.6折旧摊销</t>
  </si>
  <si>
    <t>折旧摊销</t>
  </si>
  <si>
    <t>资产折旧</t>
  </si>
  <si>
    <t>2.6自营网点资产折旧</t>
  </si>
  <si>
    <t>装修摊销</t>
  </si>
  <si>
    <t>2.6自营网点装修摊销</t>
  </si>
  <si>
    <t>2.7辅料销售成本</t>
  </si>
  <si>
    <t>办公及其他成本</t>
  </si>
  <si>
    <t>2.7自营网点辅料销售成本</t>
  </si>
  <si>
    <t>2.8网络建设费成本</t>
  </si>
  <si>
    <t>2.8自营网点网络建设费成本</t>
  </si>
  <si>
    <t>2.9系统使用费成本</t>
  </si>
  <si>
    <t>2.9自营网点系统使用费成本</t>
  </si>
  <si>
    <t>2.10增值服务成本</t>
  </si>
  <si>
    <t>到付款手续费成本</t>
  </si>
  <si>
    <t>2.10自营网点到付款手续费成本</t>
  </si>
  <si>
    <t>代收货款手续费成本</t>
  </si>
  <si>
    <t>2.10自营网点代收货款手续费成本</t>
  </si>
  <si>
    <t>保价服务手续费成本</t>
  </si>
  <si>
    <t>2.10自营网点保价服务手续费成本</t>
  </si>
  <si>
    <t>短信信息费成本</t>
  </si>
  <si>
    <t>2.10自营网点短信信息费成本</t>
  </si>
  <si>
    <t>回单服务费成本</t>
  </si>
  <si>
    <t>2.10自营网点回单服务成本</t>
  </si>
  <si>
    <t>2.11运营管理成本</t>
  </si>
  <si>
    <t>2.11自营网点运营管理成本</t>
  </si>
  <si>
    <t>2.12操作物料成本</t>
  </si>
  <si>
    <t>操作辅料费成本</t>
  </si>
  <si>
    <t>2.12自营网点操作辅料费成本</t>
  </si>
  <si>
    <t>低值易耗品</t>
  </si>
  <si>
    <t>2.12自营网点低值易耗品</t>
  </si>
  <si>
    <t>2.13办公费用</t>
  </si>
  <si>
    <t>2.13自营网点办公费用</t>
  </si>
  <si>
    <t>2.14市场直客成本</t>
  </si>
  <si>
    <t>2.14自营网点市场直客成本</t>
  </si>
  <si>
    <t>2.15其他成本</t>
  </si>
  <si>
    <t>2.15自营网点其他成本</t>
  </si>
  <si>
    <t>三、费用合计</t>
  </si>
  <si>
    <t>3.1人力成本</t>
  </si>
  <si>
    <t>管理人力成本</t>
  </si>
  <si>
    <t>3.1自营网点公司员工</t>
  </si>
  <si>
    <t>3.1自营网点外包劳务</t>
  </si>
  <si>
    <t>3.1自营网点临时工</t>
  </si>
  <si>
    <t>3.1自营网点福利费</t>
  </si>
  <si>
    <t>3.2办公室租赁费</t>
  </si>
  <si>
    <t>办公室租赁费</t>
  </si>
  <si>
    <t>办公室租金</t>
  </si>
  <si>
    <t>3.2自营网点办公室租金</t>
  </si>
  <si>
    <t>3.2自营网点物业费</t>
  </si>
  <si>
    <t>3.3水电费</t>
  </si>
  <si>
    <t>办公及其他费用</t>
  </si>
  <si>
    <t>3.3自营网点水费</t>
  </si>
  <si>
    <t>3.3自营网点电费</t>
  </si>
  <si>
    <t>3.4办公费用</t>
  </si>
  <si>
    <t>市内交通费</t>
  </si>
  <si>
    <t>3.4自营网点交通费</t>
  </si>
  <si>
    <t>通讯费</t>
  </si>
  <si>
    <t>3.4自营网点通讯费</t>
  </si>
  <si>
    <t>宽带费</t>
  </si>
  <si>
    <t>3.4自营网点宽带费</t>
  </si>
  <si>
    <t>维修费</t>
  </si>
  <si>
    <t>3.4自营网点维修费</t>
  </si>
  <si>
    <t>办公用品</t>
  </si>
  <si>
    <t>3.4自营网点办公用品</t>
  </si>
  <si>
    <t>3.5业务招待费</t>
  </si>
  <si>
    <t>3.5自营网点业务招待费</t>
  </si>
  <si>
    <t>3.6差旅费</t>
  </si>
  <si>
    <t>3.6自营网点差旅费</t>
  </si>
  <si>
    <t>3.7会务费</t>
  </si>
  <si>
    <t>3.7自营网点会务费</t>
  </si>
  <si>
    <t>3.8市场推广费</t>
  </si>
  <si>
    <t>宣传费</t>
  </si>
  <si>
    <t>3.8市场推广费宣传费</t>
  </si>
  <si>
    <t>品牌推广</t>
  </si>
  <si>
    <t>3.8市场推广费品牌推广</t>
  </si>
  <si>
    <t>3.9招聘费/培训费</t>
  </si>
  <si>
    <t>3.9自营网点招聘费/培训费</t>
  </si>
  <si>
    <t>3.10审计/咨询费</t>
  </si>
  <si>
    <t>审计费</t>
  </si>
  <si>
    <t>3.10自营网点审计费</t>
  </si>
  <si>
    <t>咨询费</t>
  </si>
  <si>
    <t>3.10自营网点咨询费</t>
  </si>
  <si>
    <t>3.11折旧摊销</t>
  </si>
  <si>
    <t>3.11折旧摊销资产折旧</t>
  </si>
  <si>
    <t>无形资产摊销</t>
  </si>
  <si>
    <t>3.11折旧摊销无形资产摊销</t>
  </si>
  <si>
    <t>装修费摊销</t>
  </si>
  <si>
    <t>3.11折旧摊销装修费摊销</t>
  </si>
  <si>
    <t>3.12行政车使用费</t>
  </si>
  <si>
    <t>3.12自营网点行政车使用费</t>
  </si>
  <si>
    <t>3.13软件服务费</t>
  </si>
  <si>
    <t>3.13自营网点软件服务费</t>
  </si>
  <si>
    <t>3.14其他费用</t>
  </si>
  <si>
    <t>3.14自营网点其他费用</t>
  </si>
  <si>
    <t>四、其他成本费用</t>
  </si>
  <si>
    <t>4.1营业税金及附加</t>
  </si>
  <si>
    <t>4.1自营网点税金及附加</t>
  </si>
  <si>
    <t>4.2财务费用</t>
  </si>
  <si>
    <t>4.2自营网点财务费用</t>
  </si>
  <si>
    <t>五、营业利润</t>
  </si>
  <si>
    <t>六、其他影响利润项目</t>
  </si>
  <si>
    <t xml:space="preserve">6.1营业外收入 </t>
  </si>
  <si>
    <t xml:space="preserve">6.1自营网点营业外收入 </t>
  </si>
  <si>
    <t>6.1营业外支出</t>
  </si>
  <si>
    <t>6.1自营网点营业外支出</t>
  </si>
  <si>
    <t>七、税前利润</t>
  </si>
  <si>
    <t>减：所得税费用</t>
  </si>
  <si>
    <t>减：自营网点所得税费用</t>
  </si>
  <si>
    <t>八、净利润</t>
  </si>
  <si>
    <t>揽收件量</t>
  </si>
  <si>
    <t>自营网点揽件量</t>
  </si>
  <si>
    <t>揽收重量</t>
  </si>
  <si>
    <t>平均单票重量</t>
  </si>
  <si>
    <t>揽收重量/揽收件量</t>
  </si>
  <si>
    <t>派件签收量</t>
  </si>
  <si>
    <t>寄件签收量</t>
  </si>
  <si>
    <t>自营网点数量</t>
  </si>
  <si>
    <t>场地操作面积</t>
  </si>
  <si>
    <t>工作天数</t>
  </si>
  <si>
    <t>收派员人数</t>
  </si>
  <si>
    <t>管理人员数</t>
  </si>
  <si>
    <t>总人数</t>
  </si>
  <si>
    <t xml:space="preserve">  </t>
    <phoneticPr fontId="9" type="noConversion"/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</si>
</sst>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43" formatCode="_ * #,##0.00_ ;_ * \-#,##0.00_ ;_ * &quot;-&quot;??_ ;_ @_ "/>
  </numFmts>
  <fonts count="10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/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57" fontId="1" fillId="2" borderId="1" xfId="0" applyNumberFormat="1" applyFont="1" applyFill="1" applyBorder="1" applyAlignment="1">
      <alignment horizontal="left" vertical="center"/>
    </xf>
    <xf numFmtId="57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3" fontId="3" fillId="0" borderId="1" xfId="1" applyFont="1" applyBorder="1" applyAlignment="1">
      <alignment horizontal="left"/>
    </xf>
    <xf numFmtId="43" fontId="2" fillId="0" borderId="1" xfId="1" applyFont="1" applyBorder="1" applyAlignment="1">
      <alignment horizontal="left"/>
    </xf>
    <xf numFmtId="43" fontId="4" fillId="3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indent="1"/>
    </xf>
    <xf numFmtId="43" fontId="3" fillId="4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indent="2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indent="1"/>
    </xf>
    <xf numFmtId="0" fontId="6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left"/>
    </xf>
    <xf numFmtId="43" fontId="5" fillId="4" borderId="1" xfId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indent="2"/>
    </xf>
    <xf numFmtId="0" fontId="3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indent="1"/>
    </xf>
    <xf numFmtId="0" fontId="3" fillId="0" borderId="1" xfId="2" applyFont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indent="1"/>
    </xf>
    <xf numFmtId="43" fontId="6" fillId="0" borderId="1" xfId="1" applyFont="1" applyFill="1" applyBorder="1" applyAlignment="1">
      <alignment horizontal="left" vertical="top"/>
    </xf>
    <xf numFmtId="0" fontId="2" fillId="3" borderId="1" xfId="0" applyFont="1" applyFill="1" applyBorder="1" applyAlignment="1"/>
    <xf numFmtId="43" fontId="2" fillId="3" borderId="1" xfId="1" applyFont="1" applyFill="1" applyBorder="1" applyAlignment="1">
      <alignment horizontal="left" vertical="top"/>
    </xf>
    <xf numFmtId="43" fontId="5" fillId="4" borderId="1" xfId="0" applyNumberFormat="1" applyFont="1" applyFill="1" applyBorder="1" applyAlignment="1">
      <alignment horizontal="left" indent="1"/>
    </xf>
    <xf numFmtId="0" fontId="4" fillId="3" borderId="1" xfId="0" applyFont="1" applyFill="1" applyBorder="1" applyAlignment="1"/>
    <xf numFmtId="43" fontId="4" fillId="3" borderId="1" xfId="1" applyFont="1" applyFill="1" applyBorder="1" applyAlignment="1">
      <alignment horizontal="left" vertical="top"/>
    </xf>
    <xf numFmtId="43" fontId="4" fillId="3" borderId="1" xfId="1" applyFont="1" applyFill="1" applyBorder="1" applyAlignment="1"/>
    <xf numFmtId="0" fontId="7" fillId="0" borderId="1" xfId="0" applyFont="1" applyFill="1" applyBorder="1" applyAlignment="1">
      <alignment horizontal="left" indent="1"/>
    </xf>
    <xf numFmtId="43" fontId="4" fillId="0" borderId="1" xfId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41" fontId="3" fillId="0" borderId="1" xfId="1" applyNumberFormat="1" applyFont="1" applyBorder="1" applyAlignment="1">
      <alignment horizontal="left"/>
    </xf>
    <xf numFmtId="43" fontId="5" fillId="4" borderId="1" xfId="1" applyFont="1" applyFill="1" applyBorder="1" applyAlignment="1">
      <alignment horizontal="left" indent="1"/>
    </xf>
    <xf numFmtId="43" fontId="5" fillId="4" borderId="1" xfId="1" applyFont="1" applyFill="1" applyBorder="1" applyAlignment="1">
      <alignment horizontal="right" indent="1"/>
    </xf>
    <xf numFmtId="43" fontId="3" fillId="0" borderId="1" xfId="1" applyFont="1" applyBorder="1" applyAlignment="1"/>
  </cellXfs>
  <cellStyles count="3">
    <cellStyle name="常规" xfId="0" builtinId="0"/>
    <cellStyle name="常规 4" xfId="2"/>
    <cellStyle name="千位分隔" xfId="1" builtinId="3"/>
  </cellStyles>
  <dxfs count="3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topLeftCell="A79" workbookViewId="0">
      <selection activeCell="E114" sqref="E114"/>
    </sheetView>
  </sheetViews>
  <sheetFormatPr defaultColWidth="24.75" defaultRowHeight="13.5"/>
  <cols>
    <col min="1" max="1" width="24.75" customWidth="1"/>
    <col min="2" max="2" width="20.375" customWidth="1"/>
    <col min="3" max="3" width="31.25" customWidth="1"/>
    <col min="4" max="7" width="16.625" customWidth="1"/>
    <col min="8" max="15" width="16.625" hidden="1" customWidth="1"/>
    <col min="16" max="16" width="16.625" customWidth="1"/>
    <col min="17" max="17" width="24.75" customWidth="1"/>
  </cols>
  <sheetData>
    <row r="1" spans="1:16" ht="14.25">
      <c r="A1" s="1" t="s">
        <v>0</v>
      </c>
      <c r="B1" s="1" t="s">
        <v>1</v>
      </c>
      <c r="C1" s="2" t="s">
        <v>2</v>
      </c>
      <c r="D1" s="3">
        <v>44197</v>
      </c>
      <c r="E1" s="3">
        <v>44228</v>
      </c>
      <c r="F1" s="3">
        <v>44256</v>
      </c>
      <c r="G1" s="3">
        <v>44287</v>
      </c>
      <c r="H1" s="3">
        <v>44317</v>
      </c>
      <c r="I1" s="3">
        <v>44348</v>
      </c>
      <c r="J1" s="3">
        <v>44378</v>
      </c>
      <c r="K1" s="3">
        <v>44409</v>
      </c>
      <c r="L1" s="3">
        <v>44440</v>
      </c>
      <c r="M1" s="3">
        <v>44470</v>
      </c>
      <c r="N1" s="3">
        <v>44501</v>
      </c>
      <c r="O1" s="3">
        <v>44531</v>
      </c>
      <c r="P1" s="4" t="s">
        <v>3</v>
      </c>
    </row>
    <row r="2" spans="1:16" ht="14.25">
      <c r="A2" s="5" t="s">
        <v>4</v>
      </c>
      <c r="B2" s="5"/>
      <c r="C2" s="6" t="s">
        <v>5</v>
      </c>
      <c r="D2" s="7">
        <f t="shared" ref="D2:O2" si="0">IFERROR((D$112+D$115)/D$120/D$119,0)</f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/>
    </row>
    <row r="3" spans="1:16" ht="14.25">
      <c r="A3" s="5" t="s">
        <v>6</v>
      </c>
      <c r="B3" s="5"/>
      <c r="C3" s="6" t="s">
        <v>7</v>
      </c>
      <c r="D3" s="7">
        <f t="shared" ref="D3:O3" si="1">IFERROR((D$112+D$115)/D$122/D$119,0)</f>
        <v>0</v>
      </c>
      <c r="E3" s="7">
        <f t="shared" si="1"/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/>
    </row>
    <row r="4" spans="1:16" ht="14.25">
      <c r="A4" s="5" t="s">
        <v>8</v>
      </c>
      <c r="B4" s="5"/>
      <c r="C4" s="6" t="s">
        <v>9</v>
      </c>
      <c r="D4" s="8">
        <f t="shared" ref="D4:O4" si="2">IFERROR(D$11/D$112,0)</f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7"/>
    </row>
    <row r="5" spans="1:16" ht="14.25">
      <c r="A5" s="5" t="s">
        <v>10</v>
      </c>
      <c r="B5" s="5"/>
      <c r="C5" s="6" t="s">
        <v>11</v>
      </c>
      <c r="D5" s="8">
        <f t="shared" ref="D5:O5" si="3">IFERROR(D$11/D$113,0)</f>
        <v>0</v>
      </c>
      <c r="E5" s="8">
        <f t="shared" si="3"/>
        <v>0</v>
      </c>
      <c r="F5" s="8">
        <f t="shared" si="3"/>
        <v>0</v>
      </c>
      <c r="G5" s="8">
        <f t="shared" si="3"/>
        <v>0</v>
      </c>
      <c r="H5" s="8">
        <f t="shared" si="3"/>
        <v>0</v>
      </c>
      <c r="I5" s="8">
        <f t="shared" si="3"/>
        <v>0</v>
      </c>
      <c r="J5" s="8">
        <f t="shared" si="3"/>
        <v>0</v>
      </c>
      <c r="K5" s="8">
        <f t="shared" si="3"/>
        <v>0</v>
      </c>
      <c r="L5" s="8">
        <f t="shared" si="3"/>
        <v>0</v>
      </c>
      <c r="M5" s="8">
        <f t="shared" si="3"/>
        <v>0</v>
      </c>
      <c r="N5" s="8">
        <f t="shared" si="3"/>
        <v>0</v>
      </c>
      <c r="O5" s="8">
        <f t="shared" si="3"/>
        <v>0</v>
      </c>
      <c r="P5" s="7"/>
    </row>
    <row r="6" spans="1:16" ht="14.25">
      <c r="A6" s="5" t="s">
        <v>12</v>
      </c>
      <c r="B6" s="5"/>
      <c r="C6" s="6" t="s">
        <v>13</v>
      </c>
      <c r="D6" s="8">
        <f t="shared" ref="D6:O6" si="4">IFERROR(D$12/D$115,0)</f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7"/>
    </row>
    <row r="7" spans="1:16" ht="14.25">
      <c r="A7" s="5" t="s">
        <v>14</v>
      </c>
      <c r="B7" s="5"/>
      <c r="C7" s="6" t="s">
        <v>15</v>
      </c>
      <c r="D7" s="8">
        <f t="shared" ref="D7:O7" si="5">IFERROR(D$31/D$116,0)</f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7"/>
    </row>
    <row r="8" spans="1:16" ht="14.25">
      <c r="A8" s="5" t="s">
        <v>16</v>
      </c>
      <c r="B8" s="5"/>
      <c r="C8" s="6" t="s">
        <v>17</v>
      </c>
      <c r="D8" s="8">
        <f t="shared" ref="D8:O8" si="6">IFERROR(D$27/D$112,0)</f>
        <v>0</v>
      </c>
      <c r="E8" s="8">
        <f t="shared" si="6"/>
        <v>0</v>
      </c>
      <c r="F8" s="8">
        <f t="shared" si="6"/>
        <v>0</v>
      </c>
      <c r="G8" s="8">
        <f t="shared" si="6"/>
        <v>0</v>
      </c>
      <c r="H8" s="8">
        <f t="shared" si="6"/>
        <v>0</v>
      </c>
      <c r="I8" s="8">
        <f t="shared" si="6"/>
        <v>0</v>
      </c>
      <c r="J8" s="8">
        <f t="shared" si="6"/>
        <v>0</v>
      </c>
      <c r="K8" s="8">
        <f t="shared" si="6"/>
        <v>0</v>
      </c>
      <c r="L8" s="8">
        <f t="shared" si="6"/>
        <v>0</v>
      </c>
      <c r="M8" s="8">
        <f t="shared" si="6"/>
        <v>0</v>
      </c>
      <c r="N8" s="8">
        <f t="shared" si="6"/>
        <v>0</v>
      </c>
      <c r="O8" s="8">
        <f t="shared" si="6"/>
        <v>0</v>
      </c>
      <c r="P8" s="7"/>
    </row>
    <row r="9" spans="1:16" ht="14.25">
      <c r="A9" s="9" t="s">
        <v>18</v>
      </c>
      <c r="B9" s="9"/>
      <c r="C9" s="9"/>
      <c r="D9" s="9">
        <f t="shared" ref="D9:O9" si="7">SUM(D10,D11,D12,D17,D24)</f>
        <v>19413.810000000001</v>
      </c>
      <c r="E9" s="9">
        <f t="shared" si="7"/>
        <v>0</v>
      </c>
      <c r="F9" s="9">
        <f t="shared" si="7"/>
        <v>0</v>
      </c>
      <c r="G9" s="9">
        <f t="shared" si="7"/>
        <v>0</v>
      </c>
      <c r="H9" s="9">
        <f t="shared" si="7"/>
        <v>0</v>
      </c>
      <c r="I9" s="9">
        <f t="shared" si="7"/>
        <v>0</v>
      </c>
      <c r="J9" s="9">
        <f t="shared" si="7"/>
        <v>0</v>
      </c>
      <c r="K9" s="9">
        <f t="shared" si="7"/>
        <v>0</v>
      </c>
      <c r="L9" s="9">
        <f t="shared" si="7"/>
        <v>0</v>
      </c>
      <c r="M9" s="9">
        <f t="shared" si="7"/>
        <v>0</v>
      </c>
      <c r="N9" s="9">
        <f t="shared" si="7"/>
        <v>0</v>
      </c>
      <c r="O9" s="9">
        <f t="shared" si="7"/>
        <v>0</v>
      </c>
      <c r="P9" s="9">
        <f t="shared" ref="P9:P11" si="8">SUM(D9:O9)</f>
        <v>19413.810000000001</v>
      </c>
    </row>
    <row r="10" spans="1:16" ht="14.25">
      <c r="A10" s="10" t="s">
        <v>19</v>
      </c>
      <c r="B10" s="10" t="s">
        <v>20</v>
      </c>
      <c r="C10" s="11" t="s">
        <v>21</v>
      </c>
      <c r="D10" s="12"/>
      <c r="E10" s="12"/>
      <c r="F10" s="12"/>
      <c r="G10" s="12"/>
      <c r="H10" s="12"/>
      <c r="I10" s="12"/>
      <c r="J10" s="12"/>
      <c r="K10" s="12"/>
      <c r="L10" s="12"/>
      <c r="M10" s="12">
        <v>0</v>
      </c>
      <c r="N10" s="12"/>
      <c r="O10" s="12"/>
      <c r="P10" s="12">
        <f t="shared" si="8"/>
        <v>0</v>
      </c>
    </row>
    <row r="11" spans="1:16" ht="14.25">
      <c r="A11" s="10" t="s">
        <v>22</v>
      </c>
      <c r="B11" s="10" t="s">
        <v>23</v>
      </c>
      <c r="C11" s="11" t="s">
        <v>24</v>
      </c>
      <c r="D11" s="12">
        <v>16952.43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 t="shared" si="8"/>
        <v>16952.43</v>
      </c>
    </row>
    <row r="12" spans="1:16" ht="14.25">
      <c r="A12" s="13" t="s">
        <v>25</v>
      </c>
      <c r="B12" s="13" t="s">
        <v>26</v>
      </c>
      <c r="C12" s="13"/>
      <c r="D12" s="14">
        <f t="shared" ref="D12:P12" si="9">SUM(D13:D16)</f>
        <v>0</v>
      </c>
      <c r="E12" s="14">
        <f t="shared" si="9"/>
        <v>0</v>
      </c>
      <c r="F12" s="14">
        <f t="shared" si="9"/>
        <v>0</v>
      </c>
      <c r="G12" s="14">
        <f t="shared" si="9"/>
        <v>0</v>
      </c>
      <c r="H12" s="14">
        <f t="shared" si="9"/>
        <v>0</v>
      </c>
      <c r="I12" s="14">
        <f t="shared" si="9"/>
        <v>0</v>
      </c>
      <c r="J12" s="14">
        <f t="shared" si="9"/>
        <v>0</v>
      </c>
      <c r="K12" s="14">
        <f t="shared" si="9"/>
        <v>0</v>
      </c>
      <c r="L12" s="14">
        <f t="shared" si="9"/>
        <v>0</v>
      </c>
      <c r="M12" s="14">
        <f t="shared" si="9"/>
        <v>0</v>
      </c>
      <c r="N12" s="14">
        <f t="shared" si="9"/>
        <v>0</v>
      </c>
      <c r="O12" s="14">
        <f t="shared" si="9"/>
        <v>0</v>
      </c>
      <c r="P12" s="14">
        <f t="shared" si="9"/>
        <v>0</v>
      </c>
    </row>
    <row r="13" spans="1:16" ht="14.25">
      <c r="A13" s="15" t="s">
        <v>27</v>
      </c>
      <c r="B13" s="15"/>
      <c r="C13" s="11" t="s">
        <v>28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 t="shared" ref="P13:P51" si="10">SUM(D13:O13)</f>
        <v>0</v>
      </c>
    </row>
    <row r="14" spans="1:16" ht="14.25">
      <c r="A14" s="15" t="s">
        <v>29</v>
      </c>
      <c r="B14" s="15"/>
      <c r="C14" s="11" t="s">
        <v>30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>
        <f t="shared" si="10"/>
        <v>0</v>
      </c>
    </row>
    <row r="15" spans="1:16" ht="14.25">
      <c r="A15" s="15" t="s">
        <v>31</v>
      </c>
      <c r="B15" s="15"/>
      <c r="C15" s="11" t="s">
        <v>32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f t="shared" si="10"/>
        <v>0</v>
      </c>
    </row>
    <row r="16" spans="1:16" ht="14.25">
      <c r="A16" s="15" t="s">
        <v>33</v>
      </c>
      <c r="B16" s="16"/>
      <c r="C16" s="16" t="s">
        <v>34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f t="shared" si="10"/>
        <v>0</v>
      </c>
    </row>
    <row r="17" spans="1:16" ht="14.25">
      <c r="A17" s="13" t="s">
        <v>35</v>
      </c>
      <c r="B17" s="13" t="s">
        <v>36</v>
      </c>
      <c r="C17" s="13"/>
      <c r="D17" s="14">
        <f t="shared" ref="D17:O17" si="11">SUM(D18:D23)</f>
        <v>0</v>
      </c>
      <c r="E17" s="14">
        <f t="shared" si="11"/>
        <v>0</v>
      </c>
      <c r="F17" s="14">
        <f t="shared" si="11"/>
        <v>0</v>
      </c>
      <c r="G17" s="14">
        <f t="shared" si="11"/>
        <v>0</v>
      </c>
      <c r="H17" s="14">
        <f t="shared" si="11"/>
        <v>0</v>
      </c>
      <c r="I17" s="14">
        <f t="shared" si="11"/>
        <v>0</v>
      </c>
      <c r="J17" s="14">
        <f t="shared" si="11"/>
        <v>0</v>
      </c>
      <c r="K17" s="14">
        <f t="shared" si="11"/>
        <v>0</v>
      </c>
      <c r="L17" s="14">
        <f t="shared" si="11"/>
        <v>0</v>
      </c>
      <c r="M17" s="14">
        <f t="shared" si="11"/>
        <v>0</v>
      </c>
      <c r="N17" s="14">
        <f t="shared" si="11"/>
        <v>0</v>
      </c>
      <c r="O17" s="14">
        <f t="shared" si="11"/>
        <v>0</v>
      </c>
      <c r="P17" s="14">
        <f t="shared" si="10"/>
        <v>0</v>
      </c>
    </row>
    <row r="18" spans="1:16" ht="14.25">
      <c r="A18" s="15" t="s">
        <v>37</v>
      </c>
      <c r="B18" s="10"/>
      <c r="C18" s="6" t="s">
        <v>38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>
        <f t="shared" si="10"/>
        <v>0</v>
      </c>
    </row>
    <row r="19" spans="1:16" ht="14.25">
      <c r="A19" s="15" t="s">
        <v>39</v>
      </c>
      <c r="B19" s="10"/>
      <c r="C19" s="6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f t="shared" si="10"/>
        <v>0</v>
      </c>
    </row>
    <row r="20" spans="1:16" ht="14.25">
      <c r="A20" s="15" t="s">
        <v>41</v>
      </c>
      <c r="B20" s="10"/>
      <c r="C20" s="6" t="s">
        <v>42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>
        <f t="shared" si="10"/>
        <v>0</v>
      </c>
    </row>
    <row r="21" spans="1:16" ht="14.25">
      <c r="A21" s="15" t="s">
        <v>43</v>
      </c>
      <c r="B21" s="10"/>
      <c r="C21" s="6" t="s">
        <v>44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>
        <f t="shared" si="10"/>
        <v>0</v>
      </c>
    </row>
    <row r="22" spans="1:16" ht="14.25">
      <c r="A22" s="15" t="s">
        <v>45</v>
      </c>
      <c r="B22" s="10"/>
      <c r="C22" s="6" t="s">
        <v>46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 t="shared" si="10"/>
        <v>0</v>
      </c>
    </row>
    <row r="23" spans="1:16" ht="14.25">
      <c r="A23" s="15" t="s">
        <v>47</v>
      </c>
      <c r="B23" s="10"/>
      <c r="C23" s="6" t="s">
        <v>48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f t="shared" si="10"/>
        <v>0</v>
      </c>
    </row>
    <row r="24" spans="1:16" ht="14.25">
      <c r="A24" s="17" t="s">
        <v>213</v>
      </c>
      <c r="B24" s="17" t="s">
        <v>49</v>
      </c>
      <c r="C24" s="18" t="s">
        <v>50</v>
      </c>
      <c r="D24" s="12">
        <v>2461.38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9">
        <f t="shared" si="10"/>
        <v>2461.38</v>
      </c>
    </row>
    <row r="25" spans="1:16" ht="14.25">
      <c r="A25" s="9" t="s">
        <v>51</v>
      </c>
      <c r="B25" s="9"/>
      <c r="C25" s="9"/>
      <c r="D25" s="9">
        <f t="shared" ref="D25:O25" si="12">SUM(D26,D31,D35,D40,D43,D46,D49,D50,D51,D52,D58,D59,D62,D63,D64)</f>
        <v>53715.000000000007</v>
      </c>
      <c r="E25" s="9">
        <f t="shared" si="12"/>
        <v>0</v>
      </c>
      <c r="F25" s="9">
        <f t="shared" si="12"/>
        <v>0</v>
      </c>
      <c r="G25" s="9">
        <f t="shared" si="12"/>
        <v>0</v>
      </c>
      <c r="H25" s="9">
        <f t="shared" si="12"/>
        <v>0</v>
      </c>
      <c r="I25" s="9">
        <f t="shared" si="12"/>
        <v>0</v>
      </c>
      <c r="J25" s="9">
        <f t="shared" si="12"/>
        <v>0</v>
      </c>
      <c r="K25" s="9">
        <f t="shared" si="12"/>
        <v>0</v>
      </c>
      <c r="L25" s="9">
        <f t="shared" si="12"/>
        <v>0</v>
      </c>
      <c r="M25" s="9">
        <f t="shared" si="12"/>
        <v>0</v>
      </c>
      <c r="N25" s="9">
        <f t="shared" si="12"/>
        <v>0</v>
      </c>
      <c r="O25" s="9">
        <f t="shared" si="12"/>
        <v>0</v>
      </c>
      <c r="P25" s="9">
        <f t="shared" si="10"/>
        <v>53715.000000000007</v>
      </c>
    </row>
    <row r="26" spans="1:16" ht="14.25">
      <c r="A26" s="19" t="s">
        <v>52</v>
      </c>
      <c r="B26" s="13"/>
      <c r="C26" s="20"/>
      <c r="D26" s="21">
        <f t="shared" ref="D26:O26" si="13">SUM(D27:D30)</f>
        <v>0</v>
      </c>
      <c r="E26" s="21">
        <f t="shared" si="13"/>
        <v>0</v>
      </c>
      <c r="F26" s="21">
        <f t="shared" si="13"/>
        <v>0</v>
      </c>
      <c r="G26" s="21">
        <f t="shared" si="13"/>
        <v>0</v>
      </c>
      <c r="H26" s="21">
        <f t="shared" si="13"/>
        <v>0</v>
      </c>
      <c r="I26" s="21">
        <f t="shared" si="13"/>
        <v>0</v>
      </c>
      <c r="J26" s="21">
        <f t="shared" si="13"/>
        <v>0</v>
      </c>
      <c r="K26" s="21">
        <f t="shared" si="13"/>
        <v>0</v>
      </c>
      <c r="L26" s="21">
        <f t="shared" si="13"/>
        <v>0</v>
      </c>
      <c r="M26" s="21">
        <f t="shared" si="13"/>
        <v>0</v>
      </c>
      <c r="N26" s="21"/>
      <c r="O26" s="21"/>
      <c r="P26" s="21">
        <f t="shared" si="10"/>
        <v>0</v>
      </c>
    </row>
    <row r="27" spans="1:16" ht="14.25">
      <c r="A27" s="22" t="s">
        <v>53</v>
      </c>
      <c r="B27" s="10" t="s">
        <v>53</v>
      </c>
      <c r="C27" s="11" t="s">
        <v>54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7">
        <f t="shared" si="10"/>
        <v>0</v>
      </c>
    </row>
    <row r="28" spans="1:16" ht="14.25">
      <c r="A28" s="22" t="s">
        <v>55</v>
      </c>
      <c r="B28" s="10" t="s">
        <v>56</v>
      </c>
      <c r="C28" s="11" t="s">
        <v>57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7">
        <f t="shared" si="10"/>
        <v>0</v>
      </c>
    </row>
    <row r="29" spans="1:16" ht="14.25">
      <c r="A29" s="22" t="s">
        <v>58</v>
      </c>
      <c r="B29" s="10" t="s">
        <v>58</v>
      </c>
      <c r="C29" s="11" t="s">
        <v>59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7">
        <f t="shared" si="10"/>
        <v>0</v>
      </c>
    </row>
    <row r="30" spans="1:16" ht="14.25">
      <c r="A30" s="22" t="s">
        <v>60</v>
      </c>
      <c r="B30" s="10" t="s">
        <v>60</v>
      </c>
      <c r="C30" s="11" t="s">
        <v>61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7">
        <f t="shared" si="10"/>
        <v>0</v>
      </c>
    </row>
    <row r="31" spans="1:16" ht="14.25">
      <c r="A31" s="19" t="s">
        <v>62</v>
      </c>
      <c r="B31" s="13" t="s">
        <v>63</v>
      </c>
      <c r="C31" s="23"/>
      <c r="D31" s="21">
        <f t="shared" ref="D31:O31" si="14">SUM(D32:D34)</f>
        <v>28282.97</v>
      </c>
      <c r="E31" s="21">
        <f t="shared" si="14"/>
        <v>0</v>
      </c>
      <c r="F31" s="21">
        <f t="shared" si="14"/>
        <v>0</v>
      </c>
      <c r="G31" s="21">
        <f t="shared" si="14"/>
        <v>0</v>
      </c>
      <c r="H31" s="21">
        <f t="shared" si="14"/>
        <v>0</v>
      </c>
      <c r="I31" s="21">
        <f t="shared" si="14"/>
        <v>0</v>
      </c>
      <c r="J31" s="21">
        <f t="shared" si="14"/>
        <v>0</v>
      </c>
      <c r="K31" s="21">
        <f t="shared" si="14"/>
        <v>0</v>
      </c>
      <c r="L31" s="21">
        <f t="shared" si="14"/>
        <v>0</v>
      </c>
      <c r="M31" s="21">
        <f t="shared" si="14"/>
        <v>0</v>
      </c>
      <c r="N31" s="21">
        <f t="shared" si="14"/>
        <v>0</v>
      </c>
      <c r="O31" s="21">
        <f t="shared" si="14"/>
        <v>0</v>
      </c>
      <c r="P31" s="21">
        <f t="shared" si="10"/>
        <v>28282.97</v>
      </c>
    </row>
    <row r="32" spans="1:16" ht="14.25">
      <c r="A32" s="22" t="s">
        <v>64</v>
      </c>
      <c r="B32" s="22"/>
      <c r="C32" s="11" t="s">
        <v>65</v>
      </c>
      <c r="D32" s="12">
        <v>28282.97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7">
        <f t="shared" si="10"/>
        <v>28282.97</v>
      </c>
    </row>
    <row r="33" spans="1:16" ht="14.25">
      <c r="A33" s="22" t="s">
        <v>66</v>
      </c>
      <c r="B33" s="22"/>
      <c r="C33" s="11" t="s">
        <v>67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27">
        <f t="shared" si="10"/>
        <v>0</v>
      </c>
    </row>
    <row r="34" spans="1:16" ht="14.25">
      <c r="A34" s="22" t="s">
        <v>68</v>
      </c>
      <c r="B34" s="22"/>
      <c r="C34" s="11" t="s">
        <v>69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7">
        <f t="shared" si="10"/>
        <v>0</v>
      </c>
    </row>
    <row r="35" spans="1:16" ht="14.25">
      <c r="A35" s="19" t="s">
        <v>70</v>
      </c>
      <c r="B35" s="13" t="s">
        <v>71</v>
      </c>
      <c r="C35" s="23"/>
      <c r="D35" s="21">
        <f t="shared" ref="D35:O35" si="15">SUM(D36:D39)</f>
        <v>3700</v>
      </c>
      <c r="E35" s="21">
        <f t="shared" si="15"/>
        <v>0</v>
      </c>
      <c r="F35" s="21">
        <f t="shared" si="15"/>
        <v>0</v>
      </c>
      <c r="G35" s="21">
        <f t="shared" si="15"/>
        <v>0</v>
      </c>
      <c r="H35" s="21">
        <f t="shared" si="15"/>
        <v>0</v>
      </c>
      <c r="I35" s="21">
        <f t="shared" si="15"/>
        <v>0</v>
      </c>
      <c r="J35" s="21">
        <f t="shared" si="15"/>
        <v>0</v>
      </c>
      <c r="K35" s="21">
        <f t="shared" si="15"/>
        <v>0</v>
      </c>
      <c r="L35" s="21">
        <f t="shared" si="15"/>
        <v>0</v>
      </c>
      <c r="M35" s="21">
        <f t="shared" si="15"/>
        <v>0</v>
      </c>
      <c r="N35" s="21">
        <f t="shared" si="15"/>
        <v>0</v>
      </c>
      <c r="O35" s="21">
        <f t="shared" si="15"/>
        <v>0</v>
      </c>
      <c r="P35" s="21">
        <f t="shared" si="10"/>
        <v>3700</v>
      </c>
    </row>
    <row r="36" spans="1:16" ht="14.25">
      <c r="A36" s="22" t="s">
        <v>72</v>
      </c>
      <c r="B36" s="22"/>
      <c r="C36" s="11" t="s">
        <v>73</v>
      </c>
      <c r="D36" s="12">
        <v>3700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7">
        <f t="shared" si="10"/>
        <v>3700</v>
      </c>
    </row>
    <row r="37" spans="1:16" ht="14.25">
      <c r="A37" s="22" t="s">
        <v>74</v>
      </c>
      <c r="B37" s="22"/>
      <c r="C37" s="11" t="s">
        <v>75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27">
        <f t="shared" si="10"/>
        <v>0</v>
      </c>
    </row>
    <row r="38" spans="1:16" ht="14.25">
      <c r="A38" s="22" t="s">
        <v>76</v>
      </c>
      <c r="B38" s="22"/>
      <c r="C38" s="11" t="s">
        <v>77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7">
        <f t="shared" si="10"/>
        <v>0</v>
      </c>
    </row>
    <row r="39" spans="1:16" ht="14.25">
      <c r="A39" s="22" t="s">
        <v>78</v>
      </c>
      <c r="B39" s="22"/>
      <c r="C39" s="11" t="s">
        <v>79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7">
        <f t="shared" si="10"/>
        <v>0</v>
      </c>
    </row>
    <row r="40" spans="1:16" ht="14.25">
      <c r="A40" s="19" t="s">
        <v>80</v>
      </c>
      <c r="B40" s="13" t="s">
        <v>81</v>
      </c>
      <c r="C40" s="23"/>
      <c r="D40" s="21">
        <f t="shared" ref="D40:O40" si="16">SUM(D41:D42)</f>
        <v>11300</v>
      </c>
      <c r="E40" s="21">
        <f t="shared" si="16"/>
        <v>0</v>
      </c>
      <c r="F40" s="21">
        <f t="shared" si="16"/>
        <v>0</v>
      </c>
      <c r="G40" s="21">
        <f t="shared" si="16"/>
        <v>0</v>
      </c>
      <c r="H40" s="21">
        <f t="shared" si="16"/>
        <v>0</v>
      </c>
      <c r="I40" s="21">
        <f t="shared" si="16"/>
        <v>0</v>
      </c>
      <c r="J40" s="21">
        <f t="shared" si="16"/>
        <v>0</v>
      </c>
      <c r="K40" s="21">
        <f t="shared" si="16"/>
        <v>0</v>
      </c>
      <c r="L40" s="21">
        <f t="shared" si="16"/>
        <v>0</v>
      </c>
      <c r="M40" s="21">
        <f t="shared" si="16"/>
        <v>0</v>
      </c>
      <c r="N40" s="21">
        <f t="shared" si="16"/>
        <v>0</v>
      </c>
      <c r="O40" s="21">
        <f t="shared" si="16"/>
        <v>0</v>
      </c>
      <c r="P40" s="21">
        <f t="shared" si="10"/>
        <v>11300</v>
      </c>
    </row>
    <row r="41" spans="1:16" ht="14.25">
      <c r="A41" s="22" t="s">
        <v>82</v>
      </c>
      <c r="B41" s="22"/>
      <c r="C41" s="11" t="s">
        <v>83</v>
      </c>
      <c r="D41" s="12">
        <v>11300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27">
        <f t="shared" si="10"/>
        <v>11300</v>
      </c>
    </row>
    <row r="42" spans="1:16" ht="14.25">
      <c r="A42" s="22" t="s">
        <v>84</v>
      </c>
      <c r="B42" s="22"/>
      <c r="C42" s="11" t="s">
        <v>85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7">
        <f t="shared" si="10"/>
        <v>0</v>
      </c>
    </row>
    <row r="43" spans="1:16" ht="14.25">
      <c r="A43" s="19" t="s">
        <v>86</v>
      </c>
      <c r="B43" s="13" t="s">
        <v>56</v>
      </c>
      <c r="C43" s="23"/>
      <c r="D43" s="21">
        <f t="shared" ref="D43:O43" si="17">SUM(D44:D45)</f>
        <v>5646</v>
      </c>
      <c r="E43" s="21">
        <f t="shared" si="17"/>
        <v>0</v>
      </c>
      <c r="F43" s="21">
        <f t="shared" si="17"/>
        <v>0</v>
      </c>
      <c r="G43" s="21">
        <f t="shared" si="17"/>
        <v>0</v>
      </c>
      <c r="H43" s="21">
        <f t="shared" si="17"/>
        <v>0</v>
      </c>
      <c r="I43" s="21">
        <f t="shared" si="17"/>
        <v>0</v>
      </c>
      <c r="J43" s="21">
        <f t="shared" si="17"/>
        <v>0</v>
      </c>
      <c r="K43" s="21">
        <f t="shared" si="17"/>
        <v>0</v>
      </c>
      <c r="L43" s="21">
        <f t="shared" si="17"/>
        <v>0</v>
      </c>
      <c r="M43" s="21">
        <f t="shared" si="17"/>
        <v>0</v>
      </c>
      <c r="N43" s="21">
        <f t="shared" si="17"/>
        <v>0</v>
      </c>
      <c r="O43" s="21">
        <f t="shared" si="17"/>
        <v>0</v>
      </c>
      <c r="P43" s="21">
        <f t="shared" si="10"/>
        <v>5646</v>
      </c>
    </row>
    <row r="44" spans="1:16" ht="14.25">
      <c r="A44" s="22" t="s">
        <v>87</v>
      </c>
      <c r="B44" s="22"/>
      <c r="C44" s="11" t="s">
        <v>88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7">
        <f t="shared" si="10"/>
        <v>0</v>
      </c>
    </row>
    <row r="45" spans="1:16" ht="14.25">
      <c r="A45" s="22" t="s">
        <v>89</v>
      </c>
      <c r="B45" s="22"/>
      <c r="C45" s="11" t="s">
        <v>90</v>
      </c>
      <c r="D45" s="12">
        <v>5646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7">
        <f t="shared" si="10"/>
        <v>5646</v>
      </c>
    </row>
    <row r="46" spans="1:16" ht="14.25">
      <c r="A46" s="19" t="s">
        <v>91</v>
      </c>
      <c r="B46" s="13" t="s">
        <v>92</v>
      </c>
      <c r="C46" s="23"/>
      <c r="D46" s="21">
        <f t="shared" ref="D46:O46" si="18">SUM(D47:D48)</f>
        <v>1895.51</v>
      </c>
      <c r="E46" s="21">
        <f t="shared" si="18"/>
        <v>0</v>
      </c>
      <c r="F46" s="21">
        <f t="shared" si="18"/>
        <v>0</v>
      </c>
      <c r="G46" s="21">
        <f t="shared" si="18"/>
        <v>0</v>
      </c>
      <c r="H46" s="21">
        <f t="shared" si="18"/>
        <v>0</v>
      </c>
      <c r="I46" s="21">
        <f t="shared" si="18"/>
        <v>0</v>
      </c>
      <c r="J46" s="21">
        <f t="shared" si="18"/>
        <v>0</v>
      </c>
      <c r="K46" s="21">
        <f t="shared" si="18"/>
        <v>0</v>
      </c>
      <c r="L46" s="21">
        <f t="shared" si="18"/>
        <v>0</v>
      </c>
      <c r="M46" s="21">
        <f t="shared" si="18"/>
        <v>0</v>
      </c>
      <c r="N46" s="21">
        <f t="shared" si="18"/>
        <v>0</v>
      </c>
      <c r="O46" s="21">
        <f t="shared" si="18"/>
        <v>0</v>
      </c>
      <c r="P46" s="21">
        <f t="shared" si="10"/>
        <v>1895.51</v>
      </c>
    </row>
    <row r="47" spans="1:16" ht="14.25">
      <c r="A47" s="22" t="s">
        <v>93</v>
      </c>
      <c r="B47" s="22"/>
      <c r="C47" s="11" t="s">
        <v>94</v>
      </c>
      <c r="D47" s="12">
        <v>1895.51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7">
        <f t="shared" si="10"/>
        <v>1895.51</v>
      </c>
    </row>
    <row r="48" spans="1:16" ht="14.25">
      <c r="A48" s="22" t="s">
        <v>95</v>
      </c>
      <c r="B48" s="22"/>
      <c r="C48" s="11" t="s">
        <v>96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27">
        <f t="shared" si="10"/>
        <v>0</v>
      </c>
    </row>
    <row r="49" spans="1:16" ht="14.25">
      <c r="A49" s="24" t="s">
        <v>97</v>
      </c>
      <c r="B49" s="10" t="s">
        <v>98</v>
      </c>
      <c r="C49" s="11" t="s">
        <v>99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7">
        <f t="shared" si="10"/>
        <v>0</v>
      </c>
    </row>
    <row r="50" spans="1:16" ht="14.25">
      <c r="A50" s="24" t="s">
        <v>100</v>
      </c>
      <c r="B50" s="10" t="s">
        <v>98</v>
      </c>
      <c r="C50" s="11" t="s">
        <v>101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7">
        <f t="shared" si="10"/>
        <v>0</v>
      </c>
    </row>
    <row r="51" spans="1:16" ht="14.25">
      <c r="A51" s="24" t="s">
        <v>102</v>
      </c>
      <c r="B51" s="10" t="s">
        <v>98</v>
      </c>
      <c r="C51" s="11" t="s">
        <v>103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27">
        <f t="shared" si="10"/>
        <v>0</v>
      </c>
    </row>
    <row r="52" spans="1:16" ht="14.25">
      <c r="A52" s="19" t="s">
        <v>104</v>
      </c>
      <c r="B52" s="13" t="s">
        <v>98</v>
      </c>
      <c r="C52" s="23"/>
      <c r="D52" s="21">
        <f t="shared" ref="D52:P52" si="19">SUM(D53:D57)</f>
        <v>0</v>
      </c>
      <c r="E52" s="21">
        <f t="shared" si="19"/>
        <v>0</v>
      </c>
      <c r="F52" s="21">
        <f t="shared" si="19"/>
        <v>0</v>
      </c>
      <c r="G52" s="21">
        <f t="shared" si="19"/>
        <v>0</v>
      </c>
      <c r="H52" s="21">
        <f t="shared" si="19"/>
        <v>0</v>
      </c>
      <c r="I52" s="21">
        <f t="shared" si="19"/>
        <v>0</v>
      </c>
      <c r="J52" s="21">
        <f t="shared" si="19"/>
        <v>0</v>
      </c>
      <c r="K52" s="21">
        <f t="shared" si="19"/>
        <v>0</v>
      </c>
      <c r="L52" s="21">
        <f t="shared" si="19"/>
        <v>0</v>
      </c>
      <c r="M52" s="21">
        <f t="shared" si="19"/>
        <v>0</v>
      </c>
      <c r="N52" s="21">
        <f t="shared" si="19"/>
        <v>0</v>
      </c>
      <c r="O52" s="21">
        <f t="shared" si="19"/>
        <v>0</v>
      </c>
      <c r="P52" s="21">
        <f t="shared" si="19"/>
        <v>0</v>
      </c>
    </row>
    <row r="53" spans="1:16" ht="14.25">
      <c r="A53" s="15" t="s">
        <v>105</v>
      </c>
      <c r="B53" s="15"/>
      <c r="C53" s="11" t="s">
        <v>106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27">
        <f t="shared" ref="P53:P56" si="20">SUM(D53:O53)</f>
        <v>0</v>
      </c>
    </row>
    <row r="54" spans="1:16" ht="14.25">
      <c r="A54" s="15" t="s">
        <v>107</v>
      </c>
      <c r="B54" s="15"/>
      <c r="C54" s="11" t="s">
        <v>108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27">
        <f t="shared" si="20"/>
        <v>0</v>
      </c>
    </row>
    <row r="55" spans="1:16" ht="14.25">
      <c r="A55" s="15" t="s">
        <v>109</v>
      </c>
      <c r="B55" s="15"/>
      <c r="C55" s="11" t="s">
        <v>110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27">
        <f t="shared" si="20"/>
        <v>0</v>
      </c>
    </row>
    <row r="56" spans="1:16" ht="14.25">
      <c r="A56" s="15" t="s">
        <v>111</v>
      </c>
      <c r="B56" s="15"/>
      <c r="C56" s="25" t="s">
        <v>112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27">
        <f t="shared" si="20"/>
        <v>0</v>
      </c>
    </row>
    <row r="57" spans="1:16" ht="14.25">
      <c r="A57" s="15" t="s">
        <v>113</v>
      </c>
      <c r="B57" s="6"/>
      <c r="C57" s="26" t="s">
        <v>114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27"/>
    </row>
    <row r="58" spans="1:16" ht="14.25">
      <c r="A58" s="24" t="s">
        <v>115</v>
      </c>
      <c r="B58" s="10" t="s">
        <v>98</v>
      </c>
      <c r="C58" s="11" t="s">
        <v>116</v>
      </c>
      <c r="D58" s="12">
        <v>1002.08</v>
      </c>
      <c r="E58" s="2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27">
        <f t="shared" ref="P58:P109" si="21">SUM(D58:O58)</f>
        <v>1002.08</v>
      </c>
    </row>
    <row r="59" spans="1:16" ht="16.5">
      <c r="A59" s="28" t="s">
        <v>117</v>
      </c>
      <c r="B59" s="13" t="s">
        <v>98</v>
      </c>
      <c r="C59" s="23"/>
      <c r="D59" s="14">
        <f t="shared" ref="D59:O59" si="22">SUM(D60:D61)</f>
        <v>0</v>
      </c>
      <c r="E59" s="14">
        <f t="shared" si="22"/>
        <v>0</v>
      </c>
      <c r="F59" s="14">
        <f t="shared" si="22"/>
        <v>0</v>
      </c>
      <c r="G59" s="14">
        <f t="shared" si="22"/>
        <v>0</v>
      </c>
      <c r="H59" s="14">
        <f t="shared" si="22"/>
        <v>0</v>
      </c>
      <c r="I59" s="14">
        <f t="shared" si="22"/>
        <v>0</v>
      </c>
      <c r="J59" s="14">
        <f t="shared" si="22"/>
        <v>0</v>
      </c>
      <c r="K59" s="14">
        <f t="shared" si="22"/>
        <v>0</v>
      </c>
      <c r="L59" s="14">
        <f t="shared" si="22"/>
        <v>0</v>
      </c>
      <c r="M59" s="14">
        <f t="shared" si="22"/>
        <v>0</v>
      </c>
      <c r="N59" s="14">
        <f t="shared" si="22"/>
        <v>0</v>
      </c>
      <c r="O59" s="14">
        <f t="shared" si="22"/>
        <v>0</v>
      </c>
      <c r="P59" s="21">
        <f t="shared" si="21"/>
        <v>0</v>
      </c>
    </row>
    <row r="60" spans="1:16" ht="14.25">
      <c r="A60" s="22" t="s">
        <v>118</v>
      </c>
      <c r="B60" s="10"/>
      <c r="C60" s="11" t="s">
        <v>119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27">
        <f t="shared" si="21"/>
        <v>0</v>
      </c>
    </row>
    <row r="61" spans="1:16" ht="14.25">
      <c r="A61" s="22" t="s">
        <v>120</v>
      </c>
      <c r="B61" s="10"/>
      <c r="C61" s="11" t="s">
        <v>121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27">
        <f t="shared" si="21"/>
        <v>0</v>
      </c>
    </row>
    <row r="62" spans="1:16" ht="14.25">
      <c r="A62" s="24" t="s">
        <v>122</v>
      </c>
      <c r="B62" s="10" t="s">
        <v>98</v>
      </c>
      <c r="C62" s="11" t="s">
        <v>123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27">
        <f t="shared" si="21"/>
        <v>0</v>
      </c>
    </row>
    <row r="63" spans="1:16" ht="14.25">
      <c r="A63" s="24" t="s">
        <v>124</v>
      </c>
      <c r="B63" s="10" t="s">
        <v>98</v>
      </c>
      <c r="C63" s="11" t="s">
        <v>125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27">
        <f t="shared" si="21"/>
        <v>0</v>
      </c>
    </row>
    <row r="64" spans="1:16" ht="14.25">
      <c r="A64" s="24" t="s">
        <v>126</v>
      </c>
      <c r="B64" s="10" t="s">
        <v>98</v>
      </c>
      <c r="C64" s="11" t="s">
        <v>127</v>
      </c>
      <c r="D64" s="12">
        <v>1888.44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27">
        <f t="shared" si="21"/>
        <v>1888.44</v>
      </c>
    </row>
    <row r="65" spans="1:16" ht="14.25">
      <c r="A65" s="30" t="s">
        <v>128</v>
      </c>
      <c r="B65" s="30"/>
      <c r="C65" s="30"/>
      <c r="D65" s="31">
        <f t="shared" ref="D65:O65" si="23">SUM(D66,D71,D74,D77,D83,D84,D85,D86,D89,D90,D93,D97,D98,D99)</f>
        <v>5921.9499999999989</v>
      </c>
      <c r="E65" s="31">
        <f t="shared" si="23"/>
        <v>0</v>
      </c>
      <c r="F65" s="31">
        <f t="shared" si="23"/>
        <v>0</v>
      </c>
      <c r="G65" s="31">
        <f t="shared" si="23"/>
        <v>0</v>
      </c>
      <c r="H65" s="31">
        <f t="shared" si="23"/>
        <v>0</v>
      </c>
      <c r="I65" s="31">
        <f t="shared" si="23"/>
        <v>0</v>
      </c>
      <c r="J65" s="31">
        <f t="shared" si="23"/>
        <v>0</v>
      </c>
      <c r="K65" s="31">
        <f t="shared" si="23"/>
        <v>0</v>
      </c>
      <c r="L65" s="31">
        <f t="shared" si="23"/>
        <v>0</v>
      </c>
      <c r="M65" s="31">
        <f t="shared" si="23"/>
        <v>0</v>
      </c>
      <c r="N65" s="31">
        <f t="shared" si="23"/>
        <v>0</v>
      </c>
      <c r="O65" s="31">
        <f t="shared" si="23"/>
        <v>0</v>
      </c>
      <c r="P65" s="31">
        <f t="shared" si="21"/>
        <v>5921.9499999999989</v>
      </c>
    </row>
    <row r="66" spans="1:16" ht="14.25">
      <c r="A66" s="19" t="s">
        <v>129</v>
      </c>
      <c r="B66" s="13" t="s">
        <v>130</v>
      </c>
      <c r="C66" s="23"/>
      <c r="D66" s="21">
        <f t="shared" ref="D66:O66" si="24">SUM(D67:D70)</f>
        <v>2240.7199999999998</v>
      </c>
      <c r="E66" s="21">
        <f t="shared" si="24"/>
        <v>0</v>
      </c>
      <c r="F66" s="21">
        <f t="shared" si="24"/>
        <v>0</v>
      </c>
      <c r="G66" s="21">
        <f t="shared" si="24"/>
        <v>0</v>
      </c>
      <c r="H66" s="21">
        <f t="shared" si="24"/>
        <v>0</v>
      </c>
      <c r="I66" s="21">
        <f t="shared" si="24"/>
        <v>0</v>
      </c>
      <c r="J66" s="21">
        <f t="shared" si="24"/>
        <v>0</v>
      </c>
      <c r="K66" s="21">
        <f t="shared" si="24"/>
        <v>0</v>
      </c>
      <c r="L66" s="21">
        <f t="shared" si="24"/>
        <v>0</v>
      </c>
      <c r="M66" s="21">
        <f t="shared" si="24"/>
        <v>0</v>
      </c>
      <c r="N66" s="21">
        <f t="shared" si="24"/>
        <v>0</v>
      </c>
      <c r="O66" s="21"/>
      <c r="P66" s="21">
        <f t="shared" si="21"/>
        <v>2240.7199999999998</v>
      </c>
    </row>
    <row r="67" spans="1:16" ht="14.25">
      <c r="A67" s="22" t="s">
        <v>72</v>
      </c>
      <c r="B67" s="22"/>
      <c r="C67" s="11" t="s">
        <v>131</v>
      </c>
      <c r="D67" s="12">
        <v>2240.7199999999998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27">
        <f t="shared" si="21"/>
        <v>2240.7199999999998</v>
      </c>
    </row>
    <row r="68" spans="1:16" ht="14.25">
      <c r="A68" s="22" t="s">
        <v>74</v>
      </c>
      <c r="B68" s="22"/>
      <c r="C68" s="11" t="s">
        <v>132</v>
      </c>
      <c r="D68" s="12"/>
      <c r="E68" s="2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27">
        <f t="shared" si="21"/>
        <v>0</v>
      </c>
    </row>
    <row r="69" spans="1:16" ht="14.25">
      <c r="A69" s="22" t="s">
        <v>76</v>
      </c>
      <c r="B69" s="22"/>
      <c r="C69" s="11" t="s">
        <v>133</v>
      </c>
      <c r="D69" s="12"/>
      <c r="E69" s="2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27">
        <f t="shared" si="21"/>
        <v>0</v>
      </c>
    </row>
    <row r="70" spans="1:16" ht="14.25">
      <c r="A70" s="22" t="s">
        <v>78</v>
      </c>
      <c r="B70" s="22"/>
      <c r="C70" s="11" t="s">
        <v>134</v>
      </c>
      <c r="D70" s="12"/>
      <c r="E70" s="2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27">
        <f t="shared" si="21"/>
        <v>0</v>
      </c>
    </row>
    <row r="71" spans="1:16" ht="14.25">
      <c r="A71" s="19" t="s">
        <v>135</v>
      </c>
      <c r="B71" s="13" t="s">
        <v>136</v>
      </c>
      <c r="C71" s="23"/>
      <c r="D71" s="21">
        <f t="shared" ref="D71:O71" si="25">SUM(D72:D73)</f>
        <v>1700</v>
      </c>
      <c r="E71" s="21">
        <f t="shared" si="25"/>
        <v>0</v>
      </c>
      <c r="F71" s="21">
        <f t="shared" si="25"/>
        <v>0</v>
      </c>
      <c r="G71" s="21">
        <f t="shared" si="25"/>
        <v>0</v>
      </c>
      <c r="H71" s="21">
        <f t="shared" si="25"/>
        <v>0</v>
      </c>
      <c r="I71" s="21">
        <f t="shared" si="25"/>
        <v>0</v>
      </c>
      <c r="J71" s="21">
        <f t="shared" si="25"/>
        <v>0</v>
      </c>
      <c r="K71" s="21">
        <f t="shared" si="25"/>
        <v>0</v>
      </c>
      <c r="L71" s="21">
        <f t="shared" si="25"/>
        <v>0</v>
      </c>
      <c r="M71" s="21">
        <f t="shared" si="25"/>
        <v>0</v>
      </c>
      <c r="N71" s="21">
        <f t="shared" si="25"/>
        <v>0</v>
      </c>
      <c r="O71" s="21">
        <f t="shared" si="25"/>
        <v>0</v>
      </c>
      <c r="P71" s="21">
        <f t="shared" si="21"/>
        <v>1700</v>
      </c>
    </row>
    <row r="72" spans="1:16" ht="14.25">
      <c r="A72" s="22" t="s">
        <v>137</v>
      </c>
      <c r="B72" s="22"/>
      <c r="C72" s="11" t="s">
        <v>138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27">
        <f t="shared" si="21"/>
        <v>0</v>
      </c>
    </row>
    <row r="73" spans="1:16" ht="14.25">
      <c r="A73" s="22" t="s">
        <v>84</v>
      </c>
      <c r="B73" s="22"/>
      <c r="C73" s="11" t="s">
        <v>139</v>
      </c>
      <c r="D73" s="12">
        <v>1700</v>
      </c>
      <c r="E73" s="2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27">
        <f t="shared" si="21"/>
        <v>1700</v>
      </c>
    </row>
    <row r="74" spans="1:16" ht="14.25">
      <c r="A74" s="19" t="s">
        <v>140</v>
      </c>
      <c r="B74" s="13" t="s">
        <v>141</v>
      </c>
      <c r="C74" s="23"/>
      <c r="D74" s="21">
        <f t="shared" ref="D74:O74" si="26">SUM(D75:D76)</f>
        <v>0</v>
      </c>
      <c r="E74" s="21">
        <f t="shared" si="26"/>
        <v>0</v>
      </c>
      <c r="F74" s="21">
        <f t="shared" si="26"/>
        <v>0</v>
      </c>
      <c r="G74" s="21">
        <f t="shared" si="26"/>
        <v>0</v>
      </c>
      <c r="H74" s="21">
        <f t="shared" si="26"/>
        <v>0</v>
      </c>
      <c r="I74" s="21">
        <f t="shared" si="26"/>
        <v>0</v>
      </c>
      <c r="J74" s="21">
        <f t="shared" si="26"/>
        <v>0</v>
      </c>
      <c r="K74" s="21">
        <f t="shared" si="26"/>
        <v>0</v>
      </c>
      <c r="L74" s="21">
        <f t="shared" si="26"/>
        <v>0</v>
      </c>
      <c r="M74" s="21">
        <f t="shared" si="26"/>
        <v>0</v>
      </c>
      <c r="N74" s="21">
        <f t="shared" si="26"/>
        <v>0</v>
      </c>
      <c r="O74" s="21">
        <f t="shared" si="26"/>
        <v>0</v>
      </c>
      <c r="P74" s="21">
        <f t="shared" si="21"/>
        <v>0</v>
      </c>
    </row>
    <row r="75" spans="1:16" ht="14.25">
      <c r="A75" s="22" t="s">
        <v>87</v>
      </c>
      <c r="B75" s="22"/>
      <c r="C75" s="11" t="s">
        <v>142</v>
      </c>
      <c r="D75" s="12">
        <v>0</v>
      </c>
      <c r="E75" s="12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27">
        <f t="shared" si="21"/>
        <v>0</v>
      </c>
    </row>
    <row r="76" spans="1:16" ht="14.25">
      <c r="A76" s="22" t="s">
        <v>89</v>
      </c>
      <c r="B76" s="22"/>
      <c r="C76" s="11" t="s">
        <v>143</v>
      </c>
      <c r="D76" s="12"/>
      <c r="E76" s="2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27">
        <f t="shared" si="21"/>
        <v>0</v>
      </c>
    </row>
    <row r="77" spans="1:16" ht="14.25">
      <c r="A77" s="19" t="s">
        <v>144</v>
      </c>
      <c r="B77" s="19" t="s">
        <v>141</v>
      </c>
      <c r="C77" s="19"/>
      <c r="D77" s="32">
        <f t="shared" ref="D77:O77" si="27">SUM(D78:D82)</f>
        <v>415.26</v>
      </c>
      <c r="E77" s="32">
        <f t="shared" si="27"/>
        <v>0</v>
      </c>
      <c r="F77" s="32">
        <f t="shared" si="27"/>
        <v>0</v>
      </c>
      <c r="G77" s="32">
        <f t="shared" si="27"/>
        <v>0</v>
      </c>
      <c r="H77" s="32">
        <f t="shared" si="27"/>
        <v>0</v>
      </c>
      <c r="I77" s="32">
        <f t="shared" si="27"/>
        <v>0</v>
      </c>
      <c r="J77" s="32">
        <f t="shared" si="27"/>
        <v>0</v>
      </c>
      <c r="K77" s="32">
        <f t="shared" si="27"/>
        <v>0</v>
      </c>
      <c r="L77" s="32">
        <f t="shared" si="27"/>
        <v>0</v>
      </c>
      <c r="M77" s="32">
        <f t="shared" si="27"/>
        <v>0</v>
      </c>
      <c r="N77" s="32">
        <f t="shared" si="27"/>
        <v>0</v>
      </c>
      <c r="O77" s="32">
        <f t="shared" si="27"/>
        <v>0</v>
      </c>
      <c r="P77" s="42">
        <f t="shared" si="21"/>
        <v>415.26</v>
      </c>
    </row>
    <row r="78" spans="1:16" ht="14.25">
      <c r="A78" s="22" t="s">
        <v>145</v>
      </c>
      <c r="B78" s="22"/>
      <c r="C78" s="11" t="s">
        <v>146</v>
      </c>
      <c r="D78" s="12"/>
      <c r="E78" s="2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27">
        <f t="shared" si="21"/>
        <v>0</v>
      </c>
    </row>
    <row r="79" spans="1:16" ht="14.25">
      <c r="A79" s="22" t="s">
        <v>147</v>
      </c>
      <c r="B79" s="22"/>
      <c r="C79" s="11" t="s">
        <v>148</v>
      </c>
      <c r="D79" s="12">
        <v>415.26</v>
      </c>
      <c r="E79" s="2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27">
        <f t="shared" si="21"/>
        <v>415.26</v>
      </c>
    </row>
    <row r="80" spans="1:16" ht="14.25">
      <c r="A80" s="22" t="s">
        <v>149</v>
      </c>
      <c r="B80" s="22"/>
      <c r="C80" s="11" t="s">
        <v>150</v>
      </c>
      <c r="D80" s="12"/>
      <c r="E80" s="2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27">
        <f t="shared" si="21"/>
        <v>0</v>
      </c>
    </row>
    <row r="81" spans="1:16" ht="14.25">
      <c r="A81" s="22" t="s">
        <v>151</v>
      </c>
      <c r="B81" s="22"/>
      <c r="C81" s="11" t="s">
        <v>152</v>
      </c>
      <c r="D81" s="12"/>
      <c r="E81" s="2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27">
        <f t="shared" si="21"/>
        <v>0</v>
      </c>
    </row>
    <row r="82" spans="1:16" ht="14.25">
      <c r="A82" s="22" t="s">
        <v>153</v>
      </c>
      <c r="B82" s="22"/>
      <c r="C82" s="11" t="s">
        <v>154</v>
      </c>
      <c r="D82" s="12"/>
      <c r="E82" s="2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7">
        <f t="shared" si="21"/>
        <v>0</v>
      </c>
    </row>
    <row r="83" spans="1:16" ht="14.25">
      <c r="A83" s="24" t="s">
        <v>155</v>
      </c>
      <c r="B83" s="10" t="s">
        <v>141</v>
      </c>
      <c r="C83" s="11" t="s">
        <v>156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27">
        <f t="shared" si="21"/>
        <v>0</v>
      </c>
    </row>
    <row r="84" spans="1:16" ht="14.25">
      <c r="A84" s="24" t="s">
        <v>157</v>
      </c>
      <c r="B84" s="10" t="s">
        <v>141</v>
      </c>
      <c r="C84" s="11" t="s">
        <v>158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27">
        <f t="shared" si="21"/>
        <v>0</v>
      </c>
    </row>
    <row r="85" spans="1:16" ht="14.25">
      <c r="A85" s="24" t="s">
        <v>159</v>
      </c>
      <c r="B85" s="10" t="s">
        <v>141</v>
      </c>
      <c r="C85" s="11" t="s">
        <v>160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27">
        <f t="shared" si="21"/>
        <v>0</v>
      </c>
    </row>
    <row r="86" spans="1:16" ht="14.25">
      <c r="A86" s="19" t="s">
        <v>161</v>
      </c>
      <c r="B86" s="13" t="s">
        <v>141</v>
      </c>
      <c r="C86" s="23"/>
      <c r="D86" s="21">
        <f t="shared" ref="D86:O86" si="28">SUM(D87:D88)</f>
        <v>0</v>
      </c>
      <c r="E86" s="21">
        <f t="shared" si="28"/>
        <v>0</v>
      </c>
      <c r="F86" s="21">
        <f t="shared" si="28"/>
        <v>0</v>
      </c>
      <c r="G86" s="21">
        <f t="shared" si="28"/>
        <v>0</v>
      </c>
      <c r="H86" s="21">
        <f t="shared" si="28"/>
        <v>0</v>
      </c>
      <c r="I86" s="21">
        <f t="shared" si="28"/>
        <v>0</v>
      </c>
      <c r="J86" s="21">
        <f t="shared" si="28"/>
        <v>0</v>
      </c>
      <c r="K86" s="21">
        <f t="shared" si="28"/>
        <v>0</v>
      </c>
      <c r="L86" s="21">
        <f t="shared" si="28"/>
        <v>0</v>
      </c>
      <c r="M86" s="21">
        <f t="shared" si="28"/>
        <v>0</v>
      </c>
      <c r="N86" s="21">
        <f t="shared" si="28"/>
        <v>0</v>
      </c>
      <c r="O86" s="21">
        <f t="shared" si="28"/>
        <v>0</v>
      </c>
      <c r="P86" s="21">
        <f t="shared" si="21"/>
        <v>0</v>
      </c>
    </row>
    <row r="87" spans="1:16" ht="14.25">
      <c r="A87" s="22" t="s">
        <v>162</v>
      </c>
      <c r="B87" s="22"/>
      <c r="C87" s="11" t="s">
        <v>163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27">
        <f t="shared" si="21"/>
        <v>0</v>
      </c>
    </row>
    <row r="88" spans="1:16" ht="14.25">
      <c r="A88" s="22" t="s">
        <v>164</v>
      </c>
      <c r="B88" s="22"/>
      <c r="C88" s="11" t="s">
        <v>165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27">
        <f t="shared" si="21"/>
        <v>0</v>
      </c>
    </row>
    <row r="89" spans="1:16" ht="14.25">
      <c r="A89" s="24" t="s">
        <v>166</v>
      </c>
      <c r="B89" s="10" t="s">
        <v>141</v>
      </c>
      <c r="C89" s="11" t="s">
        <v>167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27">
        <f t="shared" si="21"/>
        <v>0</v>
      </c>
    </row>
    <row r="90" spans="1:16" ht="14.25">
      <c r="A90" s="19" t="s">
        <v>168</v>
      </c>
      <c r="B90" s="13" t="s">
        <v>141</v>
      </c>
      <c r="C90" s="23"/>
      <c r="D90" s="21">
        <f t="shared" ref="D90:O90" si="29">SUM(D91:D92)</f>
        <v>0</v>
      </c>
      <c r="E90" s="21">
        <f t="shared" si="29"/>
        <v>0</v>
      </c>
      <c r="F90" s="21">
        <f t="shared" si="29"/>
        <v>0</v>
      </c>
      <c r="G90" s="21">
        <f t="shared" si="29"/>
        <v>0</v>
      </c>
      <c r="H90" s="21">
        <f t="shared" si="29"/>
        <v>0</v>
      </c>
      <c r="I90" s="21">
        <f t="shared" si="29"/>
        <v>0</v>
      </c>
      <c r="J90" s="21">
        <f t="shared" si="29"/>
        <v>0</v>
      </c>
      <c r="K90" s="21">
        <f t="shared" si="29"/>
        <v>0</v>
      </c>
      <c r="L90" s="21">
        <f t="shared" si="29"/>
        <v>0</v>
      </c>
      <c r="M90" s="21">
        <f t="shared" si="29"/>
        <v>0</v>
      </c>
      <c r="N90" s="21">
        <f t="shared" si="29"/>
        <v>0</v>
      </c>
      <c r="O90" s="21">
        <f t="shared" si="29"/>
        <v>0</v>
      </c>
      <c r="P90" s="21">
        <f t="shared" si="21"/>
        <v>0</v>
      </c>
    </row>
    <row r="91" spans="1:16" ht="14.25">
      <c r="A91" s="22" t="s">
        <v>169</v>
      </c>
      <c r="B91" s="22"/>
      <c r="C91" s="11" t="s">
        <v>170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7">
        <f t="shared" si="21"/>
        <v>0</v>
      </c>
    </row>
    <row r="92" spans="1:16" ht="14.25">
      <c r="A92" s="22" t="s">
        <v>171</v>
      </c>
      <c r="B92" s="22"/>
      <c r="C92" s="11" t="s">
        <v>172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27">
        <f t="shared" si="21"/>
        <v>0</v>
      </c>
    </row>
    <row r="93" spans="1:16" ht="14.25">
      <c r="A93" s="19" t="s">
        <v>173</v>
      </c>
      <c r="B93" s="19" t="s">
        <v>141</v>
      </c>
      <c r="C93" s="19"/>
      <c r="D93" s="32">
        <f t="shared" ref="D93:O93" si="30">SUM(D94:D96)</f>
        <v>352.11</v>
      </c>
      <c r="E93" s="32">
        <f t="shared" si="30"/>
        <v>0</v>
      </c>
      <c r="F93" s="32">
        <f t="shared" si="30"/>
        <v>0</v>
      </c>
      <c r="G93" s="32">
        <f t="shared" si="30"/>
        <v>0</v>
      </c>
      <c r="H93" s="32">
        <f t="shared" si="30"/>
        <v>0</v>
      </c>
      <c r="I93" s="32">
        <f t="shared" si="30"/>
        <v>0</v>
      </c>
      <c r="J93" s="32">
        <f t="shared" si="30"/>
        <v>0</v>
      </c>
      <c r="K93" s="32">
        <f t="shared" si="30"/>
        <v>0</v>
      </c>
      <c r="L93" s="32">
        <f t="shared" si="30"/>
        <v>0</v>
      </c>
      <c r="M93" s="32">
        <f t="shared" si="30"/>
        <v>0</v>
      </c>
      <c r="N93" s="32">
        <f t="shared" si="30"/>
        <v>0</v>
      </c>
      <c r="O93" s="32">
        <f t="shared" si="30"/>
        <v>0</v>
      </c>
      <c r="P93" s="43">
        <f t="shared" si="21"/>
        <v>352.11</v>
      </c>
    </row>
    <row r="94" spans="1:16" ht="14.25">
      <c r="A94" s="22" t="s">
        <v>93</v>
      </c>
      <c r="B94" s="22"/>
      <c r="C94" s="11" t="s">
        <v>174</v>
      </c>
      <c r="D94" s="12">
        <v>352.11</v>
      </c>
      <c r="E94" s="2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27">
        <f t="shared" si="21"/>
        <v>352.11</v>
      </c>
    </row>
    <row r="95" spans="1:16" ht="14.25">
      <c r="A95" s="22" t="s">
        <v>175</v>
      </c>
      <c r="B95" s="22"/>
      <c r="C95" s="11" t="s">
        <v>176</v>
      </c>
      <c r="D95" s="12"/>
      <c r="E95" s="2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27">
        <f t="shared" si="21"/>
        <v>0</v>
      </c>
    </row>
    <row r="96" spans="1:16" ht="14.25">
      <c r="A96" s="22" t="s">
        <v>177</v>
      </c>
      <c r="B96" s="22"/>
      <c r="C96" s="11" t="s">
        <v>178</v>
      </c>
      <c r="D96" s="12"/>
      <c r="E96" s="2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27">
        <f t="shared" si="21"/>
        <v>0</v>
      </c>
    </row>
    <row r="97" spans="1:16" ht="14.25">
      <c r="A97" s="24" t="s">
        <v>179</v>
      </c>
      <c r="B97" s="10" t="s">
        <v>141</v>
      </c>
      <c r="C97" s="11" t="s">
        <v>180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27">
        <f t="shared" si="21"/>
        <v>0</v>
      </c>
    </row>
    <row r="98" spans="1:16" ht="14.25">
      <c r="A98" s="24" t="s">
        <v>181</v>
      </c>
      <c r="B98" s="10" t="s">
        <v>141</v>
      </c>
      <c r="C98" s="11" t="s">
        <v>182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27">
        <f t="shared" si="21"/>
        <v>0</v>
      </c>
    </row>
    <row r="99" spans="1:16" ht="14.25">
      <c r="A99" s="24" t="s">
        <v>183</v>
      </c>
      <c r="B99" s="10" t="s">
        <v>141</v>
      </c>
      <c r="C99" s="11" t="s">
        <v>184</v>
      </c>
      <c r="D99" s="12">
        <v>1213.8599999999999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27">
        <f t="shared" si="21"/>
        <v>1213.8599999999999</v>
      </c>
    </row>
    <row r="100" spans="1:16" ht="14.25">
      <c r="A100" s="30" t="s">
        <v>185</v>
      </c>
      <c r="B100" s="30" t="s">
        <v>185</v>
      </c>
      <c r="C100" s="30"/>
      <c r="D100" s="31">
        <f t="shared" ref="D100:O100" si="31">IFERROR(SUM(D101,D102),"0")</f>
        <v>613.76</v>
      </c>
      <c r="E100" s="31">
        <f t="shared" si="31"/>
        <v>0</v>
      </c>
      <c r="F100" s="31">
        <f t="shared" si="31"/>
        <v>0</v>
      </c>
      <c r="G100" s="31">
        <f t="shared" si="31"/>
        <v>0</v>
      </c>
      <c r="H100" s="31">
        <f t="shared" si="31"/>
        <v>0</v>
      </c>
      <c r="I100" s="31">
        <f t="shared" si="31"/>
        <v>0</v>
      </c>
      <c r="J100" s="31">
        <f t="shared" si="31"/>
        <v>0</v>
      </c>
      <c r="K100" s="31">
        <f t="shared" si="31"/>
        <v>0</v>
      </c>
      <c r="L100" s="31">
        <f t="shared" si="31"/>
        <v>0</v>
      </c>
      <c r="M100" s="31">
        <f t="shared" si="31"/>
        <v>0</v>
      </c>
      <c r="N100" s="31">
        <f t="shared" si="31"/>
        <v>0</v>
      </c>
      <c r="O100" s="31">
        <f t="shared" si="31"/>
        <v>0</v>
      </c>
      <c r="P100" s="31">
        <f t="shared" si="21"/>
        <v>613.76</v>
      </c>
    </row>
    <row r="101" spans="1:16" ht="14.25">
      <c r="A101" s="24" t="s">
        <v>186</v>
      </c>
      <c r="B101" s="24"/>
      <c r="C101" s="11" t="s">
        <v>187</v>
      </c>
      <c r="D101" s="12">
        <v>528.76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27">
        <f t="shared" si="21"/>
        <v>528.76</v>
      </c>
    </row>
    <row r="102" spans="1:16" ht="14.25">
      <c r="A102" s="24" t="s">
        <v>188</v>
      </c>
      <c r="B102" s="24"/>
      <c r="C102" s="11" t="s">
        <v>189</v>
      </c>
      <c r="D102" s="12">
        <v>85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27">
        <f t="shared" si="21"/>
        <v>85</v>
      </c>
    </row>
    <row r="103" spans="1:16" ht="14.25">
      <c r="A103" s="33" t="s">
        <v>190</v>
      </c>
      <c r="B103" s="33"/>
      <c r="C103" s="33"/>
      <c r="D103" s="34">
        <f t="shared" ref="D103:O103" si="32">IFERROR(SUM(D9-D25-D65-D100),"0")</f>
        <v>-40836.9</v>
      </c>
      <c r="E103" s="34">
        <f t="shared" si="32"/>
        <v>0</v>
      </c>
      <c r="F103" s="34">
        <f t="shared" si="32"/>
        <v>0</v>
      </c>
      <c r="G103" s="34">
        <f t="shared" si="32"/>
        <v>0</v>
      </c>
      <c r="H103" s="34">
        <f t="shared" si="32"/>
        <v>0</v>
      </c>
      <c r="I103" s="34">
        <f t="shared" si="32"/>
        <v>0</v>
      </c>
      <c r="J103" s="34">
        <f t="shared" si="32"/>
        <v>0</v>
      </c>
      <c r="K103" s="34">
        <f t="shared" si="32"/>
        <v>0</v>
      </c>
      <c r="L103" s="34">
        <f t="shared" si="32"/>
        <v>0</v>
      </c>
      <c r="M103" s="34">
        <f t="shared" si="32"/>
        <v>0</v>
      </c>
      <c r="N103" s="34">
        <f t="shared" si="32"/>
        <v>0</v>
      </c>
      <c r="O103" s="34">
        <f t="shared" si="32"/>
        <v>0</v>
      </c>
      <c r="P103" s="34">
        <f t="shared" si="21"/>
        <v>-40836.9</v>
      </c>
    </row>
    <row r="104" spans="1:16" ht="14.25">
      <c r="A104" s="33" t="s">
        <v>191</v>
      </c>
      <c r="B104" s="33" t="s">
        <v>191</v>
      </c>
      <c r="C104" s="35"/>
      <c r="D104" s="35">
        <f t="shared" ref="D104:O104" si="33">IFERROR(SUM(D105-D106),"0")</f>
        <v>95.86</v>
      </c>
      <c r="E104" s="35">
        <f t="shared" si="33"/>
        <v>0</v>
      </c>
      <c r="F104" s="35">
        <f t="shared" si="33"/>
        <v>0</v>
      </c>
      <c r="G104" s="35">
        <f t="shared" si="33"/>
        <v>0</v>
      </c>
      <c r="H104" s="35">
        <f t="shared" si="33"/>
        <v>0</v>
      </c>
      <c r="I104" s="35">
        <f t="shared" si="33"/>
        <v>0</v>
      </c>
      <c r="J104" s="35">
        <f t="shared" si="33"/>
        <v>0</v>
      </c>
      <c r="K104" s="35">
        <f t="shared" si="33"/>
        <v>0</v>
      </c>
      <c r="L104" s="35">
        <f t="shared" si="33"/>
        <v>0</v>
      </c>
      <c r="M104" s="35">
        <f t="shared" si="33"/>
        <v>0</v>
      </c>
      <c r="N104" s="35">
        <f t="shared" si="33"/>
        <v>0</v>
      </c>
      <c r="O104" s="35">
        <f t="shared" si="33"/>
        <v>0</v>
      </c>
      <c r="P104" s="34">
        <f t="shared" si="21"/>
        <v>95.86</v>
      </c>
    </row>
    <row r="105" spans="1:16" ht="16.5">
      <c r="A105" s="36" t="s">
        <v>192</v>
      </c>
      <c r="B105" s="11"/>
      <c r="C105" s="11" t="s">
        <v>193</v>
      </c>
      <c r="D105" s="12">
        <v>95.86</v>
      </c>
      <c r="E105" s="3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27">
        <f t="shared" si="21"/>
        <v>95.86</v>
      </c>
    </row>
    <row r="106" spans="1:16" ht="16.5">
      <c r="A106" s="36" t="s">
        <v>194</v>
      </c>
      <c r="B106" s="11"/>
      <c r="C106" s="11" t="s">
        <v>195</v>
      </c>
      <c r="D106" s="12"/>
      <c r="E106" s="3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27">
        <f t="shared" si="21"/>
        <v>0</v>
      </c>
    </row>
    <row r="107" spans="1:16" ht="14.25">
      <c r="A107" s="33" t="s">
        <v>196</v>
      </c>
      <c r="B107" s="33"/>
      <c r="C107" s="33"/>
      <c r="D107" s="34">
        <f t="shared" ref="D107:O107" si="34">IFERROR(SUM(D103,D104),"0")</f>
        <v>-40741.040000000001</v>
      </c>
      <c r="E107" s="34">
        <f t="shared" si="34"/>
        <v>0</v>
      </c>
      <c r="F107" s="34">
        <f t="shared" si="34"/>
        <v>0</v>
      </c>
      <c r="G107" s="34">
        <f t="shared" si="34"/>
        <v>0</v>
      </c>
      <c r="H107" s="34">
        <f t="shared" si="34"/>
        <v>0</v>
      </c>
      <c r="I107" s="34">
        <f t="shared" si="34"/>
        <v>0</v>
      </c>
      <c r="J107" s="34">
        <f t="shared" si="34"/>
        <v>0</v>
      </c>
      <c r="K107" s="34">
        <f t="shared" si="34"/>
        <v>0</v>
      </c>
      <c r="L107" s="34">
        <f t="shared" si="34"/>
        <v>0</v>
      </c>
      <c r="M107" s="34">
        <f t="shared" si="34"/>
        <v>0</v>
      </c>
      <c r="N107" s="34">
        <f t="shared" si="34"/>
        <v>0</v>
      </c>
      <c r="O107" s="34">
        <f t="shared" si="34"/>
        <v>0</v>
      </c>
      <c r="P107" s="34">
        <f t="shared" si="21"/>
        <v>-40741.040000000001</v>
      </c>
    </row>
    <row r="108" spans="1:16" ht="14.25">
      <c r="A108" s="24" t="s">
        <v>197</v>
      </c>
      <c r="B108" s="11" t="s">
        <v>197</v>
      </c>
      <c r="C108" s="11" t="s">
        <v>198</v>
      </c>
      <c r="D108" s="12"/>
      <c r="E108" s="27"/>
      <c r="F108" s="27"/>
      <c r="G108" s="12"/>
      <c r="H108" s="12"/>
      <c r="I108" s="12"/>
      <c r="J108" s="12"/>
      <c r="K108" s="12"/>
      <c r="L108" s="12"/>
      <c r="M108" s="12"/>
      <c r="N108" s="12"/>
      <c r="O108" s="12"/>
      <c r="P108" s="27">
        <f t="shared" si="21"/>
        <v>0</v>
      </c>
    </row>
    <row r="109" spans="1:16" ht="14.25">
      <c r="A109" s="33" t="s">
        <v>199</v>
      </c>
      <c r="B109" s="33"/>
      <c r="C109" s="38"/>
      <c r="D109" s="34">
        <f t="shared" ref="D109:O109" si="35">D107-D108</f>
        <v>-40741.040000000001</v>
      </c>
      <c r="E109" s="34">
        <f t="shared" si="35"/>
        <v>0</v>
      </c>
      <c r="F109" s="34">
        <f t="shared" si="35"/>
        <v>0</v>
      </c>
      <c r="G109" s="34">
        <f t="shared" si="35"/>
        <v>0</v>
      </c>
      <c r="H109" s="34">
        <f t="shared" si="35"/>
        <v>0</v>
      </c>
      <c r="I109" s="34">
        <f t="shared" si="35"/>
        <v>0</v>
      </c>
      <c r="J109" s="34">
        <f t="shared" si="35"/>
        <v>0</v>
      </c>
      <c r="K109" s="34">
        <f t="shared" si="35"/>
        <v>0</v>
      </c>
      <c r="L109" s="34">
        <f t="shared" si="35"/>
        <v>0</v>
      </c>
      <c r="M109" s="34">
        <f t="shared" si="35"/>
        <v>0</v>
      </c>
      <c r="N109" s="34">
        <f t="shared" si="35"/>
        <v>0</v>
      </c>
      <c r="O109" s="34">
        <f t="shared" si="35"/>
        <v>0</v>
      </c>
      <c r="P109" s="34">
        <f t="shared" si="21"/>
        <v>-40741.040000000001</v>
      </c>
    </row>
    <row r="110" spans="1:16" ht="14.25">
      <c r="A110" s="39"/>
      <c r="B110" s="39"/>
      <c r="C110" s="40"/>
      <c r="D110" s="37"/>
      <c r="E110" s="37"/>
      <c r="F110" s="37"/>
      <c r="G110" s="37"/>
      <c r="H110" s="37"/>
      <c r="I110" s="37"/>
      <c r="J110" s="6"/>
      <c r="K110" s="37"/>
      <c r="L110" s="37"/>
      <c r="M110" s="37"/>
      <c r="N110" s="37"/>
      <c r="O110" s="37"/>
      <c r="P110" s="37"/>
    </row>
    <row r="111" spans="1:16" ht="14.25">
      <c r="A111" s="6" t="s">
        <v>200</v>
      </c>
      <c r="B111" s="6"/>
      <c r="C111" s="11" t="s">
        <v>201</v>
      </c>
      <c r="D111" s="7"/>
      <c r="E111" s="7"/>
      <c r="F111" s="7"/>
      <c r="G111" s="7"/>
      <c r="H111" s="7"/>
      <c r="I111" s="7"/>
      <c r="J111" s="44"/>
      <c r="K111" s="7"/>
      <c r="L111" s="7"/>
      <c r="M111" s="7"/>
      <c r="N111" s="7"/>
      <c r="O111" s="7"/>
      <c r="P111" s="12">
        <f t="shared" ref="P111:P114" si="36">SUM(D111:O111)</f>
        <v>0</v>
      </c>
    </row>
    <row r="112" spans="1:16" ht="14.25">
      <c r="A112" s="6" t="s">
        <v>202</v>
      </c>
      <c r="B112" s="6"/>
      <c r="C112" s="11"/>
      <c r="D112" s="7"/>
      <c r="E112" s="7"/>
      <c r="F112" s="7"/>
      <c r="G112" s="7"/>
      <c r="H112" s="7"/>
      <c r="I112" s="7"/>
      <c r="J112" s="44"/>
      <c r="K112" s="7"/>
      <c r="L112" s="7"/>
      <c r="M112" s="7"/>
      <c r="N112" s="7"/>
      <c r="O112" s="7"/>
      <c r="P112" s="12">
        <f t="shared" si="36"/>
        <v>0</v>
      </c>
    </row>
    <row r="113" spans="1:16" ht="14.25">
      <c r="A113" s="6" t="s">
        <v>203</v>
      </c>
      <c r="B113" s="6"/>
      <c r="C113" s="6" t="s">
        <v>204</v>
      </c>
      <c r="D113" s="7"/>
      <c r="E113" s="7"/>
      <c r="F113" s="7"/>
      <c r="G113" s="7"/>
      <c r="H113" s="7"/>
      <c r="I113" s="7"/>
      <c r="J113" s="44"/>
      <c r="K113" s="7"/>
      <c r="L113" s="7"/>
      <c r="M113" s="7"/>
      <c r="N113" s="7"/>
      <c r="O113" s="7"/>
      <c r="P113" s="12">
        <f t="shared" si="36"/>
        <v>0</v>
      </c>
    </row>
    <row r="114" spans="1:16" ht="14.25">
      <c r="A114" s="6" t="s">
        <v>205</v>
      </c>
      <c r="B114" s="6"/>
      <c r="C114" s="11"/>
      <c r="D114" s="7"/>
      <c r="E114" s="7"/>
      <c r="F114" s="7"/>
      <c r="G114" s="7"/>
      <c r="H114" s="7"/>
      <c r="I114" s="7"/>
      <c r="J114" s="44"/>
      <c r="K114" s="7"/>
      <c r="L114" s="7"/>
      <c r="M114" s="7"/>
      <c r="N114" s="7"/>
      <c r="O114" s="7"/>
      <c r="P114" s="12">
        <f t="shared" si="36"/>
        <v>0</v>
      </c>
    </row>
    <row r="115" spans="1:16" ht="14.25">
      <c r="A115" s="6" t="s">
        <v>206</v>
      </c>
      <c r="B115" s="6"/>
      <c r="C115" s="11"/>
      <c r="D115" s="7"/>
      <c r="E115" s="7"/>
      <c r="F115" s="7"/>
      <c r="G115" s="7"/>
      <c r="H115" s="7"/>
      <c r="I115" s="7"/>
      <c r="J115" s="44"/>
      <c r="K115" s="7"/>
      <c r="L115" s="7"/>
      <c r="M115" s="7"/>
      <c r="N115" s="7"/>
      <c r="O115" s="7"/>
      <c r="P115" s="12"/>
    </row>
    <row r="116" spans="1:16" ht="14.25">
      <c r="A116" s="6" t="s">
        <v>207</v>
      </c>
      <c r="B116" s="6"/>
      <c r="C116" s="11"/>
      <c r="D116" s="7"/>
      <c r="E116" s="7"/>
      <c r="F116" s="7"/>
      <c r="G116" s="7"/>
      <c r="H116" s="7"/>
      <c r="I116" s="7"/>
      <c r="J116" s="44"/>
      <c r="K116" s="7"/>
      <c r="L116" s="7"/>
      <c r="M116" s="7"/>
      <c r="N116" s="7"/>
      <c r="O116" s="7"/>
      <c r="P116" s="12">
        <f t="shared" ref="P116:P121" si="37">SUM(D116:O116)</f>
        <v>0</v>
      </c>
    </row>
    <row r="117" spans="1:16" ht="14.25">
      <c r="A117" s="6" t="s">
        <v>208</v>
      </c>
      <c r="B117" s="6"/>
      <c r="C117" s="11"/>
      <c r="D117" s="7"/>
      <c r="E117" s="7"/>
      <c r="F117" s="7"/>
      <c r="G117" s="7"/>
      <c r="H117" s="7"/>
      <c r="I117" s="7"/>
      <c r="J117" s="44"/>
      <c r="K117" s="7"/>
      <c r="L117" s="7"/>
      <c r="M117" s="7"/>
      <c r="N117" s="7"/>
      <c r="O117" s="7"/>
      <c r="P117" s="12">
        <f t="shared" si="37"/>
        <v>0</v>
      </c>
    </row>
    <row r="118" spans="1:16" ht="14.25">
      <c r="A118" s="6" t="s">
        <v>209</v>
      </c>
      <c r="B118" s="6"/>
      <c r="C118" s="11"/>
      <c r="D118" s="7"/>
      <c r="E118" s="7"/>
      <c r="F118" s="41"/>
      <c r="G118" s="41"/>
      <c r="H118" s="41"/>
      <c r="I118" s="41"/>
      <c r="J118" s="44"/>
      <c r="K118" s="7"/>
      <c r="L118" s="7"/>
      <c r="M118" s="7"/>
      <c r="N118" s="7"/>
      <c r="O118" s="7"/>
      <c r="P118" s="12">
        <f t="shared" si="37"/>
        <v>0</v>
      </c>
    </row>
    <row r="119" spans="1:16" ht="14.25">
      <c r="A119" s="6" t="s">
        <v>210</v>
      </c>
      <c r="B119" s="6"/>
      <c r="C119" s="11"/>
      <c r="D119" s="7"/>
      <c r="E119" s="7"/>
      <c r="F119" s="41"/>
      <c r="G119" s="41"/>
      <c r="H119" s="41"/>
      <c r="I119" s="41"/>
      <c r="J119" s="44"/>
      <c r="K119" s="7"/>
      <c r="L119" s="7"/>
      <c r="M119" s="7"/>
      <c r="N119" s="7"/>
      <c r="O119" s="7"/>
      <c r="P119" s="12">
        <f t="shared" si="37"/>
        <v>0</v>
      </c>
    </row>
    <row r="120" spans="1:16" ht="14.25">
      <c r="A120" s="6" t="s">
        <v>211</v>
      </c>
      <c r="B120" s="6"/>
      <c r="C120" s="11"/>
      <c r="D120" s="7"/>
      <c r="E120" s="7"/>
      <c r="F120" s="41"/>
      <c r="G120" s="41"/>
      <c r="H120" s="41"/>
      <c r="I120" s="41"/>
      <c r="J120" s="44"/>
      <c r="K120" s="7"/>
      <c r="L120" s="7"/>
      <c r="M120" s="7"/>
      <c r="N120" s="7"/>
      <c r="O120" s="7"/>
      <c r="P120" s="12">
        <f t="shared" si="37"/>
        <v>0</v>
      </c>
    </row>
    <row r="121" spans="1:16" ht="14.25">
      <c r="A121" s="6" t="s">
        <v>212</v>
      </c>
      <c r="B121" s="6"/>
      <c r="C121" s="11"/>
      <c r="D121" s="7"/>
      <c r="E121" s="7"/>
      <c r="F121" s="41"/>
      <c r="G121" s="41"/>
      <c r="H121" s="41"/>
      <c r="I121" s="41"/>
      <c r="J121" s="44"/>
      <c r="K121" s="7"/>
      <c r="L121" s="7"/>
      <c r="M121" s="7"/>
      <c r="N121" s="7"/>
      <c r="O121" s="7"/>
      <c r="P121" s="12">
        <f t="shared" si="37"/>
        <v>0</v>
      </c>
    </row>
  </sheetData>
  <phoneticPr fontId="9" type="noConversion"/>
  <conditionalFormatting sqref="B26">
    <cfRule type="duplicateValues" dxfId="31" priority="32"/>
  </conditionalFormatting>
  <conditionalFormatting sqref="B27">
    <cfRule type="duplicateValues" dxfId="30" priority="31"/>
  </conditionalFormatting>
  <conditionalFormatting sqref="B28">
    <cfRule type="duplicateValues" dxfId="29" priority="30"/>
  </conditionalFormatting>
  <conditionalFormatting sqref="B29">
    <cfRule type="duplicateValues" dxfId="28" priority="29"/>
  </conditionalFormatting>
  <conditionalFormatting sqref="B30">
    <cfRule type="duplicateValues" dxfId="27" priority="28"/>
  </conditionalFormatting>
  <conditionalFormatting sqref="B31">
    <cfRule type="duplicateValues" dxfId="26" priority="27"/>
  </conditionalFormatting>
  <conditionalFormatting sqref="B35">
    <cfRule type="duplicateValues" dxfId="25" priority="26"/>
  </conditionalFormatting>
  <conditionalFormatting sqref="B40">
    <cfRule type="duplicateValues" dxfId="24" priority="25"/>
  </conditionalFormatting>
  <conditionalFormatting sqref="B43">
    <cfRule type="duplicateValues" dxfId="23" priority="14"/>
  </conditionalFormatting>
  <conditionalFormatting sqref="B46">
    <cfRule type="duplicateValues" dxfId="22" priority="24"/>
  </conditionalFormatting>
  <conditionalFormatting sqref="B49">
    <cfRule type="duplicateValues" dxfId="21" priority="23"/>
  </conditionalFormatting>
  <conditionalFormatting sqref="B50">
    <cfRule type="duplicateValues" dxfId="20" priority="22"/>
  </conditionalFormatting>
  <conditionalFormatting sqref="B51">
    <cfRule type="duplicateValues" dxfId="19" priority="21"/>
  </conditionalFormatting>
  <conditionalFormatting sqref="B52">
    <cfRule type="duplicateValues" dxfId="18" priority="20"/>
  </conditionalFormatting>
  <conditionalFormatting sqref="B58">
    <cfRule type="duplicateValues" dxfId="17" priority="19"/>
  </conditionalFormatting>
  <conditionalFormatting sqref="B62">
    <cfRule type="duplicateValues" dxfId="16" priority="17"/>
  </conditionalFormatting>
  <conditionalFormatting sqref="B63">
    <cfRule type="duplicateValues" dxfId="15" priority="16"/>
  </conditionalFormatting>
  <conditionalFormatting sqref="B64">
    <cfRule type="duplicateValues" dxfId="14" priority="15"/>
  </conditionalFormatting>
  <conditionalFormatting sqref="B66">
    <cfRule type="duplicateValues" dxfId="13" priority="1"/>
  </conditionalFormatting>
  <conditionalFormatting sqref="B71">
    <cfRule type="duplicateValues" dxfId="12" priority="13"/>
  </conditionalFormatting>
  <conditionalFormatting sqref="B74">
    <cfRule type="duplicateValues" dxfId="11" priority="12"/>
  </conditionalFormatting>
  <conditionalFormatting sqref="B83">
    <cfRule type="duplicateValues" dxfId="10" priority="11"/>
  </conditionalFormatting>
  <conditionalFormatting sqref="B84">
    <cfRule type="duplicateValues" dxfId="9" priority="10"/>
  </conditionalFormatting>
  <conditionalFormatting sqref="B85">
    <cfRule type="duplicateValues" dxfId="8" priority="9"/>
  </conditionalFormatting>
  <conditionalFormatting sqref="B86">
    <cfRule type="duplicateValues" dxfId="7" priority="8"/>
  </conditionalFormatting>
  <conditionalFormatting sqref="B89">
    <cfRule type="duplicateValues" dxfId="6" priority="7"/>
  </conditionalFormatting>
  <conditionalFormatting sqref="B90">
    <cfRule type="duplicateValues" dxfId="5" priority="6"/>
  </conditionalFormatting>
  <conditionalFormatting sqref="B97">
    <cfRule type="duplicateValues" dxfId="4" priority="5"/>
  </conditionalFormatting>
  <conditionalFormatting sqref="B98">
    <cfRule type="duplicateValues" dxfId="3" priority="4"/>
  </conditionalFormatting>
  <conditionalFormatting sqref="B99">
    <cfRule type="duplicateValues" dxfId="2" priority="3"/>
  </conditionalFormatting>
  <conditionalFormatting sqref="B100">
    <cfRule type="duplicateValues" dxfId="1" priority="2"/>
  </conditionalFormatting>
  <conditionalFormatting sqref="B59:B61">
    <cfRule type="duplicateValues" dxfId="0" priority="1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2020-08-11T09:30:00Z</dcterms:created>
  <dcterms:modified xsi:type="dcterms:W3CDTF">2021-02-20T15:16:07Z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