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627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6" i="1"/>
  <c r="N25"/>
  <c r="N24"/>
  <c r="M27"/>
  <c r="M26"/>
  <c r="M25"/>
  <c r="M24"/>
  <c r="K26"/>
  <c r="L26" s="1"/>
  <c r="L25"/>
  <c r="K25"/>
  <c r="L24"/>
  <c r="K24"/>
  <c r="E11"/>
  <c r="E6" l="1"/>
  <c r="H24"/>
  <c r="F24"/>
  <c r="E26"/>
  <c r="F26" s="1"/>
  <c r="H26" s="1"/>
  <c r="E25"/>
  <c r="F25" s="1"/>
  <c r="H25" s="1"/>
  <c r="E24"/>
  <c r="I5"/>
  <c r="G8"/>
  <c r="G7"/>
  <c r="B13"/>
  <c r="D8"/>
  <c r="D7"/>
  <c r="H27" l="1"/>
  <c r="D2"/>
  <c r="B12"/>
  <c r="E7" s="1"/>
  <c r="B6" l="1"/>
  <c r="D6" s="1"/>
  <c r="F6" s="1"/>
  <c r="F7"/>
  <c r="E8"/>
  <c r="F8" s="1"/>
  <c r="E5"/>
  <c r="B18"/>
  <c r="B19" s="1"/>
  <c r="B20" s="1"/>
  <c r="D5" l="1"/>
  <c r="F5" s="1"/>
  <c r="B21"/>
  <c r="H5" s="1"/>
  <c r="G5"/>
</calcChain>
</file>

<file path=xl/sharedStrings.xml><?xml version="1.0" encoding="utf-8"?>
<sst xmlns="http://schemas.openxmlformats.org/spreadsheetml/2006/main" count="38" uniqueCount="36">
  <si>
    <t>arrival rate</t>
  </si>
  <si>
    <t>hrs/day</t>
  </si>
  <si>
    <t>util</t>
  </si>
  <si>
    <t>Bad Parts</t>
  </si>
  <si>
    <t>Rework</t>
  </si>
  <si>
    <t>Good</t>
  </si>
  <si>
    <t>Placement failures</t>
  </si>
  <si>
    <t>hrs</t>
  </si>
  <si>
    <t>minutes</t>
  </si>
  <si>
    <t>placement</t>
  </si>
  <si>
    <t>inspection</t>
  </si>
  <si>
    <t>rework</t>
  </si>
  <si>
    <r>
      <t>#/hr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</si>
  <si>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r>
      <t>#/day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</si>
  <si>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r>
      <t>arr/day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</si>
  <si>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r>
      <t>#/hr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</si>
  <si>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r>
      <t>#/day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</si>
  <si>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Uptime</t>
  </si>
  <si>
    <t>Time to repair</t>
  </si>
  <si>
    <t>Cycle length</t>
  </si>
  <si>
    <t>Availability</t>
  </si>
  <si>
    <t xml:space="preserve">Failure </t>
  </si>
  <si>
    <t>fine-pitch</t>
  </si>
  <si>
    <t>Fast</t>
  </si>
  <si>
    <t>Medium</t>
  </si>
  <si>
    <t>Slow</t>
  </si>
  <si>
    <t>avg ST</t>
  </si>
  <si>
    <t>Triangular dist parameters</t>
  </si>
  <si>
    <t>Rate</t>
  </si>
  <si>
    <t>Num</t>
  </si>
  <si>
    <t>Up</t>
  </si>
  <si>
    <t>Failed</t>
  </si>
  <si>
    <t>Cycle</t>
  </si>
  <si>
    <t>Avail</t>
  </si>
  <si>
    <t>effective availability</t>
  </si>
  <si>
    <t>Proportion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</si>
</sst>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000"/>
    <numFmt numFmtId="166" formatCode="0.000"/>
    <numFmt numFmtId="167" formatCode="0.00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5" fontId="0" fillId="3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10" fontId="0" fillId="0" borderId="0" xfId="1" applyNumberFormat="1" applyFont="1"/>
    <xf numFmtId="165" fontId="0" fillId="2" borderId="0" xfId="0" applyNumberFormat="1" applyFill="1"/>
    <xf numFmtId="167" fontId="0" fillId="0" borderId="0" xfId="1" applyNumberFormat="1" applyFont="1"/>
    <xf numFmtId="10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7" workbookViewId="0">
      <selection activeCell="N24" sqref="N24"/>
    </sheetView>
  </sheetViews>
  <sheetFormatPr defaultRowHeight="15"/>
  <cols>
    <col min="1" max="1" width="16.28515625" customWidth="1"/>
    <col min="2" max="2" width="9.5703125" bestFit="1" customWidth="1"/>
    <col min="3" max="3" width="11.7109375" customWidth="1"/>
    <col min="4" max="4" width="11.85546875" customWidth="1"/>
    <col min="5" max="5" width="12" customWidth="1"/>
    <col min="6" max="6" width="9.5703125" bestFit="1" customWidth="1"/>
    <col min="8" max="8" width="9.5703125" bestFit="1" customWidth="1"/>
    <col min="9" max="9" width="7.5703125" customWidth="1"/>
    <col min="12" max="12" width="9.5703125" bestFit="1" customWidth="1"/>
    <col min="13" max="13" width="19.42578125" bestFit="1" customWidth="1"/>
    <col min="14" max="14" width="12" bestFit="1" customWidth="1"/>
  </cols>
  <sheetData>
    <row r="1" spans="1:14">
      <c r="B1" s="4" t="s">
        <v>15</v>
      </c>
      <c r="C1" s="4" t="s">
        <v>1</v>
      </c>
      <c r="D1" s="4" t="s">
        <v>16</v>
      </c>
    </row>
    <row r="2" spans="1:14">
      <c r="A2" t="s">
        <v>0</v>
      </c>
      <c r="B2" s="5">
        <v>10</v>
      </c>
      <c r="C2" s="5">
        <v>24</v>
      </c>
      <c r="D2">
        <f>B2*C2</f>
        <v>240</v>
      </c>
    </row>
    <row r="3" spans="1:14">
      <c r="G3" s="1"/>
      <c r="H3" s="9"/>
      <c r="I3" s="9"/>
      <c r="J3" s="9"/>
      <c r="K3" s="9"/>
      <c r="L3" s="9"/>
      <c r="M3" s="9"/>
      <c r="N3" s="9"/>
    </row>
    <row r="4" spans="1:14">
      <c r="B4" s="4" t="s">
        <v>12</v>
      </c>
      <c r="C4" s="4" t="s">
        <v>1</v>
      </c>
      <c r="D4" s="4" t="s">
        <v>13</v>
      </c>
      <c r="E4" s="4" t="s">
        <v>14</v>
      </c>
      <c r="F4" s="4" t="s">
        <v>2</v>
      </c>
      <c r="G4" s="1"/>
      <c r="H4" s="13"/>
      <c r="I4" s="12"/>
      <c r="J4" s="18"/>
      <c r="K4" s="18"/>
      <c r="L4" s="9"/>
      <c r="M4" s="9"/>
      <c r="N4" s="9"/>
    </row>
    <row r="5" spans="1:14">
      <c r="A5" t="s">
        <v>9</v>
      </c>
      <c r="B5" s="5">
        <v>15</v>
      </c>
      <c r="C5" s="7">
        <v>24</v>
      </c>
      <c r="D5">
        <f>B5*C5</f>
        <v>360</v>
      </c>
      <c r="E5" s="2">
        <f>D2*B12</f>
        <v>324.32432432432432</v>
      </c>
      <c r="F5" s="6">
        <f>E5/D5</f>
        <v>0.90090090090090091</v>
      </c>
      <c r="G5" s="1">
        <f>C5/24</f>
        <v>1</v>
      </c>
      <c r="H5" s="11">
        <f>F5+B21</f>
        <v>0.97782397782397779</v>
      </c>
      <c r="I5" s="17">
        <f>1-F5</f>
        <v>9.9099099099099086E-2</v>
      </c>
      <c r="J5" s="9"/>
      <c r="K5" s="10"/>
      <c r="L5" s="9"/>
      <c r="M5" s="9"/>
      <c r="N5" s="9"/>
    </row>
    <row r="6" spans="1:14">
      <c r="A6" t="s">
        <v>22</v>
      </c>
      <c r="B6" s="15">
        <f>H27</f>
        <v>15.952380952380953</v>
      </c>
      <c r="C6" s="7">
        <v>24</v>
      </c>
      <c r="D6" s="3">
        <f>B6*C6</f>
        <v>382.85714285714289</v>
      </c>
      <c r="E6" s="2">
        <f>D2*B12</f>
        <v>324.32432432432432</v>
      </c>
      <c r="F6" s="6">
        <f>E6/D6</f>
        <v>0.84711577248890679</v>
      </c>
      <c r="G6" s="1"/>
      <c r="H6" s="11"/>
      <c r="I6" s="17"/>
      <c r="J6" s="9"/>
      <c r="K6" s="10"/>
      <c r="L6" s="9"/>
      <c r="M6" s="9"/>
      <c r="N6" s="9"/>
    </row>
    <row r="7" spans="1:14">
      <c r="A7" t="s">
        <v>10</v>
      </c>
      <c r="B7" s="5">
        <v>20</v>
      </c>
      <c r="C7" s="7">
        <v>21</v>
      </c>
      <c r="D7">
        <f>B7*C7</f>
        <v>420</v>
      </c>
      <c r="E7" s="2">
        <f>D2*B12</f>
        <v>324.32432432432432</v>
      </c>
      <c r="F7" s="6">
        <f t="shared" ref="F7:F8" si="0">E7/D7</f>
        <v>0.77220077220077221</v>
      </c>
      <c r="G7" s="1">
        <f>C7/24</f>
        <v>0.875</v>
      </c>
      <c r="H7" s="9"/>
      <c r="I7" s="9"/>
      <c r="J7" s="9"/>
      <c r="K7" s="10"/>
      <c r="L7" s="9"/>
      <c r="M7" s="9"/>
      <c r="N7" s="9"/>
    </row>
    <row r="8" spans="1:14">
      <c r="A8" t="s">
        <v>11</v>
      </c>
      <c r="B8" s="5">
        <v>15</v>
      </c>
      <c r="C8" s="7">
        <v>8</v>
      </c>
      <c r="D8">
        <f>B8*C8</f>
        <v>120</v>
      </c>
      <c r="E8" s="2">
        <f>E7*B11</f>
        <v>84.324324324324323</v>
      </c>
      <c r="F8" s="6">
        <f t="shared" si="0"/>
        <v>0.70270270270270274</v>
      </c>
      <c r="G8" s="1">
        <f>C8/24</f>
        <v>0.33333333333333331</v>
      </c>
      <c r="H8" s="11"/>
      <c r="I8" s="9"/>
      <c r="J8" s="9"/>
      <c r="K8" s="10"/>
      <c r="L8" s="9"/>
      <c r="M8" s="9"/>
      <c r="N8" s="11"/>
    </row>
    <row r="9" spans="1:14">
      <c r="F9" s="2"/>
      <c r="G9" s="1"/>
    </row>
    <row r="10" spans="1:14">
      <c r="A10" t="s">
        <v>3</v>
      </c>
      <c r="B10" s="7">
        <v>0.08</v>
      </c>
    </row>
    <row r="11" spans="1:14">
      <c r="A11" t="s">
        <v>4</v>
      </c>
      <c r="B11" s="7">
        <v>0.26</v>
      </c>
      <c r="E11">
        <f>E6/24</f>
        <v>13.513513513513514</v>
      </c>
    </row>
    <row r="12" spans="1:14">
      <c r="B12" s="8">
        <f>1/(1-B11)</f>
        <v>1.3513513513513513</v>
      </c>
    </row>
    <row r="13" spans="1:14">
      <c r="A13" t="s">
        <v>5</v>
      </c>
      <c r="B13" s="8">
        <f>1-B10-B11</f>
        <v>0.66</v>
      </c>
    </row>
    <row r="15" spans="1:14">
      <c r="G15" s="3"/>
    </row>
    <row r="16" spans="1:14">
      <c r="A16" t="s">
        <v>6</v>
      </c>
      <c r="D16" s="14"/>
    </row>
    <row r="17" spans="1:14">
      <c r="A17" t="s">
        <v>17</v>
      </c>
      <c r="B17" s="15">
        <v>6</v>
      </c>
      <c r="C17" t="s">
        <v>7</v>
      </c>
      <c r="D17" s="14"/>
    </row>
    <row r="18" spans="1:14">
      <c r="A18" t="s">
        <v>18</v>
      </c>
      <c r="B18" s="2">
        <f>D18/60</f>
        <v>0.5</v>
      </c>
      <c r="C18" t="s">
        <v>7</v>
      </c>
      <c r="D18" s="5">
        <v>30</v>
      </c>
      <c r="E18" t="s">
        <v>8</v>
      </c>
    </row>
    <row r="19" spans="1:14">
      <c r="A19" t="s">
        <v>19</v>
      </c>
      <c r="B19" s="2">
        <f>B17+B18</f>
        <v>6.5</v>
      </c>
    </row>
    <row r="20" spans="1:14">
      <c r="A20" t="s">
        <v>20</v>
      </c>
      <c r="B20" s="16">
        <f>B17/B19</f>
        <v>0.92307692307692313</v>
      </c>
    </row>
    <row r="21" spans="1:14">
      <c r="A21" t="s">
        <v>21</v>
      </c>
      <c r="B21" s="16">
        <f>1-B20</f>
        <v>7.6923076923076872E-2</v>
      </c>
    </row>
    <row r="23" spans="1:14">
      <c r="B23" s="19" t="s">
        <v>27</v>
      </c>
      <c r="C23" s="19"/>
      <c r="D23" s="19"/>
      <c r="E23" s="4" t="s">
        <v>26</v>
      </c>
      <c r="F23" s="4" t="s">
        <v>28</v>
      </c>
      <c r="G23" s="4" t="s">
        <v>29</v>
      </c>
      <c r="I23" s="4" t="s">
        <v>30</v>
      </c>
      <c r="J23" s="4" t="s">
        <v>31</v>
      </c>
      <c r="K23" s="4" t="s">
        <v>32</v>
      </c>
      <c r="L23" s="4" t="s">
        <v>33</v>
      </c>
      <c r="M23" s="4" t="s">
        <v>34</v>
      </c>
      <c r="N23" s="4" t="s">
        <v>35</v>
      </c>
    </row>
    <row r="24" spans="1:14">
      <c r="A24" t="s">
        <v>23</v>
      </c>
      <c r="B24">
        <v>8</v>
      </c>
      <c r="C24">
        <v>9</v>
      </c>
      <c r="D24">
        <v>10</v>
      </c>
      <c r="E24">
        <f>SUM(B24:D24)/3</f>
        <v>9</v>
      </c>
      <c r="F24" s="3">
        <f>60/E24</f>
        <v>6.666666666666667</v>
      </c>
      <c r="G24">
        <v>1</v>
      </c>
      <c r="H24" s="2">
        <f>F24*G24</f>
        <v>6.666666666666667</v>
      </c>
      <c r="I24">
        <v>3</v>
      </c>
      <c r="J24">
        <v>0.5</v>
      </c>
      <c r="K24">
        <f>I24+J24</f>
        <v>3.5</v>
      </c>
      <c r="L24" s="3">
        <f>I24/K24</f>
        <v>0.8571428571428571</v>
      </c>
      <c r="M24" s="3">
        <f>L24*F24</f>
        <v>5.7142857142857144</v>
      </c>
      <c r="N24" s="20">
        <f>M24/M$27</f>
        <v>0.38095238095238099</v>
      </c>
    </row>
    <row r="25" spans="1:14">
      <c r="A25" t="s">
        <v>24</v>
      </c>
      <c r="B25">
        <v>10</v>
      </c>
      <c r="C25">
        <v>12</v>
      </c>
      <c r="D25">
        <v>14</v>
      </c>
      <c r="E25">
        <f t="shared" ref="E25:E26" si="1">SUM(B25:D25)/3</f>
        <v>12</v>
      </c>
      <c r="F25" s="3">
        <f t="shared" ref="F25:F26" si="2">60/E25</f>
        <v>5</v>
      </c>
      <c r="G25">
        <v>1</v>
      </c>
      <c r="H25" s="2">
        <f t="shared" ref="H25:H26" si="3">F25*G25</f>
        <v>5</v>
      </c>
      <c r="I25">
        <v>24</v>
      </c>
      <c r="J25">
        <v>0</v>
      </c>
      <c r="K25">
        <f t="shared" ref="K25:K26" si="4">I25+J25</f>
        <v>24</v>
      </c>
      <c r="L25" s="3">
        <f t="shared" ref="L25:L26" si="5">I25/K25</f>
        <v>1</v>
      </c>
      <c r="M25" s="3">
        <f t="shared" ref="M25:M26" si="6">L25*F25</f>
        <v>5</v>
      </c>
      <c r="N25" s="20">
        <f t="shared" ref="N25:N26" si="7">M25/M$27</f>
        <v>0.33333333333333331</v>
      </c>
    </row>
    <row r="26" spans="1:14">
      <c r="A26" t="s">
        <v>25</v>
      </c>
      <c r="B26">
        <v>12</v>
      </c>
      <c r="C26">
        <v>14</v>
      </c>
      <c r="D26">
        <v>16</v>
      </c>
      <c r="E26">
        <f t="shared" si="1"/>
        <v>14</v>
      </c>
      <c r="F26" s="3">
        <f t="shared" si="2"/>
        <v>4.2857142857142856</v>
      </c>
      <c r="G26">
        <v>1</v>
      </c>
      <c r="H26" s="2">
        <f t="shared" si="3"/>
        <v>4.2857142857142856</v>
      </c>
      <c r="I26">
        <v>24</v>
      </c>
      <c r="J26">
        <v>0</v>
      </c>
      <c r="K26">
        <f t="shared" si="4"/>
        <v>24</v>
      </c>
      <c r="L26" s="3">
        <f t="shared" si="5"/>
        <v>1</v>
      </c>
      <c r="M26" s="3">
        <f t="shared" si="6"/>
        <v>4.2857142857142856</v>
      </c>
      <c r="N26" s="20">
        <f t="shared" si="7"/>
        <v>0.2857142857142857</v>
      </c>
    </row>
    <row r="27" spans="1:14">
      <c r="B27" s="2"/>
      <c r="H27" s="2">
        <f>SUM(H24:H26)</f>
        <v>15.952380952380953</v>
      </c>
      <c r="M27">
        <f>SUM(M24:M26)</f>
        <v>15</v>
      </c>
    </row>
    <row r="28" spans="1:14">
      <c r="B28" s="2"/>
    </row>
  </sheetData>
  <mergeCells count="2">
    <mergeCell ref="J4:K4"/>
    <mergeCell ref="B23:D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Smith</dc:creator>
  <cp:lastModifiedBy>Jeff Smith</cp:lastModifiedBy>
  <dcterms:created xsi:type="dcterms:W3CDTF">2010-07-06T22:54:32Z</dcterms:created>
  <dcterms:modified xsi:type="dcterms:W3CDTF">2010-10-07T21:33:10Z</dcterms:modified>
</cp:coreProperties>
</file>